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Y:\BusinessData\ALMT-Treasury\Treasury_BNB-PB-Fortis-Belgium\External\ALM Funding\Retained Covered Bonds\Monthly reports\2026\2026_04\"/>
    </mc:Choice>
  </mc:AlternateContent>
  <xr:revisionPtr revIDLastSave="0" documentId="13_ncr:1_{5C7C82F9-2CA6-49EC-80C7-4D138DDBCE06}" xr6:coauthVersionLast="47" xr6:coauthVersionMax="47" xr10:uidLastSave="{00000000-0000-0000-0000-000000000000}"/>
  <bookViews>
    <workbookView xWindow="-108" yWindow="-108" windowWidth="23256" windowHeight="12456" xr2:uid="{00000000-000D-0000-FFFF-FFFF00000000}"/>
  </bookViews>
  <sheets>
    <sheet name="Disclaimer" sheetId="15" r:id="rId1"/>
    <sheet name="Introduction" sheetId="16" r:id="rId2"/>
    <sheet name="A. HTT General" sheetId="17" r:id="rId3"/>
    <sheet name="B1. HTT Mortgage Assets" sheetId="18" r:id="rId4"/>
    <sheet name="C. HTT Harmonised Glossary" sheetId="19" r:id="rId5"/>
    <sheet name="D1. Front Page" sheetId="5" r:id="rId6"/>
    <sheet name="D2. Covered Bond Series" sheetId="6" r:id="rId7"/>
    <sheet name="D3. Ratings" sheetId="7" r:id="rId8"/>
    <sheet name="D4. Tests Royal Decree" sheetId="8" r:id="rId9"/>
    <sheet name="D5. Cover Pool Summary" sheetId="9" r:id="rId10"/>
    <sheet name="D6. Stratification Tables" sheetId="10" r:id="rId11"/>
    <sheet name="D7. Stratification Graphs" sheetId="11" r:id="rId12"/>
    <sheet name="D8. Performance" sheetId="12" r:id="rId13"/>
    <sheet name="D9. Amortisation" sheetId="13" r:id="rId14"/>
    <sheet name="D10. Amortisation Graph " sheetId="14" r:id="rId15"/>
    <sheet name="E. Optional ECB-ECAIs data" sheetId="20" r:id="rId16"/>
  </sheets>
  <definedNames>
    <definedName name="acceptable_use_policy" localSheetId="0">Disclaimer!#REF!</definedName>
    <definedName name="general_tc" localSheetId="0">Disclaimer!$A$61</definedName>
    <definedName name="_xlnm.Print_Area" localSheetId="2">'A. HTT General'!$A$1:$G$366</definedName>
    <definedName name="_xlnm.Print_Area" localSheetId="4">'C. HTT Harmonised Glossary'!$A$1:$C$57</definedName>
    <definedName name="_xlnm.Print_Area" localSheetId="14">'D10. Amortisation Graph '!$A$1:$B$2</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20" l="1"/>
  <c r="G76" i="20"/>
  <c r="G82" i="20"/>
  <c r="G83" i="20"/>
  <c r="G84" i="20"/>
  <c r="G85" i="20"/>
  <c r="G86" i="20"/>
  <c r="C15" i="18"/>
  <c r="F12" i="18" s="1"/>
  <c r="F15" i="18" s="1"/>
  <c r="F17" i="18"/>
  <c r="F18" i="18"/>
  <c r="F19" i="18"/>
  <c r="F20" i="18"/>
  <c r="F21" i="18"/>
  <c r="F22" i="18"/>
  <c r="F23" i="18"/>
  <c r="F24" i="18"/>
  <c r="F25" i="18"/>
  <c r="F26" i="18"/>
  <c r="F28" i="18"/>
  <c r="F29" i="18"/>
  <c r="F36" i="18"/>
  <c r="C44" i="18"/>
  <c r="F44" i="18" s="1"/>
  <c r="D44" i="18"/>
  <c r="F46" i="18"/>
  <c r="C72" i="18"/>
  <c r="D72" i="18"/>
  <c r="F72" i="18"/>
  <c r="C76" i="18"/>
  <c r="D76" i="18"/>
  <c r="F76" i="18"/>
  <c r="C99" i="18"/>
  <c r="D99" i="18"/>
  <c r="F99" i="18"/>
  <c r="F150" i="18"/>
  <c r="F152" i="18"/>
  <c r="F160" i="18"/>
  <c r="F161" i="18"/>
  <c r="F170" i="18"/>
  <c r="F171" i="18"/>
  <c r="F172" i="18"/>
  <c r="F173" i="18"/>
  <c r="F174" i="18"/>
  <c r="F180" i="18"/>
  <c r="F181" i="18"/>
  <c r="G192" i="18"/>
  <c r="F193" i="18"/>
  <c r="G196" i="18"/>
  <c r="F197" i="18"/>
  <c r="G200" i="18"/>
  <c r="F201" i="18"/>
  <c r="G204" i="18"/>
  <c r="F205" i="18"/>
  <c r="G208" i="18"/>
  <c r="F209" i="18"/>
  <c r="G212" i="18"/>
  <c r="F213" i="18"/>
  <c r="C214" i="18"/>
  <c r="F190" i="18" s="1"/>
  <c r="D214" i="18"/>
  <c r="G193" i="18" s="1"/>
  <c r="F220" i="18"/>
  <c r="F224" i="18"/>
  <c r="C227" i="18"/>
  <c r="F221" i="18" s="1"/>
  <c r="D227" i="18"/>
  <c r="G220" i="18" s="1"/>
  <c r="F230" i="18"/>
  <c r="F231" i="18"/>
  <c r="F232" i="18"/>
  <c r="F233" i="18"/>
  <c r="F242" i="18"/>
  <c r="F246" i="18"/>
  <c r="C249" i="18"/>
  <c r="F243" i="18" s="1"/>
  <c r="D249" i="18"/>
  <c r="G242" i="18" s="1"/>
  <c r="F252" i="18"/>
  <c r="F253" i="18"/>
  <c r="D45" i="17"/>
  <c r="C47" i="17"/>
  <c r="C58" i="17"/>
  <c r="F60" i="17" s="1"/>
  <c r="F59" i="17"/>
  <c r="F70" i="17"/>
  <c r="G70" i="17"/>
  <c r="F71" i="17"/>
  <c r="G71" i="17"/>
  <c r="F72" i="17"/>
  <c r="F74" i="17"/>
  <c r="G74" i="17"/>
  <c r="F75" i="17"/>
  <c r="G75" i="17"/>
  <c r="F76" i="17"/>
  <c r="C77" i="17"/>
  <c r="F73" i="17" s="1"/>
  <c r="D77" i="17"/>
  <c r="G72" i="17" s="1"/>
  <c r="F78" i="17"/>
  <c r="G78" i="17"/>
  <c r="F79" i="17"/>
  <c r="F80" i="17"/>
  <c r="G80" i="17"/>
  <c r="F81" i="17"/>
  <c r="G81" i="17"/>
  <c r="F82" i="17"/>
  <c r="G82" i="17"/>
  <c r="F86" i="17"/>
  <c r="F87" i="17"/>
  <c r="G87" i="17"/>
  <c r="F93" i="17"/>
  <c r="G93" i="17"/>
  <c r="F94" i="17"/>
  <c r="G94" i="17"/>
  <c r="F97" i="17"/>
  <c r="G97" i="17"/>
  <c r="F98" i="17"/>
  <c r="G98" i="17"/>
  <c r="C100" i="17"/>
  <c r="F95" i="17" s="1"/>
  <c r="D100" i="17"/>
  <c r="G95" i="17" s="1"/>
  <c r="F101" i="17"/>
  <c r="G101" i="17"/>
  <c r="F102" i="17"/>
  <c r="F103" i="17"/>
  <c r="G103" i="17"/>
  <c r="F104" i="17"/>
  <c r="G104" i="17"/>
  <c r="F105" i="17"/>
  <c r="G105" i="17"/>
  <c r="G112" i="17"/>
  <c r="G113" i="17"/>
  <c r="G131" i="17" s="1"/>
  <c r="G114" i="17"/>
  <c r="G115" i="17"/>
  <c r="G116" i="17"/>
  <c r="G117" i="17"/>
  <c r="G118" i="17"/>
  <c r="G119" i="17"/>
  <c r="G120" i="17"/>
  <c r="G121" i="17"/>
  <c r="G122" i="17"/>
  <c r="G123" i="17"/>
  <c r="G124" i="17"/>
  <c r="G125" i="17"/>
  <c r="G126" i="17"/>
  <c r="G127" i="17"/>
  <c r="G128" i="17"/>
  <c r="G129" i="17"/>
  <c r="G130" i="17"/>
  <c r="C131" i="17"/>
  <c r="F135" i="17" s="1"/>
  <c r="G132" i="17"/>
  <c r="G133" i="17"/>
  <c r="F134" i="17"/>
  <c r="G134" i="17"/>
  <c r="G135" i="17"/>
  <c r="G136" i="17"/>
  <c r="F138" i="17"/>
  <c r="G138" i="17"/>
  <c r="F139" i="17"/>
  <c r="G139" i="17"/>
  <c r="G157" i="17" s="1"/>
  <c r="F140" i="17"/>
  <c r="G140" i="17"/>
  <c r="G141" i="17"/>
  <c r="F142" i="17"/>
  <c r="G142" i="17"/>
  <c r="F143" i="17"/>
  <c r="G143" i="17"/>
  <c r="F144" i="17"/>
  <c r="G144" i="17"/>
  <c r="G145" i="17"/>
  <c r="F146" i="17"/>
  <c r="G146" i="17"/>
  <c r="F147" i="17"/>
  <c r="G147" i="17"/>
  <c r="F148" i="17"/>
  <c r="G148" i="17"/>
  <c r="G149" i="17"/>
  <c r="F150" i="17"/>
  <c r="G150" i="17"/>
  <c r="F151" i="17"/>
  <c r="G151" i="17"/>
  <c r="F152" i="17"/>
  <c r="G152" i="17"/>
  <c r="G153" i="17"/>
  <c r="F154" i="17"/>
  <c r="G154" i="17"/>
  <c r="F155" i="17"/>
  <c r="G155" i="17"/>
  <c r="F156" i="17"/>
  <c r="G156" i="17"/>
  <c r="C157" i="17"/>
  <c r="F141" i="17" s="1"/>
  <c r="F158" i="17"/>
  <c r="G158" i="17"/>
  <c r="F159" i="17"/>
  <c r="G159" i="17"/>
  <c r="F160" i="17"/>
  <c r="G160" i="17"/>
  <c r="F161" i="17"/>
  <c r="G161" i="17"/>
  <c r="F162" i="17"/>
  <c r="G162" i="17"/>
  <c r="F164" i="17"/>
  <c r="G164" i="17"/>
  <c r="G165" i="17"/>
  <c r="G166" i="17"/>
  <c r="C167" i="17"/>
  <c r="F165" i="17" s="1"/>
  <c r="G167" i="17"/>
  <c r="F174" i="17"/>
  <c r="C179" i="17"/>
  <c r="F175" i="17" s="1"/>
  <c r="F193" i="17"/>
  <c r="F209" i="17" s="1"/>
  <c r="F208" i="17"/>
  <c r="C209" i="17"/>
  <c r="F210" i="17" s="1"/>
  <c r="F211" i="17"/>
  <c r="F212" i="17"/>
  <c r="F213" i="17"/>
  <c r="F214" i="17"/>
  <c r="F215" i="17"/>
  <c r="F217" i="17"/>
  <c r="G217" i="17"/>
  <c r="F218" i="17"/>
  <c r="G218" i="17"/>
  <c r="G220" i="17" s="1"/>
  <c r="F219" i="17"/>
  <c r="G219" i="17"/>
  <c r="C220" i="17"/>
  <c r="F220" i="17"/>
  <c r="F221" i="17"/>
  <c r="G221" i="17"/>
  <c r="F222" i="17"/>
  <c r="G222" i="17"/>
  <c r="F223" i="17"/>
  <c r="G223" i="17"/>
  <c r="F224" i="17"/>
  <c r="G224" i="17"/>
  <c r="F225" i="17"/>
  <c r="G225" i="17"/>
  <c r="F226" i="17"/>
  <c r="G226" i="17"/>
  <c r="F227" i="17"/>
  <c r="G227" i="17"/>
  <c r="C229" i="17"/>
  <c r="C288" i="17"/>
  <c r="C289" i="17"/>
  <c r="C292" i="17"/>
  <c r="C296" i="17"/>
  <c r="C297" i="17"/>
  <c r="C298" i="17"/>
  <c r="C303" i="17"/>
  <c r="C304" i="17"/>
  <c r="G230" i="18" l="1"/>
  <c r="F245" i="18"/>
  <c r="F241" i="18"/>
  <c r="F223" i="18"/>
  <c r="F219" i="18"/>
  <c r="F212" i="18"/>
  <c r="F208" i="18"/>
  <c r="F204" i="18"/>
  <c r="F200" i="18"/>
  <c r="F196" i="18"/>
  <c r="F192" i="18"/>
  <c r="G241" i="18"/>
  <c r="G255" i="18"/>
  <c r="G251" i="18"/>
  <c r="G248" i="18"/>
  <c r="G244" i="18"/>
  <c r="G233" i="18"/>
  <c r="G229" i="18"/>
  <c r="G226" i="18"/>
  <c r="G222" i="18"/>
  <c r="G211" i="18"/>
  <c r="G207" i="18"/>
  <c r="G203" i="18"/>
  <c r="G199" i="18"/>
  <c r="G195" i="18"/>
  <c r="G191" i="18"/>
  <c r="G252" i="18"/>
  <c r="G223" i="18"/>
  <c r="F255" i="18"/>
  <c r="F251" i="18"/>
  <c r="F248" i="18"/>
  <c r="F244" i="18"/>
  <c r="F229" i="18"/>
  <c r="F226" i="18"/>
  <c r="F222" i="18"/>
  <c r="F211" i="18"/>
  <c r="F207" i="18"/>
  <c r="F203" i="18"/>
  <c r="F199" i="18"/>
  <c r="F195" i="18"/>
  <c r="F191" i="18"/>
  <c r="F214" i="18" s="1"/>
  <c r="F16" i="18"/>
  <c r="G254" i="18"/>
  <c r="G250" i="18"/>
  <c r="G247" i="18"/>
  <c r="G243" i="18"/>
  <c r="G232" i="18"/>
  <c r="G228" i="18"/>
  <c r="G225" i="18"/>
  <c r="G221" i="18"/>
  <c r="G210" i="18"/>
  <c r="G206" i="18"/>
  <c r="G202" i="18"/>
  <c r="G198" i="18"/>
  <c r="G194" i="18"/>
  <c r="G190" i="18"/>
  <c r="G245" i="18"/>
  <c r="G219" i="18"/>
  <c r="F254" i="18"/>
  <c r="F250" i="18"/>
  <c r="F247" i="18"/>
  <c r="F228" i="18"/>
  <c r="F225" i="18"/>
  <c r="F210" i="18"/>
  <c r="F206" i="18"/>
  <c r="F202" i="18"/>
  <c r="F198" i="18"/>
  <c r="F194" i="18"/>
  <c r="G253" i="18"/>
  <c r="G246" i="18"/>
  <c r="G231" i="18"/>
  <c r="G224" i="18"/>
  <c r="G213" i="18"/>
  <c r="G209" i="18"/>
  <c r="G205" i="18"/>
  <c r="G201" i="18"/>
  <c r="G197" i="18"/>
  <c r="G100" i="17"/>
  <c r="G77" i="17"/>
  <c r="F77" i="17"/>
  <c r="F167" i="17"/>
  <c r="F127" i="17"/>
  <c r="F123" i="17"/>
  <c r="F119" i="17"/>
  <c r="F115" i="17"/>
  <c r="F130" i="17"/>
  <c r="F126" i="17"/>
  <c r="F122" i="17"/>
  <c r="F118" i="17"/>
  <c r="F114" i="17"/>
  <c r="F178" i="17"/>
  <c r="F133" i="17"/>
  <c r="G96" i="17"/>
  <c r="G73" i="17"/>
  <c r="F64" i="17"/>
  <c r="F57" i="17"/>
  <c r="F177" i="17"/>
  <c r="F166" i="17"/>
  <c r="F129" i="17"/>
  <c r="F125" i="17"/>
  <c r="F121" i="17"/>
  <c r="F117" i="17"/>
  <c r="F113" i="17"/>
  <c r="F96" i="17"/>
  <c r="F100" i="17" s="1"/>
  <c r="F63" i="17"/>
  <c r="F56" i="17"/>
  <c r="F176" i="17"/>
  <c r="F179" i="17" s="1"/>
  <c r="F153" i="17"/>
  <c r="F149" i="17"/>
  <c r="F145" i="17"/>
  <c r="F157" i="17" s="1"/>
  <c r="F136" i="17"/>
  <c r="F132" i="17"/>
  <c r="G102" i="17"/>
  <c r="G99" i="17"/>
  <c r="G86" i="17"/>
  <c r="G79" i="17"/>
  <c r="G76" i="17"/>
  <c r="F62" i="17"/>
  <c r="F53" i="17"/>
  <c r="F128" i="17"/>
  <c r="F124" i="17"/>
  <c r="F120" i="17"/>
  <c r="F116" i="17"/>
  <c r="F112" i="17"/>
  <c r="F131" i="17" s="1"/>
  <c r="F99" i="17"/>
  <c r="F61" i="17"/>
  <c r="F227" i="18" l="1"/>
  <c r="F249" i="18"/>
  <c r="G249" i="18"/>
  <c r="G227" i="18"/>
  <c r="G214" i="18"/>
  <c r="F58" i="17"/>
</calcChain>
</file>

<file path=xl/sharedStrings.xml><?xml version="1.0" encoding="utf-8"?>
<sst xmlns="http://schemas.openxmlformats.org/spreadsheetml/2006/main" count="2329" uniqueCount="1672">
  <si>
    <t>Retained Covered Bonds</t>
  </si>
  <si>
    <t>0</t>
  </si>
  <si>
    <t>Reporting in Domestic Currency</t>
  </si>
  <si>
    <t>EUR</t>
  </si>
  <si>
    <t>CONTENT OF TAB A</t>
  </si>
  <si>
    <t>1. Basic Facts</t>
  </si>
  <si>
    <t>3. General Cover Pool / Covered Bond Information</t>
  </si>
  <si>
    <t>Field Number</t>
  </si>
  <si>
    <t>G.1.1.1</t>
  </si>
  <si>
    <t>Country</t>
  </si>
  <si>
    <t>Belgium</t>
  </si>
  <si>
    <t>G.1.1.2</t>
  </si>
  <si>
    <t>Issuer Name</t>
  </si>
  <si>
    <t>BNP Paribas Fortis SA/NV</t>
  </si>
  <si>
    <t>G.1.1.3</t>
  </si>
  <si>
    <t>Labelled Cover Pool Name</t>
  </si>
  <si>
    <t>Retained Pandbrief Programme</t>
  </si>
  <si>
    <t>G.1.1.4</t>
  </si>
  <si>
    <t>Link to Issuer's Website</t>
  </si>
  <si>
    <t>https://www.bnpparibasfortis.com/investors/coveredbonds</t>
  </si>
  <si>
    <t>G.1.1.5</t>
  </si>
  <si>
    <t>Cut-off date</t>
  </si>
  <si>
    <t>OG.1.1.2</t>
  </si>
  <si>
    <t>OG.1.1.4</t>
  </si>
  <si>
    <t>OG.1.1.5</t>
  </si>
  <si>
    <t>G.2.1.1</t>
  </si>
  <si>
    <t>G.2.1.2</t>
  </si>
  <si>
    <t>G.2.1.3</t>
  </si>
  <si>
    <t>CRR Compliance (Y/N)</t>
  </si>
  <si>
    <t>OG.2.1.1</t>
  </si>
  <si>
    <t>LCR status</t>
  </si>
  <si>
    <t>OG.2.1.2</t>
  </si>
  <si>
    <t>OG.2.1.3</t>
  </si>
  <si>
    <t>OG.2.1.4</t>
  </si>
  <si>
    <t>OG.2.1.5</t>
  </si>
  <si>
    <t>1.General Information</t>
  </si>
  <si>
    <t>G.3.1.1</t>
  </si>
  <si>
    <t>G.3.1.2</t>
  </si>
  <si>
    <t>Outstanding Covered Bonds</t>
  </si>
  <si>
    <t>OG.3.1.1</t>
  </si>
  <si>
    <t>Cover Pool Size [NPV] (mn)</t>
  </si>
  <si>
    <t>OG.3.1.2</t>
  </si>
  <si>
    <t>Outstanding Covered Bonds [NPV] (mn)</t>
  </si>
  <si>
    <t>OG.3.1.3</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</si>
  <si>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</si>
  <si>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</si>
  <si>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</si>
  <si>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</si>
  <si>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</si>
  <si>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</si>
  <si>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</si>
  <si>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</si>
  <si>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</si>
  <si>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</si>
  <si>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</si>
  <si>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</si>
  <si>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</si>
  <si>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</si>
  <si>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</si>
  <si>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Nominal (mn)</t>
  </si>
  <si>
    <t>G.3.3.1</t>
  </si>
  <si>
    <t>Mortgages</t>
  </si>
  <si>
    <t>G.3.3.2</t>
  </si>
  <si>
    <t xml:space="preserve">Public Sector </t>
  </si>
  <si>
    <t>-</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</si>
  <si>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</si>
  <si>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</si>
  <si>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</si>
  <si>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</si>
  <si>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</si>
  <si>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</si>
  <si>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</si>
  <si>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</si>
  <si>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</si>
  <si>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</si>
  <si>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</si>
  <si>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</si>
  <si>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</si>
  <si>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</si>
  <si>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</si>
  <si>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</si>
  <si>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</si>
  <si>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</si>
  <si>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</si>
  <si>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Residual Life (mn)</t>
  </si>
  <si>
    <t>By buckets:</t>
  </si>
  <si>
    <t>G.3.4.2</t>
  </si>
  <si>
    <t>G.3.4.3</t>
  </si>
  <si>
    <t>G.3.4.4</t>
  </si>
  <si>
    <t>G.3.4.5</t>
  </si>
  <si>
    <t>G.3.4.6</t>
  </si>
  <si>
    <t>G.3.4.7</t>
  </si>
  <si>
    <t>G.3.4.8</t>
  </si>
  <si>
    <t>G.3.4.9</t>
  </si>
  <si>
    <t>OG.3.4.1</t>
  </si>
  <si>
    <t>o/w 0-1 day</t>
  </si>
  <si>
    <t>OG.3.4.2</t>
  </si>
  <si>
    <t>o/w 0-0.5y</t>
  </si>
  <si>
    <t>OG.3.4.3</t>
  </si>
  <si>
    <t>OG.3.4.4</t>
  </si>
  <si>
    <t>o/w 1-1.5y</t>
  </si>
  <si>
    <t>OG.3.4.5</t>
  </si>
  <si>
    <t>OG.3.4.6</t>
  </si>
  <si>
    <t>OG.3.4.7</t>
  </si>
  <si>
    <t>OG.3.4.8</t>
  </si>
  <si>
    <t>OG.3.4.9</t>
  </si>
  <si>
    <t>5. Maturity of Covered Bonds</t>
  </si>
  <si>
    <t xml:space="preserve">Extended Maturity </t>
  </si>
  <si>
    <t>% Total Extended Maturity</t>
  </si>
  <si>
    <t>G.3.5.1</t>
  </si>
  <si>
    <t>Maturity (mn)</t>
  </si>
  <si>
    <t>G.3.5.2</t>
  </si>
  <si>
    <t>G.3.5.3</t>
  </si>
  <si>
    <t>0 - 1 Y</t>
  </si>
  <si>
    <t>G.3.5.4</t>
  </si>
  <si>
    <t>1 - 2 Y</t>
  </si>
  <si>
    <t>G.3.5.5</t>
  </si>
  <si>
    <t>2 - 3 Y</t>
  </si>
  <si>
    <t>G.3.5.6</t>
  </si>
  <si>
    <t>3 - 4 Y</t>
  </si>
  <si>
    <t>G.3.5.7</t>
  </si>
  <si>
    <t>4 - 5 Y</t>
  </si>
  <si>
    <t>G.3.5.8</t>
  </si>
  <si>
    <t>5 - 10 Y</t>
  </si>
  <si>
    <t>G.3.5.9</t>
  </si>
  <si>
    <t>10+ Y</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</si>
  <si>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</si>
  <si>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</si>
  <si>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</si>
  <si>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</si>
  <si>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</si>
  <si>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</si>
  <si>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</si>
  <si>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</si>
  <si>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</si>
  <si>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</si>
  <si>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</si>
  <si>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</si>
  <si>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</si>
  <si>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</si>
  <si>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</si>
  <si>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</si>
  <si>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</si>
  <si>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</si>
  <si>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</si>
  <si>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</si>
  <si>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</si>
  <si>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</si>
  <si>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</si>
  <si>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</si>
  <si>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</si>
  <si>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</si>
  <si>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</si>
  <si>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</si>
  <si>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</si>
  <si>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</si>
  <si>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</si>
  <si>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</si>
  <si>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</si>
  <si>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</si>
  <si>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</si>
  <si>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</si>
  <si>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</si>
  <si>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</si>
  <si>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</si>
  <si>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</si>
  <si>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</si>
  <si>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</si>
  <si>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</si>
  <si>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</si>
  <si>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</si>
  <si>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</si>
  <si>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</si>
  <si>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</si>
  <si>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</si>
  <si>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</si>
  <si>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</si>
  <si>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o/w [If relevant, please specify]</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</si>
  <si>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</si>
  <si>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</si>
  <si>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</si>
  <si>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</si>
  <si>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</si>
  <si>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</si>
  <si>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</si>
  <si>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</si>
  <si>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</si>
  <si>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</si>
  <si>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</si>
  <si>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</si>
  <si>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</si>
  <si>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</si>
  <si>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</si>
  <si>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</si>
  <si>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</si>
  <si>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</si>
  <si>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</si>
  <si>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</si>
  <si>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</si>
  <si>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</si>
  <si>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</si>
  <si>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</si>
  <si>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</si>
  <si>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</si>
  <si>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</si>
  <si>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</si>
  <si>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</si>
  <si>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</si>
  <si>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</si>
  <si>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</si>
  <si>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</si>
  <si>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</si>
  <si>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</si>
  <si>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</si>
  <si>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</si>
  <si>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</si>
  <si>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</si>
  <si>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</si>
  <si>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</si>
  <si>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</si>
  <si>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</si>
  <si>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</si>
  <si>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</si>
  <si>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</si>
  <si>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</si>
  <si>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</si>
  <si>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</si>
  <si>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</si>
  <si>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</si>
  <si>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</si>
  <si>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</si>
  <si>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</si>
  <si>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</si>
  <si>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</si>
  <si>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</si>
  <si>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</si>
  <si>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</si>
  <si>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</si>
  <si>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</si>
  <si>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</si>
  <si>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</si>
  <si>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</si>
  <si>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</si>
  <si>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</si>
  <si>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</si>
  <si>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</si>
  <si>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</si>
  <si>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</si>
  <si>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</si>
  <si>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</si>
  <si>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</si>
  <si>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</si>
  <si>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</si>
  <si>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</si>
  <si>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</si>
  <si>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</si>
  <si>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</si>
  <si>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</si>
  <si>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</si>
  <si>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</si>
  <si>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</si>
  <si>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</si>
  <si>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</si>
  <si>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</si>
  <si>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</si>
  <si>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</si>
  <si>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</si>
  <si>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</si>
  <si>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</si>
  <si>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</si>
  <si>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</si>
  <si>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</si>
  <si>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</si>
  <si>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</si>
  <si>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</si>
  <si>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</si>
  <si>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</si>
  <si>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</si>
  <si>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</si>
  <si>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</si>
  <si>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</si>
  <si>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</si>
  <si>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</si>
  <si>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</si>
  <si>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</si>
  <si>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</si>
  <si>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OG.3.10.3</t>
  </si>
  <si>
    <t>OG.3.10.4</t>
  </si>
  <si>
    <t>OG.3.10.5</t>
  </si>
  <si>
    <t>OG.3.10.6</t>
  </si>
  <si>
    <t>OG.3.10.7</t>
  </si>
  <si>
    <t>% Cover Pool</t>
  </si>
  <si>
    <t>% Covered Bonds</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</si>
  <si>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</si>
  <si>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</si>
  <si>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</si>
  <si>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</si>
  <si>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</si>
  <si>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</si>
  <si>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</si>
  <si>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</si>
  <si>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</si>
  <si>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</si>
  <si>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</si>
  <si>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</si>
  <si>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</si>
  <si>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</si>
  <si>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</si>
  <si>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</si>
  <si>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</si>
  <si>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</si>
  <si>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</si>
  <si>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</si>
  <si>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</si>
  <si>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</si>
  <si>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</si>
  <si>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</si>
  <si>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</si>
  <si>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</si>
  <si>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</si>
  <si>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</si>
  <si>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</si>
  <si>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</si>
  <si>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</si>
  <si>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</si>
  <si>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</si>
  <si>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</si>
  <si>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</si>
  <si>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</si>
  <si>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</si>
  <si>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</si>
  <si>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</si>
  <si>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</si>
  <si>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</si>
  <si>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</si>
  <si>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</si>
  <si>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</si>
  <si>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</si>
  <si>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</si>
  <si>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</si>
  <si>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</si>
  <si>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</si>
  <si>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</si>
  <si>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</si>
  <si>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</si>
  <si>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</si>
  <si>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</si>
  <si>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</si>
  <si>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</si>
  <si>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</si>
  <si>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</si>
  <si>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</si>
  <si>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</si>
  <si>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</si>
  <si>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</si>
  <si>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</si>
  <si>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</si>
  <si>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</si>
  <si>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</si>
  <si>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</si>
  <si>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</si>
  <si>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</si>
  <si>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</si>
  <si>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</si>
  <si>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</si>
  <si>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</si>
  <si>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</si>
  <si>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</si>
  <si>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</si>
  <si>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</si>
  <si>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</si>
  <si>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</si>
  <si>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G.4.1.1</t>
  </si>
  <si>
    <t>G.4.1.2</t>
  </si>
  <si>
    <t>G.4.1.3</t>
  </si>
  <si>
    <t>Residential Mortgage Pandbrief Programme (bnpparibasfortis.com)</t>
  </si>
  <si>
    <t>G.4.1.4</t>
  </si>
  <si>
    <t>43 for Mortgage Assets</t>
  </si>
  <si>
    <t>G.4.1.5</t>
  </si>
  <si>
    <t>G.4.1.6</t>
  </si>
  <si>
    <t>186 for Residential Mortgage Assets</t>
  </si>
  <si>
    <t>G.4.1.7</t>
  </si>
  <si>
    <t>G.4.1.8</t>
  </si>
  <si>
    <t>149 for Mortgage Assets</t>
  </si>
  <si>
    <t>G.4.1.9</t>
  </si>
  <si>
    <t>G.4.1.10</t>
  </si>
  <si>
    <t>G.4.1.11</t>
  </si>
  <si>
    <t>G.4.1.12</t>
  </si>
  <si>
    <t>G.4.1.13</t>
  </si>
  <si>
    <t>215 LTV Residential Mortgage</t>
  </si>
  <si>
    <t>G.4.1.14</t>
  </si>
  <si>
    <t>230 Derivatives and Swaps</t>
  </si>
  <si>
    <t>G.4.1.15</t>
  </si>
  <si>
    <t>18 for Harmonised Glossary</t>
  </si>
  <si>
    <t>G.4.1.16</t>
  </si>
  <si>
    <t>G.4.1.17</t>
  </si>
  <si>
    <t>G.4.1.18</t>
  </si>
  <si>
    <t>link to Glossary HG 1.7</t>
  </si>
  <si>
    <t>G.4.1.19</t>
  </si>
  <si>
    <t>G.4.1.20</t>
  </si>
  <si>
    <t>179 for Mortgage Assets</t>
  </si>
  <si>
    <t>OG.4.1.1</t>
  </si>
  <si>
    <t>OG.4.1.2</t>
  </si>
  <si>
    <t>OG.4.1.3</t>
  </si>
  <si>
    <t>5. References to Capital Requirements Regulation (CRR) 129(1)</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</si>
  <si>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</si>
  <si>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</si>
  <si>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</si>
  <si>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</si>
  <si>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</si>
  <si>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</si>
  <si>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</si>
  <si>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</si>
  <si>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</si>
  <si>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</si>
  <si>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</si>
  <si>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</si>
  <si>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</si>
  <si>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OG.6.1.2</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</si>
  <si>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</si>
  <si>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</si>
  <si>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</si>
  <si>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</si>
  <si>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</si>
  <si>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</si>
  <si>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</si>
  <si>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</si>
  <si>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</si>
  <si>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</si>
  <si>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</si>
  <si>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</si>
  <si>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</si>
  <si>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</si>
  <si>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</si>
  <si>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</si>
  <si>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</si>
  <si>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</si>
  <si>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</si>
  <si>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</si>
  <si>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</si>
  <si>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</si>
  <si>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</si>
  <si>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</si>
  <si>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</si>
  <si>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</si>
  <si>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</si>
  <si>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</si>
  <si>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</si>
  <si>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</si>
  <si>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</si>
  <si>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</si>
  <si>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</si>
  <si>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</si>
  <si>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</si>
  <si>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</si>
  <si>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</si>
  <si>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</si>
  <si>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</si>
  <si>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</si>
  <si>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</si>
  <si>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</si>
  <si>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</si>
  <si>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</si>
  <si>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</si>
  <si>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</si>
  <si>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</si>
  <si>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</si>
  <si>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</si>
  <si>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</si>
  <si>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</si>
  <si>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</si>
  <si>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</si>
  <si>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</si>
  <si>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</si>
  <si>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</si>
  <si>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</si>
  <si>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</si>
  <si>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</si>
  <si>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</si>
  <si>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</si>
  <si>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</si>
  <si>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</si>
  <si>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</si>
  <si>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</si>
  <si>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</si>
  <si>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</si>
  <si>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</si>
  <si>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</si>
  <si>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</si>
  <si>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</si>
  <si>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</si>
  <si>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</si>
  <si>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</si>
  <si>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</si>
  <si>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</si>
  <si>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</si>
  <si>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</si>
  <si>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</si>
  <si>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</si>
  <si>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</si>
  <si>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</si>
  <si>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</si>
  <si>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</si>
  <si>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</si>
  <si>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</si>
  <si>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</si>
  <si>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</si>
  <si>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</si>
  <si>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</si>
  <si>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</si>
  <si>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</si>
  <si>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</si>
  <si>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</si>
  <si>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</si>
  <si>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</si>
  <si>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</si>
  <si>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</si>
  <si>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</si>
  <si>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</si>
  <si>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</si>
  <si>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</si>
  <si>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</si>
  <si>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</si>
  <si>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</si>
  <si>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</si>
  <si>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</si>
  <si>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</si>
  <si>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</si>
  <si>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</si>
  <si>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</si>
  <si>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</si>
  <si>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</si>
  <si>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</si>
  <si>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</si>
  <si>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</si>
  <si>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</si>
  <si>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</si>
  <si>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</si>
  <si>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</si>
  <si>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</si>
  <si>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</si>
  <si>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</si>
  <si>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</si>
  <si>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</si>
  <si>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</si>
  <si>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</si>
  <si>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</si>
  <si>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</si>
  <si>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</si>
  <si>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</si>
  <si>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</si>
  <si>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</si>
  <si>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</si>
  <si>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</si>
  <si>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</si>
  <si>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</si>
  <si>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</si>
  <si>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</si>
  <si>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</si>
  <si>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</si>
  <si>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</si>
  <si>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</si>
  <si>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</si>
  <si>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</si>
  <si>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</si>
  <si>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</si>
  <si>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</si>
  <si>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</si>
  <si>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</si>
  <si>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</si>
  <si>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</si>
  <si>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</si>
  <si>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</si>
  <si>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</si>
  <si>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</si>
  <si>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</si>
  <si>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</si>
  <si>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</si>
  <si>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</si>
  <si>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</si>
  <si>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</si>
  <si>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</si>
  <si>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</si>
  <si>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</si>
  <si>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</si>
  <si>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</si>
  <si>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</si>
  <si>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</si>
  <si>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</si>
  <si>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</si>
  <si>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</si>
  <si>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</si>
  <si>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</si>
  <si>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</si>
  <si>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</si>
  <si>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</si>
  <si>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</si>
  <si>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</si>
  <si>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</si>
  <si>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</si>
  <si>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</si>
  <si>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</si>
  <si>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Antwerpen</t>
  </si>
  <si>
    <t>M.7.5.2</t>
  </si>
  <si>
    <t>Vlaams-Brabant</t>
  </si>
  <si>
    <t>M.7.5.3</t>
  </si>
  <si>
    <t>Oost-Vlaanderen</t>
  </si>
  <si>
    <t>M.7.5.4</t>
  </si>
  <si>
    <t>Brussels</t>
  </si>
  <si>
    <t>M.7.5.5</t>
  </si>
  <si>
    <t>West-Vlaanderen</t>
  </si>
  <si>
    <t>M.7.5.6</t>
  </si>
  <si>
    <t>Limburg</t>
  </si>
  <si>
    <t>M.7.5.7</t>
  </si>
  <si>
    <t>Liège</t>
  </si>
  <si>
    <t>M.7.5.8</t>
  </si>
  <si>
    <t>Hainaut</t>
  </si>
  <si>
    <t>M.7.5.9</t>
  </si>
  <si>
    <t>Brabant Wallon</t>
  </si>
  <si>
    <t>M.7.5.10</t>
  </si>
  <si>
    <t>Namur</t>
  </si>
  <si>
    <t>M.7.5.11</t>
  </si>
  <si>
    <t>M.7.5.12</t>
  </si>
  <si>
    <t>M.7.5.13</t>
  </si>
  <si>
    <t>TBC at a country level</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</si>
  <si>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</si>
  <si>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</si>
  <si>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</si>
  <si>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</si>
  <si>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</si>
  <si>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</si>
  <si>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</si>
  <si>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</si>
  <si>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</si>
  <si>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</si>
  <si>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</si>
  <si>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</si>
  <si>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</si>
  <si>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</si>
  <si>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</si>
  <si>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</si>
  <si>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</si>
  <si>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</si>
  <si>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</si>
  <si>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</si>
  <si>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</si>
  <si>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</si>
  <si>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</si>
  <si>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</si>
  <si>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</si>
  <si>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</si>
  <si>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</si>
  <si>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</si>
  <si>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</si>
  <si>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</si>
  <si>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</si>
  <si>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</si>
  <si>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</si>
  <si>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</si>
  <si>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</si>
  <si>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</si>
  <si>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</si>
  <si>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</si>
  <si>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</si>
  <si>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</si>
  <si>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</si>
  <si>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</si>
  <si>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</si>
  <si>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</si>
  <si>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</si>
  <si>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</si>
  <si>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</si>
  <si>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</si>
  <si>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</si>
  <si>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</si>
  <si>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</si>
  <si>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</si>
  <si>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</si>
  <si>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</si>
  <si>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</si>
  <si>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</si>
  <si>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</si>
  <si>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</si>
  <si>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</si>
  <si>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</si>
  <si>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</si>
  <si>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</si>
  <si>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</si>
  <si>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</si>
  <si>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</si>
  <si>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</si>
  <si>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</si>
  <si>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</si>
  <si>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&lt;=100K</t>
  </si>
  <si>
    <t>M.7A.10.3</t>
  </si>
  <si>
    <t>&gt;100K and &lt;=200K</t>
  </si>
  <si>
    <t>M.7A.10.4</t>
  </si>
  <si>
    <t>&gt;200K and &lt;=300K</t>
  </si>
  <si>
    <t>M.7A.10.5</t>
  </si>
  <si>
    <t>&gt;300K and &lt;=400K</t>
  </si>
  <si>
    <t>M.7A.10.6</t>
  </si>
  <si>
    <t>&gt;400K</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</si>
  <si>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</si>
  <si>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</si>
  <si>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</si>
  <si>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</si>
  <si>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</si>
  <si>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</si>
  <si>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</si>
  <si>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</si>
  <si>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</si>
  <si>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</si>
  <si>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</si>
  <si>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</si>
  <si>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</si>
  <si>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</si>
  <si>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</si>
  <si>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</si>
  <si>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</si>
  <si>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</si>
  <si>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</si>
  <si>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</si>
  <si>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</si>
  <si>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</si>
  <si>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</si>
  <si>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</si>
  <si>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</si>
  <si>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</si>
  <si>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</si>
  <si>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</si>
  <si>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</si>
  <si>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</si>
  <si>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</si>
  <si>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</si>
  <si>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</si>
  <si>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</si>
  <si>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</si>
  <si>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</si>
  <si>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</si>
  <si>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</si>
  <si>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</si>
  <si>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</si>
  <si>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</si>
  <si>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</si>
  <si>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</si>
  <si>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</si>
  <si>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</si>
  <si>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</si>
  <si>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</si>
  <si>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</si>
  <si>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</si>
  <si>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</si>
  <si>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</si>
  <si>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</si>
  <si>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</si>
  <si>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</si>
  <si>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</si>
  <si>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</si>
  <si>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</si>
  <si>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</si>
  <si>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</si>
  <si>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</si>
  <si>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</si>
  <si>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</si>
  <si>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</si>
  <si>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</si>
  <si>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</si>
  <si>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</si>
  <si>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</si>
  <si>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</si>
  <si>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</si>
  <si>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</si>
  <si>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</si>
  <si>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</si>
  <si>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</si>
  <si>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</si>
  <si>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</si>
  <si>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</si>
  <si>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</si>
  <si>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</si>
  <si>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Owner-occupied</t>
  </si>
  <si>
    <t>M.7A.13.2</t>
  </si>
  <si>
    <t>Second home/Holiday houses</t>
  </si>
  <si>
    <t>M.7A.13.3</t>
  </si>
  <si>
    <t>Buy-to-let/Non-owner occupied</t>
  </si>
  <si>
    <t>M.7A.13.4</t>
  </si>
  <si>
    <t>Subsidised housing</t>
  </si>
  <si>
    <t>M.7A.13.5</t>
  </si>
  <si>
    <t>Agricultural</t>
  </si>
  <si>
    <t>M.7A.13.6</t>
  </si>
  <si>
    <t>Other/No data</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</si>
  <si>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</si>
  <si>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</si>
  <si>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</si>
  <si>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</si>
  <si>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</si>
  <si>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</si>
  <si>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</si>
  <si>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</si>
  <si>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</si>
  <si>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</si>
  <si>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</si>
  <si>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</si>
  <si>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</si>
  <si>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</si>
  <si>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</si>
  <si>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</si>
  <si>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</si>
  <si>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</si>
  <si>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</si>
  <si>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</si>
  <si>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</si>
  <si>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</si>
  <si>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</si>
  <si>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</si>
  <si>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</si>
  <si>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B1. Harmonised Transparency Template - Mortgage Assets</t>
  </si>
  <si>
    <t>1.  Additional information on the programme</t>
  </si>
  <si>
    <t>2.  Additional information on the swaps</t>
  </si>
  <si>
    <t>3.  Additional information on the asset distribution</t>
  </si>
  <si>
    <t>Transaction Counterparties</t>
  </si>
  <si>
    <t>Name</t>
  </si>
  <si>
    <t>E.1.1.1</t>
  </si>
  <si>
    <t>Sponsor (if applicable)</t>
  </si>
  <si>
    <t>E.1.1.2</t>
  </si>
  <si>
    <t xml:space="preserve">Servicer </t>
  </si>
  <si>
    <t>BNP Paribas Fortis</t>
  </si>
  <si>
    <t>KGCEPHLVVKVRZYO1T647</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</si>
  <si>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</si>
  <si>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</si>
  <si>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</si>
  <si>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</si>
  <si>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</si>
  <si>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</si>
  <si>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</si>
  <si>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</si>
  <si>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</si>
  <si>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</si>
  <si>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</si>
  <si>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</si>
  <si>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</si>
  <si>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</si>
  <si>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</si>
  <si>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</si>
  <si>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Stichting BNPP Fortis Pfandbriefe Representative</t>
  </si>
  <si>
    <t>E.1.1.11</t>
  </si>
  <si>
    <t>Cover Pool Monitor</t>
  </si>
  <si>
    <t>David De Schacht &amp; Jurgen De Raedemaeker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</si>
  <si>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</si>
  <si>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</si>
  <si>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</si>
  <si>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</si>
  <si>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</si>
  <si>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</si>
  <si>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</si>
  <si>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</si>
  <si>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</si>
  <si>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</si>
  <si>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</si>
  <si>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</si>
  <si>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</si>
  <si>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</si>
  <si>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</si>
  <si>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</si>
  <si>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</si>
  <si>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</si>
  <si>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</si>
  <si>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</si>
  <si>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</si>
  <si>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</si>
  <si>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</si>
  <si>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</si>
  <si>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</si>
  <si>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</si>
  <si>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</si>
  <si>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</si>
  <si>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</si>
  <si>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</si>
  <si>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</si>
  <si>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</si>
  <si>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</si>
  <si>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</si>
  <si>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</si>
  <si>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</si>
  <si>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</si>
  <si>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</si>
  <si>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</si>
  <si>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</si>
  <si>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</si>
  <si>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</si>
  <si>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</si>
  <si>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</si>
  <si>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</si>
  <si>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</si>
  <si>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</si>
  <si>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</si>
  <si>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</si>
  <si>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</si>
  <si>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</si>
  <si>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</si>
  <si>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</si>
  <si>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</si>
  <si>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</si>
  <si>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</si>
  <si>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</si>
  <si>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</si>
  <si>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</si>
  <si>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</si>
  <si>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</si>
  <si>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</si>
  <si>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</si>
  <si>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</si>
  <si>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30-&lt;60 days</t>
  </si>
  <si>
    <t>E.3.2.3</t>
  </si>
  <si>
    <t>60-&lt;90 days</t>
  </si>
  <si>
    <t>E.3.2.4</t>
  </si>
  <si>
    <t>90-&lt;180 days</t>
  </si>
  <si>
    <t>E.3.2.5</t>
  </si>
  <si>
    <t>&gt;= 180 days</t>
  </si>
  <si>
    <t>OE.3.2.1</t>
  </si>
  <si>
    <t>OE.3.2.2</t>
  </si>
  <si>
    <t>OE.3.2.3</t>
  </si>
  <si>
    <t>OE.3.2.4</t>
  </si>
  <si>
    <t>Head of ALM Treasury</t>
  </si>
  <si>
    <t>BORCHANI Tarak</t>
  </si>
  <si>
    <t>+32 460 25 32 60</t>
  </si>
  <si>
    <t>tarak.borchani@bnpparibasfortis.com</t>
  </si>
  <si>
    <t>Asset Based Funding</t>
  </si>
  <si>
    <t>VERVAEKE Johan</t>
  </si>
  <si>
    <t>+32 2 565 66 74</t>
  </si>
  <si>
    <t>johan.vervaeke@bnpparibasfortis.com</t>
  </si>
  <si>
    <t>Asset Based Solutions  (cover pool and management)</t>
  </si>
  <si>
    <t>MEESTER Oscar</t>
  </si>
  <si>
    <t>+ 32 2 565 32 91</t>
  </si>
  <si>
    <t>oscar.meester@bnpparibasfortis.com</t>
  </si>
  <si>
    <t>Website</t>
  </si>
  <si>
    <t>https://www.bnpparibasfortis.com/</t>
  </si>
  <si>
    <t>Remark</t>
  </si>
  <si>
    <t xml:space="preserve">The investor report is provided in pdf and excel-format. </t>
  </si>
  <si>
    <t xml:space="preserve">The excel-format has been provided for information purposes only and in case </t>
  </si>
  <si>
    <t>of contradiction between the pdf and excel-format, the pdf-format will prevail.</t>
  </si>
  <si>
    <t>EUR 20 Billion Mortgage Pandbrieven Programme</t>
  </si>
  <si>
    <t>Reporting Date</t>
  </si>
  <si>
    <t>Contact Details:</t>
  </si>
  <si>
    <t>Series</t>
  </si>
  <si>
    <t>ISIN</t>
  </si>
  <si>
    <t>Amount</t>
  </si>
  <si>
    <t>Issue Date</t>
  </si>
  <si>
    <t>Maturity Date</t>
  </si>
  <si>
    <t>Currency</t>
  </si>
  <si>
    <t>Coupon Type</t>
  </si>
  <si>
    <t>Coupon</t>
  </si>
  <si>
    <t>Day Count</t>
  </si>
  <si>
    <t>Next Interest Payment Date</t>
  </si>
  <si>
    <t>Remaining Average Life *</t>
  </si>
  <si>
    <t>BD@155375</t>
  </si>
  <si>
    <t>BE6312092115</t>
  </si>
  <si>
    <t>Fixed</t>
  </si>
  <si>
    <t>NACT</t>
  </si>
  <si>
    <t>25/02/2027</t>
  </si>
  <si>
    <t>BD@167469</t>
  </si>
  <si>
    <t>BE0002700814</t>
  </si>
  <si>
    <t>20/05/2026</t>
  </si>
  <si>
    <t>BD@167470</t>
  </si>
  <si>
    <t>BE0002701820</t>
  </si>
  <si>
    <t>BD@178945</t>
  </si>
  <si>
    <t>BE0002762434</t>
  </si>
  <si>
    <t>10/12/2026</t>
  </si>
  <si>
    <t>BD@286930</t>
  </si>
  <si>
    <t>BE6359407879</t>
  </si>
  <si>
    <t>29/01/2027</t>
  </si>
  <si>
    <t>BD@286935</t>
  </si>
  <si>
    <t>BE6359408885</t>
  </si>
  <si>
    <t>BD@311435</t>
  </si>
  <si>
    <t>BE6372380624</t>
  </si>
  <si>
    <t>09/03/2027</t>
  </si>
  <si>
    <t>Extended Maturity Date</t>
  </si>
  <si>
    <t>25/02/2030</t>
  </si>
  <si>
    <t>20/05/2028</t>
  </si>
  <si>
    <t>20/05/2031</t>
  </si>
  <si>
    <t>10/12/2028</t>
  </si>
  <si>
    <t>29/01/2033</t>
  </si>
  <si>
    <t>29/01/2036</t>
  </si>
  <si>
    <t>09/03/2033</t>
  </si>
  <si>
    <t>Covered Bond Emmission</t>
  </si>
  <si>
    <t>Outstanding Series</t>
  </si>
  <si>
    <t>Totals</t>
  </si>
  <si>
    <t>Total Outstanding (in EUR):</t>
  </si>
  <si>
    <t>Current Weighted Average Fixed Coupon:</t>
  </si>
  <si>
    <t>Weighted Average Remaining Average Life*</t>
  </si>
  <si>
    <t>* At Reporting Date until Maturity Date</t>
  </si>
  <si>
    <t>Rating Agency</t>
  </si>
  <si>
    <t>Long Term Rating</t>
  </si>
  <si>
    <t>Outlook</t>
  </si>
  <si>
    <t>Short Term Rating</t>
  </si>
  <si>
    <t>Fitch</t>
  </si>
  <si>
    <t>AA-</t>
  </si>
  <si>
    <t>stable</t>
  </si>
  <si>
    <t>F1+</t>
  </si>
  <si>
    <t>Moody's</t>
  </si>
  <si>
    <t>A3</t>
  </si>
  <si>
    <t>P-2</t>
  </si>
  <si>
    <t>Standard and Poor's</t>
  </si>
  <si>
    <t>A+</t>
  </si>
  <si>
    <t>A-1</t>
  </si>
  <si>
    <t>NR</t>
  </si>
  <si>
    <t>Aaa</t>
  </si>
  <si>
    <t>Ratings</t>
  </si>
  <si>
    <t>1. BNP Paribas Fortis Bank Senior Unsecured Ratings</t>
  </si>
  <si>
    <t>2. BNP Parisbas Fortis Mortgage Pandbrieven Ratings</t>
  </si>
  <si>
    <t>Outstanding Mortgage Pandbrieven</t>
  </si>
  <si>
    <t>(I)</t>
  </si>
  <si>
    <t>Nominal Balance Residential Mortgage Loans</t>
  </si>
  <si>
    <t>(II)</t>
  </si>
  <si>
    <t>Nominal Balance Public Finance Exposures</t>
  </si>
  <si>
    <t>(III)</t>
  </si>
  <si>
    <t>Nominal Balance Financial Institution Exposures</t>
  </si>
  <si>
    <t>(IV)</t>
  </si>
  <si>
    <t>Nominal OC Level [(II)+(III)+(IV)]/(I)-1</t>
  </si>
  <si>
    <t>Value of the Residential Loans (as defined in Royal Decree Art 6 Paraf 1)</t>
  </si>
  <si>
    <t>(V)</t>
  </si>
  <si>
    <t>Ratio Value of Resid. Mortgage Loans / Mortgage Pandbrieven Issued (V) / (I)</t>
  </si>
  <si>
    <t>Limit</t>
  </si>
  <si>
    <t>&gt; &gt; &gt; Cover Test Royal Decree Art 5 Paraf 1</t>
  </si>
  <si>
    <t>Passed</t>
  </si>
  <si>
    <t>85%</t>
  </si>
  <si>
    <t>Value of Public Finance Exposures (definition Royal Decree)</t>
  </si>
  <si>
    <t>(VI)</t>
  </si>
  <si>
    <t>Value of Financial Institution Exposures (definition Royal Decree)</t>
  </si>
  <si>
    <t>(VII)</t>
  </si>
  <si>
    <t>Principal Used for covering Interest in the 'Interest and Principal Coverage Test'</t>
  </si>
  <si>
    <t>(VIIBis)</t>
  </si>
  <si>
    <t>Ratio Value All Cover Assets / Mortgage Pandbrieven Issued [V+VI+VII+VIIBis]/I</t>
  </si>
  <si>
    <t>&gt; &gt; &gt; Cover Test Royal Decree Art 5 Paraf 2</t>
  </si>
  <si>
    <t>105%</t>
  </si>
  <si>
    <t>Interest Proceeds Cover Assets</t>
  </si>
  <si>
    <t>(VIII)</t>
  </si>
  <si>
    <t>Total Interest Proceeds Residential Mortgage Loans</t>
  </si>
  <si>
    <t>Total Interest Proceeds Public Finance Exposures</t>
  </si>
  <si>
    <t>Total Interest Proceeds  Financial Institution Exposures</t>
  </si>
  <si>
    <t>Impact Derivatives</t>
  </si>
  <si>
    <t>Principal Proceeds Cover Assets</t>
  </si>
  <si>
    <t>(IX)</t>
  </si>
  <si>
    <t>Total Principal Proceeds Public Finance Exposures</t>
  </si>
  <si>
    <t>Total Principal Proceeds Financial Institution Exposures</t>
  </si>
  <si>
    <t>Interest Requirement Covered Bonds</t>
  </si>
  <si>
    <t>(X)</t>
  </si>
  <si>
    <t>Costs, Fees and expenses Covered Bonds</t>
  </si>
  <si>
    <t>(XI)</t>
  </si>
  <si>
    <t>Principal Requirement Covered Bonds</t>
  </si>
  <si>
    <t>(XII)</t>
  </si>
  <si>
    <t>Total Surplus (+) / Deficit (-)  (VIII)+(IX)-(X)-(XI)-(XII)</t>
  </si>
  <si>
    <t>&gt; &gt; &gt; Cover Test Royal Decree Art 5 paraf 3</t>
  </si>
  <si>
    <t>Cumulative Cash Inflow Next 180 Days</t>
  </si>
  <si>
    <t>(XIII)</t>
  </si>
  <si>
    <t>Cumulative Cash Outflow Next 180 Days</t>
  </si>
  <si>
    <t>(XIV)</t>
  </si>
  <si>
    <t>Liquidity Surplus (+) / Deficit (-) (XIII)+(XIV)</t>
  </si>
  <si>
    <t>&gt; &gt; &gt; Liquidity Test Royal Decree Art 7 paraf 1</t>
  </si>
  <si>
    <t>MtM Liquid Bonds</t>
  </si>
  <si>
    <t>(XV)</t>
  </si>
  <si>
    <t>Interest Payable on Mortgage Pandbrieven next 3 months</t>
  </si>
  <si>
    <t>(XVI)</t>
  </si>
  <si>
    <t>Excess Coverage Interest Mortgage Pandbrieven by Liquid Bonds (XV)-(XVI)</t>
  </si>
  <si>
    <t>(XVII)</t>
  </si>
  <si>
    <t>Test Summary</t>
  </si>
  <si>
    <t>(all amounts in EUR unless stated otherwise)</t>
  </si>
  <si>
    <t>1. Outstanding Mortgage Pandbrieven and Cover Assets</t>
  </si>
  <si>
    <t>2. Residential Mortgage Loans Cover Test</t>
  </si>
  <si>
    <t>3. Total Asset Cover Test</t>
  </si>
  <si>
    <t>4. Interest and Principal Coverage Test</t>
  </si>
  <si>
    <t>5. Liquidity Tests</t>
  </si>
  <si>
    <t>Outstanding Balance of Residential Mortgage Loans at the Cut-off Date</t>
  </si>
  <si>
    <t>Principal Redemptions between Cut-off Date and Maturity</t>
  </si>
  <si>
    <t>Interest Payments between Cut-off Date and Maturity Date</t>
  </si>
  <si>
    <t>Number of loans</t>
  </si>
  <si>
    <t>Average Outstanding Balance per borrower</t>
  </si>
  <si>
    <t>Average Outstanding Balance per loan</t>
  </si>
  <si>
    <t>Weighted average Current Loan to Current Value</t>
  </si>
  <si>
    <t>Weighted average Current Loan to Original Value</t>
  </si>
  <si>
    <t>Weighted average seasoning (in Years)</t>
  </si>
  <si>
    <t>Weighted average remaining maturity (in years, at 0% CPR)</t>
  </si>
  <si>
    <t>Weighted average initial maturity (in years, at 0% CPR)</t>
  </si>
  <si>
    <t>Percentage of Fixed Rate Loans</t>
  </si>
  <si>
    <t>Percentage of Variable Rate Loans</t>
  </si>
  <si>
    <t>Weighted average interest rate</t>
  </si>
  <si>
    <t>Weighted average interest rate Fixed Rate Loans</t>
  </si>
  <si>
    <t>Weighted average interest rate Variable Rate Loans</t>
  </si>
  <si>
    <t>Weighted Remaining average life (in years, at 0% CPR)</t>
  </si>
  <si>
    <t>Weighted Remaining average life to interest reset (in years, at 0% CPR)</t>
  </si>
  <si>
    <t>% Construction Loans</t>
  </si>
  <si>
    <t>Registered Cash Proceeds under the Residential Mortgage Loans</t>
  </si>
  <si>
    <t>Position</t>
  </si>
  <si>
    <t>BE0000341504</t>
  </si>
  <si>
    <t>BE0000351602</t>
  </si>
  <si>
    <t>BE0000363722</t>
  </si>
  <si>
    <t>Kingdom of Belgium</t>
  </si>
  <si>
    <t>BGB 0.8 22/06/2027</t>
  </si>
  <si>
    <t>BGB 0 22/10/2027</t>
  </si>
  <si>
    <t>BGB 3.1 22/06/2035</t>
  </si>
  <si>
    <t>Nominal Amount</t>
  </si>
  <si>
    <t>F</t>
  </si>
  <si>
    <t>Standar &amp; Poor's Rating</t>
  </si>
  <si>
    <t>AA</t>
  </si>
  <si>
    <t>Fitch Rating</t>
  </si>
  <si>
    <t>Moody's Rating</t>
  </si>
  <si>
    <t>Aa3</t>
  </si>
  <si>
    <t>Cover Pool Summary</t>
  </si>
  <si>
    <t>(All Amounts are in Euro)</t>
  </si>
  <si>
    <t>Portfolio Cut-off Date</t>
  </si>
  <si>
    <t>1. Residential Mortgage Loans</t>
  </si>
  <si>
    <t>See Stratification Tables Mortgages for more details</t>
  </si>
  <si>
    <t>2. Registered Cash</t>
  </si>
  <si>
    <t>3. Public Sector Exposure (Liquid Bond Positions)</t>
  </si>
  <si>
    <t>4. Derivatives</t>
  </si>
  <si>
    <t>None</t>
  </si>
  <si>
    <t>5. Prepayments Last Calendar Month</t>
  </si>
  <si>
    <t>In EUR</t>
  </si>
  <si>
    <t>In %</t>
  </si>
  <si>
    <t>In number of loans</t>
  </si>
  <si>
    <t>In Years</t>
  </si>
  <si>
    <t>&lt;=1</t>
  </si>
  <si>
    <t>&gt;1 and &lt;=2</t>
  </si>
  <si>
    <t>&gt;2 and &lt;=3</t>
  </si>
  <si>
    <t>&gt;3 and &lt;=4</t>
  </si>
  <si>
    <t>&gt;4 and &lt;=5</t>
  </si>
  <si>
    <t>&gt;5 and &lt;=6</t>
  </si>
  <si>
    <t>&gt;6 and &lt;=7</t>
  </si>
  <si>
    <t>&gt;7 and &lt;=8</t>
  </si>
  <si>
    <t>&gt;8 and &lt;=9</t>
  </si>
  <si>
    <t>&gt;9 and &lt;=10</t>
  </si>
  <si>
    <t>&gt;10 and &lt;=11</t>
  </si>
  <si>
    <t>&gt;11 and &lt;=12</t>
  </si>
  <si>
    <t>&gt;12 and &lt;=13</t>
  </si>
  <si>
    <t>&gt;13 and &lt;=14</t>
  </si>
  <si>
    <t>&gt;14 and &lt;=15</t>
  </si>
  <si>
    <t>&gt;15 and &lt;=16</t>
  </si>
  <si>
    <t>&gt;16 and &lt;=17</t>
  </si>
  <si>
    <t>&gt;17 and &lt;=18</t>
  </si>
  <si>
    <t>&gt;18 and &lt;=19</t>
  </si>
  <si>
    <t>&gt;19 and &lt;=20</t>
  </si>
  <si>
    <t>&gt;20 and &lt;=21</t>
  </si>
  <si>
    <t>&gt;21 and &lt;=22</t>
  </si>
  <si>
    <t>&gt;22 and &lt;=23</t>
  </si>
  <si>
    <t>&gt;23 and &lt;=24</t>
  </si>
  <si>
    <t>&gt;24 and &lt;=25</t>
  </si>
  <si>
    <t>&gt;29 and &lt;=30</t>
  </si>
  <si>
    <t>&gt;27 and &lt;=28</t>
  </si>
  <si>
    <t>&gt;30 and &lt;=31</t>
  </si>
  <si>
    <t>&gt;25 and &lt;=26</t>
  </si>
  <si>
    <t>&gt;36 and &lt;=37</t>
  </si>
  <si>
    <t>&gt;28 and &lt;=29</t>
  </si>
  <si>
    <t>&gt;26 and &lt;=27</t>
  </si>
  <si>
    <t>&lt;0</t>
  </si>
  <si>
    <t>&gt;33 and &lt;=34</t>
  </si>
  <si>
    <t>&gt;34 and &lt;=35</t>
  </si>
  <si>
    <t>&gt;35 and &lt;=36</t>
  </si>
  <si>
    <t>&gt;39 and &lt;=40</t>
  </si>
  <si>
    <t>&gt;32 and &lt;=33</t>
  </si>
  <si>
    <t>&gt;31 and &lt;=32</t>
  </si>
  <si>
    <t>&gt;40 and &lt;=41</t>
  </si>
  <si>
    <t>&gt;37 and &lt;=38</t>
  </si>
  <si>
    <t>Year</t>
  </si>
  <si>
    <t>In EUR * 1000</t>
  </si>
  <si>
    <t>In number of Borrowers</t>
  </si>
  <si>
    <t>&lt;=100</t>
  </si>
  <si>
    <t>&gt;100 and &lt;=200</t>
  </si>
  <si>
    <t>&gt;200 and &lt;=300</t>
  </si>
  <si>
    <t>&gt;300 and &lt;=400</t>
  </si>
  <si>
    <t>&gt;400</t>
  </si>
  <si>
    <t>0 - 0.5%</t>
  </si>
  <si>
    <t>0.5 - 1%</t>
  </si>
  <si>
    <t>1 - 1.5%</t>
  </si>
  <si>
    <t>1.5 - 2%</t>
  </si>
  <si>
    <t>2 - 2.5%</t>
  </si>
  <si>
    <t>2.5 - 3%</t>
  </si>
  <si>
    <t>3 - 3.5%</t>
  </si>
  <si>
    <t>3.5 - 4%</t>
  </si>
  <si>
    <t>4 - 4.5%</t>
  </si>
  <si>
    <t>4.5 - 5%</t>
  </si>
  <si>
    <t>5 - 5.5%</t>
  </si>
  <si>
    <t>5.5 - 6%</t>
  </si>
  <si>
    <t>6 - 6.5%</t>
  </si>
  <si>
    <t>6.5 - 7%</t>
  </si>
  <si>
    <t>7 - 7.5%</t>
  </si>
  <si>
    <t>Variable</t>
  </si>
  <si>
    <t>Variable With Cap</t>
  </si>
  <si>
    <t>2026</t>
  </si>
  <si>
    <t>2027</t>
  </si>
  <si>
    <t>2028</t>
  </si>
  <si>
    <t>2029</t>
  </si>
  <si>
    <t>2030</t>
  </si>
  <si>
    <t>2031</t>
  </si>
  <si>
    <t>2032</t>
  </si>
  <si>
    <t>2033</t>
  </si>
  <si>
    <t>2034</t>
  </si>
  <si>
    <t>2035</t>
  </si>
  <si>
    <t>2036</t>
  </si>
  <si>
    <t>2037</t>
  </si>
  <si>
    <t>2038</t>
  </si>
  <si>
    <t>2039</t>
  </si>
  <si>
    <t>2040</t>
  </si>
  <si>
    <t>Fixed To Maturity</t>
  </si>
  <si>
    <t>Monthly</t>
  </si>
  <si>
    <t>Twice A Year</t>
  </si>
  <si>
    <t>Annuity</t>
  </si>
  <si>
    <t>Interest only</t>
  </si>
  <si>
    <t>Linear</t>
  </si>
  <si>
    <t>0-10%</t>
  </si>
  <si>
    <t>11-20%</t>
  </si>
  <si>
    <t>21-30%</t>
  </si>
  <si>
    <t>31-40%</t>
  </si>
  <si>
    <t>41-50%</t>
  </si>
  <si>
    <t>51-60%</t>
  </si>
  <si>
    <t>61-70%</t>
  </si>
  <si>
    <t>71-80%</t>
  </si>
  <si>
    <t>81-90%</t>
  </si>
  <si>
    <t>91-100%</t>
  </si>
  <si>
    <t>101-110%</t>
  </si>
  <si>
    <t>111-120%</t>
  </si>
  <si>
    <t>&gt;120%</t>
  </si>
  <si>
    <t>1-20%</t>
  </si>
  <si>
    <t>21-40%</t>
  </si>
  <si>
    <t>41-60%</t>
  </si>
  <si>
    <t>61-80%</t>
  </si>
  <si>
    <t>81-100%</t>
  </si>
  <si>
    <t>101-120%</t>
  </si>
  <si>
    <t>121-140%</t>
  </si>
  <si>
    <t>141-160%</t>
  </si>
  <si>
    <t>161-180%</t>
  </si>
  <si>
    <t>181-200%</t>
  </si>
  <si>
    <t>201-300%</t>
  </si>
  <si>
    <t>301-400%</t>
  </si>
  <si>
    <t>401-500%</t>
  </si>
  <si>
    <t>&gt;500%</t>
  </si>
  <si>
    <t>&gt;=0 and &lt;=1</t>
  </si>
  <si>
    <t>In number of Properties</t>
  </si>
  <si>
    <t>Phase 1</t>
  </si>
  <si>
    <t>Phase 2</t>
  </si>
  <si>
    <t>Phase 3</t>
  </si>
  <si>
    <t>Straticifation Tables</t>
  </si>
  <si>
    <t>1. Geographic distribution</t>
  </si>
  <si>
    <t>2. Seasoning</t>
  </si>
  <si>
    <t>3. Remaining term to maturity</t>
  </si>
  <si>
    <t>4. Original term to maturity</t>
  </si>
  <si>
    <t>5. Origination Year</t>
  </si>
  <si>
    <t>6. Outstanding Loan Balance by Borrower</t>
  </si>
  <si>
    <t>7. Interest Rate</t>
  </si>
  <si>
    <t>8. Interest Rate Type</t>
  </si>
  <si>
    <t>9. Next Reset Date</t>
  </si>
  <si>
    <t>10. Interest Payment Frequency</t>
  </si>
  <si>
    <t>11. Repayment Type</t>
  </si>
  <si>
    <t>12. Current Loan to Current Value (LTV)</t>
  </si>
  <si>
    <t xml:space="preserve">13. Current Loan to Original Value (LTOV) </t>
  </si>
  <si>
    <t>14. Loan to Mortgage Inscription Ratio (LTM)</t>
  </si>
  <si>
    <t>15. Distribution of Average Life to Final Maturity (at 0% CPR)</t>
  </si>
  <si>
    <t>16. Distribution of Average Life To Interest Reset Date (at 0% CPR)</t>
  </si>
  <si>
    <t>17. Occupation Type (Based on Indexed Property Value)</t>
  </si>
  <si>
    <t>18. IFRS9 Norms</t>
  </si>
  <si>
    <t>Performing</t>
  </si>
  <si>
    <t>0 - 30 Days</t>
  </si>
  <si>
    <t>30 - 60 Days</t>
  </si>
  <si>
    <t>60 - 90 Days</t>
  </si>
  <si>
    <t>&gt; 90 Days</t>
  </si>
  <si>
    <t>Cover Pool Performance</t>
  </si>
  <si>
    <t xml:space="preserve">1. Delinquencies (at cut-off date)
</t>
  </si>
  <si>
    <t>Cutt-off</t>
  </si>
  <si>
    <t>Maturity</t>
  </si>
  <si>
    <t>Month</t>
  </si>
  <si>
    <t>Days</t>
  </si>
  <si>
    <t>Covered bonds</t>
  </si>
  <si>
    <t>CPR 0%</t>
  </si>
  <si>
    <t>CPR 2%</t>
  </si>
  <si>
    <t>CPR 5%</t>
  </si>
  <si>
    <t>CPR 10%</t>
  </si>
  <si>
    <t>Amortisation</t>
  </si>
  <si>
    <t>TIME</t>
  </si>
  <si>
    <t>LIABILITIES</t>
  </si>
  <si>
    <t>COVER LOAN ASSETS</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</si>
  <si>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</si>
  <si>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</si>
  <si>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</si>
  <si>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</si>
  <si>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</si>
  <si>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</si>
  <si>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</si>
  <si>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</si>
  <si>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</si>
  <si>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</si>
  <si>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</si>
  <si>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</si>
  <si>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</si>
  <si>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</si>
  <si>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</si>
  <si>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</si>
  <si>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</si>
  <si>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</si>
  <si>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</si>
  <si>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</si>
  <si>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</si>
  <si>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</si>
  <si>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</si>
  <si>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</si>
  <si>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</si>
  <si>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</si>
  <si>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</si>
  <si>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</si>
  <si>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</si>
  <si>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</si>
  <si>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</si>
  <si>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</si>
  <si>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</si>
  <si>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</si>
  <si>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</si>
  <si>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</si>
  <si>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</si>
  <si>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</si>
  <si>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</si>
  <si>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</si>
  <si>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</si>
  <si>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</si>
  <si>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</si>
  <si>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</si>
  <si>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</si>
  <si>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</si>
  <si>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</si>
  <si>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</si>
  <si>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</si>
  <si>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</si>
  <si>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</si>
  <si>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</si>
  <si>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</si>
  <si>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</si>
  <si>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</si>
  <si>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</si>
  <si>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</si>
  <si>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</si>
  <si>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</si>
  <si>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</si>
  <si>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</si>
  <si>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</si>
  <si>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</si>
  <si>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</si>
  <si>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</si>
  <si>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</si>
  <si>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</si>
  <si>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</si>
  <si>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</si>
  <si>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</si>
  <si>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</si>
  <si>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</si>
  <si>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</si>
  <si>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</si>
  <si>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</si>
  <si>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</si>
  <si>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</si>
  <si>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</si>
  <si>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</si>
  <si>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</si>
  <si>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</si>
  <si>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</si>
  <si>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</si>
  <si>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</si>
  <si>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</si>
  <si>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</si>
  <si>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</si>
  <si>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</si>
  <si>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</si>
  <si>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</si>
  <si>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</si>
  <si>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</si>
  <si>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</si>
  <si>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</si>
  <si>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</si>
  <si>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</si>
  <si>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</si>
  <si>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</si>
  <si>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</si>
  <si>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</si>
  <si>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</si>
  <si>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</si>
  <si>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</si>
  <si>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</si>
  <si>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</si>
  <si>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</si>
  <si>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</si>
  <si>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</si>
  <si>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</si>
  <si>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</si>
  <si>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</si>
  <si>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</si>
  <si>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</si>
  <si>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</si>
  <si>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</si>
  <si>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</si>
  <si>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</si>
  <si>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</si>
  <si>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</si>
  <si>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</si>
  <si>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</si>
  <si>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</si>
  <si>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</si>
  <si>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</si>
  <si>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</si>
  <si>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</si>
  <si>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</si>
  <si>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</si>
  <si>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</si>
  <si>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</si>
  <si>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</si>
  <si>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</si>
  <si>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</si>
  <si>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</si>
  <si>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</si>
  <si>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</si>
  <si>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</si>
  <si>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</si>
  <si>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</si>
  <si>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</si>
  <si>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</si>
  <si>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</si>
  <si>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</si>
  <si>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</si>
  <si>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</si>
  <si>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</si>
  <si>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</si>
  <si>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</si>
  <si>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</si>
  <si>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</si>
  <si>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</si>
  <si>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</si>
  <si>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</si>
  <si>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</si>
  <si>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</si>
  <si>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</si>
  <si>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</si>
  <si>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</si>
  <si>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</si>
  <si>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</si>
  <si>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</si>
  <si>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</si>
  <si>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</si>
  <si>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</si>
  <si>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</si>
  <si>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</si>
  <si>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</si>
  <si>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</si>
  <si>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</si>
  <si>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</si>
  <si>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</si>
  <si>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</si>
  <si>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</si>
  <si>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Cut-off Date: 30/4/2026</t>
  </si>
  <si>
    <t>Reporting Date: 30/4/2026</t>
  </si>
  <si>
    <t>2026  Version</t>
  </si>
  <si>
    <t>Harmonised Transparency Template</t>
  </si>
  <si>
    <t>Paying Agent</t>
  </si>
  <si>
    <t>Interest Covereage Test (passe/failed)</t>
  </si>
  <si>
    <t>NPV Test (passed/failed)</t>
  </si>
  <si>
    <t/>
  </si>
  <si>
    <t>(g)        Percentage of loans in default:</t>
  </si>
  <si>
    <t>(f)        Levels of OC:</t>
  </si>
  <si>
    <t>(e)        Overview maturity extension triggers:</t>
  </si>
  <si>
    <t>(e)        Maturity Structure - covered bond:</t>
  </si>
  <si>
    <t>(e)        Maturity Structure - cover assets:</t>
  </si>
  <si>
    <t>(d)        Hedging Strategy</t>
  </si>
  <si>
    <t>(d)        Market Risk:</t>
  </si>
  <si>
    <t>147 for Public Sector Asset - type of debtor</t>
  </si>
  <si>
    <t>441 LTV Commercial Mortgage</t>
  </si>
  <si>
    <t>(d)        Credit Risk:</t>
  </si>
  <si>
    <t xml:space="preserve">            (d)        Liquidity Risk - primary assets cover pool:</t>
  </si>
  <si>
    <t>(d)        Currency risk - covered bond:</t>
  </si>
  <si>
    <t xml:space="preserve">          (d)         Interest rate risk - covered bond:</t>
  </si>
  <si>
    <t>(d)        Currency risk - cover pool:</t>
  </si>
  <si>
    <t xml:space="preserve">            (d)        Interest rate risk - cover pool:</t>
  </si>
  <si>
    <t>link to Glossary HG.1.15</t>
  </si>
  <si>
    <t xml:space="preserve">(c)       Valuation Method: </t>
  </si>
  <si>
    <t>424 for Commercial Mortgage Assets</t>
  </si>
  <si>
    <t xml:space="preserve">(c)        Loan size: </t>
  </si>
  <si>
    <t>(c)        Type of cover assets:</t>
  </si>
  <si>
    <t xml:space="preserve">(c)        Geographical distribution: </t>
  </si>
  <si>
    <t xml:space="preserve">(b)        List of ISIN of issued covered bonds: </t>
  </si>
  <si>
    <t xml:space="preserve">(a)         Value of outstanding covered bonds: </t>
  </si>
  <si>
    <t xml:space="preserve">(a)         Value of the cover pool total assets: </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</si>
  <si>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</si>
  <si>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</si>
  <si>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4. Compliance Art 14 CBD Check table</t>
  </si>
  <si>
    <r>
      <t xml:space="preserve">Is sustainability based on </t>
    </r>
    <r>
      <rPr>
        <b/>
        <sz val="11"/>
        <rFont val="Calibri"/>
        <family val="2"/>
      </rPr>
      <t>other criteria</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</si>
  <si>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</si>
  <si>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Is sustainability based on s</t>
    </r>
    <r>
      <rPr>
        <b/>
        <sz val="11"/>
        <rFont val="Calibri"/>
        <family val="2"/>
      </rPr>
      <t>ustainable assets not present in the cover pool</t>
    </r>
    <r>
      <rPr>
        <sz val="11"/>
        <rFont val="Calibri"/>
        <family val="2"/>
      </rPr>
      <t>?</t>
    </r>
  </si>
  <si>
    <t xml:space="preserve">Bond list </t>
  </si>
  <si>
    <t xml:space="preserve">12. Bond List </t>
  </si>
  <si>
    <t xml:space="preserve">11. Liquid Assets </t>
  </si>
  <si>
    <t>OG.3.10.2</t>
  </si>
  <si>
    <t>NZD</t>
  </si>
  <si>
    <t>6. Cover Assets - Currency</t>
  </si>
  <si>
    <t>o/w 1.5-2 y</t>
  </si>
  <si>
    <t>o/w 0.5-1 y</t>
  </si>
  <si>
    <t xml:space="preserve">% Total Initial Maturity </t>
  </si>
  <si>
    <t xml:space="preserve">Initial Maturity  </t>
  </si>
  <si>
    <t>OG.3.4.10</t>
  </si>
  <si>
    <t>Weighted Average Life (in years)</t>
  </si>
  <si>
    <t xml:space="preserve">Expected Upon Prepayments </t>
  </si>
  <si>
    <t xml:space="preserve">Contractual </t>
  </si>
  <si>
    <t>3. Cover Pool Composition</t>
  </si>
  <si>
    <t>OC in accordance with the National Legal Framework</t>
  </si>
  <si>
    <t xml:space="preserve">2. Over-collateralisation (OC) </t>
  </si>
  <si>
    <t>OG.3.1.4</t>
  </si>
  <si>
    <t>Total Cover Assets</t>
  </si>
  <si>
    <t>OG.2.1.6</t>
  </si>
  <si>
    <t>Non-EEA, Art 14 CBD compliant</t>
  </si>
  <si>
    <t>Level 1</t>
  </si>
  <si>
    <t>No</t>
  </si>
  <si>
    <t>Yes</t>
  </si>
  <si>
    <t>CBD Compliance</t>
  </si>
  <si>
    <t>Basel Compliance, subject to national jurisdiction (Y/N)</t>
  </si>
  <si>
    <t>2. Regulatory Summary</t>
  </si>
  <si>
    <t>OG.1.1.7</t>
  </si>
  <si>
    <t>OG.1.1.6</t>
  </si>
  <si>
    <t>Optional information e.g. Parent name</t>
  </si>
  <si>
    <t>OG.1.1.3</t>
  </si>
  <si>
    <t>Optional information e.g. Contact names</t>
  </si>
  <si>
    <t>Cover Pool's FIGI Identifier (non-mandatory)</t>
  </si>
  <si>
    <t>G.1.1.6</t>
  </si>
  <si>
    <t>4. Compliance Art 14 CBD Check Table</t>
  </si>
  <si>
    <t>`</t>
  </si>
  <si>
    <t>HTT 2026</t>
  </si>
  <si>
    <t xml:space="preserve">A. Harmonised Transparency Template - General Information </t>
  </si>
  <si>
    <t>Owner occupied</t>
  </si>
  <si>
    <t>% NPLs</t>
  </si>
  <si>
    <t>&gt; 60 months</t>
  </si>
  <si>
    <t>&gt; 36 - ≤ 60 months</t>
  </si>
  <si>
    <t>&gt; 24 - ≤ 36 months</t>
  </si>
  <si>
    <t>&gt;  12 - ≤ 24 months</t>
  </si>
  <si>
    <t>[For completion]</t>
  </si>
  <si>
    <t>M.7.5.50</t>
  </si>
  <si>
    <t>M.7.5.49</t>
  </si>
  <si>
    <t>M.7.5.48</t>
  </si>
  <si>
    <t>M.7.5.47</t>
  </si>
  <si>
    <t>M.7.5.46</t>
  </si>
  <si>
    <t>M.7.5.45</t>
  </si>
  <si>
    <t>M.7.5.44</t>
  </si>
  <si>
    <t>M.7.5.43</t>
  </si>
  <si>
    <t>M.7.5.42</t>
  </si>
  <si>
    <t>M.7.5.41</t>
  </si>
  <si>
    <t>M.7.5.40</t>
  </si>
  <si>
    <t>M.7.5.39</t>
  </si>
  <si>
    <t>M.7.5.38</t>
  </si>
  <si>
    <t>M.7.5.37</t>
  </si>
  <si>
    <t>M.7.5.36</t>
  </si>
  <si>
    <t>M.7.5.35</t>
  </si>
  <si>
    <t>M.7.5.34</t>
  </si>
  <si>
    <t>M.7.5.33</t>
  </si>
  <si>
    <t>M.7.5.32</t>
  </si>
  <si>
    <t>5. Breakdown by regions of the main country of origin</t>
  </si>
  <si>
    <t>Czechia</t>
  </si>
  <si>
    <t>Optional information eg, Number of borrowers</t>
  </si>
  <si>
    <t>OM.7.1.11</t>
  </si>
  <si>
    <t>[Please insert currency]</t>
  </si>
  <si>
    <t>OHG.4.5</t>
  </si>
  <si>
    <t>OHG.4.4</t>
  </si>
  <si>
    <t>OHG.4.3</t>
  </si>
  <si>
    <t>OHG.4.2</t>
  </si>
  <si>
    <t>OHG.4.1</t>
  </si>
  <si>
    <t>Other definitions deemed relevant</t>
  </si>
  <si>
    <t>HG.4.1</t>
  </si>
  <si>
    <t>Definition</t>
  </si>
  <si>
    <t>4. Glossary - Extra national and/or Issuer Items</t>
  </si>
  <si>
    <t>OHG.3.3</t>
  </si>
  <si>
    <t>OHG.3.2</t>
  </si>
  <si>
    <t>ND4</t>
  </si>
  <si>
    <t>Confidential Information</t>
  </si>
  <si>
    <t>OHG.3.1</t>
  </si>
  <si>
    <t>ND3</t>
  </si>
  <si>
    <t>Not available at the present time</t>
  </si>
  <si>
    <t>HG.3.3</t>
  </si>
  <si>
    <t>ND2</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</si>
  <si>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</si>
  <si>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</si>
  <si>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</si>
  <si>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</si>
  <si>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</si>
  <si>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</si>
  <si>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</si>
  <si>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</si>
  <si>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</si>
  <si>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</si>
  <si>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</si>
  <si>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</si>
  <si>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</si>
  <si>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</si>
  <si>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</si>
  <si>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</si>
  <si>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</si>
  <si>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</si>
  <si>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</si>
  <si>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</si>
  <si>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</si>
  <si>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</si>
  <si>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</si>
  <si>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</si>
  <si>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</si>
  <si>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</si>
  <si>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OHG.1.7</t>
  </si>
  <si>
    <t>OHG.1.6</t>
  </si>
  <si>
    <t>OHG.1.5</t>
  </si>
  <si>
    <t>OHG.1.4</t>
  </si>
  <si>
    <t>OHG.1.3</t>
  </si>
  <si>
    <t>OHG.1.2</t>
  </si>
  <si>
    <t xml:space="preserve"> The current interest is used ; no parrallel shift of the interest rate curve is assumed.</t>
  </si>
  <si>
    <t>NPV assumptions (when stated)</t>
  </si>
  <si>
    <t>OHG.1.1</t>
  </si>
  <si>
    <t>Sale price of the properties is compared to the a statistical pricing model for Belgium.When the sale price is higher than the top range of the model outcome, an expert valuation is done.</t>
  </si>
  <si>
    <t>Valuation Method</t>
  </si>
  <si>
    <t>HG.1.15</t>
  </si>
  <si>
    <t>Loans that are more than 90 days past due.</t>
  </si>
  <si>
    <t>Non-performing loans</t>
  </si>
  <si>
    <t>HG.1.14</t>
  </si>
  <si>
    <t xml:space="preserve">Interest rate risk is monitored using NPV tests described by the regulator (NBB). Hedging is currently done with overcollateral. There remains the possibility to use swaps, as described in the Belgian covered bond legislation. No currency risk is expected as both assets and liaibilities are in euro. </t>
  </si>
  <si>
    <t>Hedging Strategy (please explain how you address interest rate and currency risk)</t>
  </si>
  <si>
    <t>HG.1.13</t>
  </si>
  <si>
    <t>We filled in ND2 because the features of M.7A.13 refer to the underlying property and, because Belgium has general mortgages, it can not be applied to individual loans as all properties cover for all loans.</t>
  </si>
  <si>
    <t>Explain how mortgage types are defined whether for residential housing, multi-family housing, commercial real estate, etc. Same for shipping where relecvant</t>
  </si>
  <si>
    <t>HG.1.12</t>
  </si>
  <si>
    <t>Indexation is done on a yearly basis</t>
  </si>
  <si>
    <t>LTVs: Frequency and time of last valuation</t>
  </si>
  <si>
    <t>HG.1.11</t>
  </si>
  <si>
    <t>When the sale price of a property is  too high compared to an internal pricing model, an on-site external expert is mandated.</t>
  </si>
  <si>
    <t>LTVs: Applied property/shipping valuation techniques, including whether use of index, Automated Valuation Model (AVM) or on-site audits</t>
  </si>
  <si>
    <t>HG.1.10</t>
  </si>
  <si>
    <t>Property values are those used in the loan underwriting procedure</t>
  </si>
  <si>
    <t>LTVs: Calculation of property/shipping value</t>
  </si>
  <si>
    <t>HG.1.9</t>
  </si>
  <si>
    <t>As Belgium has general mortgages, we calculate LTV as the total borrower outstanding over the total borrower property value, resp. not indexed (M.7A.11) and indexed (M.7A.12)</t>
  </si>
  <si>
    <t>LTVs: Definition</t>
  </si>
  <si>
    <t>HG.1.8</t>
  </si>
  <si>
    <t>Belgian allows for "Failure to pay" and "Default"</t>
  </si>
  <si>
    <t>Maturity Extention Triggers</t>
  </si>
  <si>
    <t>HG.1.7</t>
  </si>
  <si>
    <t>At the moment, only soft bullet has been issued. We only take into account the Maturity Date, not the Extended Maturity Date</t>
  </si>
  <si>
    <t xml:space="preserve">Maturity Buckets of Covered Bonds [i.e. how is the contractual and/or expected maturity defined? What maturity structure (hard bullet, soft bullet, conditional pass through)? Under what conditions/circumstances? Etc.] </t>
  </si>
  <si>
    <t>HG.1.6</t>
  </si>
  <si>
    <t>For the buckets concerning 'Residual Life' (G.3.4), we take into account all monthly principal payments, comparable to tabs D.9 and D.10. This is consistent with the G.3.4 title "Cover Pool Amortisation Profile". Hence, we do not use maturity buckets for Cover Assets. Further, no prepayments are taken into account.</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</si>
  <si>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</si>
  <si>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HG.1.5</t>
  </si>
  <si>
    <t>Cover Assets: fixed until maturity and fixed with a periodic reset. Covered Bonds: fixed</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</si>
  <si>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</si>
  <si>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</si>
  <si>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</si>
  <si>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</si>
  <si>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</si>
  <si>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</si>
  <si>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</si>
  <si>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</si>
  <si>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</si>
  <si>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</si>
  <si>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</si>
  <si>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</si>
  <si>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</si>
  <si>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</si>
  <si>
    <t>1-&lt;30 days</t>
  </si>
  <si>
    <t>Weighted Average Maturity (years)</t>
  </si>
  <si>
    <t>Shipping Assets</t>
  </si>
  <si>
    <t>Public Sector Assets</t>
  </si>
  <si>
    <t>Commercial Assets</t>
  </si>
  <si>
    <t>Residential Assets</t>
  </si>
  <si>
    <t>Legal Entity Identifier (LEI)</t>
  </si>
  <si>
    <t>where applicable - paying agent</t>
  </si>
  <si>
    <t>1. Additional information on the programme</t>
  </si>
  <si>
    <t>CONTENT OF TAB E</t>
  </si>
  <si>
    <t>E. Harmonised Transparency Template - Optional ECB - ECAIs Data Disclosure</t>
  </si>
  <si>
    <t>This addendum is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</si>
</sst>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yy"/>
    <numFmt numFmtId="165" formatCode="0.00\ %"/>
    <numFmt numFmtId="166" formatCode="#,##0.00%"/>
    <numFmt numFmtId="167" formatCode="mmm\/yyyy"/>
    <numFmt numFmtId="168" formatCode="d\-m\-yyyy"/>
    <numFmt numFmtId="169" formatCode="#,##0.0"/>
    <numFmt numFmtId="170" formatCode="0.0%"/>
    <numFmt numFmtId="171" formatCode="0.0"/>
    <numFmt numFmtId="172" formatCode="#,##0.000000000000"/>
    <numFmt numFmtId="173" formatCode="dd/mm/yy;@"/>
  </numFmts>
  <fonts count="68" x14ac:knownFonts="1">
    <font>
      <sz val="10"/>
      <color rgb="FF000000"/>
      <name val="Arial"/>
    </font>
    <font>
      <sz val="11"/>
      <color theme="1"/>
      <name val="Aptos Narrow"/>
      <family val="2"/>
      <scheme val="minor"/>
    </font>
    <font>
      <sz val="6"/>
      <color rgb="FF000000"/>
      <name val="Arial"/>
      <family val="2"/>
    </font>
    <font>
      <b/>
      <sz val="10"/>
      <color rgb="FF000000"/>
      <name val="Arial"/>
      <family val="2"/>
    </font>
    <font>
      <b/>
      <sz val="10"/>
      <color rgb="FFFFFFFF"/>
      <name val="Arial"/>
      <family val="2"/>
    </font>
    <font>
      <sz val="10"/>
      <color rgb="FF000000"/>
      <name val="Arial"/>
      <family val="2"/>
    </font>
    <font>
      <b/>
      <sz val="12"/>
      <color rgb="FF000000"/>
      <name val="Arial"/>
      <family val="2"/>
    </font>
    <font>
      <sz val="14"/>
      <color rgb="FF000000"/>
      <name val="Arial"/>
      <family val="2"/>
    </font>
    <font>
      <b/>
      <sz val="12"/>
      <color rgb="FFFFFFFF"/>
      <name val="Arial"/>
      <family val="2"/>
    </font>
    <font>
      <i/>
      <sz val="10"/>
      <color rgb="FF000000"/>
      <name val="Arial"/>
      <family val="2"/>
    </font>
    <font>
      <sz val="8"/>
      <color rgb="FF000000"/>
      <name val="Arial"/>
      <family val="2"/>
    </font>
    <font>
      <u/>
      <sz val="10"/>
      <color rgb="FF000000"/>
      <name val="Arial"/>
      <family val="2"/>
    </font>
    <font>
      <b/>
      <sz val="8"/>
      <color rgb="FF000000"/>
      <name val="Arial"/>
      <family val="2"/>
    </font>
    <font>
      <sz val="10"/>
      <color rgb="FF333333"/>
      <name val="Arial"/>
      <family val="2"/>
    </font>
    <font>
      <i/>
      <sz val="9"/>
      <color rgb="FF333333"/>
      <name val="Arial"/>
      <family val="2"/>
    </font>
    <font>
      <b/>
      <i/>
      <u/>
      <sz val="18"/>
      <color rgb="FFFF0000"/>
      <name val="Arial"/>
      <family val="2"/>
    </font>
    <font>
      <sz val="7"/>
      <color rgb="FF000000"/>
      <name val="Arial"/>
      <family val="2"/>
    </font>
    <font>
      <b/>
      <i/>
      <sz val="8"/>
      <color rgb="FF000000"/>
      <name val="Arial"/>
      <family val="2"/>
    </font>
    <font>
      <i/>
      <sz val="8"/>
      <color rgb="FF000000"/>
      <name val="Arial"/>
      <family val="2"/>
    </font>
    <font>
      <b/>
      <i/>
      <sz val="8"/>
      <color rgb="FFFF0000"/>
      <name val="Arial"/>
      <family val="2"/>
    </font>
    <font>
      <b/>
      <sz val="8"/>
      <color rgb="FFFFFFFF"/>
      <name val="Arial"/>
      <family val="2"/>
    </font>
    <font>
      <sz val="8"/>
      <color rgb="FFFFFFFF"/>
      <name val="Arial"/>
      <family val="2"/>
    </font>
    <font>
      <b/>
      <sz val="10"/>
      <color rgb="FFC0C0C0"/>
      <name val="Arial"/>
      <family val="2"/>
    </font>
    <font>
      <b/>
      <sz val="7"/>
      <color rgb="FFFFFFFF"/>
      <name val="Arial"/>
      <family val="2"/>
    </font>
    <font>
      <b/>
      <sz val="7"/>
      <color rgb="FF000000"/>
      <name val="Arial"/>
      <family val="2"/>
    </font>
    <font>
      <b/>
      <i/>
      <sz val="10"/>
      <color rgb="FF000000"/>
      <name val="Arial"/>
      <family val="2"/>
    </font>
    <font>
      <sz val="11"/>
      <color theme="0"/>
      <name val="Aptos Narrow"/>
      <family val="2"/>
      <scheme val="minor"/>
    </font>
    <font>
      <sz val="13"/>
      <name val="Aptos Narrow"/>
      <family val="2"/>
      <scheme val="minor"/>
    </font>
    <font>
      <b/>
      <sz val="13"/>
      <name val="Aptos Narrow"/>
      <family val="2"/>
      <scheme val="minor"/>
    </font>
    <font>
      <i/>
      <sz val="13"/>
      <name val="Aptos Narrow"/>
      <family val="2"/>
      <scheme val="minor"/>
    </font>
    <font>
      <sz val="13"/>
      <color rgb="FF1E1B1D"/>
      <name val="Aptos Narrow"/>
      <family val="2"/>
      <scheme val="minor"/>
    </font>
    <font>
      <b/>
      <sz val="13"/>
      <color rgb="FF1E1B1D"/>
      <name val="Aptos Narrow"/>
      <family val="2"/>
      <scheme val="minor"/>
    </font>
    <font>
      <b/>
      <sz val="14"/>
      <name val="Aptos Narrow"/>
      <family val="2"/>
      <scheme val="minor"/>
    </font>
    <font>
      <b/>
      <sz val="13"/>
      <color rgb="FF333333"/>
      <name val="Aptos Narrow"/>
      <family val="2"/>
      <scheme val="minor"/>
    </font>
    <font>
      <sz val="13"/>
      <color theme="1"/>
      <name val="Aptos Narrow"/>
      <family val="2"/>
      <scheme val="minor"/>
    </font>
    <font>
      <b/>
      <sz val="11.5"/>
      <color rgb="FF1E1B1D"/>
      <name val="Aptos Narrow"/>
      <family val="2"/>
      <scheme val="minor"/>
    </font>
    <font>
      <b/>
      <sz val="24"/>
      <color theme="1"/>
      <name val="Aptos Narrow"/>
      <family val="2"/>
      <scheme val="minor"/>
    </font>
    <font>
      <sz val="9"/>
      <color theme="1"/>
      <name val="Aptos Narrow"/>
      <family val="2"/>
      <scheme val="minor"/>
    </font>
    <font>
      <u/>
      <sz val="11"/>
      <color theme="10"/>
      <name val="Aptos Narrow"/>
      <family val="2"/>
      <scheme val="minor"/>
    </font>
    <font>
      <sz val="10"/>
      <name val="Aptos Narrow"/>
      <family val="2"/>
      <scheme val="minor"/>
    </font>
    <font>
      <b/>
      <sz val="10"/>
      <name val="Aptos Narrow"/>
      <family val="2"/>
      <scheme val="minor"/>
    </font>
    <font>
      <b/>
      <sz val="16"/>
      <color theme="1"/>
      <name val="Aptos Narrow"/>
      <family val="2"/>
      <scheme val="minor"/>
    </font>
    <font>
      <b/>
      <sz val="20"/>
      <color theme="1"/>
      <name val="Aptos Narrow"/>
      <family val="2"/>
      <scheme val="minor"/>
    </font>
    <font>
      <b/>
      <sz val="24"/>
      <color theme="9" tint="-0.249977111117893"/>
      <name val="Aptos Narrow"/>
      <family val="2"/>
      <scheme val="minor"/>
    </font>
    <font>
      <b/>
      <sz val="14"/>
      <color theme="1"/>
      <name val="Aptos Narrow"/>
      <family val="2"/>
      <scheme val="minor"/>
    </font>
    <font>
      <sz val="11"/>
      <color theme="1"/>
      <name val="Calibri"/>
      <family val="2"/>
    </font>
    <font>
      <sz val="11"/>
      <name val="Calibri"/>
      <family val="2"/>
    </font>
    <font>
      <i/>
      <sz val="11"/>
      <name val="Calibri"/>
      <family val="2"/>
    </font>
    <font>
      <b/>
      <sz val="11"/>
      <color rgb="FF000000"/>
      <name val="Calibri"/>
      <family val="2"/>
    </font>
    <font>
      <b/>
      <u/>
      <sz val="11"/>
      <name val="Calibri"/>
      <family val="2"/>
    </font>
    <font>
      <b/>
      <sz val="11"/>
      <name val="Calibri"/>
      <family val="2"/>
    </font>
    <font>
      <b/>
      <i/>
      <sz val="11"/>
      <name val="Calibri"/>
      <family val="2"/>
    </font>
    <font>
      <b/>
      <sz val="14"/>
      <color rgb="FFFFFFFF"/>
      <name val="Calibri"/>
      <family val="2"/>
    </font>
    <font>
      <u/>
      <sz val="11"/>
      <color rgb="FF0000FF"/>
      <name val="Calibri"/>
      <family val="2"/>
    </font>
    <font>
      <sz val="11"/>
      <color rgb="FF76933C"/>
      <name val="Calibri"/>
      <family val="2"/>
    </font>
    <font>
      <i/>
      <sz val="9"/>
      <name val="Calibri"/>
      <family val="2"/>
    </font>
    <font>
      <i/>
      <u/>
      <sz val="9"/>
      <name val="Calibri"/>
      <family val="2"/>
    </font>
    <font>
      <sz val="10"/>
      <name val="Arial"/>
      <family val="2"/>
    </font>
    <font>
      <i/>
      <sz val="11"/>
      <color rgb="FF000000"/>
      <name val="Calibri"/>
      <family val="2"/>
    </font>
    <font>
      <sz val="11"/>
      <color rgb="FF000000"/>
      <name val="Calibri"/>
      <family val="2"/>
    </font>
    <font>
      <b/>
      <u/>
      <sz val="11"/>
      <color rgb="FF0000FF"/>
      <name val="Calibri"/>
      <family val="2"/>
    </font>
    <font>
      <b/>
      <sz val="24"/>
      <color rgb="FF000000"/>
      <name val="Calibri"/>
      <family val="2"/>
    </font>
    <font>
      <b/>
      <sz val="24"/>
      <color rgb="FFE26B0A"/>
      <name val="Calibri"/>
      <family val="2"/>
    </font>
    <font>
      <b/>
      <i/>
      <sz val="14"/>
      <color rgb="FFFFFFFF"/>
      <name val="Calibri"/>
      <family val="2"/>
    </font>
    <font>
      <u/>
      <sz val="11"/>
      <name val="Calibri"/>
      <family val="2"/>
    </font>
    <font>
      <b/>
      <sz val="11"/>
      <color rgb="FFFFFFFF"/>
      <name val="Calibri"/>
      <family val="2"/>
    </font>
    <font>
      <i/>
      <sz val="11"/>
      <color rgb="FF0070C0"/>
      <name val="Calibri"/>
      <family val="2"/>
    </font>
    <font>
      <b/>
      <sz val="11"/>
      <color rgb="FFFF0000"/>
      <name val="Calibri"/>
      <family val="2"/>
    </font>
  </fonts>
  <fills count="19">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00915A"/>
        <bgColor rgb="FFFFFFFF"/>
      </patternFill>
    </fill>
    <fill>
      <patternFill patternType="solid">
        <fgColor rgb="FF008000"/>
        <bgColor rgb="FFFFFFFF"/>
      </patternFill>
    </fill>
    <fill>
      <patternFill patternType="solid">
        <fgColor rgb="FFFFFF00"/>
        <bgColor rgb="FFFFFFFF"/>
      </patternFill>
    </fill>
    <fill>
      <patternFill patternType="solid">
        <fgColor rgb="FFFF0000"/>
        <bgColor rgb="FFFFFFFF"/>
      </patternFill>
    </fill>
    <fill>
      <patternFill patternType="solid">
        <fgColor rgb="FF243386"/>
        <bgColor indexed="64"/>
      </patternFill>
    </fill>
    <fill>
      <patternFill patternType="solid">
        <fgColor rgb="FFE36E00"/>
        <bgColor indexed="64"/>
      </patternFill>
    </fill>
    <fill>
      <patternFill patternType="solid">
        <fgColor rgb="FFFDE9D9"/>
        <bgColor rgb="FF000000"/>
      </patternFill>
    </fill>
    <fill>
      <patternFill patternType="solid">
        <fgColor rgb="FFFABF8F"/>
        <bgColor rgb="FF000000"/>
      </patternFill>
    </fill>
    <fill>
      <patternFill patternType="solid">
        <fgColor rgb="FFE36E00"/>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243386"/>
        <bgColor rgb="FF000000"/>
      </patternFill>
    </fill>
    <fill>
      <patternFill patternType="solid">
        <fgColor rgb="FF847A75"/>
        <bgColor rgb="FF000000"/>
      </patternFill>
    </fill>
    <fill>
      <patternFill patternType="solid">
        <fgColor rgb="FFBFBFBF"/>
        <bgColor rgb="FF000000"/>
      </patternFill>
    </fill>
    <fill>
      <patternFill patternType="solid">
        <fgColor rgb="FFFFC000"/>
        <bgColor rgb="FF000000"/>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s>
  <cellStyleXfs count="5">
    <xf numFmtId="0" fontId="0" fillId="0" borderId="0"/>
    <xf numFmtId="0" fontId="1" fillId="0" borderId="0"/>
    <xf numFmtId="0" fontId="38" fillId="0" borderId="0" applyNumberFormat="0" applyFill="0" applyBorder="0" applyAlignment="0" applyProtection="0"/>
    <xf numFmtId="0" fontId="1" fillId="0" borderId="0"/>
    <xf numFmtId="9" fontId="1" fillId="0" borderId="0" applyFont="0" applyFill="0" applyBorder="0" applyAlignment="0" applyProtection="0"/>
  </cellStyleXfs>
  <cellXfs count="338">
    <xf numFmtId="0" fontId="0" fillId="0" borderId="0" xfId="0"/>
    <xf numFmtId="0" fontId="2" fillId="2" borderId="0" xfId="0" applyFont="1" applyFill="1" applyAlignment="1">
      <alignment horizontal="left"/>
    </xf>
    <xf numFmtId="49" fontId="7" fillId="2" borderId="0" xfId="0" applyNumberFormat="1" applyFont="1" applyFill="1" applyAlignment="1">
      <alignment horizontal="left" vertical="center"/>
    </xf>
    <xf numFmtId="49" fontId="5" fillId="2" borderId="1" xfId="0" applyNumberFormat="1" applyFont="1" applyFill="1" applyBorder="1" applyAlignment="1">
      <alignment horizontal="left" vertical="center"/>
    </xf>
    <xf numFmtId="164"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49" fontId="3" fillId="3" borderId="6" xfId="0" applyNumberFormat="1" applyFont="1" applyFill="1" applyBorder="1" applyAlignment="1">
      <alignment horizontal="left" vertical="center"/>
    </xf>
    <xf numFmtId="0" fontId="3" fillId="3" borderId="6" xfId="0" applyFont="1" applyFill="1" applyBorder="1" applyAlignment="1">
      <alignment horizontal="center" vertical="center"/>
    </xf>
    <xf numFmtId="49" fontId="5" fillId="2" borderId="0" xfId="0" applyNumberFormat="1" applyFont="1" applyFill="1" applyAlignment="1">
      <alignment horizontal="left" vertical="center"/>
    </xf>
    <xf numFmtId="49" fontId="11" fillId="2" borderId="0" xfId="0" applyNumberFormat="1" applyFont="1" applyFill="1" applyAlignment="1">
      <alignment horizontal="left" vertical="center"/>
    </xf>
    <xf numFmtId="49" fontId="12" fillId="3" borderId="6"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wrapText="1"/>
    </xf>
    <xf numFmtId="49" fontId="10"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164"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0" fontId="3" fillId="2" borderId="6" xfId="0" applyFont="1" applyFill="1" applyBorder="1" applyAlignment="1">
      <alignment horizontal="right" vertical="center"/>
    </xf>
    <xf numFmtId="3" fontId="12" fillId="2" borderId="6" xfId="0" applyNumberFormat="1" applyFont="1" applyFill="1" applyBorder="1" applyAlignment="1">
      <alignment horizontal="center" vertical="center"/>
    </xf>
    <xf numFmtId="49" fontId="10" fillId="2" borderId="0" xfId="0" applyNumberFormat="1" applyFont="1" applyFill="1" applyAlignment="1">
      <alignment horizontal="left" vertical="center"/>
    </xf>
    <xf numFmtId="49" fontId="3" fillId="3" borderId="6"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13" fillId="2" borderId="0" xfId="0" applyNumberFormat="1" applyFont="1" applyFill="1" applyAlignment="1">
      <alignment horizontal="left"/>
    </xf>
    <xf numFmtId="3" fontId="13" fillId="2" borderId="0" xfId="0" applyNumberFormat="1" applyFont="1" applyFill="1" applyAlignment="1">
      <alignment horizontal="right"/>
    </xf>
    <xf numFmtId="49" fontId="14" fillId="2" borderId="0" xfId="0" applyNumberFormat="1" applyFont="1" applyFill="1" applyAlignment="1">
      <alignment horizontal="left"/>
    </xf>
    <xf numFmtId="166" fontId="13" fillId="2" borderId="0" xfId="0" applyNumberFormat="1" applyFont="1" applyFill="1" applyAlignment="1">
      <alignment horizontal="right"/>
    </xf>
    <xf numFmtId="0" fontId="14" fillId="2" borderId="0" xfId="0" applyFont="1" applyFill="1" applyAlignment="1">
      <alignment horizontal="left"/>
    </xf>
    <xf numFmtId="49" fontId="9" fillId="3" borderId="3" xfId="0" applyNumberFormat="1" applyFont="1" applyFill="1" applyBorder="1" applyAlignment="1">
      <alignment horizontal="center" vertical="center" wrapText="1"/>
    </xf>
    <xf numFmtId="49" fontId="4" fillId="5" borderId="0" xfId="0" applyNumberFormat="1" applyFont="1" applyFill="1" applyAlignment="1">
      <alignment horizontal="right"/>
    </xf>
    <xf numFmtId="49" fontId="9" fillId="3" borderId="2" xfId="0" applyNumberFormat="1" applyFont="1" applyFill="1" applyBorder="1" applyAlignment="1">
      <alignment horizontal="center" vertical="center" wrapText="1"/>
    </xf>
    <xf numFmtId="0" fontId="13" fillId="2" borderId="0" xfId="0" applyFont="1" applyFill="1" applyAlignment="1">
      <alignment horizontal="right"/>
    </xf>
    <xf numFmtId="49" fontId="13" fillId="2" borderId="0" xfId="0" applyNumberFormat="1" applyFont="1" applyFill="1" applyAlignment="1">
      <alignment horizontal="right"/>
    </xf>
    <xf numFmtId="3" fontId="13" fillId="2" borderId="7" xfId="0" applyNumberFormat="1" applyFont="1" applyFill="1" applyBorder="1" applyAlignment="1">
      <alignment horizontal="right" vertical="center"/>
    </xf>
    <xf numFmtId="3" fontId="13" fillId="2" borderId="0" xfId="0" applyNumberFormat="1" applyFont="1" applyFill="1" applyAlignment="1">
      <alignment horizontal="right" vertical="center"/>
    </xf>
    <xf numFmtId="166"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166" fontId="13" fillId="2" borderId="5" xfId="0" applyNumberFormat="1" applyFont="1" applyFill="1" applyBorder="1" applyAlignment="1">
      <alignment horizontal="right" vertical="center"/>
    </xf>
    <xf numFmtId="0" fontId="10" fillId="2" borderId="4" xfId="0" applyFont="1" applyFill="1" applyBorder="1" applyAlignment="1">
      <alignment horizontal="left" vertical="center"/>
    </xf>
    <xf numFmtId="49" fontId="12" fillId="2" borderId="0" xfId="0" applyNumberFormat="1" applyFont="1" applyFill="1" applyAlignment="1">
      <alignment horizontal="center" vertical="center"/>
    </xf>
    <xf numFmtId="49" fontId="10" fillId="2" borderId="3" xfId="0" applyNumberFormat="1" applyFont="1" applyFill="1" applyBorder="1" applyAlignment="1">
      <alignment horizontal="left" vertical="center"/>
    </xf>
    <xf numFmtId="49" fontId="10" fillId="2" borderId="7" xfId="0" applyNumberFormat="1" applyFont="1" applyFill="1" applyBorder="1" applyAlignment="1">
      <alignment horizontal="center" vertical="center"/>
    </xf>
    <xf numFmtId="49" fontId="10" fillId="2" borderId="4" xfId="0" applyNumberFormat="1" applyFont="1" applyFill="1" applyBorder="1" applyAlignment="1">
      <alignment horizontal="left" vertical="center"/>
    </xf>
    <xf numFmtId="49" fontId="10" fillId="2" borderId="4" xfId="0" applyNumberFormat="1" applyFont="1" applyFill="1" applyBorder="1" applyAlignment="1">
      <alignment horizontal="left" vertical="center" wrapText="1"/>
    </xf>
    <xf numFmtId="49" fontId="16" fillId="2" borderId="0" xfId="0" applyNumberFormat="1" applyFont="1" applyFill="1" applyAlignment="1">
      <alignment horizontal="center" vertical="center"/>
    </xf>
    <xf numFmtId="3" fontId="13" fillId="2" borderId="0" xfId="0" applyNumberFormat="1" applyFont="1" applyFill="1" applyAlignment="1">
      <alignment horizontal="left"/>
    </xf>
    <xf numFmtId="49" fontId="17" fillId="2" borderId="0" xfId="0" applyNumberFormat="1" applyFont="1" applyFill="1" applyAlignment="1">
      <alignment horizontal="left" vertical="center"/>
    </xf>
    <xf numFmtId="165" fontId="12" fillId="3" borderId="6" xfId="0" applyNumberFormat="1" applyFont="1" applyFill="1" applyBorder="1" applyAlignment="1">
      <alignment horizontal="center" vertical="center"/>
    </xf>
    <xf numFmtId="0" fontId="12" fillId="3" borderId="6" xfId="0" applyFont="1" applyFill="1" applyBorder="1" applyAlignment="1">
      <alignment horizontal="center" vertical="center"/>
    </xf>
    <xf numFmtId="0" fontId="19" fillId="3" borderId="6" xfId="0" applyFont="1" applyFill="1" applyBorder="1" applyAlignment="1">
      <alignment horizontal="center" vertical="center"/>
    </xf>
    <xf numFmtId="165" fontId="5" fillId="2" borderId="0" xfId="0" applyNumberFormat="1" applyFont="1" applyFill="1" applyAlignment="1">
      <alignment horizontal="center" vertical="center"/>
    </xf>
    <xf numFmtId="3" fontId="5" fillId="2" borderId="0" xfId="0" applyNumberFormat="1" applyFont="1" applyFill="1" applyAlignment="1">
      <alignment horizontal="center" vertical="center"/>
    </xf>
    <xf numFmtId="165" fontId="3" fillId="3" borderId="6" xfId="0" applyNumberFormat="1" applyFont="1" applyFill="1" applyBorder="1" applyAlignment="1">
      <alignment horizontal="center" vertical="center"/>
    </xf>
    <xf numFmtId="3" fontId="3" fillId="3" borderId="6" xfId="0" applyNumberFormat="1" applyFont="1" applyFill="1" applyBorder="1" applyAlignment="1">
      <alignment horizontal="center" vertical="center"/>
    </xf>
    <xf numFmtId="49" fontId="22" fillId="3" borderId="6" xfId="0" applyNumberFormat="1" applyFont="1" applyFill="1" applyBorder="1" applyAlignment="1">
      <alignment horizontal="center" vertical="center"/>
    </xf>
    <xf numFmtId="168" fontId="21" fillId="2" borderId="0" xfId="0" applyNumberFormat="1" applyFont="1" applyFill="1" applyAlignment="1">
      <alignment horizontal="left" vertical="center"/>
    </xf>
    <xf numFmtId="164" fontId="10" fillId="2" borderId="0" xfId="0" applyNumberFormat="1" applyFont="1" applyFill="1" applyAlignment="1">
      <alignment horizontal="left" vertical="center"/>
    </xf>
    <xf numFmtId="3" fontId="21" fillId="2" borderId="0" xfId="0" applyNumberFormat="1" applyFont="1" applyFill="1" applyAlignment="1">
      <alignment horizontal="center" vertical="center"/>
    </xf>
    <xf numFmtId="0" fontId="23" fillId="3" borderId="6" xfId="0" applyFont="1" applyFill="1" applyBorder="1" applyAlignment="1">
      <alignment horizontal="left" vertical="center"/>
    </xf>
    <xf numFmtId="0" fontId="24" fillId="3" borderId="6" xfId="0" applyFont="1" applyFill="1" applyBorder="1" applyAlignment="1">
      <alignment horizontal="left" vertical="center"/>
    </xf>
    <xf numFmtId="0" fontId="24" fillId="3" borderId="6" xfId="0" applyFont="1" applyFill="1" applyBorder="1" applyAlignment="1">
      <alignment horizontal="center" vertical="center"/>
    </xf>
    <xf numFmtId="0" fontId="23" fillId="3" borderId="6" xfId="0" applyFont="1" applyFill="1" applyBorder="1" applyAlignment="1">
      <alignment horizontal="center" vertical="center"/>
    </xf>
    <xf numFmtId="3" fontId="24" fillId="3" borderId="6" xfId="0" applyNumberFormat="1" applyFont="1" applyFill="1" applyBorder="1" applyAlignment="1">
      <alignment horizontal="right" vertical="center"/>
    </xf>
    <xf numFmtId="49" fontId="25" fillId="7" borderId="1" xfId="0" applyNumberFormat="1" applyFont="1" applyFill="1" applyBorder="1" applyAlignment="1">
      <alignment horizontal="center" vertical="center"/>
    </xf>
    <xf numFmtId="49" fontId="6" fillId="2" borderId="0" xfId="0" applyNumberFormat="1" applyFont="1" applyFill="1" applyAlignment="1">
      <alignment horizontal="left" vertical="center"/>
    </xf>
    <xf numFmtId="49" fontId="8" fillId="4" borderId="0" xfId="0" applyNumberFormat="1" applyFont="1" applyFill="1" applyAlignment="1">
      <alignment horizontal="left" vertical="center"/>
    </xf>
    <xf numFmtId="49" fontId="7" fillId="2" borderId="0" xfId="0" applyNumberFormat="1" applyFont="1" applyFill="1" applyAlignment="1">
      <alignment horizontal="left" vertical="center"/>
    </xf>
    <xf numFmtId="0" fontId="5" fillId="2" borderId="0" xfId="0" applyFont="1" applyFill="1" applyAlignment="1">
      <alignment horizontal="left" vertical="center"/>
    </xf>
    <xf numFmtId="49" fontId="11" fillId="2" borderId="0" xfId="0" applyNumberFormat="1" applyFont="1" applyFill="1" applyAlignment="1">
      <alignment horizontal="left" vertical="center"/>
    </xf>
    <xf numFmtId="49" fontId="6" fillId="2" borderId="1" xfId="0" applyNumberFormat="1" applyFont="1" applyFill="1" applyBorder="1" applyAlignment="1">
      <alignment horizontal="left" vertical="center"/>
    </xf>
    <xf numFmtId="49" fontId="3" fillId="3" borderId="6" xfId="0" applyNumberFormat="1" applyFont="1" applyFill="1" applyBorder="1" applyAlignment="1">
      <alignment horizontal="left" vertical="top"/>
    </xf>
    <xf numFmtId="49" fontId="5" fillId="2" borderId="0" xfId="0" applyNumberFormat="1" applyFont="1" applyFill="1" applyAlignment="1">
      <alignment horizontal="left" vertical="center" wrapText="1"/>
    </xf>
    <xf numFmtId="49" fontId="3" fillId="3" borderId="6" xfId="0" applyNumberFormat="1" applyFont="1" applyFill="1" applyBorder="1" applyAlignment="1">
      <alignment horizontal="left" vertical="center"/>
    </xf>
    <xf numFmtId="49" fontId="5" fillId="2" borderId="0" xfId="0" applyNumberFormat="1" applyFont="1" applyFill="1" applyAlignment="1">
      <alignment horizontal="left" vertical="center"/>
    </xf>
    <xf numFmtId="164"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0" fontId="3" fillId="3" borderId="6" xfId="0" applyFont="1" applyFill="1" applyBorder="1" applyAlignment="1">
      <alignment horizontal="center" vertical="center"/>
    </xf>
    <xf numFmtId="16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49" fontId="12" fillId="3" borderId="6" xfId="0" applyNumberFormat="1" applyFont="1" applyFill="1" applyBorder="1" applyAlignment="1">
      <alignment horizontal="center" vertical="center"/>
    </xf>
    <xf numFmtId="3" fontId="5" fillId="2" borderId="0" xfId="0" applyNumberFormat="1" applyFont="1" applyFill="1" applyAlignment="1">
      <alignment horizontal="right" vertical="center"/>
    </xf>
    <xf numFmtId="0" fontId="3" fillId="2" borderId="0" xfId="0" applyFont="1" applyFill="1" applyAlignment="1">
      <alignment horizontal="left" vertical="center"/>
    </xf>
    <xf numFmtId="49" fontId="3" fillId="2" borderId="0" xfId="0" applyNumberFormat="1" applyFont="1" applyFill="1" applyAlignment="1">
      <alignment horizontal="left" vertical="center"/>
    </xf>
    <xf numFmtId="165" fontId="5" fillId="2" borderId="0" xfId="0" applyNumberFormat="1" applyFont="1" applyFill="1" applyAlignment="1">
      <alignment horizontal="right" vertical="center"/>
    </xf>
    <xf numFmtId="4" fontId="5" fillId="2" borderId="0" xfId="0" applyNumberFormat="1" applyFont="1" applyFill="1" applyAlignment="1">
      <alignment horizontal="right" vertical="center"/>
    </xf>
    <xf numFmtId="49" fontId="3" fillId="2" borderId="1" xfId="0" applyNumberFormat="1" applyFont="1" applyFill="1" applyBorder="1" applyAlignment="1">
      <alignment horizontal="left" vertical="center"/>
    </xf>
    <xf numFmtId="49" fontId="15" fillId="2" borderId="0" xfId="0" applyNumberFormat="1" applyFont="1" applyFill="1" applyAlignment="1">
      <alignment horizontal="center" vertical="center"/>
    </xf>
    <xf numFmtId="49" fontId="18" fillId="2" borderId="0" xfId="0" applyNumberFormat="1" applyFont="1" applyFill="1" applyAlignment="1">
      <alignment horizontal="left" vertical="center"/>
    </xf>
    <xf numFmtId="49" fontId="13" fillId="2" borderId="7" xfId="0" applyNumberFormat="1" applyFont="1" applyFill="1" applyBorder="1" applyAlignment="1">
      <alignment horizontal="left" vertical="center"/>
    </xf>
    <xf numFmtId="49" fontId="13" fillId="2" borderId="0" xfId="0" applyNumberFormat="1" applyFont="1" applyFill="1" applyAlignment="1">
      <alignment horizontal="left" vertical="center"/>
    </xf>
    <xf numFmtId="49" fontId="13" fillId="2" borderId="5" xfId="0" applyNumberFormat="1" applyFont="1" applyFill="1" applyBorder="1" applyAlignment="1">
      <alignment horizontal="left" vertical="center"/>
    </xf>
    <xf numFmtId="49" fontId="13" fillId="2" borderId="0" xfId="0" applyNumberFormat="1" applyFont="1" applyFill="1" applyAlignment="1">
      <alignment horizontal="left"/>
    </xf>
    <xf numFmtId="3" fontId="10" fillId="2" borderId="0" xfId="0" applyNumberFormat="1" applyFont="1" applyFill="1" applyAlignment="1">
      <alignment horizontal="center" vertical="center"/>
    </xf>
    <xf numFmtId="3" fontId="12" fillId="3" borderId="6" xfId="0" applyNumberFormat="1" applyFont="1" applyFill="1" applyBorder="1" applyAlignment="1">
      <alignment horizontal="center" vertical="center"/>
    </xf>
    <xf numFmtId="165" fontId="10" fillId="2" borderId="0" xfId="0" applyNumberFormat="1" applyFont="1" applyFill="1" applyAlignment="1">
      <alignment horizontal="center" vertical="center"/>
    </xf>
    <xf numFmtId="165" fontId="12" fillId="3" borderId="6" xfId="0" applyNumberFormat="1" applyFont="1" applyFill="1" applyBorder="1" applyAlignment="1">
      <alignment horizontal="center" vertical="center"/>
    </xf>
    <xf numFmtId="0" fontId="20" fillId="2" borderId="0" xfId="0" applyFont="1" applyFill="1" applyAlignment="1">
      <alignment horizontal="left" vertical="center"/>
    </xf>
    <xf numFmtId="0" fontId="21" fillId="2" borderId="0" xfId="0" applyFont="1" applyFill="1" applyAlignment="1">
      <alignment horizontal="right" vertical="center"/>
    </xf>
    <xf numFmtId="0" fontId="20" fillId="2" borderId="0" xfId="0" applyFont="1" applyFill="1" applyAlignment="1">
      <alignment horizontal="center" vertical="center"/>
    </xf>
    <xf numFmtId="0" fontId="12" fillId="3" borderId="6" xfId="0" applyFont="1" applyFill="1" applyBorder="1" applyAlignment="1">
      <alignment horizontal="center" vertical="center"/>
    </xf>
    <xf numFmtId="49" fontId="10" fillId="2" borderId="0" xfId="0" applyNumberFormat="1" applyFont="1" applyFill="1" applyAlignment="1">
      <alignment horizontal="center" vertical="center"/>
    </xf>
    <xf numFmtId="0" fontId="12" fillId="3" borderId="6" xfId="0" applyFont="1" applyFill="1" applyBorder="1" applyAlignment="1">
      <alignment horizontal="left" vertical="center"/>
    </xf>
    <xf numFmtId="49" fontId="10" fillId="2" borderId="0" xfId="0" applyNumberFormat="1" applyFont="1" applyFill="1" applyAlignment="1">
      <alignment horizontal="left" vertical="center"/>
    </xf>
    <xf numFmtId="1" fontId="10" fillId="2" borderId="0" xfId="0" applyNumberFormat="1" applyFont="1" applyFill="1" applyAlignment="1">
      <alignment horizontal="center" vertical="center"/>
    </xf>
    <xf numFmtId="4" fontId="10" fillId="2" borderId="0" xfId="0" applyNumberFormat="1" applyFont="1" applyFill="1" applyAlignment="1">
      <alignment horizontal="center" vertical="center"/>
    </xf>
    <xf numFmtId="4" fontId="12" fillId="3" borderId="6" xfId="0" applyNumberFormat="1" applyFont="1" applyFill="1" applyBorder="1" applyAlignment="1">
      <alignment horizontal="center" vertical="center"/>
    </xf>
    <xf numFmtId="0" fontId="3" fillId="2" borderId="1" xfId="0" applyFont="1" applyFill="1" applyBorder="1" applyAlignment="1">
      <alignment horizontal="left" vertical="top" wrapText="1"/>
    </xf>
    <xf numFmtId="49" fontId="3" fillId="3" borderId="6" xfId="0" applyNumberFormat="1" applyFont="1" applyFill="1" applyBorder="1" applyAlignment="1">
      <alignment horizontal="center" vertical="center"/>
    </xf>
    <xf numFmtId="4" fontId="5" fillId="2" borderId="0" xfId="0" applyNumberFormat="1" applyFont="1" applyFill="1" applyAlignment="1">
      <alignment horizontal="center" vertical="center"/>
    </xf>
    <xf numFmtId="4" fontId="3" fillId="3" borderId="6" xfId="0" applyNumberFormat="1" applyFont="1" applyFill="1" applyBorder="1" applyAlignment="1">
      <alignment horizontal="center" vertical="center"/>
    </xf>
    <xf numFmtId="49" fontId="25" fillId="6" borderId="1" xfId="0" applyNumberFormat="1" applyFont="1" applyFill="1" applyBorder="1" applyAlignment="1">
      <alignment horizontal="center" vertical="center"/>
    </xf>
    <xf numFmtId="3" fontId="10" fillId="2" borderId="0" xfId="0" applyNumberFormat="1" applyFont="1" applyFill="1" applyAlignment="1">
      <alignment horizontal="right" vertical="center" wrapText="1"/>
    </xf>
    <xf numFmtId="49" fontId="3" fillId="3" borderId="6" xfId="0" applyNumberFormat="1" applyFont="1" applyFill="1" applyBorder="1" applyAlignment="1">
      <alignment horizontal="center" vertical="center" wrapText="1"/>
    </xf>
    <xf numFmtId="0" fontId="24" fillId="3" borderId="6" xfId="0" applyFont="1" applyFill="1" applyBorder="1" applyAlignment="1">
      <alignment horizontal="right" vertical="center" wrapText="1"/>
    </xf>
    <xf numFmtId="167" fontId="5" fillId="2" borderId="0" xfId="0" applyNumberFormat="1" applyFont="1" applyFill="1" applyAlignment="1">
      <alignment horizontal="left" vertical="center"/>
    </xf>
    <xf numFmtId="49" fontId="25" fillId="5" borderId="1" xfId="0" applyNumberFormat="1" applyFont="1" applyFill="1" applyBorder="1" applyAlignment="1">
      <alignment horizontal="center" vertical="center"/>
    </xf>
    <xf numFmtId="3" fontId="24" fillId="3" borderId="6" xfId="0" applyNumberFormat="1" applyFont="1" applyFill="1" applyBorder="1" applyAlignment="1">
      <alignment horizontal="right" vertical="center"/>
    </xf>
    <xf numFmtId="0" fontId="1" fillId="0" borderId="0" xfId="1"/>
    <xf numFmtId="0" fontId="27" fillId="0" borderId="0" xfId="1" applyFont="1" applyAlignment="1">
      <alignment wrapText="1"/>
    </xf>
    <xf numFmtId="0" fontId="28" fillId="0" borderId="0" xfId="1" applyFont="1" applyAlignment="1">
      <alignment vertical="center" wrapText="1"/>
    </xf>
    <xf numFmtId="0" fontId="27" fillId="0" borderId="0" xfId="1" applyFont="1" applyAlignment="1">
      <alignment horizontal="left" vertical="center" wrapText="1"/>
    </xf>
    <xf numFmtId="0" fontId="27" fillId="0" borderId="0" xfId="1" applyFont="1" applyAlignment="1">
      <alignment vertical="center" wrapText="1"/>
    </xf>
    <xf numFmtId="0" fontId="30" fillId="0" borderId="0" xfId="1" applyFont="1" applyAlignment="1">
      <alignment horizontal="left" vertical="center" wrapText="1"/>
    </xf>
    <xf numFmtId="0" fontId="32" fillId="0" borderId="0" xfId="1" applyFont="1" applyAlignment="1">
      <alignment horizontal="left" vertical="center" wrapText="1"/>
    </xf>
    <xf numFmtId="0" fontId="30" fillId="0" borderId="0" xfId="1" applyFont="1" applyAlignment="1">
      <alignment vertical="center" wrapText="1"/>
    </xf>
    <xf numFmtId="0" fontId="33" fillId="0" borderId="0" xfId="1" applyFont="1" applyAlignment="1">
      <alignment vertical="center" wrapText="1"/>
    </xf>
    <xf numFmtId="0" fontId="34" fillId="0" borderId="0" xfId="1" applyFont="1" applyAlignment="1">
      <alignment wrapText="1"/>
    </xf>
    <xf numFmtId="0" fontId="34" fillId="0" borderId="0" xfId="1" applyFont="1" applyAlignment="1">
      <alignment vertical="center" wrapText="1"/>
    </xf>
    <xf numFmtId="0" fontId="35" fillId="0" borderId="0" xfId="1" applyFont="1" applyAlignment="1">
      <alignment horizontal="center" vertical="center"/>
    </xf>
    <xf numFmtId="0" fontId="36" fillId="0" borderId="0" xfId="1" applyFont="1" applyAlignment="1">
      <alignment horizontal="left" vertical="center"/>
    </xf>
    <xf numFmtId="0" fontId="37" fillId="0" borderId="8" xfId="1" applyFont="1" applyBorder="1"/>
    <xf numFmtId="0" fontId="37" fillId="0" borderId="9" xfId="1" applyFont="1" applyBorder="1"/>
    <xf numFmtId="0" fontId="37" fillId="0" borderId="10" xfId="1" applyFont="1" applyBorder="1"/>
    <xf numFmtId="0" fontId="37" fillId="0" borderId="11" xfId="1" applyFont="1" applyBorder="1"/>
    <xf numFmtId="0" fontId="37" fillId="0" borderId="0" xfId="1" applyFont="1"/>
    <xf numFmtId="0" fontId="1" fillId="0" borderId="0" xfId="1"/>
    <xf numFmtId="0" fontId="26" fillId="8" borderId="0" xfId="1" applyFont="1" applyFill="1" applyAlignment="1">
      <alignment horizontal="center"/>
    </xf>
    <xf numFmtId="0" fontId="37" fillId="0" borderId="12" xfId="1" applyFont="1" applyBorder="1"/>
    <xf numFmtId="0" fontId="26" fillId="0" borderId="0" xfId="2" applyFont="1" applyAlignment="1"/>
    <xf numFmtId="0" fontId="39" fillId="0" borderId="0" xfId="1" applyFont="1"/>
    <xf numFmtId="0" fontId="26" fillId="0" borderId="0" xfId="2" applyFont="1" applyAlignment="1"/>
    <xf numFmtId="0" fontId="26" fillId="9" borderId="0" xfId="2" applyFont="1" applyFill="1" applyBorder="1" applyAlignment="1">
      <alignment horizontal="center"/>
    </xf>
    <xf numFmtId="0" fontId="40" fillId="0" borderId="0" xfId="1" applyFont="1" applyAlignment="1">
      <alignment horizontal="center"/>
    </xf>
    <xf numFmtId="0" fontId="41" fillId="0" borderId="0" xfId="1" applyFont="1" applyAlignment="1">
      <alignment horizontal="center" vertical="center"/>
    </xf>
    <xf numFmtId="0" fontId="42" fillId="0" borderId="0" xfId="3" applyFont="1" applyAlignment="1">
      <alignment horizontal="center" vertical="center"/>
    </xf>
    <xf numFmtId="0" fontId="43" fillId="0" borderId="0" xfId="1" applyFont="1" applyAlignment="1">
      <alignment horizontal="center" vertical="center"/>
    </xf>
    <xf numFmtId="0" fontId="36" fillId="0" borderId="0" xfId="1" applyFont="1" applyAlignment="1">
      <alignment horizontal="center" vertical="center"/>
    </xf>
    <xf numFmtId="0" fontId="44" fillId="0" borderId="0" xfId="1" applyFont="1" applyAlignment="1">
      <alignment horizontal="center"/>
    </xf>
    <xf numFmtId="0" fontId="37" fillId="0" borderId="13" xfId="1" applyFont="1" applyBorder="1"/>
    <xf numFmtId="0" fontId="37" fillId="0" borderId="14" xfId="1" applyFont="1" applyBorder="1"/>
    <xf numFmtId="0" fontId="37" fillId="0" borderId="15" xfId="1" applyFont="1" applyBorder="1"/>
    <xf numFmtId="0" fontId="5" fillId="0" borderId="0" xfId="1" applyFont="1" applyAlignment="1">
      <alignment horizontal="center" vertical="center" wrapText="1"/>
    </xf>
    <xf numFmtId="0" fontId="45" fillId="0" borderId="0" xfId="1" applyFont="1" applyAlignment="1">
      <alignment horizontal="center" vertical="center" wrapText="1"/>
    </xf>
    <xf numFmtId="0" fontId="46" fillId="0" borderId="0" xfId="1" applyFont="1" applyAlignment="1">
      <alignment horizontal="center" vertical="center" wrapText="1"/>
    </xf>
    <xf numFmtId="0" fontId="46" fillId="10" borderId="0" xfId="1" applyFont="1" applyFill="1" applyAlignment="1">
      <alignment horizontal="center" vertical="center" wrapText="1"/>
    </xf>
    <xf numFmtId="0" fontId="47" fillId="0" borderId="0" xfId="1" applyFont="1" applyAlignment="1">
      <alignment horizontal="right" vertical="center" wrapText="1"/>
    </xf>
    <xf numFmtId="0" fontId="47" fillId="10" borderId="0" xfId="1" applyFont="1" applyFill="1" applyAlignment="1">
      <alignment horizontal="center" vertical="center" wrapText="1"/>
    </xf>
    <xf numFmtId="0" fontId="48" fillId="11" borderId="0" xfId="1" applyFont="1" applyFill="1" applyAlignment="1">
      <alignment horizontal="center" vertical="center" wrapText="1"/>
    </xf>
    <xf numFmtId="0" fontId="49" fillId="11" borderId="0" xfId="1" applyFont="1" applyFill="1" applyAlignment="1">
      <alignment horizontal="center" vertical="center" wrapText="1"/>
    </xf>
    <xf numFmtId="0" fontId="50" fillId="11" borderId="0" xfId="1" applyFont="1" applyFill="1" applyAlignment="1">
      <alignment horizontal="center" vertical="center" wrapText="1"/>
    </xf>
    <xf numFmtId="0" fontId="51" fillId="11" borderId="0" xfId="1" quotePrefix="1" applyFont="1" applyFill="1" applyAlignment="1">
      <alignment horizontal="center" vertical="center" wrapText="1"/>
    </xf>
    <xf numFmtId="0" fontId="49" fillId="0" borderId="0" xfId="1" applyFont="1" applyAlignment="1">
      <alignment horizontal="center" vertical="center" wrapText="1"/>
    </xf>
    <xf numFmtId="0" fontId="52" fillId="0" borderId="0" xfId="1" applyFont="1" applyAlignment="1">
      <alignment horizontal="center" vertical="center" wrapText="1"/>
    </xf>
    <xf numFmtId="0" fontId="45" fillId="12" borderId="0" xfId="1" applyFont="1" applyFill="1" applyAlignment="1">
      <alignment horizontal="center" vertical="center" wrapText="1"/>
    </xf>
    <xf numFmtId="0" fontId="49" fillId="12" borderId="0" xfId="1" applyFont="1" applyFill="1" applyAlignment="1">
      <alignment horizontal="center" vertical="center" wrapText="1"/>
    </xf>
    <xf numFmtId="0" fontId="52" fillId="12" borderId="0" xfId="1" applyFont="1" applyFill="1" applyAlignment="1">
      <alignment horizontal="center" vertical="center" wrapText="1"/>
    </xf>
    <xf numFmtId="0" fontId="53" fillId="0" borderId="0" xfId="2" applyFont="1" applyFill="1" applyBorder="1" applyAlignment="1">
      <alignment horizontal="center" vertical="center" wrapText="1"/>
    </xf>
    <xf numFmtId="0" fontId="47" fillId="0" borderId="0" xfId="1" quotePrefix="1" applyFont="1" applyAlignment="1">
      <alignment horizontal="center" vertical="center" wrapText="1"/>
    </xf>
    <xf numFmtId="4" fontId="46" fillId="0" borderId="0" xfId="1" applyNumberFormat="1" applyFont="1" applyAlignment="1" applyProtection="1">
      <alignment horizontal="center" vertical="center" wrapText="1"/>
      <protection locked="0"/>
    </xf>
    <xf numFmtId="0" fontId="47" fillId="10" borderId="0" xfId="1" quotePrefix="1" applyFont="1" applyFill="1" applyAlignment="1">
      <alignment horizontal="center" vertical="center" wrapText="1"/>
    </xf>
    <xf numFmtId="0" fontId="54" fillId="0" borderId="0" xfId="1" applyFont="1" applyAlignment="1">
      <alignment horizontal="center" vertical="center" wrapText="1"/>
    </xf>
    <xf numFmtId="0" fontId="47" fillId="0" borderId="0" xfId="1" applyFont="1" applyAlignment="1">
      <alignment horizontal="center" vertical="center" wrapText="1"/>
    </xf>
    <xf numFmtId="0" fontId="53" fillId="10" borderId="0" xfId="2" applyFont="1" applyFill="1" applyBorder="1" applyAlignment="1">
      <alignment horizontal="center" vertical="center" wrapText="1"/>
    </xf>
    <xf numFmtId="0" fontId="46" fillId="0" borderId="0" xfId="1" applyFont="1" applyAlignment="1" applyProtection="1">
      <alignment horizontal="center" vertical="center" wrapText="1"/>
      <protection locked="0"/>
    </xf>
    <xf numFmtId="0" fontId="53" fillId="10" borderId="0" xfId="2" applyFont="1" applyFill="1" applyBorder="1" applyAlignment="1">
      <alignment horizontal="center"/>
    </xf>
    <xf numFmtId="0" fontId="45" fillId="0" borderId="0" xfId="1" applyFont="1"/>
    <xf numFmtId="9" fontId="46" fillId="0" borderId="0" xfId="4" applyFont="1" applyFill="1" applyBorder="1" applyAlignment="1">
      <alignment horizontal="center" vertical="center" wrapText="1"/>
    </xf>
    <xf numFmtId="0" fontId="46" fillId="10" borderId="0" xfId="1" applyFont="1" applyFill="1" applyAlignment="1" applyProtection="1">
      <alignment horizontal="center" vertical="center" wrapText="1"/>
      <protection locked="0"/>
    </xf>
    <xf numFmtId="0" fontId="55" fillId="10" borderId="0" xfId="1" applyFont="1" applyFill="1" applyAlignment="1">
      <alignment horizontal="center" vertical="center" wrapText="1"/>
    </xf>
    <xf numFmtId="0" fontId="56" fillId="10" borderId="0" xfId="1" applyFont="1" applyFill="1" applyAlignment="1">
      <alignment horizontal="center" vertical="center" wrapText="1"/>
    </xf>
    <xf numFmtId="0" fontId="55" fillId="10" borderId="0" xfId="1" applyFont="1" applyFill="1" applyAlignment="1">
      <alignment horizontal="left" vertical="center"/>
    </xf>
    <xf numFmtId="0" fontId="46" fillId="0" borderId="0" xfId="1" quotePrefix="1" applyFont="1" applyAlignment="1">
      <alignment horizontal="center" vertical="center" wrapText="1"/>
    </xf>
    <xf numFmtId="0" fontId="46" fillId="0" borderId="0" xfId="1" quotePrefix="1" applyFont="1" applyAlignment="1" applyProtection="1">
      <alignment horizontal="center" vertical="center" wrapText="1"/>
      <protection locked="0"/>
    </xf>
    <xf numFmtId="169" fontId="46" fillId="0" borderId="0" xfId="1" quotePrefix="1" applyNumberFormat="1" applyFont="1" applyAlignment="1" applyProtection="1">
      <alignment horizontal="center" vertical="center" wrapText="1"/>
      <protection locked="0"/>
    </xf>
    <xf numFmtId="169" fontId="46" fillId="0" borderId="0" xfId="1" applyNumberFormat="1" applyFont="1" applyAlignment="1" applyProtection="1">
      <alignment horizontal="center" vertical="center" wrapText="1"/>
      <protection locked="0"/>
    </xf>
    <xf numFmtId="0" fontId="45" fillId="10" borderId="0" xfId="1" applyFont="1" applyFill="1" applyAlignment="1">
      <alignment horizontal="center"/>
    </xf>
    <xf numFmtId="0" fontId="46" fillId="10" borderId="0" xfId="1" quotePrefix="1" applyFont="1" applyFill="1" applyAlignment="1">
      <alignment horizontal="center" vertical="center" wrapText="1"/>
    </xf>
    <xf numFmtId="170" fontId="46" fillId="0" borderId="0" xfId="1" quotePrefix="1" applyNumberFormat="1" applyFont="1" applyAlignment="1">
      <alignment horizontal="center" vertical="center" wrapText="1"/>
    </xf>
    <xf numFmtId="9" fontId="45" fillId="0" borderId="0" xfId="4" quotePrefix="1" applyFont="1" applyFill="1" applyBorder="1" applyAlignment="1">
      <alignment horizontal="center" vertical="center" wrapText="1"/>
    </xf>
    <xf numFmtId="170" fontId="46" fillId="10" borderId="0" xfId="4" applyNumberFormat="1" applyFont="1" applyFill="1" applyBorder="1" applyAlignment="1">
      <alignment horizontal="center" vertical="center" wrapText="1"/>
    </xf>
    <xf numFmtId="169" fontId="46" fillId="10" borderId="0" xfId="1" applyNumberFormat="1" applyFont="1" applyFill="1" applyAlignment="1">
      <alignment horizontal="center" vertical="center" wrapText="1"/>
    </xf>
    <xf numFmtId="0" fontId="45" fillId="10" borderId="0" xfId="1" quotePrefix="1" applyFont="1" applyFill="1" applyAlignment="1">
      <alignment horizontal="right" vertical="center" wrapText="1"/>
    </xf>
    <xf numFmtId="0" fontId="45" fillId="10" borderId="0" xfId="1" quotePrefix="1" applyFont="1" applyFill="1" applyAlignment="1">
      <alignment horizontal="center" vertical="center" wrapText="1"/>
    </xf>
    <xf numFmtId="9" fontId="46" fillId="0" borderId="0" xfId="4" quotePrefix="1" applyFont="1" applyFill="1" applyBorder="1" applyAlignment="1" applyProtection="1">
      <alignment horizontal="center" vertical="center" wrapText="1"/>
      <protection locked="0"/>
    </xf>
    <xf numFmtId="9" fontId="46" fillId="0" borderId="0" xfId="4" quotePrefix="1" applyFont="1" applyFill="1" applyBorder="1" applyAlignment="1">
      <alignment horizontal="center" vertical="center" wrapText="1"/>
    </xf>
    <xf numFmtId="170" fontId="46" fillId="13" borderId="0" xfId="1" quotePrefix="1" applyNumberFormat="1" applyFont="1" applyFill="1" applyAlignment="1">
      <alignment horizontal="center" vertical="center" wrapText="1"/>
    </xf>
    <xf numFmtId="9" fontId="46" fillId="13" borderId="0" xfId="4" quotePrefix="1" applyFont="1" applyFill="1" applyBorder="1" applyAlignment="1">
      <alignment horizontal="center" vertical="center" wrapText="1"/>
    </xf>
    <xf numFmtId="0" fontId="46" fillId="13" borderId="0" xfId="1" applyFont="1" applyFill="1" applyAlignment="1">
      <alignment horizontal="center" vertical="center" wrapText="1"/>
    </xf>
    <xf numFmtId="169" fontId="46" fillId="14" borderId="0" xfId="1" applyNumberFormat="1" applyFont="1" applyFill="1" applyAlignment="1">
      <alignment horizontal="center" vertical="center" wrapText="1"/>
    </xf>
    <xf numFmtId="0" fontId="46" fillId="10" borderId="0" xfId="1" quotePrefix="1" applyFont="1" applyFill="1" applyAlignment="1">
      <alignment horizontal="right" vertical="center" wrapText="1"/>
    </xf>
    <xf numFmtId="10" fontId="46" fillId="0" borderId="0" xfId="1" quotePrefix="1" applyNumberFormat="1" applyFont="1" applyAlignment="1" applyProtection="1">
      <alignment horizontal="center" vertical="center" wrapText="1"/>
      <protection locked="0"/>
    </xf>
    <xf numFmtId="170" fontId="46" fillId="10" borderId="0" xfId="1" quotePrefix="1" applyNumberFormat="1" applyFont="1" applyFill="1" applyAlignment="1">
      <alignment horizontal="center" vertical="center" wrapText="1"/>
    </xf>
    <xf numFmtId="3" fontId="46" fillId="13" borderId="0" xfId="1" quotePrefix="1" applyNumberFormat="1" applyFont="1" applyFill="1" applyAlignment="1">
      <alignment horizontal="center" vertical="center" wrapText="1"/>
    </xf>
    <xf numFmtId="0" fontId="46" fillId="13" borderId="0" xfId="1" applyFont="1" applyFill="1" applyAlignment="1" applyProtection="1">
      <alignment horizontal="center" vertical="center" wrapText="1"/>
      <protection locked="0"/>
    </xf>
    <xf numFmtId="4" fontId="46" fillId="13" borderId="0" xfId="1" applyNumberFormat="1" applyFont="1" applyFill="1" applyAlignment="1" applyProtection="1">
      <alignment horizontal="center" vertical="center" wrapText="1"/>
      <protection locked="0"/>
    </xf>
    <xf numFmtId="10" fontId="46" fillId="0" borderId="0" xfId="1" quotePrefix="1" applyNumberFormat="1" applyFont="1" applyAlignment="1">
      <alignment horizontal="center" vertical="center" wrapText="1"/>
    </xf>
    <xf numFmtId="0" fontId="47" fillId="0" borderId="0" xfId="1" quotePrefix="1" applyFont="1" applyAlignment="1">
      <alignment horizontal="right" vertical="center" wrapText="1"/>
    </xf>
    <xf numFmtId="0" fontId="47" fillId="10" borderId="0" xfId="1" quotePrefix="1" applyFont="1" applyFill="1" applyAlignment="1">
      <alignment horizontal="right" vertical="center" wrapText="1"/>
    </xf>
    <xf numFmtId="0" fontId="47" fillId="0" borderId="0" xfId="1" quotePrefix="1" applyFont="1" applyAlignment="1" applyProtection="1">
      <alignment horizontal="right" vertical="center" wrapText="1"/>
      <protection locked="0"/>
    </xf>
    <xf numFmtId="169" fontId="47" fillId="0" borderId="0" xfId="1" quotePrefix="1" applyNumberFormat="1" applyFont="1" applyAlignment="1" applyProtection="1">
      <alignment horizontal="right" vertical="center" wrapText="1"/>
      <protection locked="0"/>
    </xf>
    <xf numFmtId="170" fontId="46" fillId="10" borderId="0" xfId="4" quotePrefix="1" applyNumberFormat="1" applyFont="1" applyFill="1" applyBorder="1" applyAlignment="1">
      <alignment horizontal="center" vertical="center" wrapText="1"/>
    </xf>
    <xf numFmtId="169" fontId="46" fillId="10" borderId="0" xfId="1" quotePrefix="1" applyNumberFormat="1" applyFont="1" applyFill="1" applyAlignment="1">
      <alignment horizontal="center" vertical="center" wrapText="1"/>
    </xf>
    <xf numFmtId="0" fontId="50" fillId="0" borderId="0" xfId="1" applyFont="1" applyAlignment="1" applyProtection="1">
      <alignment horizontal="center" vertical="center" wrapText="1"/>
      <protection locked="0"/>
    </xf>
    <xf numFmtId="0" fontId="45" fillId="0" borderId="0" xfId="1" quotePrefix="1" applyFont="1" applyAlignment="1" applyProtection="1">
      <alignment horizontal="center" vertical="center" wrapText="1"/>
      <protection locked="0"/>
    </xf>
    <xf numFmtId="9" fontId="45" fillId="0" borderId="0" xfId="4" quotePrefix="1" applyFont="1" applyFill="1" applyBorder="1" applyAlignment="1" applyProtection="1">
      <alignment horizontal="center" vertical="center" wrapText="1"/>
      <protection locked="0"/>
    </xf>
    <xf numFmtId="169" fontId="45" fillId="0" borderId="0" xfId="1" applyNumberFormat="1" applyFont="1" applyAlignment="1" applyProtection="1">
      <alignment horizontal="center" vertical="center" wrapText="1"/>
      <protection locked="0"/>
    </xf>
    <xf numFmtId="0" fontId="45" fillId="0" borderId="0" xfId="1" applyFont="1" applyAlignment="1">
      <alignment horizontal="right" vertical="center" wrapText="1"/>
    </xf>
    <xf numFmtId="170" fontId="45" fillId="10" borderId="0" xfId="4" quotePrefix="1" applyNumberFormat="1" applyFont="1" applyFill="1" applyBorder="1" applyAlignment="1">
      <alignment horizontal="center" vertical="center" wrapText="1"/>
    </xf>
    <xf numFmtId="170" fontId="45" fillId="14" borderId="0" xfId="4" quotePrefix="1" applyNumberFormat="1" applyFont="1" applyFill="1" applyBorder="1" applyAlignment="1">
      <alignment horizontal="center" vertical="center" wrapText="1"/>
    </xf>
    <xf numFmtId="9" fontId="45" fillId="13" borderId="0" xfId="4" quotePrefix="1" applyFont="1" applyFill="1" applyBorder="1" applyAlignment="1">
      <alignment horizontal="center" vertical="center" wrapText="1"/>
    </xf>
    <xf numFmtId="169" fontId="46" fillId="13" borderId="0" xfId="1" applyNumberFormat="1" applyFont="1" applyFill="1" applyAlignment="1" applyProtection="1">
      <alignment horizontal="center" vertical="center" wrapText="1"/>
      <protection locked="0"/>
    </xf>
    <xf numFmtId="169" fontId="45" fillId="10" borderId="0" xfId="1" applyNumberFormat="1" applyFont="1" applyFill="1" applyAlignment="1">
      <alignment horizontal="center" vertical="center" wrapText="1"/>
    </xf>
    <xf numFmtId="0" fontId="45" fillId="10" borderId="0" xfId="1" applyFont="1" applyFill="1" applyAlignment="1">
      <alignment horizontal="right" vertical="center" wrapText="1"/>
    </xf>
    <xf numFmtId="0" fontId="45" fillId="10" borderId="0" xfId="1" applyFont="1" applyFill="1" applyAlignment="1">
      <alignment horizontal="center" vertical="center" wrapText="1"/>
    </xf>
    <xf numFmtId="0" fontId="50" fillId="11" borderId="0" xfId="1" quotePrefix="1" applyFont="1" applyFill="1" applyAlignment="1">
      <alignment horizontal="center" vertical="center" wrapText="1"/>
    </xf>
    <xf numFmtId="0" fontId="46" fillId="13" borderId="0" xfId="1" quotePrefix="1" applyFont="1" applyFill="1" applyAlignment="1">
      <alignment horizontal="center" vertical="center" wrapText="1"/>
    </xf>
    <xf numFmtId="0" fontId="57" fillId="0" borderId="0" xfId="1" applyFont="1" applyAlignment="1">
      <alignment horizontal="center" vertical="center" wrapText="1"/>
    </xf>
    <xf numFmtId="10" fontId="46" fillId="13" borderId="0" xfId="1" quotePrefix="1" applyNumberFormat="1" applyFont="1" applyFill="1" applyAlignment="1">
      <alignment horizontal="center" vertical="center" wrapText="1"/>
    </xf>
    <xf numFmtId="0" fontId="45" fillId="0" borderId="0" xfId="1" quotePrefix="1" applyFont="1" applyAlignment="1">
      <alignment horizontal="center" vertical="center" wrapText="1"/>
    </xf>
    <xf numFmtId="170" fontId="46" fillId="14" borderId="0" xfId="1" quotePrefix="1" applyNumberFormat="1" applyFont="1" applyFill="1" applyAlignment="1">
      <alignment horizontal="center" vertical="center" wrapText="1"/>
    </xf>
    <xf numFmtId="0" fontId="51" fillId="11" borderId="0" xfId="1" applyFont="1" applyFill="1" applyAlignment="1">
      <alignment horizontal="center" vertical="center" wrapText="1"/>
    </xf>
    <xf numFmtId="3" fontId="46" fillId="0" borderId="0" xfId="1" quotePrefix="1" applyNumberFormat="1" applyFont="1" applyAlignment="1">
      <alignment horizontal="center" vertical="center" wrapText="1"/>
    </xf>
    <xf numFmtId="0" fontId="58" fillId="0" borderId="0" xfId="1" quotePrefix="1" applyFont="1" applyAlignment="1">
      <alignment horizontal="right" vertical="center" wrapText="1"/>
    </xf>
    <xf numFmtId="0" fontId="45" fillId="0" borderId="0" xfId="1" quotePrefix="1" applyFont="1" applyAlignment="1">
      <alignment horizontal="right" vertical="center" wrapText="1"/>
    </xf>
    <xf numFmtId="0" fontId="58" fillId="10" borderId="0" xfId="1" quotePrefix="1" applyFont="1" applyFill="1" applyAlignment="1">
      <alignment horizontal="right" vertical="center" wrapText="1"/>
    </xf>
    <xf numFmtId="0" fontId="50" fillId="0" borderId="0" xfId="1" applyFont="1" applyAlignment="1">
      <alignment horizontal="center" vertical="center" wrapText="1"/>
    </xf>
    <xf numFmtId="171" fontId="46" fillId="0" borderId="0" xfId="1" applyNumberFormat="1" applyFont="1" applyAlignment="1" applyProtection="1">
      <alignment horizontal="center" vertical="center" wrapText="1"/>
      <protection locked="0"/>
    </xf>
    <xf numFmtId="170" fontId="48" fillId="0" borderId="0" xfId="1" applyNumberFormat="1" applyFont="1" applyAlignment="1" applyProtection="1">
      <alignment horizontal="center" vertical="center" wrapText="1"/>
      <protection locked="0"/>
    </xf>
    <xf numFmtId="171" fontId="50" fillId="0" borderId="0" xfId="1" applyNumberFormat="1" applyFont="1" applyAlignment="1" applyProtection="1">
      <alignment horizontal="center" vertical="center" wrapText="1"/>
      <protection locked="0"/>
    </xf>
    <xf numFmtId="170" fontId="48" fillId="0" borderId="0" xfId="1" quotePrefix="1" applyNumberFormat="1" applyFont="1" applyAlignment="1" applyProtection="1">
      <alignment horizontal="center" vertical="center" wrapText="1"/>
      <protection locked="0"/>
    </xf>
    <xf numFmtId="10" fontId="48" fillId="0" borderId="0" xfId="4" quotePrefix="1" applyNumberFormat="1" applyFont="1" applyAlignment="1" applyProtection="1">
      <alignment horizontal="center" vertical="center" wrapText="1"/>
      <protection locked="0"/>
    </xf>
    <xf numFmtId="170" fontId="59" fillId="0" borderId="0" xfId="4" quotePrefix="1" applyNumberFormat="1" applyFont="1" applyAlignment="1" applyProtection="1">
      <alignment horizontal="center" vertical="center" wrapText="1"/>
      <protection locked="0"/>
    </xf>
    <xf numFmtId="0" fontId="48" fillId="0" borderId="0" xfId="1" applyFont="1" applyAlignment="1" applyProtection="1">
      <alignment horizontal="center" vertical="center" wrapText="1"/>
      <protection locked="0"/>
    </xf>
    <xf numFmtId="0" fontId="48" fillId="0" borderId="0" xfId="1" quotePrefix="1" applyFont="1" applyAlignment="1" applyProtection="1">
      <alignment horizontal="center" vertical="center" wrapText="1"/>
      <protection locked="0"/>
    </xf>
    <xf numFmtId="169" fontId="5" fillId="0" borderId="0" xfId="1" applyNumberFormat="1" applyFont="1" applyAlignment="1" applyProtection="1">
      <alignment horizontal="center" vertical="center" wrapText="1"/>
      <protection locked="0"/>
    </xf>
    <xf numFmtId="10" fontId="46" fillId="13" borderId="0" xfId="1" quotePrefix="1" applyNumberFormat="1" applyFont="1" applyFill="1" applyAlignment="1" applyProtection="1">
      <alignment horizontal="center" vertical="center" wrapText="1"/>
      <protection locked="0"/>
    </xf>
    <xf numFmtId="4" fontId="46" fillId="10" borderId="0" xfId="1" quotePrefix="1" applyNumberFormat="1" applyFont="1" applyFill="1" applyAlignment="1">
      <alignment horizontal="center" vertical="center" wrapText="1"/>
    </xf>
    <xf numFmtId="4" fontId="46" fillId="0" borderId="0" xfId="4" applyNumberFormat="1" applyFont="1" applyFill="1" applyBorder="1" applyAlignment="1" applyProtection="1">
      <alignment horizontal="center" vertical="center" wrapText="1"/>
      <protection locked="0"/>
    </xf>
    <xf numFmtId="172" fontId="46" fillId="0" borderId="0" xfId="4" applyNumberFormat="1" applyFont="1" applyFill="1" applyBorder="1" applyAlignment="1" applyProtection="1">
      <alignment horizontal="center" vertical="center" wrapText="1"/>
      <protection locked="0"/>
    </xf>
    <xf numFmtId="9" fontId="46" fillId="0" borderId="0" xfId="4" applyFont="1" applyFill="1" applyBorder="1" applyAlignment="1" applyProtection="1">
      <alignment horizontal="center" vertical="center" wrapText="1"/>
      <protection locked="0"/>
    </xf>
    <xf numFmtId="170" fontId="46" fillId="0" borderId="0" xfId="4" applyNumberFormat="1" applyFont="1" applyFill="1" applyBorder="1" applyAlignment="1" applyProtection="1">
      <alignment horizontal="center" vertical="center" wrapText="1"/>
      <protection locked="0"/>
    </xf>
    <xf numFmtId="170" fontId="46" fillId="0" borderId="0" xfId="4" applyNumberFormat="1" applyFont="1" applyFill="1" applyBorder="1" applyAlignment="1">
      <alignment horizontal="center" vertical="center" wrapText="1"/>
    </xf>
    <xf numFmtId="170" fontId="46" fillId="13" borderId="0" xfId="4" applyNumberFormat="1" applyFont="1" applyFill="1" applyBorder="1" applyAlignment="1" applyProtection="1">
      <alignment horizontal="center" vertical="center" wrapText="1"/>
      <protection locked="0"/>
    </xf>
    <xf numFmtId="169" fontId="46" fillId="0" borderId="0" xfId="1" applyNumberFormat="1" applyFont="1" applyAlignment="1">
      <alignment horizontal="center" vertical="center" wrapText="1"/>
    </xf>
    <xf numFmtId="0" fontId="50" fillId="0" borderId="0" xfId="1" quotePrefix="1" applyFont="1" applyAlignment="1">
      <alignment horizontal="center" vertical="center" wrapText="1"/>
    </xf>
    <xf numFmtId="0" fontId="60" fillId="0" borderId="0" xfId="2" quotePrefix="1" applyFont="1" applyFill="1" applyBorder="1" applyAlignment="1">
      <alignment horizontal="center" vertical="center" wrapText="1"/>
    </xf>
    <xf numFmtId="0" fontId="60" fillId="10" borderId="0" xfId="2" quotePrefix="1" applyFont="1" applyFill="1" applyBorder="1" applyAlignment="1">
      <alignment horizontal="center" vertical="center" wrapText="1"/>
    </xf>
    <xf numFmtId="0" fontId="60" fillId="10" borderId="0" xfId="2" applyFont="1" applyFill="1" applyBorder="1" applyAlignment="1">
      <alignment horizontal="center" vertical="center" wrapText="1"/>
    </xf>
    <xf numFmtId="0" fontId="50" fillId="10" borderId="0" xfId="1" applyFont="1" applyFill="1" applyAlignment="1">
      <alignment horizontal="center" vertical="center" wrapText="1"/>
    </xf>
    <xf numFmtId="173" fontId="46" fillId="0" borderId="0" xfId="1" applyNumberFormat="1" applyFont="1" applyAlignment="1" applyProtection="1">
      <alignment horizontal="center" vertical="center" wrapText="1"/>
      <protection locked="0"/>
    </xf>
    <xf numFmtId="0" fontId="53" fillId="0" borderId="0" xfId="2" quotePrefix="1" applyFont="1" applyFill="1" applyBorder="1" applyAlignment="1">
      <alignment horizontal="center" vertical="center" wrapText="1"/>
    </xf>
    <xf numFmtId="0" fontId="53" fillId="0" borderId="16" xfId="2" quotePrefix="1" applyFont="1" applyFill="1" applyBorder="1" applyAlignment="1">
      <alignment horizontal="center" vertical="center" wrapText="1"/>
    </xf>
    <xf numFmtId="0" fontId="53" fillId="0" borderId="17" xfId="2" quotePrefix="1" applyFont="1" applyFill="1" applyBorder="1" applyAlignment="1">
      <alignment horizontal="center" vertical="center" wrapText="1"/>
    </xf>
    <xf numFmtId="0" fontId="53" fillId="0" borderId="17" xfId="2" applyFont="1" applyFill="1" applyBorder="1" applyAlignment="1">
      <alignment horizontal="center" vertical="center" wrapText="1"/>
    </xf>
    <xf numFmtId="0" fontId="52" fillId="12" borderId="18" xfId="1" applyFont="1" applyFill="1" applyBorder="1" applyAlignment="1">
      <alignment horizontal="center" vertical="center" wrapText="1"/>
    </xf>
    <xf numFmtId="0" fontId="52" fillId="0" borderId="0" xfId="1" applyFont="1" applyAlignment="1">
      <alignment vertical="center" wrapText="1"/>
    </xf>
    <xf numFmtId="0" fontId="46" fillId="0" borderId="19" xfId="1" applyFont="1" applyBorder="1" applyAlignment="1" applyProtection="1">
      <alignment horizontal="center" vertical="center" wrapText="1"/>
      <protection locked="0"/>
    </xf>
    <xf numFmtId="0" fontId="52" fillId="15" borderId="0" xfId="1" applyFont="1" applyFill="1" applyAlignment="1">
      <alignment horizontal="center" vertical="center" wrapText="1"/>
    </xf>
    <xf numFmtId="0" fontId="45" fillId="0" borderId="20" xfId="1" applyFont="1" applyBorder="1" applyAlignment="1">
      <alignment horizontal="center" vertical="center" wrapText="1"/>
    </xf>
    <xf numFmtId="0" fontId="61" fillId="0" borderId="0" xfId="1" applyFont="1" applyAlignment="1">
      <alignment horizontal="left" vertical="center"/>
    </xf>
    <xf numFmtId="0" fontId="62" fillId="0" borderId="0" xfId="1" applyFont="1" applyAlignment="1">
      <alignment horizontal="center" vertical="center"/>
    </xf>
    <xf numFmtId="49" fontId="46" fillId="0" borderId="0" xfId="4" applyNumberFormat="1" applyFont="1" applyAlignment="1" applyProtection="1">
      <alignment horizontal="center" vertical="center" wrapText="1"/>
      <protection locked="0"/>
    </xf>
    <xf numFmtId="9" fontId="46" fillId="0" borderId="0" xfId="4" applyFont="1" applyFill="1" applyBorder="1" applyAlignment="1" applyProtection="1">
      <alignment horizontal="center" vertical="center" wrapText="1"/>
    </xf>
    <xf numFmtId="0" fontId="47" fillId="0" borderId="0" xfId="1" applyFont="1" applyAlignment="1" applyProtection="1">
      <alignment horizontal="right" vertical="center" wrapText="1"/>
      <protection locked="0"/>
    </xf>
    <xf numFmtId="0" fontId="47" fillId="10" borderId="0" xfId="1" applyFont="1" applyFill="1" applyAlignment="1">
      <alignment horizontal="right" vertical="center" wrapText="1"/>
    </xf>
    <xf numFmtId="170" fontId="5" fillId="0" borderId="0" xfId="4" applyNumberFormat="1" applyFont="1" applyFill="1" applyBorder="1" applyAlignment="1" applyProtection="1">
      <alignment horizontal="center" vertical="center" wrapText="1"/>
      <protection locked="0"/>
    </xf>
    <xf numFmtId="170" fontId="46" fillId="0" borderId="0" xfId="4" applyNumberFormat="1" applyFont="1" applyAlignment="1" applyProtection="1">
      <alignment horizontal="center" vertical="center" wrapText="1"/>
      <protection locked="0"/>
    </xf>
    <xf numFmtId="0" fontId="48" fillId="0" borderId="0" xfId="1" applyFont="1" applyAlignment="1">
      <alignment horizontal="center" vertical="center" wrapText="1"/>
    </xf>
    <xf numFmtId="10" fontId="46" fillId="0" borderId="0" xfId="4" applyNumberFormat="1" applyFont="1" applyAlignment="1" applyProtection="1">
      <alignment horizontal="center" vertical="center" wrapText="1"/>
      <protection locked="0"/>
    </xf>
    <xf numFmtId="3" fontId="46" fillId="0" borderId="0" xfId="4" applyNumberFormat="1" applyFont="1" applyAlignment="1" applyProtection="1">
      <alignment horizontal="center" vertical="center" wrapText="1"/>
      <protection locked="0"/>
    </xf>
    <xf numFmtId="4" fontId="46" fillId="0" borderId="0" xfId="4" applyNumberFormat="1" applyFont="1" applyAlignment="1" applyProtection="1">
      <alignment horizontal="center" vertical="center" wrapText="1"/>
      <protection locked="0"/>
    </xf>
    <xf numFmtId="170" fontId="46" fillId="10" borderId="0" xfId="4" applyNumberFormat="1" applyFont="1" applyFill="1" applyBorder="1" applyAlignment="1" applyProtection="1">
      <alignment horizontal="center" vertical="center" wrapText="1"/>
    </xf>
    <xf numFmtId="3" fontId="46" fillId="10" borderId="0" xfId="1" applyNumberFormat="1" applyFont="1" applyFill="1" applyAlignment="1">
      <alignment horizontal="center" vertical="center" wrapText="1"/>
    </xf>
    <xf numFmtId="170" fontId="46" fillId="0" borderId="0" xfId="1" applyNumberFormat="1" applyFont="1" applyAlignment="1" applyProtection="1">
      <alignment horizontal="center" vertical="center" wrapText="1"/>
      <protection locked="0"/>
    </xf>
    <xf numFmtId="3" fontId="46" fillId="0" borderId="0" xfId="1" applyNumberFormat="1" applyFont="1" applyAlignment="1" applyProtection="1">
      <alignment horizontal="center" vertical="center" wrapText="1"/>
      <protection locked="0"/>
    </xf>
    <xf numFmtId="170" fontId="46" fillId="10" borderId="0" xfId="4" quotePrefix="1" applyNumberFormat="1" applyFont="1" applyFill="1" applyBorder="1" applyAlignment="1" applyProtection="1">
      <alignment horizontal="center" vertical="center" wrapText="1"/>
    </xf>
    <xf numFmtId="3" fontId="46" fillId="10" borderId="0" xfId="1" quotePrefix="1" applyNumberFormat="1" applyFont="1" applyFill="1" applyAlignment="1">
      <alignment horizontal="center" vertical="center" wrapText="1"/>
    </xf>
    <xf numFmtId="0" fontId="51" fillId="0" borderId="0" xfId="1" quotePrefix="1" applyFont="1" applyAlignment="1">
      <alignment horizontal="center" vertical="center" wrapText="1"/>
    </xf>
    <xf numFmtId="0" fontId="48" fillId="16" borderId="0" xfId="1" applyFont="1" applyFill="1" applyAlignment="1">
      <alignment horizontal="center" vertical="center" wrapText="1"/>
    </xf>
    <xf numFmtId="0" fontId="50" fillId="16" borderId="0" xfId="1" applyFont="1" applyFill="1" applyAlignment="1">
      <alignment horizontal="center" vertical="center" wrapText="1"/>
    </xf>
    <xf numFmtId="0" fontId="63" fillId="16" borderId="0" xfId="1" quotePrefix="1" applyFont="1" applyFill="1" applyAlignment="1">
      <alignment horizontal="center" vertical="center" wrapText="1"/>
    </xf>
    <xf numFmtId="170" fontId="46" fillId="0" borderId="0" xfId="4" applyNumberFormat="1" applyFont="1" applyFill="1" applyBorder="1" applyAlignment="1" applyProtection="1">
      <alignment horizontal="center" vertical="center" wrapText="1"/>
    </xf>
    <xf numFmtId="170" fontId="45" fillId="0" borderId="0" xfId="4" applyNumberFormat="1" applyFont="1" applyFill="1" applyBorder="1" applyAlignment="1" applyProtection="1">
      <alignment horizontal="center" vertical="center" wrapText="1"/>
    </xf>
    <xf numFmtId="9" fontId="47" fillId="0" borderId="0" xfId="4" applyFont="1" applyFill="1" applyBorder="1" applyAlignment="1" applyProtection="1">
      <alignment horizontal="center" vertical="center" wrapText="1"/>
    </xf>
    <xf numFmtId="170" fontId="45" fillId="0" borderId="0" xfId="4" applyNumberFormat="1" applyFont="1" applyFill="1" applyBorder="1" applyAlignment="1" applyProtection="1">
      <alignment horizontal="center" vertical="center" wrapText="1"/>
      <protection locked="0"/>
    </xf>
    <xf numFmtId="9" fontId="46" fillId="10" borderId="0" xfId="4" applyFont="1" applyFill="1" applyBorder="1" applyAlignment="1" applyProtection="1">
      <alignment horizontal="center" vertical="center" wrapText="1"/>
    </xf>
    <xf numFmtId="0" fontId="45" fillId="0" borderId="0" xfId="1" applyFont="1" applyAlignment="1" applyProtection="1">
      <alignment horizontal="center" vertical="center" wrapText="1"/>
      <protection locked="0"/>
    </xf>
    <xf numFmtId="49" fontId="46" fillId="0" borderId="0" xfId="4" applyNumberFormat="1" applyFont="1" applyFill="1" applyAlignment="1" applyProtection="1">
      <alignment horizontal="center" vertical="center" wrapText="1"/>
      <protection locked="0"/>
    </xf>
    <xf numFmtId="170" fontId="64" fillId="17" borderId="0" xfId="4" applyNumberFormat="1" applyFont="1" applyFill="1" applyBorder="1" applyAlignment="1" applyProtection="1">
      <alignment horizontal="center" vertical="center" wrapText="1"/>
    </xf>
    <xf numFmtId="0" fontId="64" fillId="17" borderId="0" xfId="1" applyFont="1" applyFill="1" applyAlignment="1">
      <alignment horizontal="center" vertical="center" wrapText="1"/>
    </xf>
    <xf numFmtId="0" fontId="64" fillId="10" borderId="0" xfId="1" applyFont="1" applyFill="1" applyAlignment="1">
      <alignment horizontal="center" vertical="center" wrapText="1"/>
    </xf>
    <xf numFmtId="10" fontId="46" fillId="10" borderId="0" xfId="1" quotePrefix="1" applyNumberFormat="1" applyFont="1" applyFill="1" applyAlignment="1">
      <alignment horizontal="center" vertical="center" wrapText="1"/>
    </xf>
    <xf numFmtId="170" fontId="46" fillId="13" borderId="0" xfId="1" applyNumberFormat="1" applyFont="1" applyFill="1" applyAlignment="1" applyProtection="1">
      <alignment horizontal="center" vertical="center" wrapText="1"/>
      <protection locked="0"/>
    </xf>
    <xf numFmtId="10" fontId="46" fillId="13" borderId="0" xfId="4" applyNumberFormat="1" applyFont="1" applyFill="1" applyAlignment="1" applyProtection="1">
      <alignment horizontal="center" vertical="center" wrapText="1"/>
      <protection locked="0"/>
    </xf>
    <xf numFmtId="3" fontId="46" fillId="10" borderId="0" xfId="1" applyNumberFormat="1" applyFont="1" applyFill="1" applyAlignment="1" applyProtection="1">
      <alignment horizontal="center" vertical="center" wrapText="1"/>
      <protection locked="0"/>
    </xf>
    <xf numFmtId="3" fontId="46" fillId="13" borderId="0" xfId="1" applyNumberFormat="1" applyFont="1" applyFill="1" applyAlignment="1" applyProtection="1">
      <alignment horizontal="center" vertical="center" wrapText="1"/>
      <protection locked="0"/>
    </xf>
    <xf numFmtId="170" fontId="46" fillId="0" borderId="0" xfId="1" quotePrefix="1" applyNumberFormat="1" applyFont="1" applyAlignment="1" applyProtection="1">
      <alignment horizontal="center" vertical="center" wrapText="1"/>
      <protection locked="0"/>
    </xf>
    <xf numFmtId="0" fontId="5" fillId="0" borderId="0" xfId="1" applyFont="1" applyAlignment="1" applyProtection="1">
      <alignment horizontal="center" vertical="center" wrapText="1"/>
      <protection locked="0"/>
    </xf>
    <xf numFmtId="0" fontId="46" fillId="10" borderId="0" xfId="1" applyFont="1" applyFill="1" applyAlignment="1">
      <alignment horizontal="right" vertical="center" wrapText="1"/>
    </xf>
    <xf numFmtId="0" fontId="53" fillId="0" borderId="0" xfId="2" quotePrefix="1" applyFont="1" applyFill="1" applyBorder="1" applyAlignment="1" applyProtection="1">
      <alignment horizontal="center" vertical="center" wrapText="1"/>
    </xf>
    <xf numFmtId="0" fontId="53" fillId="0" borderId="16" xfId="2" quotePrefix="1" applyFont="1" applyFill="1" applyBorder="1" applyAlignment="1" applyProtection="1">
      <alignment horizontal="center" vertical="center" wrapText="1"/>
    </xf>
    <xf numFmtId="0" fontId="53" fillId="0" borderId="17" xfId="2" quotePrefix="1" applyFont="1" applyFill="1" applyBorder="1" applyAlignment="1" applyProtection="1">
      <alignment horizontal="center" vertical="center" wrapText="1"/>
    </xf>
    <xf numFmtId="0" fontId="53" fillId="0" borderId="17" xfId="2" applyFont="1" applyFill="1" applyBorder="1" applyAlignment="1" applyProtection="1">
      <alignment horizontal="center" vertical="center" wrapText="1"/>
    </xf>
    <xf numFmtId="0" fontId="46" fillId="18" borderId="0" xfId="1" quotePrefix="1" applyFont="1" applyFill="1" applyAlignment="1">
      <alignment horizontal="center" vertical="center" wrapText="1"/>
    </xf>
    <xf numFmtId="0" fontId="49" fillId="0" borderId="0" xfId="1" quotePrefix="1" applyFont="1" applyAlignment="1">
      <alignment horizontal="center" vertical="center" wrapText="1"/>
    </xf>
    <xf numFmtId="0" fontId="45" fillId="0" borderId="0" xfId="1" applyFont="1" applyProtection="1">
      <protection locked="0"/>
    </xf>
    <xf numFmtId="0" fontId="65" fillId="12" borderId="0" xfId="1" applyFont="1" applyFill="1" applyAlignment="1">
      <alignment horizontal="center" vertical="center" wrapText="1"/>
    </xf>
    <xf numFmtId="0" fontId="50" fillId="0" borderId="0" xfId="1" quotePrefix="1" applyFont="1" applyAlignment="1" applyProtection="1">
      <alignment horizontal="center" vertical="center" wrapText="1"/>
      <protection locked="0"/>
    </xf>
    <xf numFmtId="0" fontId="50" fillId="10" borderId="0" xfId="1" quotePrefix="1" applyFont="1" applyFill="1" applyAlignment="1" applyProtection="1">
      <alignment horizontal="center" vertical="center" wrapText="1"/>
      <protection locked="0"/>
    </xf>
    <xf numFmtId="0" fontId="50" fillId="10" borderId="0" xfId="1" quotePrefix="1" applyFont="1" applyFill="1" applyAlignment="1">
      <alignment horizontal="center" vertical="center" wrapText="1"/>
    </xf>
    <xf numFmtId="0" fontId="51" fillId="0" borderId="0" xfId="1" quotePrefix="1" applyFont="1" applyAlignment="1" applyProtection="1">
      <alignment horizontal="center" vertical="center" wrapText="1"/>
      <protection locked="0"/>
    </xf>
    <xf numFmtId="0" fontId="46" fillId="0" borderId="0" xfId="1" applyFont="1" applyAlignment="1">
      <alignment horizontal="left" vertical="center" wrapText="1"/>
    </xf>
    <xf numFmtId="0" fontId="45" fillId="0" borderId="0" xfId="1" applyFont="1" applyAlignment="1">
      <alignment horizontal="left" vertical="center" wrapText="1"/>
    </xf>
    <xf numFmtId="0" fontId="45" fillId="0" borderId="0" xfId="1" applyFont="1" applyAlignment="1">
      <alignment horizontal="left" vertical="center"/>
    </xf>
    <xf numFmtId="4" fontId="46" fillId="0" borderId="0" xfId="4" applyNumberFormat="1" applyFont="1" applyFill="1" applyAlignment="1" applyProtection="1">
      <alignment horizontal="center" vertical="center" wrapText="1"/>
      <protection locked="0"/>
    </xf>
    <xf numFmtId="14" fontId="66" fillId="0" borderId="0" xfId="1" applyNumberFormat="1" applyFont="1" applyAlignment="1">
      <alignment horizontal="center" vertical="center" wrapText="1"/>
    </xf>
    <xf numFmtId="0" fontId="66" fillId="0" borderId="0" xfId="1" applyFont="1" applyAlignment="1" applyProtection="1">
      <alignment horizontal="center" vertical="center" wrapText="1"/>
      <protection locked="0"/>
    </xf>
    <xf numFmtId="0" fontId="47" fillId="0" borderId="0" xfId="1" applyFont="1" applyAlignment="1" applyProtection="1">
      <alignment horizontal="center" vertical="center" wrapText="1"/>
      <protection locked="0"/>
    </xf>
    <xf numFmtId="0" fontId="46" fillId="0" borderId="0" xfId="1" applyFont="1" applyAlignment="1" applyProtection="1">
      <alignment horizontal="center" vertical="center"/>
      <protection locked="0"/>
    </xf>
    <xf numFmtId="0" fontId="46" fillId="0" borderId="0" xfId="1" applyFont="1" applyAlignment="1" applyProtection="1">
      <alignment horizontal="left" vertical="center"/>
      <protection locked="0"/>
    </xf>
    <xf numFmtId="0" fontId="50" fillId="0" borderId="0" xfId="1" applyFont="1" applyAlignment="1">
      <alignment horizontal="left" vertical="center" wrapText="1"/>
    </xf>
    <xf numFmtId="0" fontId="50" fillId="0" borderId="0" xfId="1" quotePrefix="1" applyFont="1" applyAlignment="1">
      <alignment horizontal="left" vertical="center" wrapText="1"/>
    </xf>
    <xf numFmtId="0" fontId="67" fillId="0" borderId="0" xfId="1" applyFont="1" applyAlignment="1">
      <alignment horizontal="left" vertical="center" wrapText="1"/>
    </xf>
    <xf numFmtId="10" fontId="46" fillId="0" borderId="0" xfId="4" applyNumberFormat="1" applyFont="1" applyFill="1" applyBorder="1" applyAlignment="1" applyProtection="1">
      <alignment horizontal="center" vertical="center" wrapText="1"/>
      <protection locked="0"/>
    </xf>
    <xf numFmtId="10" fontId="46" fillId="0" borderId="0" xfId="4" applyNumberFormat="1" applyFont="1" applyFill="1" applyAlignment="1" applyProtection="1">
      <alignment horizontal="center" vertical="center" wrapText="1"/>
      <protection locked="0"/>
    </xf>
    <xf numFmtId="10" fontId="46" fillId="0" borderId="0" xfId="4" applyNumberFormat="1" applyFont="1" applyFill="1" applyBorder="1" applyAlignment="1" applyProtection="1">
      <alignment horizontal="center" vertical="center" wrapText="1"/>
    </xf>
    <xf numFmtId="10" fontId="45" fillId="0" borderId="0" xfId="4" applyNumberFormat="1" applyFont="1" applyFill="1" applyBorder="1" applyAlignment="1" applyProtection="1">
      <alignment horizontal="center" vertical="center" wrapText="1"/>
      <protection locked="0"/>
    </xf>
    <xf numFmtId="10" fontId="46" fillId="0" borderId="0" xfId="1" applyNumberFormat="1" applyFont="1" applyAlignment="1">
      <alignment horizontal="center" vertical="center" wrapText="1"/>
    </xf>
  </cellXfs>
  <cellStyles count="5">
    <cellStyle name="Hyperlink 2" xfId="2" xr:uid="{994199A9-3FE5-4B3C-AF46-DDF1B2287FFD}"/>
    <cellStyle name="Normal" xfId="0" builtinId="0"/>
    <cellStyle name="Normal 2" xfId="1" xr:uid="{18D18859-E06C-45DB-9875-46F5224B03A1}"/>
    <cellStyle name="Normal 4" xfId="3" xr:uid="{45051406-0C8A-4209-805D-49E6F6BBA01D}"/>
    <cellStyle name="Percent 2" xfId="4" xr:uid="{E2401CB1-E26E-4DE0-BF67-6FD5CEB9A6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701758" cy="1334498"/>
    <xdr:pic>
      <xdr:nvPicPr>
        <xdr:cNvPr id="2" name="Picture 1">
          <a:extLst>
            <a:ext uri="{FF2B5EF4-FFF2-40B4-BE49-F238E27FC236}">
              <a16:creationId xmlns:a16="http://schemas.microsoft.com/office/drawing/2014/main" id="{7EBCAE5F-CA32-4207-A0D0-E1299ED12074}"/>
            </a:ext>
          </a:extLst>
        </xdr:cNvPr>
        <xdr:cNvPicPr>
          <a:picLocks noChangeAspect="1"/>
        </xdr:cNvPicPr>
      </xdr:nvPicPr>
      <xdr:blipFill>
        <a:blip xmlns:r="http://schemas.openxmlformats.org/officeDocument/2006/relationships" r:embed="rId1"/>
        <a:stretch>
          <a:fillRect/>
        </a:stretch>
      </xdr:blipFill>
      <xdr:spPr>
        <a:xfrm>
          <a:off x="1885950" y="2190751"/>
          <a:ext cx="4701758" cy="133449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7</xdr:col>
      <xdr:colOff>0</xdr:colOff>
      <xdr:row>3</xdr:row>
      <xdr:rowOff>0</xdr:rowOff>
    </xdr:to>
    <xdr:pic>
      <xdr:nvPicPr>
        <xdr:cNvPr id="10" name="Picture 10" descr="Inserted picture RelID: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2</xdr:col>
      <xdr:colOff>0</xdr:colOff>
      <xdr:row>2</xdr:row>
      <xdr:rowOff>0</xdr:rowOff>
    </xdr:to>
    <xdr:pic>
      <xdr:nvPicPr>
        <xdr:cNvPr id="11" name="Picture 30" descr="Inserted picture RelID: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2" name="Picture 2" descr="Inserted picture Rel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3</xdr:row>
      <xdr:rowOff>0</xdr:rowOff>
    </xdr:to>
    <xdr:pic>
      <xdr:nvPicPr>
        <xdr:cNvPr id="3" name="Picture 3" descr="Inserted picture Rel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5" name="Picture 5" descr="Inserted picture RelID: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6" name="Picture 6" descr="Inserted picture RelID:1">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4</xdr:row>
      <xdr:rowOff>0</xdr:rowOff>
    </xdr:to>
    <xdr:pic>
      <xdr:nvPicPr>
        <xdr:cNvPr id="7" name="Picture 7" descr="Inserted picture RelID: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4</xdr:row>
      <xdr:rowOff>0</xdr:rowOff>
    </xdr:to>
    <xdr:pic>
      <xdr:nvPicPr>
        <xdr:cNvPr id="8" name="Picture 8" descr="Inserted picture RelID:1">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12</xdr:row>
      <xdr:rowOff>95250</xdr:rowOff>
    </xdr:from>
    <xdr:to>
      <xdr:col>5</xdr:col>
      <xdr:colOff>3010662</xdr:colOff>
      <xdr:row>12</xdr:row>
      <xdr:rowOff>2838450</xdr:rowOff>
    </xdr:to>
    <xdr:pic>
      <xdr:nvPicPr>
        <xdr:cNvPr id="2" name="Picture 9" descr="Inserted picture RelID: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0</xdr:col>
      <xdr:colOff>28702</xdr:colOff>
      <xdr:row>14</xdr:row>
      <xdr:rowOff>417576</xdr:rowOff>
    </xdr:from>
    <xdr:to>
      <xdr:col>8</xdr:col>
      <xdr:colOff>18542</xdr:colOff>
      <xdr:row>14</xdr:row>
      <xdr:rowOff>4769866</xdr:rowOff>
    </xdr:to>
    <xdr:pic>
      <xdr:nvPicPr>
        <xdr:cNvPr id="3" name="Picture 10" descr="Inserted picture RelID:3">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0</xdr:col>
      <xdr:colOff>17780</xdr:colOff>
      <xdr:row>16</xdr:row>
      <xdr:rowOff>71882</xdr:rowOff>
    </xdr:from>
    <xdr:to>
      <xdr:col>5</xdr:col>
      <xdr:colOff>3054858</xdr:colOff>
      <xdr:row>16</xdr:row>
      <xdr:rowOff>4283710</xdr:rowOff>
    </xdr:to>
    <xdr:pic>
      <xdr:nvPicPr>
        <xdr:cNvPr id="4" name="Picture 11" descr="Inserted picture RelID:4">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0</xdr:col>
      <xdr:colOff>0</xdr:colOff>
      <xdr:row>18</xdr:row>
      <xdr:rowOff>381508</xdr:rowOff>
    </xdr:from>
    <xdr:to>
      <xdr:col>5</xdr:col>
      <xdr:colOff>3249422</xdr:colOff>
      <xdr:row>18</xdr:row>
      <xdr:rowOff>4629404</xdr:rowOff>
    </xdr:to>
    <xdr:pic>
      <xdr:nvPicPr>
        <xdr:cNvPr id="5" name="Picture 12" descr="Inserted picture RelID:5">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0</xdr:col>
      <xdr:colOff>0</xdr:colOff>
      <xdr:row>20</xdr:row>
      <xdr:rowOff>381508</xdr:rowOff>
    </xdr:from>
    <xdr:to>
      <xdr:col>5</xdr:col>
      <xdr:colOff>3134106</xdr:colOff>
      <xdr:row>20</xdr:row>
      <xdr:rowOff>4640072</xdr:rowOff>
    </xdr:to>
    <xdr:pic>
      <xdr:nvPicPr>
        <xdr:cNvPr id="6" name="Picture 13" descr="Inserted picture RelID:6">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0</xdr:col>
      <xdr:colOff>46736</xdr:colOff>
      <xdr:row>22</xdr:row>
      <xdr:rowOff>46736</xdr:rowOff>
    </xdr:from>
    <xdr:to>
      <xdr:col>5</xdr:col>
      <xdr:colOff>3285236</xdr:colOff>
      <xdr:row>22</xdr:row>
      <xdr:rowOff>4229862</xdr:rowOff>
    </xdr:to>
    <xdr:pic>
      <xdr:nvPicPr>
        <xdr:cNvPr id="7" name="Picture 14" descr="Inserted picture RelID:7">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2</xdr:col>
      <xdr:colOff>65532</xdr:colOff>
      <xdr:row>24</xdr:row>
      <xdr:rowOff>35814</xdr:rowOff>
    </xdr:from>
    <xdr:to>
      <xdr:col>5</xdr:col>
      <xdr:colOff>3065780</xdr:colOff>
      <xdr:row>25</xdr:row>
      <xdr:rowOff>0</xdr:rowOff>
    </xdr:to>
    <xdr:pic>
      <xdr:nvPicPr>
        <xdr:cNvPr id="9" name="Picture 15" descr="Inserted picture RelID: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2</xdr:col>
      <xdr:colOff>476250</xdr:colOff>
      <xdr:row>26</xdr:row>
      <xdr:rowOff>47498</xdr:rowOff>
    </xdr:from>
    <xdr:to>
      <xdr:col>5</xdr:col>
      <xdr:colOff>2401062</xdr:colOff>
      <xdr:row>26</xdr:row>
      <xdr:rowOff>2066798</xdr:rowOff>
    </xdr:to>
    <xdr:pic>
      <xdr:nvPicPr>
        <xdr:cNvPr id="10" name="Picture 16" descr="Inserted picture RelID:9">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2</xdr:col>
      <xdr:colOff>169926</xdr:colOff>
      <xdr:row>28</xdr:row>
      <xdr:rowOff>456946</xdr:rowOff>
    </xdr:from>
    <xdr:to>
      <xdr:col>5</xdr:col>
      <xdr:colOff>2979420</xdr:colOff>
      <xdr:row>28</xdr:row>
      <xdr:rowOff>3246882</xdr:rowOff>
    </xdr:to>
    <xdr:pic>
      <xdr:nvPicPr>
        <xdr:cNvPr id="11" name="Picture 17" descr="Inserted picture RelID: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2</xdr:col>
      <xdr:colOff>95250</xdr:colOff>
      <xdr:row>30</xdr:row>
      <xdr:rowOff>35814</xdr:rowOff>
    </xdr:from>
    <xdr:to>
      <xdr:col>5</xdr:col>
      <xdr:colOff>3287014</xdr:colOff>
      <xdr:row>30</xdr:row>
      <xdr:rowOff>2302764</xdr:rowOff>
    </xdr:to>
    <xdr:pic>
      <xdr:nvPicPr>
        <xdr:cNvPr id="12" name="Picture 18" descr="Inserted picture RelID:1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2</xdr:col>
      <xdr:colOff>314452</xdr:colOff>
      <xdr:row>32</xdr:row>
      <xdr:rowOff>104902</xdr:rowOff>
    </xdr:from>
    <xdr:to>
      <xdr:col>5</xdr:col>
      <xdr:colOff>2124456</xdr:colOff>
      <xdr:row>32</xdr:row>
      <xdr:rowOff>2276602</xdr:rowOff>
    </xdr:to>
    <xdr:pic>
      <xdr:nvPicPr>
        <xdr:cNvPr id="13" name="Picture 19" descr="Inserted picture RelID:12">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twoCellAnchor>
    <xdr:from>
      <xdr:col>0</xdr:col>
      <xdr:colOff>46736</xdr:colOff>
      <xdr:row>34</xdr:row>
      <xdr:rowOff>456946</xdr:rowOff>
    </xdr:from>
    <xdr:to>
      <xdr:col>5</xdr:col>
      <xdr:colOff>2381758</xdr:colOff>
      <xdr:row>34</xdr:row>
      <xdr:rowOff>4114292</xdr:rowOff>
    </xdr:to>
    <xdr:pic>
      <xdr:nvPicPr>
        <xdr:cNvPr id="14" name="Picture 20" descr="Inserted picture RelID:13">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a:stretch>
          <a:fillRect/>
        </a:stretch>
      </xdr:blipFill>
      <xdr:spPr>
        <a:xfrm>
          <a:off x="0" y="0"/>
          <a:ext cx="0" cy="0"/>
        </a:xfrm>
        <a:prstGeom prst="rect">
          <a:avLst/>
        </a:prstGeom>
      </xdr:spPr>
    </xdr:pic>
    <xdr:clientData/>
  </xdr:twoCellAnchor>
  <xdr:twoCellAnchor>
    <xdr:from>
      <xdr:col>2</xdr:col>
      <xdr:colOff>43942</xdr:colOff>
      <xdr:row>36</xdr:row>
      <xdr:rowOff>115062</xdr:rowOff>
    </xdr:from>
    <xdr:to>
      <xdr:col>5</xdr:col>
      <xdr:colOff>2464562</xdr:colOff>
      <xdr:row>36</xdr:row>
      <xdr:rowOff>3772408</xdr:rowOff>
    </xdr:to>
    <xdr:pic>
      <xdr:nvPicPr>
        <xdr:cNvPr id="15" name="Picture 21" descr="Inserted picture RelID:14">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a:stretch>
          <a:fillRect/>
        </a:stretch>
      </xdr:blipFill>
      <xdr:spPr>
        <a:xfrm>
          <a:off x="0" y="0"/>
          <a:ext cx="0" cy="0"/>
        </a:xfrm>
        <a:prstGeom prst="rect">
          <a:avLst/>
        </a:prstGeom>
      </xdr:spPr>
    </xdr:pic>
    <xdr:clientData/>
  </xdr:twoCellAnchor>
  <xdr:twoCellAnchor>
    <xdr:from>
      <xdr:col>2</xdr:col>
      <xdr:colOff>151892</xdr:colOff>
      <xdr:row>38</xdr:row>
      <xdr:rowOff>35814</xdr:rowOff>
    </xdr:from>
    <xdr:to>
      <xdr:col>5</xdr:col>
      <xdr:colOff>2475230</xdr:colOff>
      <xdr:row>38</xdr:row>
      <xdr:rowOff>3340608</xdr:rowOff>
    </xdr:to>
    <xdr:pic>
      <xdr:nvPicPr>
        <xdr:cNvPr id="16" name="Picture 22" descr="Inserted picture RelID:15">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a:stretch>
          <a:fillRect/>
        </a:stretch>
      </xdr:blipFill>
      <xdr:spPr>
        <a:xfrm>
          <a:off x="0" y="0"/>
          <a:ext cx="0" cy="0"/>
        </a:xfrm>
        <a:prstGeom prst="rect">
          <a:avLst/>
        </a:prstGeom>
      </xdr:spPr>
    </xdr:pic>
    <xdr:clientData/>
  </xdr:twoCellAnchor>
  <xdr:twoCellAnchor>
    <xdr:from>
      <xdr:col>2</xdr:col>
      <xdr:colOff>238252</xdr:colOff>
      <xdr:row>40</xdr:row>
      <xdr:rowOff>35814</xdr:rowOff>
    </xdr:from>
    <xdr:to>
      <xdr:col>5</xdr:col>
      <xdr:colOff>3173730</xdr:colOff>
      <xdr:row>40</xdr:row>
      <xdr:rowOff>4355592</xdr:rowOff>
    </xdr:to>
    <xdr:pic>
      <xdr:nvPicPr>
        <xdr:cNvPr id="17" name="Picture 23" descr="Inserted picture RelID:16">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a:stretch>
          <a:fillRect/>
        </a:stretch>
      </xdr:blipFill>
      <xdr:spPr>
        <a:xfrm>
          <a:off x="0" y="0"/>
          <a:ext cx="0" cy="0"/>
        </a:xfrm>
        <a:prstGeom prst="rect">
          <a:avLst/>
        </a:prstGeom>
      </xdr:spPr>
    </xdr:pic>
    <xdr:clientData/>
  </xdr:twoCellAnchor>
  <xdr:twoCellAnchor>
    <xdr:from>
      <xdr:col>2</xdr:col>
      <xdr:colOff>162560</xdr:colOff>
      <xdr:row>42</xdr:row>
      <xdr:rowOff>35814</xdr:rowOff>
    </xdr:from>
    <xdr:to>
      <xdr:col>5</xdr:col>
      <xdr:colOff>2975610</xdr:colOff>
      <xdr:row>42</xdr:row>
      <xdr:rowOff>4855972</xdr:rowOff>
    </xdr:to>
    <xdr:pic>
      <xdr:nvPicPr>
        <xdr:cNvPr id="18" name="Picture 24" descr="Inserted picture RelID:17">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a:stretch>
          <a:fillRect/>
        </a:stretch>
      </xdr:blipFill>
      <xdr:spPr>
        <a:xfrm>
          <a:off x="0" y="0"/>
          <a:ext cx="0" cy="0"/>
        </a:xfrm>
        <a:prstGeom prst="rect">
          <a:avLst/>
        </a:prstGeom>
      </xdr:spPr>
    </xdr:pic>
    <xdr:clientData/>
  </xdr:twoCellAnchor>
  <xdr:twoCellAnchor>
    <xdr:from>
      <xdr:col>0</xdr:col>
      <xdr:colOff>75438</xdr:colOff>
      <xdr:row>44</xdr:row>
      <xdr:rowOff>107950</xdr:rowOff>
    </xdr:from>
    <xdr:to>
      <xdr:col>5</xdr:col>
      <xdr:colOff>1916176</xdr:colOff>
      <xdr:row>44</xdr:row>
      <xdr:rowOff>2127250</xdr:rowOff>
    </xdr:to>
    <xdr:pic>
      <xdr:nvPicPr>
        <xdr:cNvPr id="19" name="Picture 25" descr="Inserted picture RelID:18">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a:stretch>
          <a:fillRect/>
        </a:stretch>
      </xdr:blipFill>
      <xdr:spPr>
        <a:xfrm>
          <a:off x="0" y="0"/>
          <a:ext cx="0" cy="0"/>
        </a:xfrm>
        <a:prstGeom prst="rect">
          <a:avLst/>
        </a:prstGeom>
      </xdr:spPr>
    </xdr:pic>
    <xdr:clientData/>
  </xdr:twoCellAnchor>
  <xdr:twoCellAnchor>
    <xdr:from>
      <xdr:col>0</xdr:col>
      <xdr:colOff>75438</xdr:colOff>
      <xdr:row>46</xdr:row>
      <xdr:rowOff>122174</xdr:rowOff>
    </xdr:from>
    <xdr:to>
      <xdr:col>5</xdr:col>
      <xdr:colOff>1916430</xdr:colOff>
      <xdr:row>47</xdr:row>
      <xdr:rowOff>0</xdr:rowOff>
    </xdr:to>
    <xdr:pic>
      <xdr:nvPicPr>
        <xdr:cNvPr id="20" name="Picture 26" descr="Inserted picture RelID:19">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4</xdr:row>
      <xdr:rowOff>0</xdr:rowOff>
    </xdr:to>
    <xdr:pic>
      <xdr:nvPicPr>
        <xdr:cNvPr id="9" name="Picture 9" descr="Inserted picture RelID:1">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0</xdr:col>
      <xdr:colOff>47498</xdr:colOff>
      <xdr:row>24</xdr:row>
      <xdr:rowOff>114300</xdr:rowOff>
    </xdr:from>
    <xdr:to>
      <xdr:col>6</xdr:col>
      <xdr:colOff>943610</xdr:colOff>
      <xdr:row>25</xdr:row>
      <xdr:rowOff>0</xdr:rowOff>
    </xdr:to>
    <xdr:pic>
      <xdr:nvPicPr>
        <xdr:cNvPr id="2" name="Picture 28" descr="Inserted picture RelID: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B38B9-63ED-4964-8F93-41B982E0A65D}">
  <sheetPr>
    <tabColor rgb="FFE36E00"/>
  </sheetPr>
  <dimension ref="A1:A174"/>
  <sheetViews>
    <sheetView tabSelected="1" view="pageBreakPreview" zoomScale="60" zoomScaleNormal="60" workbookViewId="0"/>
  </sheetViews>
  <sheetFormatPr defaultColWidth="9.109375" defaultRowHeight="14.4" x14ac:dyDescent="0.3"/>
  <cols>
    <col min="1" max="1" width="242" style="117" customWidth="1"/>
    <col min="2" max="16384" width="9.109375" style="117"/>
  </cols>
  <sheetData>
    <row r="1" spans="1:1" ht="31.2" x14ac:dyDescent="0.3">
      <c r="A1" s="129" t="s">
        <v>1439</v>
      </c>
    </row>
    <row r="3" spans="1:1" ht="15" x14ac:dyDescent="0.3">
      <c r="A3" s="128"/>
    </row>
    <row r="4" spans="1:1" ht="34.799999999999997" x14ac:dyDescent="0.3">
      <c r="A4" s="124" t="s">
        <v>1438</v>
      </c>
    </row>
    <row r="5" spans="1:1" ht="34.799999999999997" x14ac:dyDescent="0.3">
      <c r="A5" s="124" t="s">
        <v>1437</v>
      </c>
    </row>
    <row r="6" spans="1:1" ht="34.799999999999997" x14ac:dyDescent="0.3">
      <c r="A6" s="124" t="s">
        <v>1436</v>
      </c>
    </row>
    <row r="7" spans="1:1" ht="17.399999999999999" x14ac:dyDescent="0.3">
      <c r="A7" s="124"/>
    </row>
    <row r="8" spans="1:1" ht="18" x14ac:dyDescent="0.3">
      <c r="A8" s="123" t="s">
        <v>1435</v>
      </c>
    </row>
    <row r="9" spans="1:1" ht="34.799999999999997" x14ac:dyDescent="0.35">
      <c r="A9" s="126" t="s">
        <v>1434</v>
      </c>
    </row>
    <row r="10" spans="1:1" ht="69.599999999999994" x14ac:dyDescent="0.3">
      <c r="A10" s="122" t="s">
        <v>1433</v>
      </c>
    </row>
    <row r="11" spans="1:1" ht="34.799999999999997" x14ac:dyDescent="0.3">
      <c r="A11" s="122" t="s">
        <v>1432</v>
      </c>
    </row>
    <row r="12" spans="1:1" ht="17.399999999999999" x14ac:dyDescent="0.3">
      <c r="A12" s="122" t="s">
        <v>1431</v>
      </c>
    </row>
    <row r="13" spans="1:1" ht="17.399999999999999" x14ac:dyDescent="0.3">
      <c r="A13" s="122" t="s">
        <v>1430</v>
      </c>
    </row>
    <row r="14" spans="1:1" ht="17.399999999999999" x14ac:dyDescent="0.3">
      <c r="A14" s="122" t="s">
        <v>1429</v>
      </c>
    </row>
    <row r="15" spans="1:1" ht="17.399999999999999" x14ac:dyDescent="0.3">
      <c r="A15" s="122"/>
    </row>
    <row r="16" spans="1:1" ht="18" x14ac:dyDescent="0.3">
      <c r="A16" s="123" t="s">
        <v>1428</v>
      </c>
    </row>
    <row r="17" spans="1:1" ht="17.399999999999999" x14ac:dyDescent="0.3">
      <c r="A17" s="119" t="s">
        <v>1427</v>
      </c>
    </row>
    <row r="18" spans="1:1" ht="34.799999999999997" x14ac:dyDescent="0.3">
      <c r="A18" s="120" t="s">
        <v>1426</v>
      </c>
    </row>
    <row r="19" spans="1:1" ht="34.799999999999997" x14ac:dyDescent="0.3">
      <c r="A19" s="120" t="s">
        <v>1425</v>
      </c>
    </row>
    <row r="20" spans="1:1" ht="52.2" x14ac:dyDescent="0.3">
      <c r="A20" s="120" t="s">
        <v>1424</v>
      </c>
    </row>
    <row r="21" spans="1:1" ht="87" x14ac:dyDescent="0.3">
      <c r="A21" s="120" t="s">
        <v>1423</v>
      </c>
    </row>
    <row r="22" spans="1:1" ht="52.2" x14ac:dyDescent="0.3">
      <c r="A22" s="120" t="s">
        <v>1422</v>
      </c>
    </row>
    <row r="23" spans="1:1" ht="34.799999999999997" x14ac:dyDescent="0.3">
      <c r="A23" s="120" t="s">
        <v>1421</v>
      </c>
    </row>
    <row r="24" spans="1:1" ht="17.399999999999999" x14ac:dyDescent="0.3">
      <c r="A24" s="120" t="s">
        <v>1420</v>
      </c>
    </row>
    <row r="25" spans="1:1" ht="17.399999999999999" x14ac:dyDescent="0.3">
      <c r="A25" s="119" t="s">
        <v>1419</v>
      </c>
    </row>
    <row r="26" spans="1:1" ht="52.2" x14ac:dyDescent="0.35">
      <c r="A26" s="118" t="s">
        <v>1418</v>
      </c>
    </row>
    <row r="27" spans="1:1" ht="17.399999999999999" x14ac:dyDescent="0.35">
      <c r="A27" s="118" t="s">
        <v>1417</v>
      </c>
    </row>
    <row r="28" spans="1:1" ht="17.399999999999999" x14ac:dyDescent="0.3">
      <c r="A28" s="119" t="s">
        <v>1416</v>
      </c>
    </row>
    <row r="29" spans="1:1" ht="34.799999999999997" x14ac:dyDescent="0.3">
      <c r="A29" s="120" t="s">
        <v>1415</v>
      </c>
    </row>
    <row r="30" spans="1:1" ht="34.799999999999997" x14ac:dyDescent="0.3">
      <c r="A30" s="120" t="s">
        <v>1414</v>
      </c>
    </row>
    <row r="31" spans="1:1" ht="34.799999999999997" x14ac:dyDescent="0.3">
      <c r="A31" s="120" t="s">
        <v>1413</v>
      </c>
    </row>
    <row r="32" spans="1:1" ht="34.799999999999997" x14ac:dyDescent="0.3">
      <c r="A32" s="120" t="s">
        <v>1412</v>
      </c>
    </row>
    <row r="33" spans="1:1" ht="17.399999999999999" x14ac:dyDescent="0.3">
      <c r="A33" s="120"/>
    </row>
    <row r="34" spans="1:1" ht="18" x14ac:dyDescent="0.3">
      <c r="A34" s="123" t="s">
        <v>1411</v>
      </c>
    </row>
    <row r="35" spans="1:1" ht="17.399999999999999" x14ac:dyDescent="0.3">
      <c r="A35" s="119" t="s">
        <v>1410</v>
      </c>
    </row>
    <row r="36" spans="1:1" ht="34.799999999999997" x14ac:dyDescent="0.3">
      <c r="A36" s="120" t="s">
        <v>1409</v>
      </c>
    </row>
    <row r="37" spans="1:1" ht="34.799999999999997" x14ac:dyDescent="0.3">
      <c r="A37" s="120" t="s">
        <v>1408</v>
      </c>
    </row>
    <row r="38" spans="1:1" ht="34.799999999999997" x14ac:dyDescent="0.3">
      <c r="A38" s="120" t="s">
        <v>1407</v>
      </c>
    </row>
    <row r="39" spans="1:1" ht="17.399999999999999" x14ac:dyDescent="0.3">
      <c r="A39" s="120" t="s">
        <v>1406</v>
      </c>
    </row>
    <row r="40" spans="1:1" ht="17.399999999999999" x14ac:dyDescent="0.3">
      <c r="A40" s="120" t="s">
        <v>1405</v>
      </c>
    </row>
    <row r="41" spans="1:1" ht="17.399999999999999" x14ac:dyDescent="0.3">
      <c r="A41" s="119" t="s">
        <v>1404</v>
      </c>
    </row>
    <row r="42" spans="1:1" ht="17.399999999999999" x14ac:dyDescent="0.3">
      <c r="A42" s="120" t="s">
        <v>1403</v>
      </c>
    </row>
    <row r="43" spans="1:1" ht="17.399999999999999" x14ac:dyDescent="0.35">
      <c r="A43" s="118" t="s">
        <v>1402</v>
      </c>
    </row>
    <row r="44" spans="1:1" ht="17.399999999999999" x14ac:dyDescent="0.3">
      <c r="A44" s="119" t="s">
        <v>1401</v>
      </c>
    </row>
    <row r="45" spans="1:1" ht="34.799999999999997" x14ac:dyDescent="0.35">
      <c r="A45" s="118" t="s">
        <v>1400</v>
      </c>
    </row>
    <row r="46" spans="1:1" ht="34.799999999999997" x14ac:dyDescent="0.3">
      <c r="A46" s="120" t="s">
        <v>1399</v>
      </c>
    </row>
    <row r="47" spans="1:1" ht="34.799999999999997" x14ac:dyDescent="0.3">
      <c r="A47" s="120" t="s">
        <v>1398</v>
      </c>
    </row>
    <row r="48" spans="1:1" ht="17.399999999999999" x14ac:dyDescent="0.3">
      <c r="A48" s="120" t="s">
        <v>1397</v>
      </c>
    </row>
    <row r="49" spans="1:1" ht="17.399999999999999" x14ac:dyDescent="0.35">
      <c r="A49" s="118" t="s">
        <v>1396</v>
      </c>
    </row>
    <row r="50" spans="1:1" ht="17.399999999999999" x14ac:dyDescent="0.3">
      <c r="A50" s="119" t="s">
        <v>1395</v>
      </c>
    </row>
    <row r="51" spans="1:1" ht="34.799999999999997" x14ac:dyDescent="0.35">
      <c r="A51" s="118" t="s">
        <v>1394</v>
      </c>
    </row>
    <row r="52" spans="1:1" ht="17.399999999999999" x14ac:dyDescent="0.3">
      <c r="A52" s="120" t="s">
        <v>1393</v>
      </c>
    </row>
    <row r="53" spans="1:1" ht="34.799999999999997" x14ac:dyDescent="0.35">
      <c r="A53" s="118" t="s">
        <v>1392</v>
      </c>
    </row>
    <row r="54" spans="1:1" ht="17.399999999999999" x14ac:dyDescent="0.3">
      <c r="A54" s="119" t="s">
        <v>1391</v>
      </c>
    </row>
    <row r="55" spans="1:1" ht="17.399999999999999" x14ac:dyDescent="0.35">
      <c r="A55" s="118" t="s">
        <v>1390</v>
      </c>
    </row>
    <row r="56" spans="1:1" ht="34.799999999999997" x14ac:dyDescent="0.3">
      <c r="A56" s="120" t="s">
        <v>1389</v>
      </c>
    </row>
    <row r="57" spans="1:1" ht="17.399999999999999" x14ac:dyDescent="0.3">
      <c r="A57" s="120" t="s">
        <v>1388</v>
      </c>
    </row>
    <row r="58" spans="1:1" ht="17.399999999999999" x14ac:dyDescent="0.3">
      <c r="A58" s="120" t="s">
        <v>1387</v>
      </c>
    </row>
    <row r="59" spans="1:1" ht="17.399999999999999" x14ac:dyDescent="0.3">
      <c r="A59" s="119" t="s">
        <v>1386</v>
      </c>
    </row>
    <row r="60" spans="1:1" ht="17.399999999999999" x14ac:dyDescent="0.3">
      <c r="A60" s="120" t="s">
        <v>1385</v>
      </c>
    </row>
    <row r="61" spans="1:1" ht="17.399999999999999" x14ac:dyDescent="0.3">
      <c r="A61" s="127"/>
    </row>
    <row r="62" spans="1:1" ht="18" x14ac:dyDescent="0.3">
      <c r="A62" s="123" t="s">
        <v>1384</v>
      </c>
    </row>
    <row r="63" spans="1:1" ht="17.399999999999999" x14ac:dyDescent="0.3">
      <c r="A63" s="119" t="s">
        <v>1383</v>
      </c>
    </row>
    <row r="64" spans="1:1" ht="34.799999999999997" x14ac:dyDescent="0.3">
      <c r="A64" s="120" t="s">
        <v>1382</v>
      </c>
    </row>
    <row r="65" spans="1:1" ht="17.399999999999999" x14ac:dyDescent="0.3">
      <c r="A65" s="120" t="s">
        <v>1381</v>
      </c>
    </row>
    <row r="66" spans="1:1" ht="34.799999999999997" x14ac:dyDescent="0.3">
      <c r="A66" s="122" t="s">
        <v>1380</v>
      </c>
    </row>
    <row r="67" spans="1:1" ht="34.799999999999997" x14ac:dyDescent="0.3">
      <c r="A67" s="122" t="s">
        <v>1379</v>
      </c>
    </row>
    <row r="68" spans="1:1" ht="34.799999999999997" x14ac:dyDescent="0.3">
      <c r="A68" s="122" t="s">
        <v>1378</v>
      </c>
    </row>
    <row r="69" spans="1:1" ht="17.399999999999999" x14ac:dyDescent="0.3">
      <c r="A69" s="125" t="s">
        <v>1377</v>
      </c>
    </row>
    <row r="70" spans="1:1" ht="52.2" x14ac:dyDescent="0.3">
      <c r="A70" s="122" t="s">
        <v>1376</v>
      </c>
    </row>
    <row r="71" spans="1:1" ht="17.399999999999999" x14ac:dyDescent="0.3">
      <c r="A71" s="122" t="s">
        <v>1375</v>
      </c>
    </row>
    <row r="72" spans="1:1" ht="17.399999999999999" x14ac:dyDescent="0.3">
      <c r="A72" s="125" t="s">
        <v>1374</v>
      </c>
    </row>
    <row r="73" spans="1:1" ht="17.399999999999999" x14ac:dyDescent="0.3">
      <c r="A73" s="122" t="s">
        <v>1373</v>
      </c>
    </row>
    <row r="74" spans="1:1" ht="17.399999999999999" x14ac:dyDescent="0.3">
      <c r="A74" s="125" t="s">
        <v>1372</v>
      </c>
    </row>
    <row r="75" spans="1:1" ht="34.799999999999997" x14ac:dyDescent="0.3">
      <c r="A75" s="122" t="s">
        <v>1371</v>
      </c>
    </row>
    <row r="76" spans="1:1" ht="17.399999999999999" x14ac:dyDescent="0.3">
      <c r="A76" s="122" t="s">
        <v>1370</v>
      </c>
    </row>
    <row r="77" spans="1:1" ht="52.2" x14ac:dyDescent="0.3">
      <c r="A77" s="122" t="s">
        <v>1369</v>
      </c>
    </row>
    <row r="78" spans="1:1" ht="17.399999999999999" x14ac:dyDescent="0.3">
      <c r="A78" s="125" t="s">
        <v>1368</v>
      </c>
    </row>
    <row r="79" spans="1:1" ht="17.399999999999999" x14ac:dyDescent="0.35">
      <c r="A79" s="126" t="s">
        <v>1367</v>
      </c>
    </row>
    <row r="80" spans="1:1" ht="17.399999999999999" x14ac:dyDescent="0.3">
      <c r="A80" s="125" t="s">
        <v>1366</v>
      </c>
    </row>
    <row r="81" spans="1:1" ht="34.799999999999997" x14ac:dyDescent="0.3">
      <c r="A81" s="122" t="s">
        <v>1365</v>
      </c>
    </row>
    <row r="82" spans="1:1" ht="34.799999999999997" x14ac:dyDescent="0.3">
      <c r="A82" s="122" t="s">
        <v>1364</v>
      </c>
    </row>
    <row r="83" spans="1:1" ht="34.799999999999997" x14ac:dyDescent="0.3">
      <c r="A83" s="122" t="s">
        <v>1363</v>
      </c>
    </row>
    <row r="84" spans="1:1" ht="34.799999999999997" x14ac:dyDescent="0.3">
      <c r="A84" s="122" t="s">
        <v>1362</v>
      </c>
    </row>
    <row r="85" spans="1:1" ht="34.799999999999997" x14ac:dyDescent="0.3">
      <c r="A85" s="122" t="s">
        <v>1361</v>
      </c>
    </row>
    <row r="86" spans="1:1" ht="17.399999999999999" x14ac:dyDescent="0.3">
      <c r="A86" s="125" t="s">
        <v>1360</v>
      </c>
    </row>
    <row r="87" spans="1:1" ht="17.399999999999999" x14ac:dyDescent="0.3">
      <c r="A87" s="122" t="s">
        <v>1359</v>
      </c>
    </row>
    <row r="88" spans="1:1" ht="17.399999999999999" x14ac:dyDescent="0.3">
      <c r="A88" s="122" t="s">
        <v>1358</v>
      </c>
    </row>
    <row r="89" spans="1:1" ht="17.399999999999999" x14ac:dyDescent="0.3">
      <c r="A89" s="125" t="s">
        <v>1357</v>
      </c>
    </row>
    <row r="90" spans="1:1" ht="34.799999999999997" x14ac:dyDescent="0.3">
      <c r="A90" s="122" t="s">
        <v>1356</v>
      </c>
    </row>
    <row r="91" spans="1:1" ht="17.399999999999999" x14ac:dyDescent="0.3">
      <c r="A91" s="125" t="s">
        <v>1355</v>
      </c>
    </row>
    <row r="92" spans="1:1" ht="17.399999999999999" x14ac:dyDescent="0.35">
      <c r="A92" s="126" t="s">
        <v>1354</v>
      </c>
    </row>
    <row r="93" spans="1:1" ht="17.399999999999999" x14ac:dyDescent="0.3">
      <c r="A93" s="122" t="s">
        <v>1353</v>
      </c>
    </row>
    <row r="94" spans="1:1" ht="17.399999999999999" x14ac:dyDescent="0.3">
      <c r="A94" s="122"/>
    </row>
    <row r="95" spans="1:1" ht="18" x14ac:dyDescent="0.3">
      <c r="A95" s="123" t="s">
        <v>1352</v>
      </c>
    </row>
    <row r="96" spans="1:1" ht="34.799999999999997" x14ac:dyDescent="0.35">
      <c r="A96" s="126" t="s">
        <v>1351</v>
      </c>
    </row>
    <row r="97" spans="1:1" ht="17.399999999999999" x14ac:dyDescent="0.35">
      <c r="A97" s="126" t="s">
        <v>1350</v>
      </c>
    </row>
    <row r="98" spans="1:1" ht="17.399999999999999" x14ac:dyDescent="0.3">
      <c r="A98" s="125" t="s">
        <v>1349</v>
      </c>
    </row>
    <row r="99" spans="1:1" ht="17.399999999999999" x14ac:dyDescent="0.3">
      <c r="A99" s="124" t="s">
        <v>1348</v>
      </c>
    </row>
    <row r="100" spans="1:1" ht="17.399999999999999" x14ac:dyDescent="0.3">
      <c r="A100" s="122" t="s">
        <v>1347</v>
      </c>
    </row>
    <row r="101" spans="1:1" ht="17.399999999999999" x14ac:dyDescent="0.3">
      <c r="A101" s="122" t="s">
        <v>1346</v>
      </c>
    </row>
    <row r="102" spans="1:1" ht="17.399999999999999" x14ac:dyDescent="0.3">
      <c r="A102" s="122" t="s">
        <v>1345</v>
      </c>
    </row>
    <row r="103" spans="1:1" ht="17.399999999999999" x14ac:dyDescent="0.3">
      <c r="A103" s="122" t="s">
        <v>1344</v>
      </c>
    </row>
    <row r="104" spans="1:1" ht="34.799999999999997" x14ac:dyDescent="0.3">
      <c r="A104" s="122" t="s">
        <v>1343</v>
      </c>
    </row>
    <row r="105" spans="1:1" ht="17.399999999999999" x14ac:dyDescent="0.3">
      <c r="A105" s="124" t="s">
        <v>1342</v>
      </c>
    </row>
    <row r="106" spans="1:1" ht="17.399999999999999" x14ac:dyDescent="0.3">
      <c r="A106" s="122" t="s">
        <v>1341</v>
      </c>
    </row>
    <row r="107" spans="1:1" ht="17.399999999999999" x14ac:dyDescent="0.3">
      <c r="A107" s="122" t="s">
        <v>1340</v>
      </c>
    </row>
    <row r="108" spans="1:1" ht="17.399999999999999" x14ac:dyDescent="0.3">
      <c r="A108" s="122" t="s">
        <v>1339</v>
      </c>
    </row>
    <row r="109" spans="1:1" ht="17.399999999999999" x14ac:dyDescent="0.3">
      <c r="A109" s="122" t="s">
        <v>1338</v>
      </c>
    </row>
    <row r="110" spans="1:1" ht="17.399999999999999" x14ac:dyDescent="0.3">
      <c r="A110" s="122" t="s">
        <v>1337</v>
      </c>
    </row>
    <row r="111" spans="1:1" ht="17.399999999999999" x14ac:dyDescent="0.3">
      <c r="A111" s="122" t="s">
        <v>1336</v>
      </c>
    </row>
    <row r="112" spans="1:1" ht="17.399999999999999" x14ac:dyDescent="0.3">
      <c r="A112" s="125" t="s">
        <v>1335</v>
      </c>
    </row>
    <row r="113" spans="1:1" ht="17.399999999999999" x14ac:dyDescent="0.3">
      <c r="A113" s="122" t="s">
        <v>1334</v>
      </c>
    </row>
    <row r="114" spans="1:1" ht="17.399999999999999" x14ac:dyDescent="0.3">
      <c r="A114" s="124" t="s">
        <v>1333</v>
      </c>
    </row>
    <row r="115" spans="1:1" ht="17.399999999999999" x14ac:dyDescent="0.3">
      <c r="A115" s="122" t="s">
        <v>1332</v>
      </c>
    </row>
    <row r="116" spans="1:1" ht="17.399999999999999" x14ac:dyDescent="0.3">
      <c r="A116" s="122" t="s">
        <v>1331</v>
      </c>
    </row>
    <row r="117" spans="1:1" ht="17.399999999999999" x14ac:dyDescent="0.3">
      <c r="A117" s="124" t="s">
        <v>1330</v>
      </c>
    </row>
    <row r="118" spans="1:1" ht="17.399999999999999" x14ac:dyDescent="0.3">
      <c r="A118" s="122" t="s">
        <v>1329</v>
      </c>
    </row>
    <row r="119" spans="1:1" ht="17.399999999999999" x14ac:dyDescent="0.3">
      <c r="A119" s="122" t="s">
        <v>1328</v>
      </c>
    </row>
    <row r="120" spans="1:1" ht="17.399999999999999" x14ac:dyDescent="0.3">
      <c r="A120" s="122" t="s">
        <v>1327</v>
      </c>
    </row>
    <row r="121" spans="1:1" ht="17.399999999999999" x14ac:dyDescent="0.3">
      <c r="A121" s="125" t="s">
        <v>1326</v>
      </c>
    </row>
    <row r="122" spans="1:1" ht="17.399999999999999" x14ac:dyDescent="0.3">
      <c r="A122" s="124" t="s">
        <v>1325</v>
      </c>
    </row>
    <row r="123" spans="1:1" ht="17.399999999999999" x14ac:dyDescent="0.3">
      <c r="A123" s="124" t="s">
        <v>1324</v>
      </c>
    </row>
    <row r="124" spans="1:1" ht="17.399999999999999" x14ac:dyDescent="0.3">
      <c r="A124" s="122" t="s">
        <v>1323</v>
      </c>
    </row>
    <row r="125" spans="1:1" ht="17.399999999999999" x14ac:dyDescent="0.3">
      <c r="A125" s="122" t="s">
        <v>1322</v>
      </c>
    </row>
    <row r="126" spans="1:1" ht="17.399999999999999" x14ac:dyDescent="0.3">
      <c r="A126" s="122" t="s">
        <v>1321</v>
      </c>
    </row>
    <row r="127" spans="1:1" ht="17.399999999999999" x14ac:dyDescent="0.3">
      <c r="A127" s="122" t="s">
        <v>1320</v>
      </c>
    </row>
    <row r="128" spans="1:1" ht="17.399999999999999" x14ac:dyDescent="0.3">
      <c r="A128" s="122" t="s">
        <v>1319</v>
      </c>
    </row>
    <row r="129" spans="1:1" ht="17.399999999999999" x14ac:dyDescent="0.3">
      <c r="A129" s="125" t="s">
        <v>1318</v>
      </c>
    </row>
    <row r="130" spans="1:1" ht="34.799999999999997" x14ac:dyDescent="0.3">
      <c r="A130" s="122" t="s">
        <v>1317</v>
      </c>
    </row>
    <row r="131" spans="1:1" ht="69.599999999999994" x14ac:dyDescent="0.3">
      <c r="A131" s="122" t="s">
        <v>1316</v>
      </c>
    </row>
    <row r="132" spans="1:1" ht="34.799999999999997" x14ac:dyDescent="0.3">
      <c r="A132" s="122" t="s">
        <v>1315</v>
      </c>
    </row>
    <row r="133" spans="1:1" ht="17.399999999999999" x14ac:dyDescent="0.3">
      <c r="A133" s="125" t="s">
        <v>1314</v>
      </c>
    </row>
    <row r="134" spans="1:1" ht="34.799999999999997" x14ac:dyDescent="0.3">
      <c r="A134" s="124" t="s">
        <v>1313</v>
      </c>
    </row>
    <row r="135" spans="1:1" ht="17.399999999999999" x14ac:dyDescent="0.3">
      <c r="A135" s="124"/>
    </row>
    <row r="136" spans="1:1" ht="18" x14ac:dyDescent="0.3">
      <c r="A136" s="123" t="s">
        <v>1312</v>
      </c>
    </row>
    <row r="137" spans="1:1" ht="17.399999999999999" x14ac:dyDescent="0.3">
      <c r="A137" s="122" t="s">
        <v>1311</v>
      </c>
    </row>
    <row r="138" spans="1:1" ht="34.799999999999997" x14ac:dyDescent="0.3">
      <c r="A138" s="120" t="s">
        <v>1310</v>
      </c>
    </row>
    <row r="139" spans="1:1" ht="34.799999999999997" x14ac:dyDescent="0.3">
      <c r="A139" s="120" t="s">
        <v>1309</v>
      </c>
    </row>
    <row r="140" spans="1:1" ht="17.399999999999999" x14ac:dyDescent="0.3">
      <c r="A140" s="119" t="s">
        <v>1308</v>
      </c>
    </row>
    <row r="141" spans="1:1" ht="17.399999999999999" x14ac:dyDescent="0.3">
      <c r="A141" s="121" t="s">
        <v>1307</v>
      </c>
    </row>
    <row r="142" spans="1:1" ht="34.799999999999997" x14ac:dyDescent="0.35">
      <c r="A142" s="118" t="s">
        <v>1306</v>
      </c>
    </row>
    <row r="143" spans="1:1" ht="17.399999999999999" x14ac:dyDescent="0.3">
      <c r="A143" s="120" t="s">
        <v>1305</v>
      </c>
    </row>
    <row r="144" spans="1:1" ht="17.399999999999999" x14ac:dyDescent="0.3">
      <c r="A144" s="120" t="s">
        <v>1304</v>
      </c>
    </row>
    <row r="145" spans="1:1" ht="17.399999999999999" x14ac:dyDescent="0.3">
      <c r="A145" s="121" t="s">
        <v>1303</v>
      </c>
    </row>
    <row r="146" spans="1:1" ht="17.399999999999999" x14ac:dyDescent="0.3">
      <c r="A146" s="119" t="s">
        <v>1302</v>
      </c>
    </row>
    <row r="147" spans="1:1" ht="17.399999999999999" x14ac:dyDescent="0.3">
      <c r="A147" s="121" t="s">
        <v>1301</v>
      </c>
    </row>
    <row r="148" spans="1:1" ht="17.399999999999999" x14ac:dyDescent="0.3">
      <c r="A148" s="120" t="s">
        <v>1300</v>
      </c>
    </row>
    <row r="149" spans="1:1" ht="17.399999999999999" x14ac:dyDescent="0.3">
      <c r="A149" s="120" t="s">
        <v>1299</v>
      </c>
    </row>
    <row r="150" spans="1:1" ht="17.399999999999999" x14ac:dyDescent="0.3">
      <c r="A150" s="120" t="s">
        <v>1298</v>
      </c>
    </row>
    <row r="151" spans="1:1" ht="34.799999999999997" x14ac:dyDescent="0.3">
      <c r="A151" s="121" t="s">
        <v>1297</v>
      </c>
    </row>
    <row r="152" spans="1:1" ht="17.399999999999999" x14ac:dyDescent="0.3">
      <c r="A152" s="119" t="s">
        <v>1296</v>
      </c>
    </row>
    <row r="153" spans="1:1" ht="17.399999999999999" x14ac:dyDescent="0.3">
      <c r="A153" s="120" t="s">
        <v>1295</v>
      </c>
    </row>
    <row r="154" spans="1:1" ht="17.399999999999999" x14ac:dyDescent="0.3">
      <c r="A154" s="120" t="s">
        <v>1294</v>
      </c>
    </row>
    <row r="155" spans="1:1" ht="17.399999999999999" x14ac:dyDescent="0.3">
      <c r="A155" s="120" t="s">
        <v>1293</v>
      </c>
    </row>
    <row r="156" spans="1:1" ht="17.399999999999999" x14ac:dyDescent="0.3">
      <c r="A156" s="120" t="s">
        <v>1292</v>
      </c>
    </row>
    <row r="157" spans="1:1" ht="34.799999999999997" x14ac:dyDescent="0.3">
      <c r="A157" s="120" t="s">
        <v>1291</v>
      </c>
    </row>
    <row r="158" spans="1:1" ht="34.799999999999997" x14ac:dyDescent="0.3">
      <c r="A158" s="120" t="s">
        <v>1290</v>
      </c>
    </row>
    <row r="159" spans="1:1" ht="17.399999999999999" x14ac:dyDescent="0.3">
      <c r="A159" s="119" t="s">
        <v>1289</v>
      </c>
    </row>
    <row r="160" spans="1:1" ht="34.799999999999997" x14ac:dyDescent="0.3">
      <c r="A160" s="120" t="s">
        <v>1288</v>
      </c>
    </row>
    <row r="161" spans="1:1" ht="34.799999999999997" x14ac:dyDescent="0.3">
      <c r="A161" s="120" t="s">
        <v>1287</v>
      </c>
    </row>
    <row r="162" spans="1:1" ht="17.399999999999999" x14ac:dyDescent="0.3">
      <c r="A162" s="120" t="s">
        <v>1286</v>
      </c>
    </row>
    <row r="163" spans="1:1" ht="17.399999999999999" x14ac:dyDescent="0.3">
      <c r="A163" s="119" t="s">
        <v>1285</v>
      </c>
    </row>
    <row r="164" spans="1:1" ht="34.799999999999997" x14ac:dyDescent="0.35">
      <c r="A164" s="118" t="s">
        <v>1284</v>
      </c>
    </row>
    <row r="165" spans="1:1" ht="34.799999999999997" x14ac:dyDescent="0.3">
      <c r="A165" s="120" t="s">
        <v>1283</v>
      </c>
    </row>
    <row r="166" spans="1:1" ht="17.399999999999999" x14ac:dyDescent="0.3">
      <c r="A166" s="119" t="s">
        <v>1282</v>
      </c>
    </row>
    <row r="167" spans="1:1" ht="17.399999999999999" x14ac:dyDescent="0.3">
      <c r="A167" s="120" t="s">
        <v>1281</v>
      </c>
    </row>
    <row r="168" spans="1:1" ht="17.399999999999999" x14ac:dyDescent="0.3">
      <c r="A168" s="119" t="s">
        <v>1280</v>
      </c>
    </row>
    <row r="169" spans="1:1" ht="17.399999999999999" x14ac:dyDescent="0.35">
      <c r="A169" s="118" t="s">
        <v>1279</v>
      </c>
    </row>
    <row r="170" spans="1:1" ht="17.399999999999999" x14ac:dyDescent="0.35">
      <c r="A170" s="118"/>
    </row>
    <row r="171" spans="1:1" ht="17.399999999999999" x14ac:dyDescent="0.35">
      <c r="A171" s="118"/>
    </row>
    <row r="172" spans="1:1" ht="17.399999999999999" x14ac:dyDescent="0.35">
      <c r="A172" s="118"/>
    </row>
    <row r="173" spans="1:1" ht="17.399999999999999" x14ac:dyDescent="0.35">
      <c r="A173" s="118"/>
    </row>
    <row r="174" spans="1:1" ht="17.399999999999999" x14ac:dyDescent="0.35">
      <c r="A174" s="118"/>
    </row>
  </sheetData>
  <pageMargins left="0.70866141732283472" right="0.70866141732283472" top="0.74803149606299213" bottom="0.74803149606299213" header="0.31496062992125984" footer="0.31496062992125984"/>
  <pageSetup paperSize="9" scale="47" fitToHeight="0" orientation="landscape" r:id="rId1"/>
  <headerFooter>
    <oddHeader>&amp;R&amp;G</oddHeader>
    <oddFooter>&amp;R_x000D_&amp;1#&amp;"Calibri"&amp;10&amp;K0078D7 Classification : Internal</oddFooter>
  </headerFooter>
  <rowBreaks count="5" manualBreakCount="5">
    <brk id="14" man="1"/>
    <brk id="43" man="1"/>
    <brk id="85" man="1"/>
    <brk id="120" man="1"/>
    <brk id="158"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59"/>
  <sheetViews>
    <sheetView zoomScaleNormal="100" workbookViewId="0"/>
  </sheetViews>
  <sheetFormatPr defaultRowHeight="14.4" x14ac:dyDescent="0.25"/>
  <cols>
    <col min="1" max="1" width="0.33203125" customWidth="1"/>
    <col min="2" max="2" width="14.77734375" customWidth="1"/>
    <col min="3" max="3" width="14.6640625" customWidth="1"/>
    <col min="4" max="4" width="17.21875" customWidth="1"/>
    <col min="5" max="5" width="14.6640625" customWidth="1"/>
    <col min="6" max="6" width="24.109375" customWidth="1"/>
    <col min="7" max="8" width="0.21875" customWidth="1"/>
  </cols>
  <sheetData>
    <row r="1" spans="2:7" s="1" customFormat="1" ht="9" customHeight="1" x14ac:dyDescent="0.15">
      <c r="B1" s="64"/>
    </row>
    <row r="2" spans="2:7" s="1" customFormat="1" ht="22.95" customHeight="1" x14ac:dyDescent="0.15">
      <c r="B2" s="64"/>
      <c r="D2" s="66" t="s">
        <v>0</v>
      </c>
      <c r="E2" s="66"/>
      <c r="F2" s="66"/>
      <c r="G2" s="66"/>
    </row>
    <row r="3" spans="2:7" s="1" customFormat="1" ht="5.85" customHeight="1" x14ac:dyDescent="0.15">
      <c r="B3" s="64"/>
    </row>
    <row r="4" spans="2:7" s="1" customFormat="1" ht="1.05" customHeight="1" x14ac:dyDescent="0.15"/>
    <row r="5" spans="2:7" s="1" customFormat="1" ht="33" customHeight="1" x14ac:dyDescent="0.15">
      <c r="B5" s="65" t="s">
        <v>1107</v>
      </c>
      <c r="C5" s="65"/>
      <c r="D5" s="65"/>
      <c r="E5" s="65"/>
      <c r="F5" s="65"/>
    </row>
    <row r="6" spans="2:7" s="1" customFormat="1" ht="6.3" customHeight="1" x14ac:dyDescent="0.15"/>
    <row r="7" spans="2:7" s="1" customFormat="1" ht="24.45" customHeight="1" x14ac:dyDescent="0.15">
      <c r="B7" s="9" t="s">
        <v>1109</v>
      </c>
      <c r="C7" s="4">
        <v>46142</v>
      </c>
      <c r="D7" s="46" t="s">
        <v>1108</v>
      </c>
    </row>
    <row r="8" spans="2:7" s="1" customFormat="1" ht="4.2" customHeight="1" x14ac:dyDescent="0.15"/>
    <row r="9" spans="2:7" s="1" customFormat="1" ht="19.2" customHeight="1" x14ac:dyDescent="0.15">
      <c r="B9" s="85" t="s">
        <v>1110</v>
      </c>
      <c r="C9" s="85"/>
      <c r="D9" s="85"/>
      <c r="E9" s="85"/>
      <c r="F9" s="85"/>
    </row>
    <row r="10" spans="2:7" s="1" customFormat="1" ht="2.1" customHeight="1" x14ac:dyDescent="0.15"/>
    <row r="11" spans="2:7" s="1" customFormat="1" ht="11.1" customHeight="1" x14ac:dyDescent="0.15">
      <c r="B11" s="87" t="s">
        <v>1111</v>
      </c>
      <c r="C11" s="87"/>
    </row>
    <row r="12" spans="2:7" s="1" customFormat="1" ht="2.7" customHeight="1" x14ac:dyDescent="0.15"/>
    <row r="13" spans="2:7" s="1" customFormat="1" ht="17.100000000000001" customHeight="1" x14ac:dyDescent="0.15">
      <c r="B13" s="88" t="s">
        <v>1072</v>
      </c>
      <c r="C13" s="88"/>
      <c r="D13" s="88"/>
      <c r="E13" s="88"/>
      <c r="F13" s="33">
        <v>22395356930.559502</v>
      </c>
    </row>
    <row r="14" spans="2:7" s="1" customFormat="1" ht="17.100000000000001" customHeight="1" x14ac:dyDescent="0.15">
      <c r="B14" s="89" t="s">
        <v>1073</v>
      </c>
      <c r="C14" s="89"/>
      <c r="D14" s="89"/>
      <c r="E14" s="89"/>
      <c r="F14" s="34">
        <v>22395356930.559502</v>
      </c>
    </row>
    <row r="15" spans="2:7" s="1" customFormat="1" ht="17.100000000000001" customHeight="1" x14ac:dyDescent="0.15">
      <c r="B15" s="89" t="s">
        <v>1074</v>
      </c>
      <c r="C15" s="89"/>
      <c r="D15" s="89"/>
      <c r="E15" s="89"/>
      <c r="F15" s="34">
        <v>4221251915.9699998</v>
      </c>
    </row>
    <row r="16" spans="2:7" s="1" customFormat="1" ht="17.100000000000001" customHeight="1" x14ac:dyDescent="0.15">
      <c r="B16" s="89" t="s">
        <v>499</v>
      </c>
      <c r="C16" s="89"/>
      <c r="D16" s="89"/>
      <c r="E16" s="89"/>
      <c r="F16" s="34">
        <v>143108</v>
      </c>
    </row>
    <row r="17" spans="2:6" s="1" customFormat="1" ht="17.100000000000001" customHeight="1" x14ac:dyDescent="0.15">
      <c r="B17" s="89" t="s">
        <v>1075</v>
      </c>
      <c r="C17" s="89"/>
      <c r="D17" s="89"/>
      <c r="E17" s="89"/>
      <c r="F17" s="34">
        <v>299907</v>
      </c>
    </row>
    <row r="18" spans="2:6" s="1" customFormat="1" ht="17.100000000000001" customHeight="1" x14ac:dyDescent="0.15">
      <c r="B18" s="89" t="s">
        <v>1076</v>
      </c>
      <c r="C18" s="89"/>
      <c r="D18" s="89"/>
      <c r="E18" s="89"/>
      <c r="F18" s="34">
        <v>156492.69733739601</v>
      </c>
    </row>
    <row r="19" spans="2:6" s="1" customFormat="1" ht="17.100000000000001" customHeight="1" x14ac:dyDescent="0.15">
      <c r="B19" s="89" t="s">
        <v>1077</v>
      </c>
      <c r="C19" s="89"/>
      <c r="D19" s="89"/>
      <c r="E19" s="89"/>
      <c r="F19" s="34">
        <v>74674.338813564595</v>
      </c>
    </row>
    <row r="20" spans="2:6" s="1" customFormat="1" ht="17.100000000000001" customHeight="1" x14ac:dyDescent="0.15">
      <c r="B20" s="89" t="s">
        <v>1078</v>
      </c>
      <c r="C20" s="89"/>
      <c r="D20" s="89"/>
      <c r="E20" s="89"/>
      <c r="F20" s="35">
        <v>0.51085547942708498</v>
      </c>
    </row>
    <row r="21" spans="2:6" s="1" customFormat="1" ht="17.100000000000001" customHeight="1" x14ac:dyDescent="0.15">
      <c r="B21" s="89" t="s">
        <v>1079</v>
      </c>
      <c r="C21" s="89"/>
      <c r="D21" s="89"/>
      <c r="E21" s="89"/>
      <c r="F21" s="35">
        <v>0.58768500654272804</v>
      </c>
    </row>
    <row r="22" spans="2:6" s="1" customFormat="1" ht="17.100000000000001" customHeight="1" x14ac:dyDescent="0.15">
      <c r="B22" s="89" t="s">
        <v>1080</v>
      </c>
      <c r="C22" s="89"/>
      <c r="D22" s="89"/>
      <c r="E22" s="89"/>
      <c r="F22" s="36">
        <v>5.29127282521981</v>
      </c>
    </row>
    <row r="23" spans="2:6" s="1" customFormat="1" ht="17.100000000000001" customHeight="1" x14ac:dyDescent="0.15">
      <c r="B23" s="89" t="s">
        <v>1081</v>
      </c>
      <c r="C23" s="89"/>
      <c r="D23" s="89"/>
      <c r="E23" s="89"/>
      <c r="F23" s="36">
        <v>15.481455774160199</v>
      </c>
    </row>
    <row r="24" spans="2:6" s="1" customFormat="1" ht="17.100000000000001" customHeight="1" x14ac:dyDescent="0.15">
      <c r="B24" s="89" t="s">
        <v>1082</v>
      </c>
      <c r="C24" s="89"/>
      <c r="D24" s="89"/>
      <c r="E24" s="89"/>
      <c r="F24" s="36">
        <v>20.772726702658201</v>
      </c>
    </row>
    <row r="25" spans="2:6" s="1" customFormat="1" ht="17.100000000000001" customHeight="1" x14ac:dyDescent="0.15">
      <c r="B25" s="89" t="s">
        <v>1083</v>
      </c>
      <c r="C25" s="89"/>
      <c r="D25" s="89"/>
      <c r="E25" s="89"/>
      <c r="F25" s="35">
        <v>0.88009568247042902</v>
      </c>
    </row>
    <row r="26" spans="2:6" s="1" customFormat="1" ht="17.100000000000001" customHeight="1" x14ac:dyDescent="0.15">
      <c r="B26" s="89" t="s">
        <v>1084</v>
      </c>
      <c r="C26" s="89"/>
      <c r="D26" s="89"/>
      <c r="E26" s="89"/>
      <c r="F26" s="35">
        <v>0.119904317529576</v>
      </c>
    </row>
    <row r="27" spans="2:6" s="1" customFormat="1" ht="17.100000000000001" customHeight="1" x14ac:dyDescent="0.15">
      <c r="B27" s="89" t="s">
        <v>1085</v>
      </c>
      <c r="C27" s="89"/>
      <c r="D27" s="89"/>
      <c r="E27" s="89"/>
      <c r="F27" s="35">
        <v>2.15637187086107E-2</v>
      </c>
    </row>
    <row r="28" spans="2:6" s="1" customFormat="1" ht="17.100000000000001" customHeight="1" x14ac:dyDescent="0.15">
      <c r="B28" s="89" t="s">
        <v>1086</v>
      </c>
      <c r="C28" s="89"/>
      <c r="D28" s="89"/>
      <c r="E28" s="89"/>
      <c r="F28" s="35">
        <v>2.1020562505824798E-2</v>
      </c>
    </row>
    <row r="29" spans="2:6" s="1" customFormat="1" ht="17.100000000000001" customHeight="1" x14ac:dyDescent="0.15">
      <c r="B29" s="89" t="s">
        <v>1087</v>
      </c>
      <c r="C29" s="89"/>
      <c r="D29" s="89"/>
      <c r="E29" s="89"/>
      <c r="F29" s="35">
        <v>2.5550476140101201E-2</v>
      </c>
    </row>
    <row r="30" spans="2:6" s="1" customFormat="1" ht="17.100000000000001" customHeight="1" x14ac:dyDescent="0.15">
      <c r="B30" s="89" t="s">
        <v>1088</v>
      </c>
      <c r="C30" s="89"/>
      <c r="D30" s="89"/>
      <c r="E30" s="89"/>
      <c r="F30" s="36">
        <v>8.2208617402333406</v>
      </c>
    </row>
    <row r="31" spans="2:6" s="1" customFormat="1" ht="17.100000000000001" customHeight="1" x14ac:dyDescent="0.15">
      <c r="B31" s="89" t="s">
        <v>1089</v>
      </c>
      <c r="C31" s="89"/>
      <c r="D31" s="89"/>
      <c r="E31" s="89"/>
      <c r="F31" s="36">
        <v>7.3546424691896704</v>
      </c>
    </row>
    <row r="32" spans="2:6" s="1" customFormat="1" ht="17.100000000000001" customHeight="1" x14ac:dyDescent="0.15">
      <c r="B32" s="90" t="s">
        <v>1090</v>
      </c>
      <c r="C32" s="90"/>
      <c r="D32" s="90"/>
      <c r="E32" s="90"/>
      <c r="F32" s="37">
        <v>4.4147912358157698E-4</v>
      </c>
    </row>
    <row r="33" spans="2:6" s="1" customFormat="1" ht="5.25" customHeight="1" x14ac:dyDescent="0.15"/>
    <row r="34" spans="2:6" s="1" customFormat="1" ht="19.2" customHeight="1" x14ac:dyDescent="0.15">
      <c r="B34" s="85" t="s">
        <v>1112</v>
      </c>
      <c r="C34" s="85"/>
      <c r="D34" s="85"/>
      <c r="E34" s="85"/>
    </row>
    <row r="35" spans="2:6" s="1" customFormat="1" ht="5.25" customHeight="1" x14ac:dyDescent="0.15"/>
    <row r="36" spans="2:6" s="1" customFormat="1" ht="21.3" customHeight="1" x14ac:dyDescent="0.25">
      <c r="B36" s="91" t="s">
        <v>1091</v>
      </c>
      <c r="C36" s="91"/>
      <c r="D36" s="91"/>
      <c r="E36" s="91"/>
      <c r="F36" s="24">
        <v>917310326.13999999</v>
      </c>
    </row>
    <row r="37" spans="2:6" s="1" customFormat="1" ht="5.25" customHeight="1" x14ac:dyDescent="0.15"/>
    <row r="38" spans="2:6" s="1" customFormat="1" ht="19.2" customHeight="1" x14ac:dyDescent="0.15">
      <c r="B38" s="85" t="s">
        <v>1113</v>
      </c>
      <c r="C38" s="85"/>
      <c r="D38" s="85"/>
      <c r="E38" s="85"/>
    </row>
    <row r="39" spans="2:6" s="1" customFormat="1" ht="5.25" customHeight="1" x14ac:dyDescent="0.15"/>
    <row r="40" spans="2:6" s="1" customFormat="1" ht="13.35" customHeight="1" x14ac:dyDescent="0.15">
      <c r="B40" s="38"/>
      <c r="C40" s="39" t="s">
        <v>1092</v>
      </c>
      <c r="D40" s="39" t="s">
        <v>1092</v>
      </c>
      <c r="E40" s="39" t="s">
        <v>1092</v>
      </c>
    </row>
    <row r="41" spans="2:6" s="1" customFormat="1" ht="10.65" customHeight="1" x14ac:dyDescent="0.15">
      <c r="B41" s="40" t="s">
        <v>945</v>
      </c>
      <c r="C41" s="41" t="s">
        <v>1093</v>
      </c>
      <c r="D41" s="41" t="s">
        <v>1094</v>
      </c>
      <c r="E41" s="41" t="s">
        <v>1095</v>
      </c>
    </row>
    <row r="42" spans="2:6" s="1" customFormat="1" ht="14.4" customHeight="1" x14ac:dyDescent="0.15">
      <c r="B42" s="42" t="s">
        <v>12</v>
      </c>
      <c r="C42" s="12" t="s">
        <v>1096</v>
      </c>
      <c r="D42" s="12" t="s">
        <v>1096</v>
      </c>
      <c r="E42" s="12" t="s">
        <v>1096</v>
      </c>
    </row>
    <row r="43" spans="2:6" s="1" customFormat="1" ht="12.75" customHeight="1" x14ac:dyDescent="0.15">
      <c r="B43" s="43" t="s">
        <v>944</v>
      </c>
      <c r="C43" s="44" t="s">
        <v>1097</v>
      </c>
      <c r="D43" s="44" t="s">
        <v>1098</v>
      </c>
      <c r="E43" s="44" t="s">
        <v>1099</v>
      </c>
    </row>
    <row r="44" spans="2:6" s="1" customFormat="1" ht="12.75" customHeight="1" x14ac:dyDescent="0.15">
      <c r="B44" s="42" t="s">
        <v>949</v>
      </c>
      <c r="C44" s="12" t="s">
        <v>3</v>
      </c>
      <c r="D44" s="12" t="s">
        <v>3</v>
      </c>
      <c r="E44" s="12" t="s">
        <v>3</v>
      </c>
    </row>
    <row r="45" spans="2:6" s="1" customFormat="1" ht="12.75" customHeight="1" x14ac:dyDescent="0.15">
      <c r="B45" s="43" t="s">
        <v>1100</v>
      </c>
      <c r="C45" s="13">
        <v>45000000</v>
      </c>
      <c r="D45" s="13">
        <v>46500000</v>
      </c>
      <c r="E45" s="13">
        <v>100000000</v>
      </c>
    </row>
    <row r="46" spans="2:6" s="1" customFormat="1" ht="12.75" customHeight="1" x14ac:dyDescent="0.15">
      <c r="B46" s="43" t="s">
        <v>948</v>
      </c>
      <c r="C46" s="14">
        <v>46560</v>
      </c>
      <c r="D46" s="14">
        <v>46682</v>
      </c>
      <c r="E46" s="14">
        <v>49482</v>
      </c>
    </row>
    <row r="47" spans="2:6" s="1" customFormat="1" ht="12.75" customHeight="1" x14ac:dyDescent="0.15">
      <c r="B47" s="43" t="s">
        <v>950</v>
      </c>
      <c r="C47" s="12" t="s">
        <v>1101</v>
      </c>
      <c r="D47" s="12" t="s">
        <v>1101</v>
      </c>
      <c r="E47" s="12" t="s">
        <v>1101</v>
      </c>
    </row>
    <row r="48" spans="2:6" s="1" customFormat="1" ht="12.75" customHeight="1" x14ac:dyDescent="0.15">
      <c r="B48" s="42" t="s">
        <v>951</v>
      </c>
      <c r="C48" s="15">
        <v>8.0000000000000002E-3</v>
      </c>
      <c r="D48" s="15">
        <v>0</v>
      </c>
      <c r="E48" s="15">
        <v>3.1E-2</v>
      </c>
    </row>
    <row r="49" spans="2:5" s="1" customFormat="1" ht="12.3" customHeight="1" x14ac:dyDescent="0.15">
      <c r="B49" s="42" t="s">
        <v>1102</v>
      </c>
      <c r="C49" s="12" t="s">
        <v>1103</v>
      </c>
      <c r="D49" s="12" t="s">
        <v>1103</v>
      </c>
      <c r="E49" s="12" t="s">
        <v>1103</v>
      </c>
    </row>
    <row r="50" spans="2:5" s="1" customFormat="1" ht="10.65" customHeight="1" x14ac:dyDescent="0.15">
      <c r="B50" s="42" t="s">
        <v>1104</v>
      </c>
      <c r="C50" s="12" t="s">
        <v>996</v>
      </c>
      <c r="D50" s="12" t="s">
        <v>996</v>
      </c>
      <c r="E50" s="12" t="s">
        <v>996</v>
      </c>
    </row>
    <row r="51" spans="2:5" s="1" customFormat="1" ht="14.85" customHeight="1" x14ac:dyDescent="0.15">
      <c r="B51" s="42" t="s">
        <v>1105</v>
      </c>
      <c r="C51" s="12" t="s">
        <v>1106</v>
      </c>
      <c r="D51" s="12" t="s">
        <v>1106</v>
      </c>
      <c r="E51" s="12" t="s">
        <v>1106</v>
      </c>
    </row>
    <row r="52" spans="2:5" s="1" customFormat="1" ht="26.1" customHeight="1" x14ac:dyDescent="0.15"/>
    <row r="53" spans="2:5" s="1" customFormat="1" ht="19.2" customHeight="1" x14ac:dyDescent="0.15">
      <c r="B53" s="85" t="s">
        <v>1114</v>
      </c>
      <c r="C53" s="85"/>
      <c r="D53" s="85"/>
      <c r="E53" s="85"/>
    </row>
    <row r="54" spans="2:5" s="1" customFormat="1" ht="5.25" customHeight="1" x14ac:dyDescent="0.15"/>
    <row r="55" spans="2:5" s="1" customFormat="1" ht="19.2" customHeight="1" x14ac:dyDescent="0.15">
      <c r="B55" s="8" t="s">
        <v>1115</v>
      </c>
    </row>
    <row r="56" spans="2:5" s="1" customFormat="1" ht="5.25" customHeight="1" x14ac:dyDescent="0.15"/>
    <row r="57" spans="2:5" s="1" customFormat="1" ht="19.2" customHeight="1" x14ac:dyDescent="0.15">
      <c r="B57" s="85" t="s">
        <v>1116</v>
      </c>
      <c r="C57" s="85"/>
      <c r="D57" s="85"/>
      <c r="E57" s="85"/>
    </row>
    <row r="58" spans="2:5" s="1" customFormat="1" ht="5.25" customHeight="1" x14ac:dyDescent="0.15"/>
    <row r="59" spans="2:5" s="1" customFormat="1" ht="21.3" customHeight="1" x14ac:dyDescent="0.25">
      <c r="B59" s="45">
        <v>47825759.469999999</v>
      </c>
      <c r="C59" s="23" t="s">
        <v>3</v>
      </c>
    </row>
  </sheetData>
  <mergeCells count="30">
    <mergeCell ref="B53:E53"/>
    <mergeCell ref="B57:E57"/>
    <mergeCell ref="B9:F9"/>
    <mergeCell ref="D2:G2"/>
    <mergeCell ref="B31:E31"/>
    <mergeCell ref="B32:E32"/>
    <mergeCell ref="B34:E34"/>
    <mergeCell ref="B36:E36"/>
    <mergeCell ref="B38:E38"/>
    <mergeCell ref="B26:E26"/>
    <mergeCell ref="B27:E27"/>
    <mergeCell ref="B28:E28"/>
    <mergeCell ref="B29:E29"/>
    <mergeCell ref="B30:E30"/>
    <mergeCell ref="B21:E21"/>
    <mergeCell ref="B22:E22"/>
    <mergeCell ref="B23:E23"/>
    <mergeCell ref="B24:E24"/>
    <mergeCell ref="B25:E25"/>
    <mergeCell ref="B16:E16"/>
    <mergeCell ref="B17:E17"/>
    <mergeCell ref="B18:E18"/>
    <mergeCell ref="B19:E19"/>
    <mergeCell ref="B20:E20"/>
    <mergeCell ref="B1:B3"/>
    <mergeCell ref="B11:C11"/>
    <mergeCell ref="B13:E13"/>
    <mergeCell ref="B14:E14"/>
    <mergeCell ref="B15:E15"/>
    <mergeCell ref="B5:F5"/>
  </mergeCells>
  <pageMargins left="0.7" right="0.7" top="0.75" bottom="0.75" header="0.3" footer="0.3"/>
  <pageSetup paperSize="9" scale="93" orientation="portrait" r:id="rId1"/>
  <headerFooter alignWithMargins="0">
    <oddFooter>&amp;R_x000D_&amp;1#&amp;"Aptos"&amp;10&amp;K0078D7 Classification :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V364"/>
  <sheetViews>
    <sheetView topLeftCell="A2" zoomScaleNormal="100" workbookViewId="0"/>
  </sheetViews>
  <sheetFormatPr defaultRowHeight="14.4" x14ac:dyDescent="0.25"/>
  <cols>
    <col min="1" max="1" width="0.44140625" customWidth="1"/>
    <col min="2" max="2" width="12" customWidth="1"/>
    <col min="3" max="3" width="0.33203125" customWidth="1"/>
    <col min="4" max="4" width="0.21875" customWidth="1"/>
    <col min="5" max="5" width="0.5546875" customWidth="1"/>
    <col min="6" max="7" width="0.21875" customWidth="1"/>
    <col min="8" max="9" width="0.5546875" customWidth="1"/>
    <col min="10" max="10" width="0.44140625" customWidth="1"/>
    <col min="11" max="11" width="0.21875" customWidth="1"/>
    <col min="12" max="12" width="0.44140625" customWidth="1"/>
    <col min="13" max="13" width="6" customWidth="1"/>
    <col min="14" max="14" width="7.44140625" customWidth="1"/>
    <col min="15" max="15" width="0.33203125" customWidth="1"/>
    <col min="16" max="16" width="0.21875" customWidth="1"/>
    <col min="17" max="17" width="0.5546875" customWidth="1"/>
    <col min="18" max="19" width="0.21875" customWidth="1"/>
    <col min="20" max="21" width="0.5546875" customWidth="1"/>
    <col min="22" max="22" width="0.44140625" customWidth="1"/>
    <col min="23" max="23" width="0.21875" customWidth="1"/>
    <col min="24" max="24" width="0.5546875" customWidth="1"/>
    <col min="25" max="25" width="7.44140625" customWidth="1"/>
    <col min="26" max="26" width="0.33203125" customWidth="1"/>
    <col min="27" max="27" width="0.21875" customWidth="1"/>
    <col min="28" max="28" width="0.5546875" customWidth="1"/>
    <col min="29" max="30" width="0.21875" customWidth="1"/>
    <col min="31" max="32" width="0.5546875" customWidth="1"/>
    <col min="33" max="33" width="0.44140625" customWidth="1"/>
    <col min="34" max="34" width="0.21875" customWidth="1"/>
    <col min="35" max="35" width="15.109375" customWidth="1"/>
    <col min="36" max="36" width="0.33203125" customWidth="1"/>
    <col min="37" max="37" width="0.21875" customWidth="1"/>
    <col min="38" max="38" width="0.33203125" customWidth="1"/>
    <col min="39" max="41" width="0.21875" customWidth="1"/>
    <col min="42" max="42" width="0.5546875" customWidth="1"/>
    <col min="43" max="43" width="0.21875" customWidth="1"/>
    <col min="44" max="44" width="1" customWidth="1"/>
    <col min="45" max="45" width="8.88671875" customWidth="1"/>
    <col min="46" max="47" width="0.21875" customWidth="1"/>
    <col min="48" max="48" width="0.88671875" customWidth="1"/>
    <col min="49" max="49" width="0.21875" customWidth="1"/>
  </cols>
  <sheetData>
    <row r="1" spans="2:48" s="1" customFormat="1" ht="0.45" customHeight="1" x14ac:dyDescent="0.15"/>
    <row r="2" spans="2:48" s="1" customFormat="1" ht="7.95" customHeight="1" x14ac:dyDescent="0.15">
      <c r="B2" s="64"/>
      <c r="C2" s="64"/>
      <c r="D2" s="64"/>
      <c r="E2" s="64"/>
      <c r="F2" s="64"/>
      <c r="G2" s="64"/>
      <c r="H2" s="64"/>
      <c r="I2" s="64"/>
      <c r="J2" s="64"/>
      <c r="K2" s="64"/>
      <c r="L2" s="64"/>
    </row>
    <row r="3" spans="2:48" s="1" customFormat="1" ht="22.95" customHeight="1" x14ac:dyDescent="0.15">
      <c r="B3" s="64"/>
      <c r="C3" s="64"/>
      <c r="D3" s="64"/>
      <c r="E3" s="64"/>
      <c r="F3" s="64"/>
      <c r="G3" s="64"/>
      <c r="H3" s="64"/>
      <c r="I3" s="64"/>
      <c r="J3" s="64"/>
      <c r="K3" s="64"/>
      <c r="L3" s="64"/>
      <c r="N3" s="66" t="s">
        <v>0</v>
      </c>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row>
    <row r="4" spans="2:48" s="1" customFormat="1" ht="6.3" customHeight="1" x14ac:dyDescent="0.15">
      <c r="B4" s="64"/>
      <c r="C4" s="64"/>
      <c r="D4" s="64"/>
      <c r="E4" s="64"/>
      <c r="F4" s="64"/>
      <c r="G4" s="64"/>
      <c r="H4" s="64"/>
      <c r="I4" s="64"/>
      <c r="J4" s="64"/>
      <c r="K4" s="64"/>
      <c r="L4" s="64"/>
    </row>
    <row r="5" spans="2:48" s="1" customFormat="1" ht="2.7" customHeight="1" x14ac:dyDescent="0.15"/>
    <row r="6" spans="2:48" s="1" customFormat="1" ht="33" customHeight="1" x14ac:dyDescent="0.15">
      <c r="B6" s="65" t="s">
        <v>1240</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row>
    <row r="7" spans="2:48" s="1" customFormat="1" ht="6.9" customHeight="1" x14ac:dyDescent="0.15"/>
    <row r="8" spans="2:48" s="1" customFormat="1" ht="2.7" customHeight="1" x14ac:dyDescent="0.15">
      <c r="B8" s="68" t="s">
        <v>1109</v>
      </c>
      <c r="C8" s="68"/>
      <c r="D8" s="68"/>
      <c r="E8" s="68"/>
      <c r="F8" s="68"/>
      <c r="G8" s="68"/>
      <c r="H8" s="68"/>
      <c r="I8" s="68"/>
      <c r="J8" s="68"/>
      <c r="K8" s="68"/>
    </row>
    <row r="9" spans="2:48" s="1" customFormat="1" ht="21.3" customHeight="1" x14ac:dyDescent="0.15">
      <c r="B9" s="68"/>
      <c r="C9" s="68"/>
      <c r="D9" s="68"/>
      <c r="E9" s="68"/>
      <c r="F9" s="68"/>
      <c r="G9" s="68"/>
      <c r="H9" s="68"/>
      <c r="I9" s="68"/>
      <c r="J9" s="68"/>
      <c r="K9" s="68"/>
      <c r="N9" s="74">
        <v>46142</v>
      </c>
      <c r="O9" s="74"/>
      <c r="P9" s="74"/>
      <c r="Q9" s="74"/>
      <c r="R9" s="74"/>
      <c r="S9" s="74"/>
      <c r="T9" s="74"/>
      <c r="U9" s="74"/>
      <c r="V9" s="74"/>
      <c r="W9" s="74"/>
      <c r="X9" s="74"/>
    </row>
    <row r="10" spans="2:48" s="1" customFormat="1" ht="5.25" customHeight="1" x14ac:dyDescent="0.15">
      <c r="B10" s="68"/>
      <c r="C10" s="68"/>
      <c r="D10" s="68"/>
      <c r="E10" s="68"/>
      <c r="F10" s="68"/>
      <c r="G10" s="68"/>
      <c r="H10" s="68"/>
      <c r="I10" s="68"/>
      <c r="J10" s="68"/>
      <c r="K10" s="68"/>
    </row>
    <row r="11" spans="2:48" s="1" customFormat="1" ht="2.1" customHeight="1" x14ac:dyDescent="0.15"/>
    <row r="12" spans="2:48" s="1" customFormat="1" ht="19.2" customHeight="1" x14ac:dyDescent="0.15">
      <c r="B12" s="85" t="s">
        <v>1241</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row>
    <row r="13" spans="2:48" s="1" customFormat="1" ht="5.25" customHeight="1" x14ac:dyDescent="0.15"/>
    <row r="14" spans="2:48" s="1" customFormat="1" ht="14.85" customHeight="1" x14ac:dyDescent="0.15">
      <c r="B14" s="101"/>
      <c r="C14" s="101"/>
      <c r="D14" s="101"/>
      <c r="E14" s="101"/>
      <c r="F14" s="101"/>
      <c r="G14" s="101"/>
      <c r="H14" s="101"/>
      <c r="I14" s="101"/>
      <c r="J14" s="101"/>
      <c r="K14" s="79" t="s">
        <v>1117</v>
      </c>
      <c r="L14" s="79"/>
      <c r="M14" s="79"/>
      <c r="N14" s="79"/>
      <c r="O14" s="79"/>
      <c r="P14" s="79"/>
      <c r="Q14" s="79"/>
      <c r="R14" s="79"/>
      <c r="S14" s="79"/>
      <c r="T14" s="79"/>
      <c r="U14" s="79"/>
      <c r="V14" s="79"/>
      <c r="W14" s="79" t="s">
        <v>1118</v>
      </c>
      <c r="X14" s="79"/>
      <c r="Y14" s="79"/>
      <c r="Z14" s="79"/>
      <c r="AA14" s="79"/>
      <c r="AB14" s="79"/>
      <c r="AC14" s="79"/>
      <c r="AD14" s="79"/>
      <c r="AE14" s="79"/>
      <c r="AF14" s="79"/>
      <c r="AG14" s="79"/>
      <c r="AH14" s="79" t="s">
        <v>1119</v>
      </c>
      <c r="AI14" s="79"/>
      <c r="AJ14" s="79"/>
      <c r="AK14" s="79"/>
      <c r="AL14" s="79"/>
      <c r="AM14" s="79"/>
      <c r="AN14" s="79"/>
      <c r="AO14" s="79"/>
      <c r="AP14" s="79"/>
      <c r="AQ14" s="79"/>
      <c r="AR14" s="79"/>
      <c r="AS14" s="10" t="s">
        <v>1118</v>
      </c>
    </row>
    <row r="15" spans="2:48" s="1" customFormat="1" ht="12.3" customHeight="1" x14ac:dyDescent="0.15">
      <c r="B15" s="102" t="s">
        <v>602</v>
      </c>
      <c r="C15" s="102"/>
      <c r="D15" s="102"/>
      <c r="E15" s="102"/>
      <c r="F15" s="102"/>
      <c r="G15" s="102"/>
      <c r="H15" s="102"/>
      <c r="I15" s="102"/>
      <c r="J15" s="102"/>
      <c r="K15" s="104">
        <v>3422222174.3099899</v>
      </c>
      <c r="L15" s="104"/>
      <c r="M15" s="104"/>
      <c r="N15" s="104"/>
      <c r="O15" s="104"/>
      <c r="P15" s="104"/>
      <c r="Q15" s="104"/>
      <c r="R15" s="104"/>
      <c r="S15" s="104"/>
      <c r="T15" s="104"/>
      <c r="U15" s="104"/>
      <c r="V15" s="104"/>
      <c r="W15" s="94">
        <v>0.15280944996416301</v>
      </c>
      <c r="X15" s="94"/>
      <c r="Y15" s="94"/>
      <c r="Z15" s="94"/>
      <c r="AA15" s="94"/>
      <c r="AB15" s="94"/>
      <c r="AC15" s="94"/>
      <c r="AD15" s="94"/>
      <c r="AE15" s="94"/>
      <c r="AF15" s="94"/>
      <c r="AG15" s="94"/>
      <c r="AH15" s="92">
        <v>45148</v>
      </c>
      <c r="AI15" s="92"/>
      <c r="AJ15" s="92"/>
      <c r="AK15" s="92"/>
      <c r="AL15" s="92"/>
      <c r="AM15" s="92"/>
      <c r="AN15" s="92"/>
      <c r="AO15" s="92"/>
      <c r="AP15" s="92"/>
      <c r="AQ15" s="92"/>
      <c r="AR15" s="92"/>
      <c r="AS15" s="15">
        <v>0.150540000733561</v>
      </c>
    </row>
    <row r="16" spans="2:48" s="1" customFormat="1" ht="12.3" customHeight="1" x14ac:dyDescent="0.15">
      <c r="B16" s="102" t="s">
        <v>606</v>
      </c>
      <c r="C16" s="102"/>
      <c r="D16" s="102"/>
      <c r="E16" s="102"/>
      <c r="F16" s="102"/>
      <c r="G16" s="102"/>
      <c r="H16" s="102"/>
      <c r="I16" s="102"/>
      <c r="J16" s="102"/>
      <c r="K16" s="104">
        <v>3193947968.7400098</v>
      </c>
      <c r="L16" s="104"/>
      <c r="M16" s="104"/>
      <c r="N16" s="104"/>
      <c r="O16" s="104"/>
      <c r="P16" s="104"/>
      <c r="Q16" s="104"/>
      <c r="R16" s="104"/>
      <c r="S16" s="104"/>
      <c r="T16" s="104"/>
      <c r="U16" s="104"/>
      <c r="V16" s="104"/>
      <c r="W16" s="94">
        <v>0.14261652442706299</v>
      </c>
      <c r="X16" s="94"/>
      <c r="Y16" s="94"/>
      <c r="Z16" s="94"/>
      <c r="AA16" s="94"/>
      <c r="AB16" s="94"/>
      <c r="AC16" s="94"/>
      <c r="AD16" s="94"/>
      <c r="AE16" s="94"/>
      <c r="AF16" s="94"/>
      <c r="AG16" s="94"/>
      <c r="AH16" s="92">
        <v>45423</v>
      </c>
      <c r="AI16" s="92"/>
      <c r="AJ16" s="92"/>
      <c r="AK16" s="92"/>
      <c r="AL16" s="92"/>
      <c r="AM16" s="92"/>
      <c r="AN16" s="92"/>
      <c r="AO16" s="92"/>
      <c r="AP16" s="92"/>
      <c r="AQ16" s="92"/>
      <c r="AR16" s="92"/>
      <c r="AS16" s="15">
        <v>0.15145695165501299</v>
      </c>
    </row>
    <row r="17" spans="2:47" s="1" customFormat="1" ht="12.3" customHeight="1" x14ac:dyDescent="0.15">
      <c r="B17" s="102" t="s">
        <v>604</v>
      </c>
      <c r="C17" s="102"/>
      <c r="D17" s="102"/>
      <c r="E17" s="102"/>
      <c r="F17" s="102"/>
      <c r="G17" s="102"/>
      <c r="H17" s="102"/>
      <c r="I17" s="102"/>
      <c r="J17" s="102"/>
      <c r="K17" s="104">
        <v>3160009175.6600199</v>
      </c>
      <c r="L17" s="104"/>
      <c r="M17" s="104"/>
      <c r="N17" s="104"/>
      <c r="O17" s="104"/>
      <c r="P17" s="104"/>
      <c r="Q17" s="104"/>
      <c r="R17" s="104"/>
      <c r="S17" s="104"/>
      <c r="T17" s="104"/>
      <c r="U17" s="104"/>
      <c r="V17" s="104"/>
      <c r="W17" s="94">
        <v>0.14110108561600901</v>
      </c>
      <c r="X17" s="94"/>
      <c r="Y17" s="94"/>
      <c r="Z17" s="94"/>
      <c r="AA17" s="94"/>
      <c r="AB17" s="94"/>
      <c r="AC17" s="94"/>
      <c r="AD17" s="94"/>
      <c r="AE17" s="94"/>
      <c r="AF17" s="94"/>
      <c r="AG17" s="94"/>
      <c r="AH17" s="92">
        <v>40261</v>
      </c>
      <c r="AI17" s="92"/>
      <c r="AJ17" s="92"/>
      <c r="AK17" s="92"/>
      <c r="AL17" s="92"/>
      <c r="AM17" s="92"/>
      <c r="AN17" s="92"/>
      <c r="AO17" s="92"/>
      <c r="AP17" s="92"/>
      <c r="AQ17" s="92"/>
      <c r="AR17" s="92"/>
      <c r="AS17" s="15">
        <v>0.134244949267606</v>
      </c>
    </row>
    <row r="18" spans="2:47" s="1" customFormat="1" ht="12.3" customHeight="1" x14ac:dyDescent="0.15">
      <c r="B18" s="102" t="s">
        <v>610</v>
      </c>
      <c r="C18" s="102"/>
      <c r="D18" s="102"/>
      <c r="E18" s="102"/>
      <c r="F18" s="102"/>
      <c r="G18" s="102"/>
      <c r="H18" s="102"/>
      <c r="I18" s="102"/>
      <c r="J18" s="102"/>
      <c r="K18" s="104">
        <v>2237557030.4699998</v>
      </c>
      <c r="L18" s="104"/>
      <c r="M18" s="104"/>
      <c r="N18" s="104"/>
      <c r="O18" s="104"/>
      <c r="P18" s="104"/>
      <c r="Q18" s="104"/>
      <c r="R18" s="104"/>
      <c r="S18" s="104"/>
      <c r="T18" s="104"/>
      <c r="U18" s="104"/>
      <c r="V18" s="104"/>
      <c r="W18" s="94">
        <v>9.9911648535357597E-2</v>
      </c>
      <c r="X18" s="94"/>
      <c r="Y18" s="94"/>
      <c r="Z18" s="94"/>
      <c r="AA18" s="94"/>
      <c r="AB18" s="94"/>
      <c r="AC18" s="94"/>
      <c r="AD18" s="94"/>
      <c r="AE18" s="94"/>
      <c r="AF18" s="94"/>
      <c r="AG18" s="94"/>
      <c r="AH18" s="92">
        <v>35266</v>
      </c>
      <c r="AI18" s="92"/>
      <c r="AJ18" s="92"/>
      <c r="AK18" s="92"/>
      <c r="AL18" s="92"/>
      <c r="AM18" s="92"/>
      <c r="AN18" s="92"/>
      <c r="AO18" s="92"/>
      <c r="AP18" s="92"/>
      <c r="AQ18" s="92"/>
      <c r="AR18" s="92"/>
      <c r="AS18" s="15">
        <v>0.117589786167045</v>
      </c>
    </row>
    <row r="19" spans="2:47" s="1" customFormat="1" ht="12.3" customHeight="1" x14ac:dyDescent="0.15">
      <c r="B19" s="102" t="s">
        <v>608</v>
      </c>
      <c r="C19" s="102"/>
      <c r="D19" s="102"/>
      <c r="E19" s="102"/>
      <c r="F19" s="102"/>
      <c r="G19" s="102"/>
      <c r="H19" s="102"/>
      <c r="I19" s="102"/>
      <c r="J19" s="102"/>
      <c r="K19" s="104">
        <v>2050532280.6399901</v>
      </c>
      <c r="L19" s="104"/>
      <c r="M19" s="104"/>
      <c r="N19" s="104"/>
      <c r="O19" s="104"/>
      <c r="P19" s="104"/>
      <c r="Q19" s="104"/>
      <c r="R19" s="104"/>
      <c r="S19" s="104"/>
      <c r="T19" s="104"/>
      <c r="U19" s="104"/>
      <c r="V19" s="104"/>
      <c r="W19" s="94">
        <v>9.1560598341788396E-2</v>
      </c>
      <c r="X19" s="94"/>
      <c r="Y19" s="94"/>
      <c r="Z19" s="94"/>
      <c r="AA19" s="94"/>
      <c r="AB19" s="94"/>
      <c r="AC19" s="94"/>
      <c r="AD19" s="94"/>
      <c r="AE19" s="94"/>
      <c r="AF19" s="94"/>
      <c r="AG19" s="94"/>
      <c r="AH19" s="92">
        <v>18146</v>
      </c>
      <c r="AI19" s="92"/>
      <c r="AJ19" s="92"/>
      <c r="AK19" s="92"/>
      <c r="AL19" s="92"/>
      <c r="AM19" s="92"/>
      <c r="AN19" s="92"/>
      <c r="AO19" s="92"/>
      <c r="AP19" s="92"/>
      <c r="AQ19" s="92"/>
      <c r="AR19" s="92"/>
      <c r="AS19" s="15">
        <v>6.0505423347904499E-2</v>
      </c>
    </row>
    <row r="20" spans="2:47" s="1" customFormat="1" ht="12.3" customHeight="1" x14ac:dyDescent="0.15">
      <c r="B20" s="102" t="s">
        <v>614</v>
      </c>
      <c r="C20" s="102"/>
      <c r="D20" s="102"/>
      <c r="E20" s="102"/>
      <c r="F20" s="102"/>
      <c r="G20" s="102"/>
      <c r="H20" s="102"/>
      <c r="I20" s="102"/>
      <c r="J20" s="102"/>
      <c r="K20" s="104">
        <v>1851901801.1199999</v>
      </c>
      <c r="L20" s="104"/>
      <c r="M20" s="104"/>
      <c r="N20" s="104"/>
      <c r="O20" s="104"/>
      <c r="P20" s="104"/>
      <c r="Q20" s="104"/>
      <c r="R20" s="104"/>
      <c r="S20" s="104"/>
      <c r="T20" s="104"/>
      <c r="U20" s="104"/>
      <c r="V20" s="104"/>
      <c r="W20" s="94">
        <v>8.2691327798975797E-2</v>
      </c>
      <c r="X20" s="94"/>
      <c r="Y20" s="94"/>
      <c r="Z20" s="94"/>
      <c r="AA20" s="94"/>
      <c r="AB20" s="94"/>
      <c r="AC20" s="94"/>
      <c r="AD20" s="94"/>
      <c r="AE20" s="94"/>
      <c r="AF20" s="94"/>
      <c r="AG20" s="94"/>
      <c r="AH20" s="92">
        <v>24972</v>
      </c>
      <c r="AI20" s="92"/>
      <c r="AJ20" s="92"/>
      <c r="AK20" s="92"/>
      <c r="AL20" s="92"/>
      <c r="AM20" s="92"/>
      <c r="AN20" s="92"/>
      <c r="AO20" s="92"/>
      <c r="AP20" s="92"/>
      <c r="AQ20" s="92"/>
      <c r="AR20" s="92"/>
      <c r="AS20" s="15">
        <v>8.3265812401844594E-2</v>
      </c>
    </row>
    <row r="21" spans="2:47" s="1" customFormat="1" ht="12.3" customHeight="1" x14ac:dyDescent="0.15">
      <c r="B21" s="102" t="s">
        <v>616</v>
      </c>
      <c r="C21" s="102"/>
      <c r="D21" s="102"/>
      <c r="E21" s="102"/>
      <c r="F21" s="102"/>
      <c r="G21" s="102"/>
      <c r="H21" s="102"/>
      <c r="I21" s="102"/>
      <c r="J21" s="102"/>
      <c r="K21" s="104">
        <v>1773467967.47</v>
      </c>
      <c r="L21" s="104"/>
      <c r="M21" s="104"/>
      <c r="N21" s="104"/>
      <c r="O21" s="104"/>
      <c r="P21" s="104"/>
      <c r="Q21" s="104"/>
      <c r="R21" s="104"/>
      <c r="S21" s="104"/>
      <c r="T21" s="104"/>
      <c r="U21" s="104"/>
      <c r="V21" s="104"/>
      <c r="W21" s="94">
        <v>7.91890914250169E-2</v>
      </c>
      <c r="X21" s="94"/>
      <c r="Y21" s="94"/>
      <c r="Z21" s="94"/>
      <c r="AA21" s="94"/>
      <c r="AB21" s="94"/>
      <c r="AC21" s="94"/>
      <c r="AD21" s="94"/>
      <c r="AE21" s="94"/>
      <c r="AF21" s="94"/>
      <c r="AG21" s="94"/>
      <c r="AH21" s="92">
        <v>25245</v>
      </c>
      <c r="AI21" s="92"/>
      <c r="AJ21" s="92"/>
      <c r="AK21" s="92"/>
      <c r="AL21" s="92"/>
      <c r="AM21" s="92"/>
      <c r="AN21" s="92"/>
      <c r="AO21" s="92"/>
      <c r="AP21" s="92"/>
      <c r="AQ21" s="92"/>
      <c r="AR21" s="92"/>
      <c r="AS21" s="15">
        <v>8.4176094589322695E-2</v>
      </c>
    </row>
    <row r="22" spans="2:47" s="1" customFormat="1" ht="12.3" customHeight="1" x14ac:dyDescent="0.15">
      <c r="B22" s="102" t="s">
        <v>612</v>
      </c>
      <c r="C22" s="102"/>
      <c r="D22" s="102"/>
      <c r="E22" s="102"/>
      <c r="F22" s="102"/>
      <c r="G22" s="102"/>
      <c r="H22" s="102"/>
      <c r="I22" s="102"/>
      <c r="J22" s="102"/>
      <c r="K22" s="104">
        <v>1741146761.1099999</v>
      </c>
      <c r="L22" s="104"/>
      <c r="M22" s="104"/>
      <c r="N22" s="104"/>
      <c r="O22" s="104"/>
      <c r="P22" s="104"/>
      <c r="Q22" s="104"/>
      <c r="R22" s="104"/>
      <c r="S22" s="104"/>
      <c r="T22" s="104"/>
      <c r="U22" s="104"/>
      <c r="V22" s="104"/>
      <c r="W22" s="94">
        <v>7.7745881278368095E-2</v>
      </c>
      <c r="X22" s="94"/>
      <c r="Y22" s="94"/>
      <c r="Z22" s="94"/>
      <c r="AA22" s="94"/>
      <c r="AB22" s="94"/>
      <c r="AC22" s="94"/>
      <c r="AD22" s="94"/>
      <c r="AE22" s="94"/>
      <c r="AF22" s="94"/>
      <c r="AG22" s="94"/>
      <c r="AH22" s="92">
        <v>27013</v>
      </c>
      <c r="AI22" s="92"/>
      <c r="AJ22" s="92"/>
      <c r="AK22" s="92"/>
      <c r="AL22" s="92"/>
      <c r="AM22" s="92"/>
      <c r="AN22" s="92"/>
      <c r="AO22" s="92"/>
      <c r="AP22" s="92"/>
      <c r="AQ22" s="92"/>
      <c r="AR22" s="92"/>
      <c r="AS22" s="15">
        <v>9.0071255422514304E-2</v>
      </c>
    </row>
    <row r="23" spans="2:47" s="1" customFormat="1" ht="12.3" customHeight="1" x14ac:dyDescent="0.15">
      <c r="B23" s="102" t="s">
        <v>618</v>
      </c>
      <c r="C23" s="102"/>
      <c r="D23" s="102"/>
      <c r="E23" s="102"/>
      <c r="F23" s="102"/>
      <c r="G23" s="102"/>
      <c r="H23" s="102"/>
      <c r="I23" s="102"/>
      <c r="J23" s="102"/>
      <c r="K23" s="104">
        <v>1130085854.22</v>
      </c>
      <c r="L23" s="104"/>
      <c r="M23" s="104"/>
      <c r="N23" s="104"/>
      <c r="O23" s="104"/>
      <c r="P23" s="104"/>
      <c r="Q23" s="104"/>
      <c r="R23" s="104"/>
      <c r="S23" s="104"/>
      <c r="T23" s="104"/>
      <c r="U23" s="104"/>
      <c r="V23" s="104"/>
      <c r="W23" s="94">
        <v>5.0460720841556297E-2</v>
      </c>
      <c r="X23" s="94"/>
      <c r="Y23" s="94"/>
      <c r="Z23" s="94"/>
      <c r="AA23" s="94"/>
      <c r="AB23" s="94"/>
      <c r="AC23" s="94"/>
      <c r="AD23" s="94"/>
      <c r="AE23" s="94"/>
      <c r="AF23" s="94"/>
      <c r="AG23" s="94"/>
      <c r="AH23" s="92">
        <v>13191</v>
      </c>
      <c r="AI23" s="92"/>
      <c r="AJ23" s="92"/>
      <c r="AK23" s="92"/>
      <c r="AL23" s="92"/>
      <c r="AM23" s="92"/>
      <c r="AN23" s="92"/>
      <c r="AO23" s="92"/>
      <c r="AP23" s="92"/>
      <c r="AQ23" s="92"/>
      <c r="AR23" s="92"/>
      <c r="AS23" s="15">
        <v>4.3983634926827303E-2</v>
      </c>
    </row>
    <row r="24" spans="2:47" s="1" customFormat="1" ht="12.3" customHeight="1" x14ac:dyDescent="0.15">
      <c r="B24" s="102" t="s">
        <v>620</v>
      </c>
      <c r="C24" s="102"/>
      <c r="D24" s="102"/>
      <c r="E24" s="102"/>
      <c r="F24" s="102"/>
      <c r="G24" s="102"/>
      <c r="H24" s="102"/>
      <c r="I24" s="102"/>
      <c r="J24" s="102"/>
      <c r="K24" s="104">
        <v>1072660345.21</v>
      </c>
      <c r="L24" s="104"/>
      <c r="M24" s="104"/>
      <c r="N24" s="104"/>
      <c r="O24" s="104"/>
      <c r="P24" s="104"/>
      <c r="Q24" s="104"/>
      <c r="R24" s="104"/>
      <c r="S24" s="104"/>
      <c r="T24" s="104"/>
      <c r="U24" s="104"/>
      <c r="V24" s="104"/>
      <c r="W24" s="94">
        <v>4.7896550545541101E-2</v>
      </c>
      <c r="X24" s="94"/>
      <c r="Y24" s="94"/>
      <c r="Z24" s="94"/>
      <c r="AA24" s="94"/>
      <c r="AB24" s="94"/>
      <c r="AC24" s="94"/>
      <c r="AD24" s="94"/>
      <c r="AE24" s="94"/>
      <c r="AF24" s="94"/>
      <c r="AG24" s="94"/>
      <c r="AH24" s="92">
        <v>15099</v>
      </c>
      <c r="AI24" s="92"/>
      <c r="AJ24" s="92"/>
      <c r="AK24" s="92"/>
      <c r="AL24" s="92"/>
      <c r="AM24" s="92"/>
      <c r="AN24" s="92"/>
      <c r="AO24" s="92"/>
      <c r="AP24" s="92"/>
      <c r="AQ24" s="92"/>
      <c r="AR24" s="92"/>
      <c r="AS24" s="15">
        <v>5.0345607138212803E-2</v>
      </c>
    </row>
    <row r="25" spans="2:47" s="1" customFormat="1" ht="12.3" customHeight="1" x14ac:dyDescent="0.15">
      <c r="B25" s="102" t="s">
        <v>555</v>
      </c>
      <c r="C25" s="102"/>
      <c r="D25" s="102"/>
      <c r="E25" s="102"/>
      <c r="F25" s="102"/>
      <c r="G25" s="102"/>
      <c r="H25" s="102"/>
      <c r="I25" s="102"/>
      <c r="J25" s="102"/>
      <c r="K25" s="104">
        <v>726492907.93999803</v>
      </c>
      <c r="L25" s="104"/>
      <c r="M25" s="104"/>
      <c r="N25" s="104"/>
      <c r="O25" s="104"/>
      <c r="P25" s="104"/>
      <c r="Q25" s="104"/>
      <c r="R25" s="104"/>
      <c r="S25" s="104"/>
      <c r="T25" s="104"/>
      <c r="U25" s="104"/>
      <c r="V25" s="104"/>
      <c r="W25" s="94">
        <v>3.2439443148532601E-2</v>
      </c>
      <c r="X25" s="94"/>
      <c r="Y25" s="94"/>
      <c r="Z25" s="94"/>
      <c r="AA25" s="94"/>
      <c r="AB25" s="94"/>
      <c r="AC25" s="94"/>
      <c r="AD25" s="94"/>
      <c r="AE25" s="94"/>
      <c r="AF25" s="94"/>
      <c r="AG25" s="94"/>
      <c r="AH25" s="92">
        <v>9584</v>
      </c>
      <c r="AI25" s="92"/>
      <c r="AJ25" s="92"/>
      <c r="AK25" s="92"/>
      <c r="AL25" s="92"/>
      <c r="AM25" s="92"/>
      <c r="AN25" s="92"/>
      <c r="AO25" s="92"/>
      <c r="AP25" s="92"/>
      <c r="AQ25" s="92"/>
      <c r="AR25" s="92"/>
      <c r="AS25" s="15">
        <v>3.1956573204360003E-2</v>
      </c>
    </row>
    <row r="26" spans="2:47" s="1" customFormat="1" ht="12.3" customHeight="1" x14ac:dyDescent="0.15">
      <c r="B26" s="102" t="s">
        <v>70</v>
      </c>
      <c r="C26" s="102"/>
      <c r="D26" s="102"/>
      <c r="E26" s="102"/>
      <c r="F26" s="102"/>
      <c r="G26" s="102"/>
      <c r="H26" s="102"/>
      <c r="I26" s="102"/>
      <c r="J26" s="102"/>
      <c r="K26" s="104">
        <v>35332663.670000002</v>
      </c>
      <c r="L26" s="104"/>
      <c r="M26" s="104"/>
      <c r="N26" s="104"/>
      <c r="O26" s="104"/>
      <c r="P26" s="104"/>
      <c r="Q26" s="104"/>
      <c r="R26" s="104"/>
      <c r="S26" s="104"/>
      <c r="T26" s="104"/>
      <c r="U26" s="104"/>
      <c r="V26" s="104"/>
      <c r="W26" s="94">
        <v>1.5776780776280499E-3</v>
      </c>
      <c r="X26" s="94"/>
      <c r="Y26" s="94"/>
      <c r="Z26" s="94"/>
      <c r="AA26" s="94"/>
      <c r="AB26" s="94"/>
      <c r="AC26" s="94"/>
      <c r="AD26" s="94"/>
      <c r="AE26" s="94"/>
      <c r="AF26" s="94"/>
      <c r="AG26" s="94"/>
      <c r="AH26" s="92">
        <v>559</v>
      </c>
      <c r="AI26" s="92"/>
      <c r="AJ26" s="92"/>
      <c r="AK26" s="92"/>
      <c r="AL26" s="92"/>
      <c r="AM26" s="92"/>
      <c r="AN26" s="92"/>
      <c r="AO26" s="92"/>
      <c r="AP26" s="92"/>
      <c r="AQ26" s="92"/>
      <c r="AR26" s="92"/>
      <c r="AS26" s="15">
        <v>1.8639111457885299E-3</v>
      </c>
    </row>
    <row r="27" spans="2:47" s="1" customFormat="1" ht="13.35" customHeight="1" x14ac:dyDescent="0.15">
      <c r="B27" s="101"/>
      <c r="C27" s="101"/>
      <c r="D27" s="101"/>
      <c r="E27" s="101"/>
      <c r="F27" s="101"/>
      <c r="G27" s="101"/>
      <c r="H27" s="101"/>
      <c r="I27" s="101"/>
      <c r="J27" s="101"/>
      <c r="K27" s="105">
        <v>22395356930.560001</v>
      </c>
      <c r="L27" s="105"/>
      <c r="M27" s="105"/>
      <c r="N27" s="105"/>
      <c r="O27" s="105"/>
      <c r="P27" s="105"/>
      <c r="Q27" s="105"/>
      <c r="R27" s="105"/>
      <c r="S27" s="105"/>
      <c r="T27" s="105"/>
      <c r="U27" s="105"/>
      <c r="V27" s="105"/>
      <c r="W27" s="95">
        <v>1</v>
      </c>
      <c r="X27" s="95"/>
      <c r="Y27" s="95"/>
      <c r="Z27" s="95"/>
      <c r="AA27" s="95"/>
      <c r="AB27" s="95"/>
      <c r="AC27" s="95"/>
      <c r="AD27" s="95"/>
      <c r="AE27" s="95"/>
      <c r="AF27" s="95"/>
      <c r="AG27" s="95"/>
      <c r="AH27" s="93">
        <v>299907</v>
      </c>
      <c r="AI27" s="93"/>
      <c r="AJ27" s="93"/>
      <c r="AK27" s="93"/>
      <c r="AL27" s="93"/>
      <c r="AM27" s="93"/>
      <c r="AN27" s="93"/>
      <c r="AO27" s="93"/>
      <c r="AP27" s="93"/>
      <c r="AQ27" s="93"/>
      <c r="AR27" s="93"/>
      <c r="AS27" s="47">
        <v>1</v>
      </c>
    </row>
    <row r="28" spans="2:47" s="1" customFormat="1" ht="9" customHeight="1" x14ac:dyDescent="0.15"/>
    <row r="29" spans="2:47" s="1" customFormat="1" ht="19.2" customHeight="1" x14ac:dyDescent="0.15">
      <c r="B29" s="85" t="s">
        <v>1242</v>
      </c>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row>
    <row r="30" spans="2:47" s="1" customFormat="1" ht="7.95" customHeight="1" x14ac:dyDescent="0.15"/>
    <row r="31" spans="2:47" s="1" customFormat="1" ht="13.35" customHeight="1" x14ac:dyDescent="0.15">
      <c r="B31" s="79" t="s">
        <v>1120</v>
      </c>
      <c r="C31" s="79"/>
      <c r="D31" s="79"/>
      <c r="E31" s="79"/>
      <c r="F31" s="79"/>
      <c r="G31" s="79"/>
      <c r="H31" s="79"/>
      <c r="I31" s="79"/>
      <c r="J31" s="79"/>
      <c r="K31" s="79"/>
      <c r="L31" s="79" t="s">
        <v>1117</v>
      </c>
      <c r="M31" s="79"/>
      <c r="N31" s="79"/>
      <c r="O31" s="79"/>
      <c r="P31" s="79"/>
      <c r="Q31" s="79"/>
      <c r="R31" s="79"/>
      <c r="S31" s="79"/>
      <c r="T31" s="79"/>
      <c r="U31" s="79"/>
      <c r="V31" s="79"/>
      <c r="W31" s="79"/>
      <c r="X31" s="79" t="s">
        <v>1118</v>
      </c>
      <c r="Y31" s="79"/>
      <c r="Z31" s="79"/>
      <c r="AA31" s="79"/>
      <c r="AB31" s="79"/>
      <c r="AC31" s="79"/>
      <c r="AD31" s="79"/>
      <c r="AE31" s="79"/>
      <c r="AF31" s="79"/>
      <c r="AG31" s="79"/>
      <c r="AH31" s="79"/>
      <c r="AI31" s="79" t="s">
        <v>1119</v>
      </c>
      <c r="AJ31" s="79"/>
      <c r="AK31" s="79"/>
      <c r="AL31" s="79"/>
      <c r="AM31" s="79"/>
      <c r="AN31" s="79"/>
      <c r="AO31" s="79"/>
      <c r="AP31" s="79"/>
      <c r="AQ31" s="79"/>
      <c r="AR31" s="79" t="s">
        <v>1118</v>
      </c>
      <c r="AS31" s="79"/>
    </row>
    <row r="32" spans="2:47" s="1" customFormat="1" ht="10.65" customHeight="1" x14ac:dyDescent="0.15">
      <c r="B32" s="100" t="s">
        <v>1121</v>
      </c>
      <c r="C32" s="100"/>
      <c r="D32" s="100"/>
      <c r="E32" s="100"/>
      <c r="F32" s="100"/>
      <c r="G32" s="100"/>
      <c r="H32" s="100"/>
      <c r="I32" s="100"/>
      <c r="J32" s="100"/>
      <c r="K32" s="100"/>
      <c r="L32" s="104">
        <v>1299569615.26</v>
      </c>
      <c r="M32" s="104"/>
      <c r="N32" s="104"/>
      <c r="O32" s="104"/>
      <c r="P32" s="104"/>
      <c r="Q32" s="104"/>
      <c r="R32" s="104"/>
      <c r="S32" s="104"/>
      <c r="T32" s="104"/>
      <c r="U32" s="104"/>
      <c r="V32" s="104"/>
      <c r="W32" s="104"/>
      <c r="X32" s="94">
        <v>5.80285288280738E-2</v>
      </c>
      <c r="Y32" s="94"/>
      <c r="Z32" s="94"/>
      <c r="AA32" s="94"/>
      <c r="AB32" s="94"/>
      <c r="AC32" s="94"/>
      <c r="AD32" s="94"/>
      <c r="AE32" s="94"/>
      <c r="AF32" s="94"/>
      <c r="AG32" s="94"/>
      <c r="AH32" s="94"/>
      <c r="AI32" s="92">
        <v>9192</v>
      </c>
      <c r="AJ32" s="92"/>
      <c r="AK32" s="92"/>
      <c r="AL32" s="92"/>
      <c r="AM32" s="92"/>
      <c r="AN32" s="92"/>
      <c r="AO32" s="92"/>
      <c r="AP32" s="92"/>
      <c r="AQ32" s="92"/>
      <c r="AR32" s="94">
        <v>3.06495013454171E-2</v>
      </c>
      <c r="AS32" s="94"/>
    </row>
    <row r="33" spans="2:45" s="1" customFormat="1" ht="10.65" customHeight="1" x14ac:dyDescent="0.15">
      <c r="B33" s="100" t="s">
        <v>1122</v>
      </c>
      <c r="C33" s="100"/>
      <c r="D33" s="100"/>
      <c r="E33" s="100"/>
      <c r="F33" s="100"/>
      <c r="G33" s="100"/>
      <c r="H33" s="100"/>
      <c r="I33" s="100"/>
      <c r="J33" s="100"/>
      <c r="K33" s="100"/>
      <c r="L33" s="104">
        <v>2315475802.8199902</v>
      </c>
      <c r="M33" s="104"/>
      <c r="N33" s="104"/>
      <c r="O33" s="104"/>
      <c r="P33" s="104"/>
      <c r="Q33" s="104"/>
      <c r="R33" s="104"/>
      <c r="S33" s="104"/>
      <c r="T33" s="104"/>
      <c r="U33" s="104"/>
      <c r="V33" s="104"/>
      <c r="W33" s="104"/>
      <c r="X33" s="94">
        <v>0.103390886334139</v>
      </c>
      <c r="Y33" s="94"/>
      <c r="Z33" s="94"/>
      <c r="AA33" s="94"/>
      <c r="AB33" s="94"/>
      <c r="AC33" s="94"/>
      <c r="AD33" s="94"/>
      <c r="AE33" s="94"/>
      <c r="AF33" s="94"/>
      <c r="AG33" s="94"/>
      <c r="AH33" s="94"/>
      <c r="AI33" s="92">
        <v>17449</v>
      </c>
      <c r="AJ33" s="92"/>
      <c r="AK33" s="92"/>
      <c r="AL33" s="92"/>
      <c r="AM33" s="92"/>
      <c r="AN33" s="92"/>
      <c r="AO33" s="92"/>
      <c r="AP33" s="92"/>
      <c r="AQ33" s="92"/>
      <c r="AR33" s="94">
        <v>5.8181369557896302E-2</v>
      </c>
      <c r="AS33" s="94"/>
    </row>
    <row r="34" spans="2:45" s="1" customFormat="1" ht="10.65" customHeight="1" x14ac:dyDescent="0.15">
      <c r="B34" s="100" t="s">
        <v>1123</v>
      </c>
      <c r="C34" s="100"/>
      <c r="D34" s="100"/>
      <c r="E34" s="100"/>
      <c r="F34" s="100"/>
      <c r="G34" s="100"/>
      <c r="H34" s="100"/>
      <c r="I34" s="100"/>
      <c r="J34" s="100"/>
      <c r="K34" s="100"/>
      <c r="L34" s="104">
        <v>1615847114.48</v>
      </c>
      <c r="M34" s="104"/>
      <c r="N34" s="104"/>
      <c r="O34" s="104"/>
      <c r="P34" s="104"/>
      <c r="Q34" s="104"/>
      <c r="R34" s="104"/>
      <c r="S34" s="104"/>
      <c r="T34" s="104"/>
      <c r="U34" s="104"/>
      <c r="V34" s="104"/>
      <c r="W34" s="104"/>
      <c r="X34" s="94">
        <v>7.2150987344839504E-2</v>
      </c>
      <c r="Y34" s="94"/>
      <c r="Z34" s="94"/>
      <c r="AA34" s="94"/>
      <c r="AB34" s="94"/>
      <c r="AC34" s="94"/>
      <c r="AD34" s="94"/>
      <c r="AE34" s="94"/>
      <c r="AF34" s="94"/>
      <c r="AG34" s="94"/>
      <c r="AH34" s="94"/>
      <c r="AI34" s="92">
        <v>13329</v>
      </c>
      <c r="AJ34" s="92"/>
      <c r="AK34" s="92"/>
      <c r="AL34" s="92"/>
      <c r="AM34" s="92"/>
      <c r="AN34" s="92"/>
      <c r="AO34" s="92"/>
      <c r="AP34" s="92"/>
      <c r="AQ34" s="92"/>
      <c r="AR34" s="94">
        <v>4.4443777571046998E-2</v>
      </c>
      <c r="AS34" s="94"/>
    </row>
    <row r="35" spans="2:45" s="1" customFormat="1" ht="10.65" customHeight="1" x14ac:dyDescent="0.15">
      <c r="B35" s="100" t="s">
        <v>1124</v>
      </c>
      <c r="C35" s="100"/>
      <c r="D35" s="100"/>
      <c r="E35" s="100"/>
      <c r="F35" s="100"/>
      <c r="G35" s="100"/>
      <c r="H35" s="100"/>
      <c r="I35" s="100"/>
      <c r="J35" s="100"/>
      <c r="K35" s="100"/>
      <c r="L35" s="104">
        <v>2050903811.5799999</v>
      </c>
      <c r="M35" s="104"/>
      <c r="N35" s="104"/>
      <c r="O35" s="104"/>
      <c r="P35" s="104"/>
      <c r="Q35" s="104"/>
      <c r="R35" s="104"/>
      <c r="S35" s="104"/>
      <c r="T35" s="104"/>
      <c r="U35" s="104"/>
      <c r="V35" s="104"/>
      <c r="W35" s="104"/>
      <c r="X35" s="94">
        <v>9.1577187983166206E-2</v>
      </c>
      <c r="Y35" s="94"/>
      <c r="Z35" s="94"/>
      <c r="AA35" s="94"/>
      <c r="AB35" s="94"/>
      <c r="AC35" s="94"/>
      <c r="AD35" s="94"/>
      <c r="AE35" s="94"/>
      <c r="AF35" s="94"/>
      <c r="AG35" s="94"/>
      <c r="AH35" s="94"/>
      <c r="AI35" s="92">
        <v>18667</v>
      </c>
      <c r="AJ35" s="92"/>
      <c r="AK35" s="92"/>
      <c r="AL35" s="92"/>
      <c r="AM35" s="92"/>
      <c r="AN35" s="92"/>
      <c r="AO35" s="92"/>
      <c r="AP35" s="92"/>
      <c r="AQ35" s="92"/>
      <c r="AR35" s="94">
        <v>6.2242628548183299E-2</v>
      </c>
      <c r="AS35" s="94"/>
    </row>
    <row r="36" spans="2:45" s="1" customFormat="1" ht="10.65" customHeight="1" x14ac:dyDescent="0.15">
      <c r="B36" s="100" t="s">
        <v>1125</v>
      </c>
      <c r="C36" s="100"/>
      <c r="D36" s="100"/>
      <c r="E36" s="100"/>
      <c r="F36" s="100"/>
      <c r="G36" s="100"/>
      <c r="H36" s="100"/>
      <c r="I36" s="100"/>
      <c r="J36" s="100"/>
      <c r="K36" s="100"/>
      <c r="L36" s="104">
        <v>3402457245.71</v>
      </c>
      <c r="M36" s="104"/>
      <c r="N36" s="104"/>
      <c r="O36" s="104"/>
      <c r="P36" s="104"/>
      <c r="Q36" s="104"/>
      <c r="R36" s="104"/>
      <c r="S36" s="104"/>
      <c r="T36" s="104"/>
      <c r="U36" s="104"/>
      <c r="V36" s="104"/>
      <c r="W36" s="104"/>
      <c r="X36" s="94">
        <v>0.15192690414623899</v>
      </c>
      <c r="Y36" s="94"/>
      <c r="Z36" s="94"/>
      <c r="AA36" s="94"/>
      <c r="AB36" s="94"/>
      <c r="AC36" s="94"/>
      <c r="AD36" s="94"/>
      <c r="AE36" s="94"/>
      <c r="AF36" s="94"/>
      <c r="AG36" s="94"/>
      <c r="AH36" s="94"/>
      <c r="AI36" s="92">
        <v>34694</v>
      </c>
      <c r="AJ36" s="92"/>
      <c r="AK36" s="92"/>
      <c r="AL36" s="92"/>
      <c r="AM36" s="92"/>
      <c r="AN36" s="92"/>
      <c r="AO36" s="92"/>
      <c r="AP36" s="92"/>
      <c r="AQ36" s="92"/>
      <c r="AR36" s="94">
        <v>0.11568252825042399</v>
      </c>
      <c r="AS36" s="94"/>
    </row>
    <row r="37" spans="2:45" s="1" customFormat="1" ht="10.65" customHeight="1" x14ac:dyDescent="0.15">
      <c r="B37" s="100" t="s">
        <v>1126</v>
      </c>
      <c r="C37" s="100"/>
      <c r="D37" s="100"/>
      <c r="E37" s="100"/>
      <c r="F37" s="100"/>
      <c r="G37" s="100"/>
      <c r="H37" s="100"/>
      <c r="I37" s="100"/>
      <c r="J37" s="100"/>
      <c r="K37" s="100"/>
      <c r="L37" s="104">
        <v>3022273951.9900398</v>
      </c>
      <c r="M37" s="104"/>
      <c r="N37" s="104"/>
      <c r="O37" s="104"/>
      <c r="P37" s="104"/>
      <c r="Q37" s="104"/>
      <c r="R37" s="104"/>
      <c r="S37" s="104"/>
      <c r="T37" s="104"/>
      <c r="U37" s="104"/>
      <c r="V37" s="104"/>
      <c r="W37" s="104"/>
      <c r="X37" s="94">
        <v>0.134950916895901</v>
      </c>
      <c r="Y37" s="94"/>
      <c r="Z37" s="94"/>
      <c r="AA37" s="94"/>
      <c r="AB37" s="94"/>
      <c r="AC37" s="94"/>
      <c r="AD37" s="94"/>
      <c r="AE37" s="94"/>
      <c r="AF37" s="94"/>
      <c r="AG37" s="94"/>
      <c r="AH37" s="94"/>
      <c r="AI37" s="92">
        <v>35982</v>
      </c>
      <c r="AJ37" s="92"/>
      <c r="AK37" s="92"/>
      <c r="AL37" s="92"/>
      <c r="AM37" s="92"/>
      <c r="AN37" s="92"/>
      <c r="AO37" s="92"/>
      <c r="AP37" s="92"/>
      <c r="AQ37" s="92"/>
      <c r="AR37" s="94">
        <v>0.119977192929808</v>
      </c>
      <c r="AS37" s="94"/>
    </row>
    <row r="38" spans="2:45" s="1" customFormat="1" ht="10.65" customHeight="1" x14ac:dyDescent="0.15">
      <c r="B38" s="100" t="s">
        <v>1127</v>
      </c>
      <c r="C38" s="100"/>
      <c r="D38" s="100"/>
      <c r="E38" s="100"/>
      <c r="F38" s="100"/>
      <c r="G38" s="100"/>
      <c r="H38" s="100"/>
      <c r="I38" s="100"/>
      <c r="J38" s="100"/>
      <c r="K38" s="100"/>
      <c r="L38" s="104">
        <v>3960057172.6999698</v>
      </c>
      <c r="M38" s="104"/>
      <c r="N38" s="104"/>
      <c r="O38" s="104"/>
      <c r="P38" s="104"/>
      <c r="Q38" s="104"/>
      <c r="R38" s="104"/>
      <c r="S38" s="104"/>
      <c r="T38" s="104"/>
      <c r="U38" s="104"/>
      <c r="V38" s="104"/>
      <c r="W38" s="104"/>
      <c r="X38" s="94">
        <v>0.17682491888737001</v>
      </c>
      <c r="Y38" s="94"/>
      <c r="Z38" s="94"/>
      <c r="AA38" s="94"/>
      <c r="AB38" s="94"/>
      <c r="AC38" s="94"/>
      <c r="AD38" s="94"/>
      <c r="AE38" s="94"/>
      <c r="AF38" s="94"/>
      <c r="AG38" s="94"/>
      <c r="AH38" s="94"/>
      <c r="AI38" s="92">
        <v>59674</v>
      </c>
      <c r="AJ38" s="92"/>
      <c r="AK38" s="92"/>
      <c r="AL38" s="92"/>
      <c r="AM38" s="92"/>
      <c r="AN38" s="92"/>
      <c r="AO38" s="92"/>
      <c r="AP38" s="92"/>
      <c r="AQ38" s="92"/>
      <c r="AR38" s="94">
        <v>0.19897501558816599</v>
      </c>
      <c r="AS38" s="94"/>
    </row>
    <row r="39" spans="2:45" s="1" customFormat="1" ht="10.65" customHeight="1" x14ac:dyDescent="0.15">
      <c r="B39" s="100" t="s">
        <v>1128</v>
      </c>
      <c r="C39" s="100"/>
      <c r="D39" s="100"/>
      <c r="E39" s="100"/>
      <c r="F39" s="100"/>
      <c r="G39" s="100"/>
      <c r="H39" s="100"/>
      <c r="I39" s="100"/>
      <c r="J39" s="100"/>
      <c r="K39" s="100"/>
      <c r="L39" s="104">
        <v>1438304032.6500001</v>
      </c>
      <c r="M39" s="104"/>
      <c r="N39" s="104"/>
      <c r="O39" s="104"/>
      <c r="P39" s="104"/>
      <c r="Q39" s="104"/>
      <c r="R39" s="104"/>
      <c r="S39" s="104"/>
      <c r="T39" s="104"/>
      <c r="U39" s="104"/>
      <c r="V39" s="104"/>
      <c r="W39" s="104"/>
      <c r="X39" s="94">
        <v>6.4223313658704803E-2</v>
      </c>
      <c r="Y39" s="94"/>
      <c r="Z39" s="94"/>
      <c r="AA39" s="94"/>
      <c r="AB39" s="94"/>
      <c r="AC39" s="94"/>
      <c r="AD39" s="94"/>
      <c r="AE39" s="94"/>
      <c r="AF39" s="94"/>
      <c r="AG39" s="94"/>
      <c r="AH39" s="94"/>
      <c r="AI39" s="92">
        <v>26247</v>
      </c>
      <c r="AJ39" s="92"/>
      <c r="AK39" s="92"/>
      <c r="AL39" s="92"/>
      <c r="AM39" s="92"/>
      <c r="AN39" s="92"/>
      <c r="AO39" s="92"/>
      <c r="AP39" s="92"/>
      <c r="AQ39" s="92"/>
      <c r="AR39" s="94">
        <v>8.7517130310396193E-2</v>
      </c>
      <c r="AS39" s="94"/>
    </row>
    <row r="40" spans="2:45" s="1" customFormat="1" ht="10.65" customHeight="1" x14ac:dyDescent="0.15">
      <c r="B40" s="100" t="s">
        <v>1129</v>
      </c>
      <c r="C40" s="100"/>
      <c r="D40" s="100"/>
      <c r="E40" s="100"/>
      <c r="F40" s="100"/>
      <c r="G40" s="100"/>
      <c r="H40" s="100"/>
      <c r="I40" s="100"/>
      <c r="J40" s="100"/>
      <c r="K40" s="100"/>
      <c r="L40" s="104">
        <v>847067073.04000103</v>
      </c>
      <c r="M40" s="104"/>
      <c r="N40" s="104"/>
      <c r="O40" s="104"/>
      <c r="P40" s="104"/>
      <c r="Q40" s="104"/>
      <c r="R40" s="104"/>
      <c r="S40" s="104"/>
      <c r="T40" s="104"/>
      <c r="U40" s="104"/>
      <c r="V40" s="104"/>
      <c r="W40" s="104"/>
      <c r="X40" s="94">
        <v>3.7823334348563997E-2</v>
      </c>
      <c r="Y40" s="94"/>
      <c r="Z40" s="94"/>
      <c r="AA40" s="94"/>
      <c r="AB40" s="94"/>
      <c r="AC40" s="94"/>
      <c r="AD40" s="94"/>
      <c r="AE40" s="94"/>
      <c r="AF40" s="94"/>
      <c r="AG40" s="94"/>
      <c r="AH40" s="94"/>
      <c r="AI40" s="92">
        <v>17692</v>
      </c>
      <c r="AJ40" s="92"/>
      <c r="AK40" s="92"/>
      <c r="AL40" s="92"/>
      <c r="AM40" s="92"/>
      <c r="AN40" s="92"/>
      <c r="AO40" s="92"/>
      <c r="AP40" s="92"/>
      <c r="AQ40" s="92"/>
      <c r="AR40" s="94">
        <v>5.8991620735761398E-2</v>
      </c>
      <c r="AS40" s="94"/>
    </row>
    <row r="41" spans="2:45" s="1" customFormat="1" ht="10.65" customHeight="1" x14ac:dyDescent="0.15">
      <c r="B41" s="100" t="s">
        <v>1130</v>
      </c>
      <c r="C41" s="100"/>
      <c r="D41" s="100"/>
      <c r="E41" s="100"/>
      <c r="F41" s="100"/>
      <c r="G41" s="100"/>
      <c r="H41" s="100"/>
      <c r="I41" s="100"/>
      <c r="J41" s="100"/>
      <c r="K41" s="100"/>
      <c r="L41" s="104">
        <v>1285167748.1699901</v>
      </c>
      <c r="M41" s="104"/>
      <c r="N41" s="104"/>
      <c r="O41" s="104"/>
      <c r="P41" s="104"/>
      <c r="Q41" s="104"/>
      <c r="R41" s="104"/>
      <c r="S41" s="104"/>
      <c r="T41" s="104"/>
      <c r="U41" s="104"/>
      <c r="V41" s="104"/>
      <c r="W41" s="104"/>
      <c r="X41" s="94">
        <v>5.7385455036722099E-2</v>
      </c>
      <c r="Y41" s="94"/>
      <c r="Z41" s="94"/>
      <c r="AA41" s="94"/>
      <c r="AB41" s="94"/>
      <c r="AC41" s="94"/>
      <c r="AD41" s="94"/>
      <c r="AE41" s="94"/>
      <c r="AF41" s="94"/>
      <c r="AG41" s="94"/>
      <c r="AH41" s="94"/>
      <c r="AI41" s="92">
        <v>31662</v>
      </c>
      <c r="AJ41" s="92"/>
      <c r="AK41" s="92"/>
      <c r="AL41" s="92"/>
      <c r="AM41" s="92"/>
      <c r="AN41" s="92"/>
      <c r="AO41" s="92"/>
      <c r="AP41" s="92"/>
      <c r="AQ41" s="92"/>
      <c r="AR41" s="94">
        <v>0.10557272754553899</v>
      </c>
      <c r="AS41" s="94"/>
    </row>
    <row r="42" spans="2:45" s="1" customFormat="1" ht="10.65" customHeight="1" x14ac:dyDescent="0.15">
      <c r="B42" s="100" t="s">
        <v>1131</v>
      </c>
      <c r="C42" s="100"/>
      <c r="D42" s="100"/>
      <c r="E42" s="100"/>
      <c r="F42" s="100"/>
      <c r="G42" s="100"/>
      <c r="H42" s="100"/>
      <c r="I42" s="100"/>
      <c r="J42" s="100"/>
      <c r="K42" s="100"/>
      <c r="L42" s="104">
        <v>461742640.50999898</v>
      </c>
      <c r="M42" s="104"/>
      <c r="N42" s="104"/>
      <c r="O42" s="104"/>
      <c r="P42" s="104"/>
      <c r="Q42" s="104"/>
      <c r="R42" s="104"/>
      <c r="S42" s="104"/>
      <c r="T42" s="104"/>
      <c r="U42" s="104"/>
      <c r="V42" s="104"/>
      <c r="W42" s="104"/>
      <c r="X42" s="94">
        <v>2.06177843890454E-2</v>
      </c>
      <c r="Y42" s="94"/>
      <c r="Z42" s="94"/>
      <c r="AA42" s="94"/>
      <c r="AB42" s="94"/>
      <c r="AC42" s="94"/>
      <c r="AD42" s="94"/>
      <c r="AE42" s="94"/>
      <c r="AF42" s="94"/>
      <c r="AG42" s="94"/>
      <c r="AH42" s="94"/>
      <c r="AI42" s="92">
        <v>12198</v>
      </c>
      <c r="AJ42" s="92"/>
      <c r="AK42" s="92"/>
      <c r="AL42" s="92"/>
      <c r="AM42" s="92"/>
      <c r="AN42" s="92"/>
      <c r="AO42" s="92"/>
      <c r="AP42" s="92"/>
      <c r="AQ42" s="92"/>
      <c r="AR42" s="94">
        <v>4.06726085086377E-2</v>
      </c>
      <c r="AS42" s="94"/>
    </row>
    <row r="43" spans="2:45" s="1" customFormat="1" ht="10.65" customHeight="1" x14ac:dyDescent="0.15">
      <c r="B43" s="100" t="s">
        <v>1132</v>
      </c>
      <c r="C43" s="100"/>
      <c r="D43" s="100"/>
      <c r="E43" s="100"/>
      <c r="F43" s="100"/>
      <c r="G43" s="100"/>
      <c r="H43" s="100"/>
      <c r="I43" s="100"/>
      <c r="J43" s="100"/>
      <c r="K43" s="100"/>
      <c r="L43" s="104">
        <v>242533216.87</v>
      </c>
      <c r="M43" s="104"/>
      <c r="N43" s="104"/>
      <c r="O43" s="104"/>
      <c r="P43" s="104"/>
      <c r="Q43" s="104"/>
      <c r="R43" s="104"/>
      <c r="S43" s="104"/>
      <c r="T43" s="104"/>
      <c r="U43" s="104"/>
      <c r="V43" s="104"/>
      <c r="W43" s="104"/>
      <c r="X43" s="94">
        <v>1.0829620515627801E-2</v>
      </c>
      <c r="Y43" s="94"/>
      <c r="Z43" s="94"/>
      <c r="AA43" s="94"/>
      <c r="AB43" s="94"/>
      <c r="AC43" s="94"/>
      <c r="AD43" s="94"/>
      <c r="AE43" s="94"/>
      <c r="AF43" s="94"/>
      <c r="AG43" s="94"/>
      <c r="AH43" s="94"/>
      <c r="AI43" s="92">
        <v>6833</v>
      </c>
      <c r="AJ43" s="92"/>
      <c r="AK43" s="92"/>
      <c r="AL43" s="92"/>
      <c r="AM43" s="92"/>
      <c r="AN43" s="92"/>
      <c r="AO43" s="92"/>
      <c r="AP43" s="92"/>
      <c r="AQ43" s="92"/>
      <c r="AR43" s="94">
        <v>2.2783729622849799E-2</v>
      </c>
      <c r="AS43" s="94"/>
    </row>
    <row r="44" spans="2:45" s="1" customFormat="1" ht="10.65" customHeight="1" x14ac:dyDescent="0.15">
      <c r="B44" s="100" t="s">
        <v>1133</v>
      </c>
      <c r="C44" s="100"/>
      <c r="D44" s="100"/>
      <c r="E44" s="100"/>
      <c r="F44" s="100"/>
      <c r="G44" s="100"/>
      <c r="H44" s="100"/>
      <c r="I44" s="100"/>
      <c r="J44" s="100"/>
      <c r="K44" s="100"/>
      <c r="L44" s="104">
        <v>36146160.450000003</v>
      </c>
      <c r="M44" s="104"/>
      <c r="N44" s="104"/>
      <c r="O44" s="104"/>
      <c r="P44" s="104"/>
      <c r="Q44" s="104"/>
      <c r="R44" s="104"/>
      <c r="S44" s="104"/>
      <c r="T44" s="104"/>
      <c r="U44" s="104"/>
      <c r="V44" s="104"/>
      <c r="W44" s="104"/>
      <c r="X44" s="94">
        <v>1.61400242747085E-3</v>
      </c>
      <c r="Y44" s="94"/>
      <c r="Z44" s="94"/>
      <c r="AA44" s="94"/>
      <c r="AB44" s="94"/>
      <c r="AC44" s="94"/>
      <c r="AD44" s="94"/>
      <c r="AE44" s="94"/>
      <c r="AF44" s="94"/>
      <c r="AG44" s="94"/>
      <c r="AH44" s="94"/>
      <c r="AI44" s="92">
        <v>1120</v>
      </c>
      <c r="AJ44" s="92"/>
      <c r="AK44" s="92"/>
      <c r="AL44" s="92"/>
      <c r="AM44" s="92"/>
      <c r="AN44" s="92"/>
      <c r="AO44" s="92"/>
      <c r="AP44" s="92"/>
      <c r="AQ44" s="92"/>
      <c r="AR44" s="94">
        <v>3.7344910255512499E-3</v>
      </c>
      <c r="AS44" s="94"/>
    </row>
    <row r="45" spans="2:45" s="1" customFormat="1" ht="10.65" customHeight="1" x14ac:dyDescent="0.15">
      <c r="B45" s="100" t="s">
        <v>1134</v>
      </c>
      <c r="C45" s="100"/>
      <c r="D45" s="100"/>
      <c r="E45" s="100"/>
      <c r="F45" s="100"/>
      <c r="G45" s="100"/>
      <c r="H45" s="100"/>
      <c r="I45" s="100"/>
      <c r="J45" s="100"/>
      <c r="K45" s="100"/>
      <c r="L45" s="104">
        <v>34358989.280000001</v>
      </c>
      <c r="M45" s="104"/>
      <c r="N45" s="104"/>
      <c r="O45" s="104"/>
      <c r="P45" s="104"/>
      <c r="Q45" s="104"/>
      <c r="R45" s="104"/>
      <c r="S45" s="104"/>
      <c r="T45" s="104"/>
      <c r="U45" s="104"/>
      <c r="V45" s="104"/>
      <c r="W45" s="104"/>
      <c r="X45" s="94">
        <v>1.5342014591031099E-3</v>
      </c>
      <c r="Y45" s="94"/>
      <c r="Z45" s="94"/>
      <c r="AA45" s="94"/>
      <c r="AB45" s="94"/>
      <c r="AC45" s="94"/>
      <c r="AD45" s="94"/>
      <c r="AE45" s="94"/>
      <c r="AF45" s="94"/>
      <c r="AG45" s="94"/>
      <c r="AH45" s="94"/>
      <c r="AI45" s="92">
        <v>1238</v>
      </c>
      <c r="AJ45" s="92"/>
      <c r="AK45" s="92"/>
      <c r="AL45" s="92"/>
      <c r="AM45" s="92"/>
      <c r="AN45" s="92"/>
      <c r="AO45" s="92"/>
      <c r="AP45" s="92"/>
      <c r="AQ45" s="92"/>
      <c r="AR45" s="94">
        <v>4.1279463300289802E-3</v>
      </c>
      <c r="AS45" s="94"/>
    </row>
    <row r="46" spans="2:45" s="1" customFormat="1" ht="10.65" customHeight="1" x14ac:dyDescent="0.15">
      <c r="B46" s="100" t="s">
        <v>1135</v>
      </c>
      <c r="C46" s="100"/>
      <c r="D46" s="100"/>
      <c r="E46" s="100"/>
      <c r="F46" s="100"/>
      <c r="G46" s="100"/>
      <c r="H46" s="100"/>
      <c r="I46" s="100"/>
      <c r="J46" s="100"/>
      <c r="K46" s="100"/>
      <c r="L46" s="104">
        <v>62845659.549999997</v>
      </c>
      <c r="M46" s="104"/>
      <c r="N46" s="104"/>
      <c r="O46" s="104"/>
      <c r="P46" s="104"/>
      <c r="Q46" s="104"/>
      <c r="R46" s="104"/>
      <c r="S46" s="104"/>
      <c r="T46" s="104"/>
      <c r="U46" s="104"/>
      <c r="V46" s="104"/>
      <c r="W46" s="104"/>
      <c r="X46" s="94">
        <v>2.8061914683861402E-3</v>
      </c>
      <c r="Y46" s="94"/>
      <c r="Z46" s="94"/>
      <c r="AA46" s="94"/>
      <c r="AB46" s="94"/>
      <c r="AC46" s="94"/>
      <c r="AD46" s="94"/>
      <c r="AE46" s="94"/>
      <c r="AF46" s="94"/>
      <c r="AG46" s="94"/>
      <c r="AH46" s="94"/>
      <c r="AI46" s="92">
        <v>3135</v>
      </c>
      <c r="AJ46" s="92"/>
      <c r="AK46" s="92"/>
      <c r="AL46" s="92"/>
      <c r="AM46" s="92"/>
      <c r="AN46" s="92"/>
      <c r="AO46" s="92"/>
      <c r="AP46" s="92"/>
      <c r="AQ46" s="92"/>
      <c r="AR46" s="94">
        <v>1.0453240504556399E-2</v>
      </c>
      <c r="AS46" s="94"/>
    </row>
    <row r="47" spans="2:45" s="1" customFormat="1" ht="10.65" customHeight="1" x14ac:dyDescent="0.15">
      <c r="B47" s="100" t="s">
        <v>1136</v>
      </c>
      <c r="C47" s="100"/>
      <c r="D47" s="100"/>
      <c r="E47" s="100"/>
      <c r="F47" s="100"/>
      <c r="G47" s="100"/>
      <c r="H47" s="100"/>
      <c r="I47" s="100"/>
      <c r="J47" s="100"/>
      <c r="K47" s="100"/>
      <c r="L47" s="104">
        <v>137708727.05000001</v>
      </c>
      <c r="M47" s="104"/>
      <c r="N47" s="104"/>
      <c r="O47" s="104"/>
      <c r="P47" s="104"/>
      <c r="Q47" s="104"/>
      <c r="R47" s="104"/>
      <c r="S47" s="104"/>
      <c r="T47" s="104"/>
      <c r="U47" s="104"/>
      <c r="V47" s="104"/>
      <c r="W47" s="104"/>
      <c r="X47" s="94">
        <v>6.14898559004821E-3</v>
      </c>
      <c r="Y47" s="94"/>
      <c r="Z47" s="94"/>
      <c r="AA47" s="94"/>
      <c r="AB47" s="94"/>
      <c r="AC47" s="94"/>
      <c r="AD47" s="94"/>
      <c r="AE47" s="94"/>
      <c r="AF47" s="94"/>
      <c r="AG47" s="94"/>
      <c r="AH47" s="94"/>
      <c r="AI47" s="92">
        <v>4284</v>
      </c>
      <c r="AJ47" s="92"/>
      <c r="AK47" s="92"/>
      <c r="AL47" s="92"/>
      <c r="AM47" s="92"/>
      <c r="AN47" s="92"/>
      <c r="AO47" s="92"/>
      <c r="AP47" s="92"/>
      <c r="AQ47" s="92"/>
      <c r="AR47" s="94">
        <v>1.4284428172733499E-2</v>
      </c>
      <c r="AS47" s="94"/>
    </row>
    <row r="48" spans="2:45" s="1" customFormat="1" ht="10.65" customHeight="1" x14ac:dyDescent="0.15">
      <c r="B48" s="100" t="s">
        <v>1137</v>
      </c>
      <c r="C48" s="100"/>
      <c r="D48" s="100"/>
      <c r="E48" s="100"/>
      <c r="F48" s="100"/>
      <c r="G48" s="100"/>
      <c r="H48" s="100"/>
      <c r="I48" s="100"/>
      <c r="J48" s="100"/>
      <c r="K48" s="100"/>
      <c r="L48" s="104">
        <v>115850003.11</v>
      </c>
      <c r="M48" s="104"/>
      <c r="N48" s="104"/>
      <c r="O48" s="104"/>
      <c r="P48" s="104"/>
      <c r="Q48" s="104"/>
      <c r="R48" s="104"/>
      <c r="S48" s="104"/>
      <c r="T48" s="104"/>
      <c r="U48" s="104"/>
      <c r="V48" s="104"/>
      <c r="W48" s="104"/>
      <c r="X48" s="94">
        <v>5.1729473867824201E-3</v>
      </c>
      <c r="Y48" s="94"/>
      <c r="Z48" s="94"/>
      <c r="AA48" s="94"/>
      <c r="AB48" s="94"/>
      <c r="AC48" s="94"/>
      <c r="AD48" s="94"/>
      <c r="AE48" s="94"/>
      <c r="AF48" s="94"/>
      <c r="AG48" s="94"/>
      <c r="AH48" s="94"/>
      <c r="AI48" s="92">
        <v>3372</v>
      </c>
      <c r="AJ48" s="92"/>
      <c r="AK48" s="92"/>
      <c r="AL48" s="92"/>
      <c r="AM48" s="92"/>
      <c r="AN48" s="92"/>
      <c r="AO48" s="92"/>
      <c r="AP48" s="92"/>
      <c r="AQ48" s="92"/>
      <c r="AR48" s="94">
        <v>1.1243485480498999E-2</v>
      </c>
      <c r="AS48" s="94"/>
    </row>
    <row r="49" spans="2:45" s="1" customFormat="1" ht="10.65" customHeight="1" x14ac:dyDescent="0.15">
      <c r="B49" s="100" t="s">
        <v>1138</v>
      </c>
      <c r="C49" s="100"/>
      <c r="D49" s="100"/>
      <c r="E49" s="100"/>
      <c r="F49" s="100"/>
      <c r="G49" s="100"/>
      <c r="H49" s="100"/>
      <c r="I49" s="100"/>
      <c r="J49" s="100"/>
      <c r="K49" s="100"/>
      <c r="L49" s="104">
        <v>16792809.32</v>
      </c>
      <c r="M49" s="104"/>
      <c r="N49" s="104"/>
      <c r="O49" s="104"/>
      <c r="P49" s="104"/>
      <c r="Q49" s="104"/>
      <c r="R49" s="104"/>
      <c r="S49" s="104"/>
      <c r="T49" s="104"/>
      <c r="U49" s="104"/>
      <c r="V49" s="104"/>
      <c r="W49" s="104"/>
      <c r="X49" s="94">
        <v>7.4983441309145005E-4</v>
      </c>
      <c r="Y49" s="94"/>
      <c r="Z49" s="94"/>
      <c r="AA49" s="94"/>
      <c r="AB49" s="94"/>
      <c r="AC49" s="94"/>
      <c r="AD49" s="94"/>
      <c r="AE49" s="94"/>
      <c r="AF49" s="94"/>
      <c r="AG49" s="94"/>
      <c r="AH49" s="94"/>
      <c r="AI49" s="92">
        <v>824</v>
      </c>
      <c r="AJ49" s="92"/>
      <c r="AK49" s="92"/>
      <c r="AL49" s="92"/>
      <c r="AM49" s="92"/>
      <c r="AN49" s="92"/>
      <c r="AO49" s="92"/>
      <c r="AP49" s="92"/>
      <c r="AQ49" s="92"/>
      <c r="AR49" s="94">
        <v>2.7475183973698501E-3</v>
      </c>
      <c r="AS49" s="94"/>
    </row>
    <row r="50" spans="2:45" s="1" customFormat="1" ht="10.65" customHeight="1" x14ac:dyDescent="0.15">
      <c r="B50" s="100" t="s">
        <v>1139</v>
      </c>
      <c r="C50" s="100"/>
      <c r="D50" s="100"/>
      <c r="E50" s="100"/>
      <c r="F50" s="100"/>
      <c r="G50" s="100"/>
      <c r="H50" s="100"/>
      <c r="I50" s="100"/>
      <c r="J50" s="100"/>
      <c r="K50" s="100"/>
      <c r="L50" s="104">
        <v>5881462.25</v>
      </c>
      <c r="M50" s="104"/>
      <c r="N50" s="104"/>
      <c r="O50" s="104"/>
      <c r="P50" s="104"/>
      <c r="Q50" s="104"/>
      <c r="R50" s="104"/>
      <c r="S50" s="104"/>
      <c r="T50" s="104"/>
      <c r="U50" s="104"/>
      <c r="V50" s="104"/>
      <c r="W50" s="104"/>
      <c r="X50" s="94">
        <v>2.6261971480232802E-4</v>
      </c>
      <c r="Y50" s="94"/>
      <c r="Z50" s="94"/>
      <c r="AA50" s="94"/>
      <c r="AB50" s="94"/>
      <c r="AC50" s="94"/>
      <c r="AD50" s="94"/>
      <c r="AE50" s="94"/>
      <c r="AF50" s="94"/>
      <c r="AG50" s="94"/>
      <c r="AH50" s="94"/>
      <c r="AI50" s="92">
        <v>268</v>
      </c>
      <c r="AJ50" s="92"/>
      <c r="AK50" s="92"/>
      <c r="AL50" s="92"/>
      <c r="AM50" s="92"/>
      <c r="AN50" s="92"/>
      <c r="AO50" s="92"/>
      <c r="AP50" s="92"/>
      <c r="AQ50" s="92"/>
      <c r="AR50" s="94">
        <v>8.9361035254262203E-4</v>
      </c>
      <c r="AS50" s="94"/>
    </row>
    <row r="51" spans="2:45" s="1" customFormat="1" ht="10.65" customHeight="1" x14ac:dyDescent="0.15">
      <c r="B51" s="100" t="s">
        <v>1140</v>
      </c>
      <c r="C51" s="100"/>
      <c r="D51" s="100"/>
      <c r="E51" s="100"/>
      <c r="F51" s="100"/>
      <c r="G51" s="100"/>
      <c r="H51" s="100"/>
      <c r="I51" s="100"/>
      <c r="J51" s="100"/>
      <c r="K51" s="100"/>
      <c r="L51" s="104">
        <v>7463245.3899999997</v>
      </c>
      <c r="M51" s="104"/>
      <c r="N51" s="104"/>
      <c r="O51" s="104"/>
      <c r="P51" s="104"/>
      <c r="Q51" s="104"/>
      <c r="R51" s="104"/>
      <c r="S51" s="104"/>
      <c r="T51" s="104"/>
      <c r="U51" s="104"/>
      <c r="V51" s="104"/>
      <c r="W51" s="104"/>
      <c r="X51" s="94">
        <v>3.3324967372214099E-4</v>
      </c>
      <c r="Y51" s="94"/>
      <c r="Z51" s="94"/>
      <c r="AA51" s="94"/>
      <c r="AB51" s="94"/>
      <c r="AC51" s="94"/>
      <c r="AD51" s="94"/>
      <c r="AE51" s="94"/>
      <c r="AF51" s="94"/>
      <c r="AG51" s="94"/>
      <c r="AH51" s="94"/>
      <c r="AI51" s="92">
        <v>364</v>
      </c>
      <c r="AJ51" s="92"/>
      <c r="AK51" s="92"/>
      <c r="AL51" s="92"/>
      <c r="AM51" s="92"/>
      <c r="AN51" s="92"/>
      <c r="AO51" s="92"/>
      <c r="AP51" s="92"/>
      <c r="AQ51" s="92"/>
      <c r="AR51" s="94">
        <v>1.2137095833041601E-3</v>
      </c>
      <c r="AS51" s="94"/>
    </row>
    <row r="52" spans="2:45" s="1" customFormat="1" ht="10.65" customHeight="1" x14ac:dyDescent="0.15">
      <c r="B52" s="100" t="s">
        <v>1141</v>
      </c>
      <c r="C52" s="100"/>
      <c r="D52" s="100"/>
      <c r="E52" s="100"/>
      <c r="F52" s="100"/>
      <c r="G52" s="100"/>
      <c r="H52" s="100"/>
      <c r="I52" s="100"/>
      <c r="J52" s="100"/>
      <c r="K52" s="100"/>
      <c r="L52" s="104">
        <v>20643368.800000001</v>
      </c>
      <c r="M52" s="104"/>
      <c r="N52" s="104"/>
      <c r="O52" s="104"/>
      <c r="P52" s="104"/>
      <c r="Q52" s="104"/>
      <c r="R52" s="104"/>
      <c r="S52" s="104"/>
      <c r="T52" s="104"/>
      <c r="U52" s="104"/>
      <c r="V52" s="104"/>
      <c r="W52" s="104"/>
      <c r="X52" s="94">
        <v>9.2177002867191297E-4</v>
      </c>
      <c r="Y52" s="94"/>
      <c r="Z52" s="94"/>
      <c r="AA52" s="94"/>
      <c r="AB52" s="94"/>
      <c r="AC52" s="94"/>
      <c r="AD52" s="94"/>
      <c r="AE52" s="94"/>
      <c r="AF52" s="94"/>
      <c r="AG52" s="94"/>
      <c r="AH52" s="94"/>
      <c r="AI52" s="92">
        <v>763</v>
      </c>
      <c r="AJ52" s="92"/>
      <c r="AK52" s="92"/>
      <c r="AL52" s="92"/>
      <c r="AM52" s="92"/>
      <c r="AN52" s="92"/>
      <c r="AO52" s="92"/>
      <c r="AP52" s="92"/>
      <c r="AQ52" s="92"/>
      <c r="AR52" s="94">
        <v>2.5441220111567901E-3</v>
      </c>
      <c r="AS52" s="94"/>
    </row>
    <row r="53" spans="2:45" s="1" customFormat="1" ht="10.65" customHeight="1" x14ac:dyDescent="0.15">
      <c r="B53" s="100" t="s">
        <v>1142</v>
      </c>
      <c r="C53" s="100"/>
      <c r="D53" s="100"/>
      <c r="E53" s="100"/>
      <c r="F53" s="100"/>
      <c r="G53" s="100"/>
      <c r="H53" s="100"/>
      <c r="I53" s="100"/>
      <c r="J53" s="100"/>
      <c r="K53" s="100"/>
      <c r="L53" s="104">
        <v>12781967.550000001</v>
      </c>
      <c r="M53" s="104"/>
      <c r="N53" s="104"/>
      <c r="O53" s="104"/>
      <c r="P53" s="104"/>
      <c r="Q53" s="104"/>
      <c r="R53" s="104"/>
      <c r="S53" s="104"/>
      <c r="T53" s="104"/>
      <c r="U53" s="104"/>
      <c r="V53" s="104"/>
      <c r="W53" s="104"/>
      <c r="X53" s="94">
        <v>5.7074185464568803E-4</v>
      </c>
      <c r="Y53" s="94"/>
      <c r="Z53" s="94"/>
      <c r="AA53" s="94"/>
      <c r="AB53" s="94"/>
      <c r="AC53" s="94"/>
      <c r="AD53" s="94"/>
      <c r="AE53" s="94"/>
      <c r="AF53" s="94"/>
      <c r="AG53" s="94"/>
      <c r="AH53" s="94"/>
      <c r="AI53" s="92">
        <v>664</v>
      </c>
      <c r="AJ53" s="92"/>
      <c r="AK53" s="92"/>
      <c r="AL53" s="92"/>
      <c r="AM53" s="92"/>
      <c r="AN53" s="92"/>
      <c r="AO53" s="92"/>
      <c r="AP53" s="92"/>
      <c r="AQ53" s="92"/>
      <c r="AR53" s="94">
        <v>2.2140196794339598E-3</v>
      </c>
      <c r="AS53" s="94"/>
    </row>
    <row r="54" spans="2:45" s="1" customFormat="1" ht="10.65" customHeight="1" x14ac:dyDescent="0.15">
      <c r="B54" s="100" t="s">
        <v>1143</v>
      </c>
      <c r="C54" s="100"/>
      <c r="D54" s="100"/>
      <c r="E54" s="100"/>
      <c r="F54" s="100"/>
      <c r="G54" s="100"/>
      <c r="H54" s="100"/>
      <c r="I54" s="100"/>
      <c r="J54" s="100"/>
      <c r="K54" s="100"/>
      <c r="L54" s="104">
        <v>2521575.59</v>
      </c>
      <c r="M54" s="104"/>
      <c r="N54" s="104"/>
      <c r="O54" s="104"/>
      <c r="P54" s="104"/>
      <c r="Q54" s="104"/>
      <c r="R54" s="104"/>
      <c r="S54" s="104"/>
      <c r="T54" s="104"/>
      <c r="U54" s="104"/>
      <c r="V54" s="104"/>
      <c r="W54" s="104"/>
      <c r="X54" s="94">
        <v>1.12593677243837E-4</v>
      </c>
      <c r="Y54" s="94"/>
      <c r="Z54" s="94"/>
      <c r="AA54" s="94"/>
      <c r="AB54" s="94"/>
      <c r="AC54" s="94"/>
      <c r="AD54" s="94"/>
      <c r="AE54" s="94"/>
      <c r="AF54" s="94"/>
      <c r="AG54" s="94"/>
      <c r="AH54" s="94"/>
      <c r="AI54" s="92">
        <v>146</v>
      </c>
      <c r="AJ54" s="92"/>
      <c r="AK54" s="92"/>
      <c r="AL54" s="92"/>
      <c r="AM54" s="92"/>
      <c r="AN54" s="92"/>
      <c r="AO54" s="92"/>
      <c r="AP54" s="92"/>
      <c r="AQ54" s="92"/>
      <c r="AR54" s="94">
        <v>4.8681758011650302E-4</v>
      </c>
      <c r="AS54" s="94"/>
    </row>
    <row r="55" spans="2:45" s="1" customFormat="1" ht="10.65" customHeight="1" x14ac:dyDescent="0.15">
      <c r="B55" s="100" t="s">
        <v>1144</v>
      </c>
      <c r="C55" s="100"/>
      <c r="D55" s="100"/>
      <c r="E55" s="100"/>
      <c r="F55" s="100"/>
      <c r="G55" s="100"/>
      <c r="H55" s="100"/>
      <c r="I55" s="100"/>
      <c r="J55" s="100"/>
      <c r="K55" s="100"/>
      <c r="L55" s="104">
        <v>670851.22</v>
      </c>
      <c r="M55" s="104"/>
      <c r="N55" s="104"/>
      <c r="O55" s="104"/>
      <c r="P55" s="104"/>
      <c r="Q55" s="104"/>
      <c r="R55" s="104"/>
      <c r="S55" s="104"/>
      <c r="T55" s="104"/>
      <c r="U55" s="104"/>
      <c r="V55" s="104"/>
      <c r="W55" s="104"/>
      <c r="X55" s="94">
        <v>2.99549242318428E-5</v>
      </c>
      <c r="Y55" s="94"/>
      <c r="Z55" s="94"/>
      <c r="AA55" s="94"/>
      <c r="AB55" s="94"/>
      <c r="AC55" s="94"/>
      <c r="AD55" s="94"/>
      <c r="AE55" s="94"/>
      <c r="AF55" s="94"/>
      <c r="AG55" s="94"/>
      <c r="AH55" s="94"/>
      <c r="AI55" s="92">
        <v>68</v>
      </c>
      <c r="AJ55" s="92"/>
      <c r="AK55" s="92"/>
      <c r="AL55" s="92"/>
      <c r="AM55" s="92"/>
      <c r="AN55" s="92"/>
      <c r="AO55" s="92"/>
      <c r="AP55" s="92"/>
      <c r="AQ55" s="92"/>
      <c r="AR55" s="94">
        <v>2.2673695512275501E-4</v>
      </c>
      <c r="AS55" s="94"/>
    </row>
    <row r="56" spans="2:45" s="1" customFormat="1" ht="10.65" customHeight="1" x14ac:dyDescent="0.15">
      <c r="B56" s="100" t="s">
        <v>1145</v>
      </c>
      <c r="C56" s="100"/>
      <c r="D56" s="100"/>
      <c r="E56" s="100"/>
      <c r="F56" s="100"/>
      <c r="G56" s="100"/>
      <c r="H56" s="100"/>
      <c r="I56" s="100"/>
      <c r="J56" s="100"/>
      <c r="K56" s="100"/>
      <c r="L56" s="104">
        <v>30586.14</v>
      </c>
      <c r="M56" s="104"/>
      <c r="N56" s="104"/>
      <c r="O56" s="104"/>
      <c r="P56" s="104"/>
      <c r="Q56" s="104"/>
      <c r="R56" s="104"/>
      <c r="S56" s="104"/>
      <c r="T56" s="104"/>
      <c r="U56" s="104"/>
      <c r="V56" s="104"/>
      <c r="W56" s="104"/>
      <c r="X56" s="94">
        <v>1.3657357681253601E-6</v>
      </c>
      <c r="Y56" s="94"/>
      <c r="Z56" s="94"/>
      <c r="AA56" s="94"/>
      <c r="AB56" s="94"/>
      <c r="AC56" s="94"/>
      <c r="AD56" s="94"/>
      <c r="AE56" s="94"/>
      <c r="AF56" s="94"/>
      <c r="AG56" s="94"/>
      <c r="AH56" s="94"/>
      <c r="AI56" s="92">
        <v>18</v>
      </c>
      <c r="AJ56" s="92"/>
      <c r="AK56" s="92"/>
      <c r="AL56" s="92"/>
      <c r="AM56" s="92"/>
      <c r="AN56" s="92"/>
      <c r="AO56" s="92"/>
      <c r="AP56" s="92"/>
      <c r="AQ56" s="92"/>
      <c r="AR56" s="94">
        <v>6.0018605767788003E-5</v>
      </c>
      <c r="AS56" s="94"/>
    </row>
    <row r="57" spans="2:45" s="1" customFormat="1" ht="10.65" customHeight="1" x14ac:dyDescent="0.15">
      <c r="B57" s="100" t="s">
        <v>1146</v>
      </c>
      <c r="C57" s="100"/>
      <c r="D57" s="100"/>
      <c r="E57" s="100"/>
      <c r="F57" s="100"/>
      <c r="G57" s="100"/>
      <c r="H57" s="100"/>
      <c r="I57" s="100"/>
      <c r="J57" s="100"/>
      <c r="K57" s="100"/>
      <c r="L57" s="104">
        <v>1824.13</v>
      </c>
      <c r="M57" s="104"/>
      <c r="N57" s="104"/>
      <c r="O57" s="104"/>
      <c r="P57" s="104"/>
      <c r="Q57" s="104"/>
      <c r="R57" s="104"/>
      <c r="S57" s="104"/>
      <c r="T57" s="104"/>
      <c r="U57" s="104"/>
      <c r="V57" s="104"/>
      <c r="W57" s="104"/>
      <c r="X57" s="94">
        <v>8.1451258207492502E-8</v>
      </c>
      <c r="Y57" s="94"/>
      <c r="Z57" s="94"/>
      <c r="AA57" s="94"/>
      <c r="AB57" s="94"/>
      <c r="AC57" s="94"/>
      <c r="AD57" s="94"/>
      <c r="AE57" s="94"/>
      <c r="AF57" s="94"/>
      <c r="AG57" s="94"/>
      <c r="AH57" s="94"/>
      <c r="AI57" s="92">
        <v>1</v>
      </c>
      <c r="AJ57" s="92"/>
      <c r="AK57" s="92"/>
      <c r="AL57" s="92"/>
      <c r="AM57" s="92"/>
      <c r="AN57" s="92"/>
      <c r="AO57" s="92"/>
      <c r="AP57" s="92"/>
      <c r="AQ57" s="92"/>
      <c r="AR57" s="94">
        <v>3.3343669870993299E-6</v>
      </c>
      <c r="AS57" s="94"/>
    </row>
    <row r="58" spans="2:45" s="1" customFormat="1" ht="10.65" customHeight="1" x14ac:dyDescent="0.15">
      <c r="B58" s="100" t="s">
        <v>1147</v>
      </c>
      <c r="C58" s="100"/>
      <c r="D58" s="100"/>
      <c r="E58" s="100"/>
      <c r="F58" s="100"/>
      <c r="G58" s="100"/>
      <c r="H58" s="100"/>
      <c r="I58" s="100"/>
      <c r="J58" s="100"/>
      <c r="K58" s="100"/>
      <c r="L58" s="104">
        <v>57148.74</v>
      </c>
      <c r="M58" s="104"/>
      <c r="N58" s="104"/>
      <c r="O58" s="104"/>
      <c r="P58" s="104"/>
      <c r="Q58" s="104"/>
      <c r="R58" s="104"/>
      <c r="S58" s="104"/>
      <c r="T58" s="104"/>
      <c r="U58" s="104"/>
      <c r="V58" s="104"/>
      <c r="W58" s="104"/>
      <c r="X58" s="94">
        <v>2.5518119750088301E-6</v>
      </c>
      <c r="Y58" s="94"/>
      <c r="Z58" s="94"/>
      <c r="AA58" s="94"/>
      <c r="AB58" s="94"/>
      <c r="AC58" s="94"/>
      <c r="AD58" s="94"/>
      <c r="AE58" s="94"/>
      <c r="AF58" s="94"/>
      <c r="AG58" s="94"/>
      <c r="AH58" s="94"/>
      <c r="AI58" s="92">
        <v>3</v>
      </c>
      <c r="AJ58" s="92"/>
      <c r="AK58" s="92"/>
      <c r="AL58" s="92"/>
      <c r="AM58" s="92"/>
      <c r="AN58" s="92"/>
      <c r="AO58" s="92"/>
      <c r="AP58" s="92"/>
      <c r="AQ58" s="92"/>
      <c r="AR58" s="94">
        <v>1.0003100961297999E-5</v>
      </c>
      <c r="AS58" s="94"/>
    </row>
    <row r="59" spans="2:45" s="1" customFormat="1" ht="10.65" customHeight="1" x14ac:dyDescent="0.15">
      <c r="B59" s="100" t="s">
        <v>1148</v>
      </c>
      <c r="C59" s="100"/>
      <c r="D59" s="100"/>
      <c r="E59" s="100"/>
      <c r="F59" s="100"/>
      <c r="G59" s="100"/>
      <c r="H59" s="100"/>
      <c r="I59" s="100"/>
      <c r="J59" s="100"/>
      <c r="K59" s="100"/>
      <c r="L59" s="104">
        <v>0</v>
      </c>
      <c r="M59" s="104"/>
      <c r="N59" s="104"/>
      <c r="O59" s="104"/>
      <c r="P59" s="104"/>
      <c r="Q59" s="104"/>
      <c r="R59" s="104"/>
      <c r="S59" s="104"/>
      <c r="T59" s="104"/>
      <c r="U59" s="104"/>
      <c r="V59" s="104"/>
      <c r="W59" s="104"/>
      <c r="X59" s="94">
        <v>0</v>
      </c>
      <c r="Y59" s="94"/>
      <c r="Z59" s="94"/>
      <c r="AA59" s="94"/>
      <c r="AB59" s="94"/>
      <c r="AC59" s="94"/>
      <c r="AD59" s="94"/>
      <c r="AE59" s="94"/>
      <c r="AF59" s="94"/>
      <c r="AG59" s="94"/>
      <c r="AH59" s="94"/>
      <c r="AI59" s="92">
        <v>1</v>
      </c>
      <c r="AJ59" s="92"/>
      <c r="AK59" s="92"/>
      <c r="AL59" s="92"/>
      <c r="AM59" s="92"/>
      <c r="AN59" s="92"/>
      <c r="AO59" s="92"/>
      <c r="AP59" s="92"/>
      <c r="AQ59" s="92"/>
      <c r="AR59" s="94">
        <v>3.3343669870993299E-6</v>
      </c>
      <c r="AS59" s="94"/>
    </row>
    <row r="60" spans="2:45" s="1" customFormat="1" ht="10.65" customHeight="1" x14ac:dyDescent="0.15">
      <c r="B60" s="100" t="s">
        <v>1149</v>
      </c>
      <c r="C60" s="100"/>
      <c r="D60" s="100"/>
      <c r="E60" s="100"/>
      <c r="F60" s="100"/>
      <c r="G60" s="100"/>
      <c r="H60" s="100"/>
      <c r="I60" s="100"/>
      <c r="J60" s="100"/>
      <c r="K60" s="100"/>
      <c r="L60" s="104">
        <v>0</v>
      </c>
      <c r="M60" s="104"/>
      <c r="N60" s="104"/>
      <c r="O60" s="104"/>
      <c r="P60" s="104"/>
      <c r="Q60" s="104"/>
      <c r="R60" s="104"/>
      <c r="S60" s="104"/>
      <c r="T60" s="104"/>
      <c r="U60" s="104"/>
      <c r="V60" s="104"/>
      <c r="W60" s="104"/>
      <c r="X60" s="94">
        <v>0</v>
      </c>
      <c r="Y60" s="94"/>
      <c r="Z60" s="94"/>
      <c r="AA60" s="94"/>
      <c r="AB60" s="94"/>
      <c r="AC60" s="94"/>
      <c r="AD60" s="94"/>
      <c r="AE60" s="94"/>
      <c r="AF60" s="94"/>
      <c r="AG60" s="94"/>
      <c r="AH60" s="94"/>
      <c r="AI60" s="92">
        <v>3</v>
      </c>
      <c r="AJ60" s="92"/>
      <c r="AK60" s="92"/>
      <c r="AL60" s="92"/>
      <c r="AM60" s="92"/>
      <c r="AN60" s="92"/>
      <c r="AO60" s="92"/>
      <c r="AP60" s="92"/>
      <c r="AQ60" s="92"/>
      <c r="AR60" s="94">
        <v>1.0003100961297999E-5</v>
      </c>
      <c r="AS60" s="94"/>
    </row>
    <row r="61" spans="2:45" s="1" customFormat="1" ht="10.65" customHeight="1" x14ac:dyDescent="0.15">
      <c r="B61" s="100" t="s">
        <v>1150</v>
      </c>
      <c r="C61" s="100"/>
      <c r="D61" s="100"/>
      <c r="E61" s="100"/>
      <c r="F61" s="100"/>
      <c r="G61" s="100"/>
      <c r="H61" s="100"/>
      <c r="I61" s="100"/>
      <c r="J61" s="100"/>
      <c r="K61" s="100"/>
      <c r="L61" s="104">
        <v>3774.43</v>
      </c>
      <c r="M61" s="104"/>
      <c r="N61" s="104"/>
      <c r="O61" s="104"/>
      <c r="P61" s="104"/>
      <c r="Q61" s="104"/>
      <c r="R61" s="104"/>
      <c r="S61" s="104"/>
      <c r="T61" s="104"/>
      <c r="U61" s="104"/>
      <c r="V61" s="104"/>
      <c r="W61" s="104"/>
      <c r="X61" s="94">
        <v>1.68536273465217E-7</v>
      </c>
      <c r="Y61" s="94"/>
      <c r="Z61" s="94"/>
      <c r="AA61" s="94"/>
      <c r="AB61" s="94"/>
      <c r="AC61" s="94"/>
      <c r="AD61" s="94"/>
      <c r="AE61" s="94"/>
      <c r="AF61" s="94"/>
      <c r="AG61" s="94"/>
      <c r="AH61" s="94"/>
      <c r="AI61" s="92">
        <v>2</v>
      </c>
      <c r="AJ61" s="92"/>
      <c r="AK61" s="92"/>
      <c r="AL61" s="92"/>
      <c r="AM61" s="92"/>
      <c r="AN61" s="92"/>
      <c r="AO61" s="92"/>
      <c r="AP61" s="92"/>
      <c r="AQ61" s="92"/>
      <c r="AR61" s="94">
        <v>6.6687339741986699E-6</v>
      </c>
      <c r="AS61" s="94"/>
    </row>
    <row r="62" spans="2:45" s="1" customFormat="1" ht="10.65" customHeight="1" x14ac:dyDescent="0.15">
      <c r="B62" s="100" t="s">
        <v>1151</v>
      </c>
      <c r="C62" s="100"/>
      <c r="D62" s="100"/>
      <c r="E62" s="100"/>
      <c r="F62" s="100"/>
      <c r="G62" s="100"/>
      <c r="H62" s="100"/>
      <c r="I62" s="100"/>
      <c r="J62" s="100"/>
      <c r="K62" s="100"/>
      <c r="L62" s="104">
        <v>40660.36</v>
      </c>
      <c r="M62" s="104"/>
      <c r="N62" s="104"/>
      <c r="O62" s="104"/>
      <c r="P62" s="104"/>
      <c r="Q62" s="104"/>
      <c r="R62" s="104"/>
      <c r="S62" s="104"/>
      <c r="T62" s="104"/>
      <c r="U62" s="104"/>
      <c r="V62" s="104"/>
      <c r="W62" s="104"/>
      <c r="X62" s="94">
        <v>1.81557097420118E-6</v>
      </c>
      <c r="Y62" s="94"/>
      <c r="Z62" s="94"/>
      <c r="AA62" s="94"/>
      <c r="AB62" s="94"/>
      <c r="AC62" s="94"/>
      <c r="AD62" s="94"/>
      <c r="AE62" s="94"/>
      <c r="AF62" s="94"/>
      <c r="AG62" s="94"/>
      <c r="AH62" s="94"/>
      <c r="AI62" s="92">
        <v>4</v>
      </c>
      <c r="AJ62" s="92"/>
      <c r="AK62" s="92"/>
      <c r="AL62" s="92"/>
      <c r="AM62" s="92"/>
      <c r="AN62" s="92"/>
      <c r="AO62" s="92"/>
      <c r="AP62" s="92"/>
      <c r="AQ62" s="92"/>
      <c r="AR62" s="94">
        <v>1.3337467948397301E-5</v>
      </c>
      <c r="AS62" s="94"/>
    </row>
    <row r="63" spans="2:45" s="1" customFormat="1" ht="10.65" customHeight="1" x14ac:dyDescent="0.15">
      <c r="B63" s="100" t="s">
        <v>1152</v>
      </c>
      <c r="C63" s="100"/>
      <c r="D63" s="100"/>
      <c r="E63" s="100"/>
      <c r="F63" s="100"/>
      <c r="G63" s="100"/>
      <c r="H63" s="100"/>
      <c r="I63" s="100"/>
      <c r="J63" s="100"/>
      <c r="K63" s="100"/>
      <c r="L63" s="104">
        <v>158691.42000000001</v>
      </c>
      <c r="M63" s="104"/>
      <c r="N63" s="104"/>
      <c r="O63" s="104"/>
      <c r="P63" s="104"/>
      <c r="Q63" s="104"/>
      <c r="R63" s="104"/>
      <c r="S63" s="104"/>
      <c r="T63" s="104"/>
      <c r="U63" s="104"/>
      <c r="V63" s="104"/>
      <c r="W63" s="104"/>
      <c r="X63" s="94">
        <v>7.08590715888322E-6</v>
      </c>
      <c r="Y63" s="94"/>
      <c r="Z63" s="94"/>
      <c r="AA63" s="94"/>
      <c r="AB63" s="94"/>
      <c r="AC63" s="94"/>
      <c r="AD63" s="94"/>
      <c r="AE63" s="94"/>
      <c r="AF63" s="94"/>
      <c r="AG63" s="94"/>
      <c r="AH63" s="94"/>
      <c r="AI63" s="92">
        <v>10</v>
      </c>
      <c r="AJ63" s="92"/>
      <c r="AK63" s="92"/>
      <c r="AL63" s="92"/>
      <c r="AM63" s="92"/>
      <c r="AN63" s="92"/>
      <c r="AO63" s="92"/>
      <c r="AP63" s="92"/>
      <c r="AQ63" s="92"/>
      <c r="AR63" s="94">
        <v>3.3343669870993299E-5</v>
      </c>
      <c r="AS63" s="94"/>
    </row>
    <row r="64" spans="2:45" s="1" customFormat="1" ht="12.75" customHeight="1" x14ac:dyDescent="0.15">
      <c r="B64" s="99"/>
      <c r="C64" s="99"/>
      <c r="D64" s="99"/>
      <c r="E64" s="99"/>
      <c r="F64" s="99"/>
      <c r="G64" s="99"/>
      <c r="H64" s="99"/>
      <c r="I64" s="99"/>
      <c r="J64" s="99"/>
      <c r="K64" s="99"/>
      <c r="L64" s="105">
        <v>22395356930.560001</v>
      </c>
      <c r="M64" s="105"/>
      <c r="N64" s="105"/>
      <c r="O64" s="105"/>
      <c r="P64" s="105"/>
      <c r="Q64" s="105"/>
      <c r="R64" s="105"/>
      <c r="S64" s="105"/>
      <c r="T64" s="105"/>
      <c r="U64" s="105"/>
      <c r="V64" s="105"/>
      <c r="W64" s="105"/>
      <c r="X64" s="95">
        <v>1</v>
      </c>
      <c r="Y64" s="95"/>
      <c r="Z64" s="95"/>
      <c r="AA64" s="95"/>
      <c r="AB64" s="95"/>
      <c r="AC64" s="95"/>
      <c r="AD64" s="95"/>
      <c r="AE64" s="95"/>
      <c r="AF64" s="95"/>
      <c r="AG64" s="95"/>
      <c r="AH64" s="95"/>
      <c r="AI64" s="93">
        <v>299907</v>
      </c>
      <c r="AJ64" s="93"/>
      <c r="AK64" s="93"/>
      <c r="AL64" s="93"/>
      <c r="AM64" s="93"/>
      <c r="AN64" s="93"/>
      <c r="AO64" s="93"/>
      <c r="AP64" s="93"/>
      <c r="AQ64" s="93"/>
      <c r="AR64" s="95">
        <v>1</v>
      </c>
      <c r="AS64" s="95"/>
    </row>
    <row r="65" spans="2:47" s="1" customFormat="1" ht="7.95" customHeight="1" x14ac:dyDescent="0.15"/>
    <row r="66" spans="2:47" s="1" customFormat="1" ht="19.2" customHeight="1" x14ac:dyDescent="0.15">
      <c r="B66" s="85" t="s">
        <v>1243</v>
      </c>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row>
    <row r="67" spans="2:47" s="1" customFormat="1" ht="9.6" customHeight="1" x14ac:dyDescent="0.15"/>
    <row r="68" spans="2:47" s="1" customFormat="1" ht="13.35" customHeight="1" x14ac:dyDescent="0.15">
      <c r="B68" s="79" t="s">
        <v>1120</v>
      </c>
      <c r="C68" s="79"/>
      <c r="D68" s="79"/>
      <c r="E68" s="79"/>
      <c r="F68" s="79"/>
      <c r="G68" s="79"/>
      <c r="H68" s="79"/>
      <c r="I68" s="79"/>
      <c r="J68" s="79"/>
      <c r="K68" s="79"/>
      <c r="L68" s="79"/>
      <c r="M68" s="79" t="s">
        <v>1117</v>
      </c>
      <c r="N68" s="79"/>
      <c r="O68" s="79"/>
      <c r="P68" s="79"/>
      <c r="Q68" s="79"/>
      <c r="R68" s="79"/>
      <c r="S68" s="79"/>
      <c r="T68" s="79"/>
      <c r="U68" s="79"/>
      <c r="V68" s="79"/>
      <c r="W68" s="79"/>
      <c r="X68" s="79" t="s">
        <v>1118</v>
      </c>
      <c r="Y68" s="79"/>
      <c r="Z68" s="79"/>
      <c r="AA68" s="79"/>
      <c r="AB68" s="79"/>
      <c r="AC68" s="79"/>
      <c r="AD68" s="79"/>
      <c r="AE68" s="79"/>
      <c r="AF68" s="79"/>
      <c r="AG68" s="79"/>
      <c r="AH68" s="79"/>
      <c r="AI68" s="79" t="s">
        <v>1119</v>
      </c>
      <c r="AJ68" s="79"/>
      <c r="AK68" s="79"/>
      <c r="AL68" s="79"/>
      <c r="AM68" s="79"/>
      <c r="AN68" s="79"/>
      <c r="AO68" s="79" t="s">
        <v>1118</v>
      </c>
      <c r="AP68" s="79"/>
      <c r="AQ68" s="79"/>
      <c r="AR68" s="79"/>
      <c r="AS68" s="79"/>
      <c r="AT68" s="79"/>
      <c r="AU68" s="79"/>
    </row>
    <row r="69" spans="2:47" s="1" customFormat="1" ht="10.65" customHeight="1" x14ac:dyDescent="0.15">
      <c r="B69" s="100" t="s">
        <v>1153</v>
      </c>
      <c r="C69" s="100"/>
      <c r="D69" s="100"/>
      <c r="E69" s="100"/>
      <c r="F69" s="100"/>
      <c r="G69" s="100"/>
      <c r="H69" s="100"/>
      <c r="I69" s="100"/>
      <c r="J69" s="100"/>
      <c r="K69" s="100"/>
      <c r="L69" s="100"/>
      <c r="M69" s="104">
        <v>535000</v>
      </c>
      <c r="N69" s="104"/>
      <c r="O69" s="104"/>
      <c r="P69" s="104"/>
      <c r="Q69" s="104"/>
      <c r="R69" s="104"/>
      <c r="S69" s="104"/>
      <c r="T69" s="104"/>
      <c r="U69" s="104"/>
      <c r="V69" s="104"/>
      <c r="W69" s="104"/>
      <c r="X69" s="94">
        <v>2.3888880255797898E-5</v>
      </c>
      <c r="Y69" s="94"/>
      <c r="Z69" s="94"/>
      <c r="AA69" s="94"/>
      <c r="AB69" s="94"/>
      <c r="AC69" s="94"/>
      <c r="AD69" s="94"/>
      <c r="AE69" s="94"/>
      <c r="AF69" s="94"/>
      <c r="AG69" s="94"/>
      <c r="AH69" s="94"/>
      <c r="AI69" s="92">
        <v>1546</v>
      </c>
      <c r="AJ69" s="92"/>
      <c r="AK69" s="92"/>
      <c r="AL69" s="92"/>
      <c r="AM69" s="92"/>
      <c r="AN69" s="92"/>
      <c r="AO69" s="94">
        <v>5.1549313620555702E-3</v>
      </c>
      <c r="AP69" s="94"/>
      <c r="AQ69" s="94"/>
      <c r="AR69" s="94"/>
      <c r="AS69" s="94"/>
      <c r="AT69" s="94"/>
      <c r="AU69" s="94"/>
    </row>
    <row r="70" spans="2:47" s="1" customFormat="1" ht="10.65" customHeight="1" x14ac:dyDescent="0.15">
      <c r="B70" s="100" t="s">
        <v>1121</v>
      </c>
      <c r="C70" s="100"/>
      <c r="D70" s="100"/>
      <c r="E70" s="100"/>
      <c r="F70" s="100"/>
      <c r="G70" s="100"/>
      <c r="H70" s="100"/>
      <c r="I70" s="100"/>
      <c r="J70" s="100"/>
      <c r="K70" s="100"/>
      <c r="L70" s="100"/>
      <c r="M70" s="104">
        <v>199795801.55000001</v>
      </c>
      <c r="N70" s="104"/>
      <c r="O70" s="104"/>
      <c r="P70" s="104"/>
      <c r="Q70" s="104"/>
      <c r="R70" s="104"/>
      <c r="S70" s="104"/>
      <c r="T70" s="104"/>
      <c r="U70" s="104"/>
      <c r="V70" s="104"/>
      <c r="W70" s="104"/>
      <c r="X70" s="94">
        <v>8.9213046333441199E-3</v>
      </c>
      <c r="Y70" s="94"/>
      <c r="Z70" s="94"/>
      <c r="AA70" s="94"/>
      <c r="AB70" s="94"/>
      <c r="AC70" s="94"/>
      <c r="AD70" s="94"/>
      <c r="AE70" s="94"/>
      <c r="AF70" s="94"/>
      <c r="AG70" s="94"/>
      <c r="AH70" s="94"/>
      <c r="AI70" s="92">
        <v>10097</v>
      </c>
      <c r="AJ70" s="92"/>
      <c r="AK70" s="92"/>
      <c r="AL70" s="92"/>
      <c r="AM70" s="92"/>
      <c r="AN70" s="92"/>
      <c r="AO70" s="94">
        <v>3.3667103468742E-2</v>
      </c>
      <c r="AP70" s="94"/>
      <c r="AQ70" s="94"/>
      <c r="AR70" s="94"/>
      <c r="AS70" s="94"/>
      <c r="AT70" s="94"/>
      <c r="AU70" s="94"/>
    </row>
    <row r="71" spans="2:47" s="1" customFormat="1" ht="10.65" customHeight="1" x14ac:dyDescent="0.15">
      <c r="B71" s="100" t="s">
        <v>1122</v>
      </c>
      <c r="C71" s="100"/>
      <c r="D71" s="100"/>
      <c r="E71" s="100"/>
      <c r="F71" s="100"/>
      <c r="G71" s="100"/>
      <c r="H71" s="100"/>
      <c r="I71" s="100"/>
      <c r="J71" s="100"/>
      <c r="K71" s="100"/>
      <c r="L71" s="100"/>
      <c r="M71" s="104">
        <v>193432941.81999901</v>
      </c>
      <c r="N71" s="104"/>
      <c r="O71" s="104"/>
      <c r="P71" s="104"/>
      <c r="Q71" s="104"/>
      <c r="R71" s="104"/>
      <c r="S71" s="104"/>
      <c r="T71" s="104"/>
      <c r="U71" s="104"/>
      <c r="V71" s="104"/>
      <c r="W71" s="104"/>
      <c r="X71" s="94">
        <v>8.6371895040461104E-3</v>
      </c>
      <c r="Y71" s="94"/>
      <c r="Z71" s="94"/>
      <c r="AA71" s="94"/>
      <c r="AB71" s="94"/>
      <c r="AC71" s="94"/>
      <c r="AD71" s="94"/>
      <c r="AE71" s="94"/>
      <c r="AF71" s="94"/>
      <c r="AG71" s="94"/>
      <c r="AH71" s="94"/>
      <c r="AI71" s="92">
        <v>8430</v>
      </c>
      <c r="AJ71" s="92"/>
      <c r="AK71" s="92"/>
      <c r="AL71" s="92"/>
      <c r="AM71" s="92"/>
      <c r="AN71" s="92"/>
      <c r="AO71" s="94">
        <v>2.8108713701247401E-2</v>
      </c>
      <c r="AP71" s="94"/>
      <c r="AQ71" s="94"/>
      <c r="AR71" s="94"/>
      <c r="AS71" s="94"/>
      <c r="AT71" s="94"/>
      <c r="AU71" s="94"/>
    </row>
    <row r="72" spans="2:47" s="1" customFormat="1" ht="10.65" customHeight="1" x14ac:dyDescent="0.15">
      <c r="B72" s="100" t="s">
        <v>1123</v>
      </c>
      <c r="C72" s="100"/>
      <c r="D72" s="100"/>
      <c r="E72" s="100"/>
      <c r="F72" s="100"/>
      <c r="G72" s="100"/>
      <c r="H72" s="100"/>
      <c r="I72" s="100"/>
      <c r="J72" s="100"/>
      <c r="K72" s="100"/>
      <c r="L72" s="100"/>
      <c r="M72" s="104">
        <v>236654041.11000001</v>
      </c>
      <c r="N72" s="104"/>
      <c r="O72" s="104"/>
      <c r="P72" s="104"/>
      <c r="Q72" s="104"/>
      <c r="R72" s="104"/>
      <c r="S72" s="104"/>
      <c r="T72" s="104"/>
      <c r="U72" s="104"/>
      <c r="V72" s="104"/>
      <c r="W72" s="104"/>
      <c r="X72" s="94">
        <v>1.05671028974345E-2</v>
      </c>
      <c r="Y72" s="94"/>
      <c r="Z72" s="94"/>
      <c r="AA72" s="94"/>
      <c r="AB72" s="94"/>
      <c r="AC72" s="94"/>
      <c r="AD72" s="94"/>
      <c r="AE72" s="94"/>
      <c r="AF72" s="94"/>
      <c r="AG72" s="94"/>
      <c r="AH72" s="94"/>
      <c r="AI72" s="92">
        <v>10441</v>
      </c>
      <c r="AJ72" s="92"/>
      <c r="AK72" s="92"/>
      <c r="AL72" s="92"/>
      <c r="AM72" s="92"/>
      <c r="AN72" s="92"/>
      <c r="AO72" s="94">
        <v>3.4814125712304099E-2</v>
      </c>
      <c r="AP72" s="94"/>
      <c r="AQ72" s="94"/>
      <c r="AR72" s="94"/>
      <c r="AS72" s="94"/>
      <c r="AT72" s="94"/>
      <c r="AU72" s="94"/>
    </row>
    <row r="73" spans="2:47" s="1" customFormat="1" ht="10.65" customHeight="1" x14ac:dyDescent="0.15">
      <c r="B73" s="100" t="s">
        <v>1124</v>
      </c>
      <c r="C73" s="100"/>
      <c r="D73" s="100"/>
      <c r="E73" s="100"/>
      <c r="F73" s="100"/>
      <c r="G73" s="100"/>
      <c r="H73" s="100"/>
      <c r="I73" s="100"/>
      <c r="J73" s="100"/>
      <c r="K73" s="100"/>
      <c r="L73" s="100"/>
      <c r="M73" s="104">
        <v>397266201.72999901</v>
      </c>
      <c r="N73" s="104"/>
      <c r="O73" s="104"/>
      <c r="P73" s="104"/>
      <c r="Q73" s="104"/>
      <c r="R73" s="104"/>
      <c r="S73" s="104"/>
      <c r="T73" s="104"/>
      <c r="U73" s="104"/>
      <c r="V73" s="104"/>
      <c r="W73" s="104"/>
      <c r="X73" s="94">
        <v>1.7738775182810401E-2</v>
      </c>
      <c r="Y73" s="94"/>
      <c r="Z73" s="94"/>
      <c r="AA73" s="94"/>
      <c r="AB73" s="94"/>
      <c r="AC73" s="94"/>
      <c r="AD73" s="94"/>
      <c r="AE73" s="94"/>
      <c r="AF73" s="94"/>
      <c r="AG73" s="94"/>
      <c r="AH73" s="94"/>
      <c r="AI73" s="92">
        <v>15208</v>
      </c>
      <c r="AJ73" s="92"/>
      <c r="AK73" s="92"/>
      <c r="AL73" s="92"/>
      <c r="AM73" s="92"/>
      <c r="AN73" s="92"/>
      <c r="AO73" s="94">
        <v>5.0709053139806698E-2</v>
      </c>
      <c r="AP73" s="94"/>
      <c r="AQ73" s="94"/>
      <c r="AR73" s="94"/>
      <c r="AS73" s="94"/>
      <c r="AT73" s="94"/>
      <c r="AU73" s="94"/>
    </row>
    <row r="74" spans="2:47" s="1" customFormat="1" ht="10.65" customHeight="1" x14ac:dyDescent="0.15">
      <c r="B74" s="100" t="s">
        <v>1125</v>
      </c>
      <c r="C74" s="100"/>
      <c r="D74" s="100"/>
      <c r="E74" s="100"/>
      <c r="F74" s="100"/>
      <c r="G74" s="100"/>
      <c r="H74" s="100"/>
      <c r="I74" s="100"/>
      <c r="J74" s="100"/>
      <c r="K74" s="100"/>
      <c r="L74" s="100"/>
      <c r="M74" s="104">
        <v>325490009.75999898</v>
      </c>
      <c r="N74" s="104"/>
      <c r="O74" s="104"/>
      <c r="P74" s="104"/>
      <c r="Q74" s="104"/>
      <c r="R74" s="104"/>
      <c r="S74" s="104"/>
      <c r="T74" s="104"/>
      <c r="U74" s="104"/>
      <c r="V74" s="104"/>
      <c r="W74" s="104"/>
      <c r="X74" s="94">
        <v>1.45338165749815E-2</v>
      </c>
      <c r="Y74" s="94"/>
      <c r="Z74" s="94"/>
      <c r="AA74" s="94"/>
      <c r="AB74" s="94"/>
      <c r="AC74" s="94"/>
      <c r="AD74" s="94"/>
      <c r="AE74" s="94"/>
      <c r="AF74" s="94"/>
      <c r="AG74" s="94"/>
      <c r="AH74" s="94"/>
      <c r="AI74" s="92">
        <v>10363</v>
      </c>
      <c r="AJ74" s="92"/>
      <c r="AK74" s="92"/>
      <c r="AL74" s="92"/>
      <c r="AM74" s="92"/>
      <c r="AN74" s="92"/>
      <c r="AO74" s="94">
        <v>3.45540450873104E-2</v>
      </c>
      <c r="AP74" s="94"/>
      <c r="AQ74" s="94"/>
      <c r="AR74" s="94"/>
      <c r="AS74" s="94"/>
      <c r="AT74" s="94"/>
      <c r="AU74" s="94"/>
    </row>
    <row r="75" spans="2:47" s="1" customFormat="1" ht="10.65" customHeight="1" x14ac:dyDescent="0.15">
      <c r="B75" s="100" t="s">
        <v>1126</v>
      </c>
      <c r="C75" s="100"/>
      <c r="D75" s="100"/>
      <c r="E75" s="100"/>
      <c r="F75" s="100"/>
      <c r="G75" s="100"/>
      <c r="H75" s="100"/>
      <c r="I75" s="100"/>
      <c r="J75" s="100"/>
      <c r="K75" s="100"/>
      <c r="L75" s="100"/>
      <c r="M75" s="104">
        <v>415103063.83999801</v>
      </c>
      <c r="N75" s="104"/>
      <c r="O75" s="104"/>
      <c r="P75" s="104"/>
      <c r="Q75" s="104"/>
      <c r="R75" s="104"/>
      <c r="S75" s="104"/>
      <c r="T75" s="104"/>
      <c r="U75" s="104"/>
      <c r="V75" s="104"/>
      <c r="W75" s="104"/>
      <c r="X75" s="94">
        <v>1.85352287586701E-2</v>
      </c>
      <c r="Y75" s="94"/>
      <c r="Z75" s="94"/>
      <c r="AA75" s="94"/>
      <c r="AB75" s="94"/>
      <c r="AC75" s="94"/>
      <c r="AD75" s="94"/>
      <c r="AE75" s="94"/>
      <c r="AF75" s="94"/>
      <c r="AG75" s="94"/>
      <c r="AH75" s="94"/>
      <c r="AI75" s="92">
        <v>11546</v>
      </c>
      <c r="AJ75" s="92"/>
      <c r="AK75" s="92"/>
      <c r="AL75" s="92"/>
      <c r="AM75" s="92"/>
      <c r="AN75" s="92"/>
      <c r="AO75" s="94">
        <v>3.84986012330489E-2</v>
      </c>
      <c r="AP75" s="94"/>
      <c r="AQ75" s="94"/>
      <c r="AR75" s="94"/>
      <c r="AS75" s="94"/>
      <c r="AT75" s="94"/>
      <c r="AU75" s="94"/>
    </row>
    <row r="76" spans="2:47" s="1" customFormat="1" ht="10.65" customHeight="1" x14ac:dyDescent="0.15">
      <c r="B76" s="100" t="s">
        <v>1127</v>
      </c>
      <c r="C76" s="100"/>
      <c r="D76" s="100"/>
      <c r="E76" s="100"/>
      <c r="F76" s="100"/>
      <c r="G76" s="100"/>
      <c r="H76" s="100"/>
      <c r="I76" s="100"/>
      <c r="J76" s="100"/>
      <c r="K76" s="100"/>
      <c r="L76" s="100"/>
      <c r="M76" s="104">
        <v>486585865.200001</v>
      </c>
      <c r="N76" s="104"/>
      <c r="O76" s="104"/>
      <c r="P76" s="104"/>
      <c r="Q76" s="104"/>
      <c r="R76" s="104"/>
      <c r="S76" s="104"/>
      <c r="T76" s="104"/>
      <c r="U76" s="104"/>
      <c r="V76" s="104"/>
      <c r="W76" s="104"/>
      <c r="X76" s="94">
        <v>2.1727086855937602E-2</v>
      </c>
      <c r="Y76" s="94"/>
      <c r="Z76" s="94"/>
      <c r="AA76" s="94"/>
      <c r="AB76" s="94"/>
      <c r="AC76" s="94"/>
      <c r="AD76" s="94"/>
      <c r="AE76" s="94"/>
      <c r="AF76" s="94"/>
      <c r="AG76" s="94"/>
      <c r="AH76" s="94"/>
      <c r="AI76" s="92">
        <v>11366</v>
      </c>
      <c r="AJ76" s="92"/>
      <c r="AK76" s="92"/>
      <c r="AL76" s="92"/>
      <c r="AM76" s="92"/>
      <c r="AN76" s="92"/>
      <c r="AO76" s="94">
        <v>3.7898415175371E-2</v>
      </c>
      <c r="AP76" s="94"/>
      <c r="AQ76" s="94"/>
      <c r="AR76" s="94"/>
      <c r="AS76" s="94"/>
      <c r="AT76" s="94"/>
      <c r="AU76" s="94"/>
    </row>
    <row r="77" spans="2:47" s="1" customFormat="1" ht="10.65" customHeight="1" x14ac:dyDescent="0.15">
      <c r="B77" s="100" t="s">
        <v>1128</v>
      </c>
      <c r="C77" s="100"/>
      <c r="D77" s="100"/>
      <c r="E77" s="100"/>
      <c r="F77" s="100"/>
      <c r="G77" s="100"/>
      <c r="H77" s="100"/>
      <c r="I77" s="100"/>
      <c r="J77" s="100"/>
      <c r="K77" s="100"/>
      <c r="L77" s="100"/>
      <c r="M77" s="104">
        <v>532031566.18000102</v>
      </c>
      <c r="N77" s="104"/>
      <c r="O77" s="104"/>
      <c r="P77" s="104"/>
      <c r="Q77" s="104"/>
      <c r="R77" s="104"/>
      <c r="S77" s="104"/>
      <c r="T77" s="104"/>
      <c r="U77" s="104"/>
      <c r="V77" s="104"/>
      <c r="W77" s="104"/>
      <c r="X77" s="94">
        <v>2.3756333414539501E-2</v>
      </c>
      <c r="Y77" s="94"/>
      <c r="Z77" s="94"/>
      <c r="AA77" s="94"/>
      <c r="AB77" s="94"/>
      <c r="AC77" s="94"/>
      <c r="AD77" s="94"/>
      <c r="AE77" s="94"/>
      <c r="AF77" s="94"/>
      <c r="AG77" s="94"/>
      <c r="AH77" s="94"/>
      <c r="AI77" s="92">
        <v>11376</v>
      </c>
      <c r="AJ77" s="92"/>
      <c r="AK77" s="92"/>
      <c r="AL77" s="92"/>
      <c r="AM77" s="92"/>
      <c r="AN77" s="92"/>
      <c r="AO77" s="94">
        <v>3.7931758845241997E-2</v>
      </c>
      <c r="AP77" s="94"/>
      <c r="AQ77" s="94"/>
      <c r="AR77" s="94"/>
      <c r="AS77" s="94"/>
      <c r="AT77" s="94"/>
      <c r="AU77" s="94"/>
    </row>
    <row r="78" spans="2:47" s="1" customFormat="1" ht="10.65" customHeight="1" x14ac:dyDescent="0.15">
      <c r="B78" s="100" t="s">
        <v>1129</v>
      </c>
      <c r="C78" s="100"/>
      <c r="D78" s="100"/>
      <c r="E78" s="100"/>
      <c r="F78" s="100"/>
      <c r="G78" s="100"/>
      <c r="H78" s="100"/>
      <c r="I78" s="100"/>
      <c r="J78" s="100"/>
      <c r="K78" s="100"/>
      <c r="L78" s="100"/>
      <c r="M78" s="104">
        <v>879343596.019997</v>
      </c>
      <c r="N78" s="104"/>
      <c r="O78" s="104"/>
      <c r="P78" s="104"/>
      <c r="Q78" s="104"/>
      <c r="R78" s="104"/>
      <c r="S78" s="104"/>
      <c r="T78" s="104"/>
      <c r="U78" s="104"/>
      <c r="V78" s="104"/>
      <c r="W78" s="104"/>
      <c r="X78" s="94">
        <v>3.9264549287896099E-2</v>
      </c>
      <c r="Y78" s="94"/>
      <c r="Z78" s="94"/>
      <c r="AA78" s="94"/>
      <c r="AB78" s="94"/>
      <c r="AC78" s="94"/>
      <c r="AD78" s="94"/>
      <c r="AE78" s="94"/>
      <c r="AF78" s="94"/>
      <c r="AG78" s="94"/>
      <c r="AH78" s="94"/>
      <c r="AI78" s="92">
        <v>17339</v>
      </c>
      <c r="AJ78" s="92"/>
      <c r="AK78" s="92"/>
      <c r="AL78" s="92"/>
      <c r="AM78" s="92"/>
      <c r="AN78" s="92"/>
      <c r="AO78" s="94">
        <v>5.7814589189315403E-2</v>
      </c>
      <c r="AP78" s="94"/>
      <c r="AQ78" s="94"/>
      <c r="AR78" s="94"/>
      <c r="AS78" s="94"/>
      <c r="AT78" s="94"/>
      <c r="AU78" s="94"/>
    </row>
    <row r="79" spans="2:47" s="1" customFormat="1" ht="10.65" customHeight="1" x14ac:dyDescent="0.15">
      <c r="B79" s="100" t="s">
        <v>1130</v>
      </c>
      <c r="C79" s="100"/>
      <c r="D79" s="100"/>
      <c r="E79" s="100"/>
      <c r="F79" s="100"/>
      <c r="G79" s="100"/>
      <c r="H79" s="100"/>
      <c r="I79" s="100"/>
      <c r="J79" s="100"/>
      <c r="K79" s="100"/>
      <c r="L79" s="100"/>
      <c r="M79" s="104">
        <v>652470839.810004</v>
      </c>
      <c r="N79" s="104"/>
      <c r="O79" s="104"/>
      <c r="P79" s="104"/>
      <c r="Q79" s="104"/>
      <c r="R79" s="104"/>
      <c r="S79" s="104"/>
      <c r="T79" s="104"/>
      <c r="U79" s="104"/>
      <c r="V79" s="104"/>
      <c r="W79" s="104"/>
      <c r="X79" s="94">
        <v>2.9134201425459898E-2</v>
      </c>
      <c r="Y79" s="94"/>
      <c r="Z79" s="94"/>
      <c r="AA79" s="94"/>
      <c r="AB79" s="94"/>
      <c r="AC79" s="94"/>
      <c r="AD79" s="94"/>
      <c r="AE79" s="94"/>
      <c r="AF79" s="94"/>
      <c r="AG79" s="94"/>
      <c r="AH79" s="94"/>
      <c r="AI79" s="92">
        <v>11667</v>
      </c>
      <c r="AJ79" s="92"/>
      <c r="AK79" s="92"/>
      <c r="AL79" s="92"/>
      <c r="AM79" s="92"/>
      <c r="AN79" s="92"/>
      <c r="AO79" s="94">
        <v>3.8902059638487897E-2</v>
      </c>
      <c r="AP79" s="94"/>
      <c r="AQ79" s="94"/>
      <c r="AR79" s="94"/>
      <c r="AS79" s="94"/>
      <c r="AT79" s="94"/>
      <c r="AU79" s="94"/>
    </row>
    <row r="80" spans="2:47" s="1" customFormat="1" ht="10.65" customHeight="1" x14ac:dyDescent="0.15">
      <c r="B80" s="100" t="s">
        <v>1131</v>
      </c>
      <c r="C80" s="100"/>
      <c r="D80" s="100"/>
      <c r="E80" s="100"/>
      <c r="F80" s="100"/>
      <c r="G80" s="100"/>
      <c r="H80" s="100"/>
      <c r="I80" s="100"/>
      <c r="J80" s="100"/>
      <c r="K80" s="100"/>
      <c r="L80" s="100"/>
      <c r="M80" s="104">
        <v>809898596.5</v>
      </c>
      <c r="N80" s="104"/>
      <c r="O80" s="104"/>
      <c r="P80" s="104"/>
      <c r="Q80" s="104"/>
      <c r="R80" s="104"/>
      <c r="S80" s="104"/>
      <c r="T80" s="104"/>
      <c r="U80" s="104"/>
      <c r="V80" s="104"/>
      <c r="W80" s="104"/>
      <c r="X80" s="94">
        <v>3.6163683347901397E-2</v>
      </c>
      <c r="Y80" s="94"/>
      <c r="Z80" s="94"/>
      <c r="AA80" s="94"/>
      <c r="AB80" s="94"/>
      <c r="AC80" s="94"/>
      <c r="AD80" s="94"/>
      <c r="AE80" s="94"/>
      <c r="AF80" s="94"/>
      <c r="AG80" s="94"/>
      <c r="AH80" s="94"/>
      <c r="AI80" s="92">
        <v>13125</v>
      </c>
      <c r="AJ80" s="92"/>
      <c r="AK80" s="92"/>
      <c r="AL80" s="92"/>
      <c r="AM80" s="92"/>
      <c r="AN80" s="92"/>
      <c r="AO80" s="94">
        <v>4.3763566705678797E-2</v>
      </c>
      <c r="AP80" s="94"/>
      <c r="AQ80" s="94"/>
      <c r="AR80" s="94"/>
      <c r="AS80" s="94"/>
      <c r="AT80" s="94"/>
      <c r="AU80" s="94"/>
    </row>
    <row r="81" spans="2:47" s="1" customFormat="1" ht="10.65" customHeight="1" x14ac:dyDescent="0.15">
      <c r="B81" s="100" t="s">
        <v>1132</v>
      </c>
      <c r="C81" s="100"/>
      <c r="D81" s="100"/>
      <c r="E81" s="100"/>
      <c r="F81" s="100"/>
      <c r="G81" s="100"/>
      <c r="H81" s="100"/>
      <c r="I81" s="100"/>
      <c r="J81" s="100"/>
      <c r="K81" s="100"/>
      <c r="L81" s="100"/>
      <c r="M81" s="104">
        <v>771321010.34000099</v>
      </c>
      <c r="N81" s="104"/>
      <c r="O81" s="104"/>
      <c r="P81" s="104"/>
      <c r="Q81" s="104"/>
      <c r="R81" s="104"/>
      <c r="S81" s="104"/>
      <c r="T81" s="104"/>
      <c r="U81" s="104"/>
      <c r="V81" s="104"/>
      <c r="W81" s="104"/>
      <c r="X81" s="94">
        <v>3.4441112625781901E-2</v>
      </c>
      <c r="Y81" s="94"/>
      <c r="Z81" s="94"/>
      <c r="AA81" s="94"/>
      <c r="AB81" s="94"/>
      <c r="AC81" s="94"/>
      <c r="AD81" s="94"/>
      <c r="AE81" s="94"/>
      <c r="AF81" s="94"/>
      <c r="AG81" s="94"/>
      <c r="AH81" s="94"/>
      <c r="AI81" s="92">
        <v>11803</v>
      </c>
      <c r="AJ81" s="92"/>
      <c r="AK81" s="92"/>
      <c r="AL81" s="92"/>
      <c r="AM81" s="92"/>
      <c r="AN81" s="92"/>
      <c r="AO81" s="94">
        <v>3.9355533548733397E-2</v>
      </c>
      <c r="AP81" s="94"/>
      <c r="AQ81" s="94"/>
      <c r="AR81" s="94"/>
      <c r="AS81" s="94"/>
      <c r="AT81" s="94"/>
      <c r="AU81" s="94"/>
    </row>
    <row r="82" spans="2:47" s="1" customFormat="1" ht="10.65" customHeight="1" x14ac:dyDescent="0.15">
      <c r="B82" s="100" t="s">
        <v>1133</v>
      </c>
      <c r="C82" s="100"/>
      <c r="D82" s="100"/>
      <c r="E82" s="100"/>
      <c r="F82" s="100"/>
      <c r="G82" s="100"/>
      <c r="H82" s="100"/>
      <c r="I82" s="100"/>
      <c r="J82" s="100"/>
      <c r="K82" s="100"/>
      <c r="L82" s="100"/>
      <c r="M82" s="104">
        <v>872987197.52000201</v>
      </c>
      <c r="N82" s="104"/>
      <c r="O82" s="104"/>
      <c r="P82" s="104"/>
      <c r="Q82" s="104"/>
      <c r="R82" s="104"/>
      <c r="S82" s="104"/>
      <c r="T82" s="104"/>
      <c r="U82" s="104"/>
      <c r="V82" s="104"/>
      <c r="W82" s="104"/>
      <c r="X82" s="94">
        <v>3.8980722666167998E-2</v>
      </c>
      <c r="Y82" s="94"/>
      <c r="Z82" s="94"/>
      <c r="AA82" s="94"/>
      <c r="AB82" s="94"/>
      <c r="AC82" s="94"/>
      <c r="AD82" s="94"/>
      <c r="AE82" s="94"/>
      <c r="AF82" s="94"/>
      <c r="AG82" s="94"/>
      <c r="AH82" s="94"/>
      <c r="AI82" s="92">
        <v>12601</v>
      </c>
      <c r="AJ82" s="92"/>
      <c r="AK82" s="92"/>
      <c r="AL82" s="92"/>
      <c r="AM82" s="92"/>
      <c r="AN82" s="92"/>
      <c r="AO82" s="94">
        <v>4.2016358404438701E-2</v>
      </c>
      <c r="AP82" s="94"/>
      <c r="AQ82" s="94"/>
      <c r="AR82" s="94"/>
      <c r="AS82" s="94"/>
      <c r="AT82" s="94"/>
      <c r="AU82" s="94"/>
    </row>
    <row r="83" spans="2:47" s="1" customFormat="1" ht="10.65" customHeight="1" x14ac:dyDescent="0.15">
      <c r="B83" s="100" t="s">
        <v>1134</v>
      </c>
      <c r="C83" s="100"/>
      <c r="D83" s="100"/>
      <c r="E83" s="100"/>
      <c r="F83" s="100"/>
      <c r="G83" s="100"/>
      <c r="H83" s="100"/>
      <c r="I83" s="100"/>
      <c r="J83" s="100"/>
      <c r="K83" s="100"/>
      <c r="L83" s="100"/>
      <c r="M83" s="104">
        <v>1629279882.1800001</v>
      </c>
      <c r="N83" s="104"/>
      <c r="O83" s="104"/>
      <c r="P83" s="104"/>
      <c r="Q83" s="104"/>
      <c r="R83" s="104"/>
      <c r="S83" s="104"/>
      <c r="T83" s="104"/>
      <c r="U83" s="104"/>
      <c r="V83" s="104"/>
      <c r="W83" s="104"/>
      <c r="X83" s="94">
        <v>7.2750788801081406E-2</v>
      </c>
      <c r="Y83" s="94"/>
      <c r="Z83" s="94"/>
      <c r="AA83" s="94"/>
      <c r="AB83" s="94"/>
      <c r="AC83" s="94"/>
      <c r="AD83" s="94"/>
      <c r="AE83" s="94"/>
      <c r="AF83" s="94"/>
      <c r="AG83" s="94"/>
      <c r="AH83" s="94"/>
      <c r="AI83" s="92">
        <v>21591</v>
      </c>
      <c r="AJ83" s="92"/>
      <c r="AK83" s="92"/>
      <c r="AL83" s="92"/>
      <c r="AM83" s="92"/>
      <c r="AN83" s="92"/>
      <c r="AO83" s="94">
        <v>7.1992317618461699E-2</v>
      </c>
      <c r="AP83" s="94"/>
      <c r="AQ83" s="94"/>
      <c r="AR83" s="94"/>
      <c r="AS83" s="94"/>
      <c r="AT83" s="94"/>
      <c r="AU83" s="94"/>
    </row>
    <row r="84" spans="2:47" s="1" customFormat="1" ht="10.65" customHeight="1" x14ac:dyDescent="0.15">
      <c r="B84" s="100" t="s">
        <v>1135</v>
      </c>
      <c r="C84" s="100"/>
      <c r="D84" s="100"/>
      <c r="E84" s="100"/>
      <c r="F84" s="100"/>
      <c r="G84" s="100"/>
      <c r="H84" s="100"/>
      <c r="I84" s="100"/>
      <c r="J84" s="100"/>
      <c r="K84" s="100"/>
      <c r="L84" s="100"/>
      <c r="M84" s="104">
        <v>1312670295.78</v>
      </c>
      <c r="N84" s="104"/>
      <c r="O84" s="104"/>
      <c r="P84" s="104"/>
      <c r="Q84" s="104"/>
      <c r="R84" s="104"/>
      <c r="S84" s="104"/>
      <c r="T84" s="104"/>
      <c r="U84" s="104"/>
      <c r="V84" s="104"/>
      <c r="W84" s="104"/>
      <c r="X84" s="94">
        <v>5.8613501890151701E-2</v>
      </c>
      <c r="Y84" s="94"/>
      <c r="Z84" s="94"/>
      <c r="AA84" s="94"/>
      <c r="AB84" s="94"/>
      <c r="AC84" s="94"/>
      <c r="AD84" s="94"/>
      <c r="AE84" s="94"/>
      <c r="AF84" s="94"/>
      <c r="AG84" s="94"/>
      <c r="AH84" s="94"/>
      <c r="AI84" s="92">
        <v>16296</v>
      </c>
      <c r="AJ84" s="92"/>
      <c r="AK84" s="92"/>
      <c r="AL84" s="92"/>
      <c r="AM84" s="92"/>
      <c r="AN84" s="92"/>
      <c r="AO84" s="94">
        <v>5.4336844421770697E-2</v>
      </c>
      <c r="AP84" s="94"/>
      <c r="AQ84" s="94"/>
      <c r="AR84" s="94"/>
      <c r="AS84" s="94"/>
      <c r="AT84" s="94"/>
      <c r="AU84" s="94"/>
    </row>
    <row r="85" spans="2:47" s="1" customFormat="1" ht="10.65" customHeight="1" x14ac:dyDescent="0.15">
      <c r="B85" s="100" t="s">
        <v>1136</v>
      </c>
      <c r="C85" s="100"/>
      <c r="D85" s="100"/>
      <c r="E85" s="100"/>
      <c r="F85" s="100"/>
      <c r="G85" s="100"/>
      <c r="H85" s="100"/>
      <c r="I85" s="100"/>
      <c r="J85" s="100"/>
      <c r="K85" s="100"/>
      <c r="L85" s="100"/>
      <c r="M85" s="104">
        <v>1508197611.73001</v>
      </c>
      <c r="N85" s="104"/>
      <c r="O85" s="104"/>
      <c r="P85" s="104"/>
      <c r="Q85" s="104"/>
      <c r="R85" s="104"/>
      <c r="S85" s="104"/>
      <c r="T85" s="104"/>
      <c r="U85" s="104"/>
      <c r="V85" s="104"/>
      <c r="W85" s="104"/>
      <c r="X85" s="94">
        <v>6.7344209623735399E-2</v>
      </c>
      <c r="Y85" s="94"/>
      <c r="Z85" s="94"/>
      <c r="AA85" s="94"/>
      <c r="AB85" s="94"/>
      <c r="AC85" s="94"/>
      <c r="AD85" s="94"/>
      <c r="AE85" s="94"/>
      <c r="AF85" s="94"/>
      <c r="AG85" s="94"/>
      <c r="AH85" s="94"/>
      <c r="AI85" s="92">
        <v>16572</v>
      </c>
      <c r="AJ85" s="92"/>
      <c r="AK85" s="92"/>
      <c r="AL85" s="92"/>
      <c r="AM85" s="92"/>
      <c r="AN85" s="92"/>
      <c r="AO85" s="94">
        <v>5.5257129710210198E-2</v>
      </c>
      <c r="AP85" s="94"/>
      <c r="AQ85" s="94"/>
      <c r="AR85" s="94"/>
      <c r="AS85" s="94"/>
      <c r="AT85" s="94"/>
      <c r="AU85" s="94"/>
    </row>
    <row r="86" spans="2:47" s="1" customFormat="1" ht="10.65" customHeight="1" x14ac:dyDescent="0.15">
      <c r="B86" s="100" t="s">
        <v>1137</v>
      </c>
      <c r="C86" s="100"/>
      <c r="D86" s="100"/>
      <c r="E86" s="100"/>
      <c r="F86" s="100"/>
      <c r="G86" s="100"/>
      <c r="H86" s="100"/>
      <c r="I86" s="100"/>
      <c r="J86" s="100"/>
      <c r="K86" s="100"/>
      <c r="L86" s="100"/>
      <c r="M86" s="104">
        <v>1010370798.6900001</v>
      </c>
      <c r="N86" s="104"/>
      <c r="O86" s="104"/>
      <c r="P86" s="104"/>
      <c r="Q86" s="104"/>
      <c r="R86" s="104"/>
      <c r="S86" s="104"/>
      <c r="T86" s="104"/>
      <c r="U86" s="104"/>
      <c r="V86" s="104"/>
      <c r="W86" s="104"/>
      <c r="X86" s="94">
        <v>4.5115190698804201E-2</v>
      </c>
      <c r="Y86" s="94"/>
      <c r="Z86" s="94"/>
      <c r="AA86" s="94"/>
      <c r="AB86" s="94"/>
      <c r="AC86" s="94"/>
      <c r="AD86" s="94"/>
      <c r="AE86" s="94"/>
      <c r="AF86" s="94"/>
      <c r="AG86" s="94"/>
      <c r="AH86" s="94"/>
      <c r="AI86" s="92">
        <v>10575</v>
      </c>
      <c r="AJ86" s="92"/>
      <c r="AK86" s="92"/>
      <c r="AL86" s="92"/>
      <c r="AM86" s="92"/>
      <c r="AN86" s="92"/>
      <c r="AO86" s="94">
        <v>3.5260930888575501E-2</v>
      </c>
      <c r="AP86" s="94"/>
      <c r="AQ86" s="94"/>
      <c r="AR86" s="94"/>
      <c r="AS86" s="94"/>
      <c r="AT86" s="94"/>
      <c r="AU86" s="94"/>
    </row>
    <row r="87" spans="2:47" s="1" customFormat="1" ht="10.65" customHeight="1" x14ac:dyDescent="0.15">
      <c r="B87" s="100" t="s">
        <v>1138</v>
      </c>
      <c r="C87" s="100"/>
      <c r="D87" s="100"/>
      <c r="E87" s="100"/>
      <c r="F87" s="100"/>
      <c r="G87" s="100"/>
      <c r="H87" s="100"/>
      <c r="I87" s="100"/>
      <c r="J87" s="100"/>
      <c r="K87" s="100"/>
      <c r="L87" s="100"/>
      <c r="M87" s="104">
        <v>918801587.65999997</v>
      </c>
      <c r="N87" s="104"/>
      <c r="O87" s="104"/>
      <c r="P87" s="104"/>
      <c r="Q87" s="104"/>
      <c r="R87" s="104"/>
      <c r="S87" s="104"/>
      <c r="T87" s="104"/>
      <c r="U87" s="104"/>
      <c r="V87" s="104"/>
      <c r="W87" s="104"/>
      <c r="X87" s="94">
        <v>4.1026431974666697E-2</v>
      </c>
      <c r="Y87" s="94"/>
      <c r="Z87" s="94"/>
      <c r="AA87" s="94"/>
      <c r="AB87" s="94"/>
      <c r="AC87" s="94"/>
      <c r="AD87" s="94"/>
      <c r="AE87" s="94"/>
      <c r="AF87" s="94"/>
      <c r="AG87" s="94"/>
      <c r="AH87" s="94"/>
      <c r="AI87" s="92">
        <v>9650</v>
      </c>
      <c r="AJ87" s="92"/>
      <c r="AK87" s="92"/>
      <c r="AL87" s="92"/>
      <c r="AM87" s="92"/>
      <c r="AN87" s="92"/>
      <c r="AO87" s="94">
        <v>3.2176641425508599E-2</v>
      </c>
      <c r="AP87" s="94"/>
      <c r="AQ87" s="94"/>
      <c r="AR87" s="94"/>
      <c r="AS87" s="94"/>
      <c r="AT87" s="94"/>
      <c r="AU87" s="94"/>
    </row>
    <row r="88" spans="2:47" s="1" customFormat="1" ht="10.65" customHeight="1" x14ac:dyDescent="0.15">
      <c r="B88" s="100" t="s">
        <v>1139</v>
      </c>
      <c r="C88" s="100"/>
      <c r="D88" s="100"/>
      <c r="E88" s="100"/>
      <c r="F88" s="100"/>
      <c r="G88" s="100"/>
      <c r="H88" s="100"/>
      <c r="I88" s="100"/>
      <c r="J88" s="100"/>
      <c r="K88" s="100"/>
      <c r="L88" s="100"/>
      <c r="M88" s="104">
        <v>1877495772.6699901</v>
      </c>
      <c r="N88" s="104"/>
      <c r="O88" s="104"/>
      <c r="P88" s="104"/>
      <c r="Q88" s="104"/>
      <c r="R88" s="104"/>
      <c r="S88" s="104"/>
      <c r="T88" s="104"/>
      <c r="U88" s="104"/>
      <c r="V88" s="104"/>
      <c r="W88" s="104"/>
      <c r="X88" s="94">
        <v>8.3834152699214903E-2</v>
      </c>
      <c r="Y88" s="94"/>
      <c r="Z88" s="94"/>
      <c r="AA88" s="94"/>
      <c r="AB88" s="94"/>
      <c r="AC88" s="94"/>
      <c r="AD88" s="94"/>
      <c r="AE88" s="94"/>
      <c r="AF88" s="94"/>
      <c r="AG88" s="94"/>
      <c r="AH88" s="94"/>
      <c r="AI88" s="92">
        <v>17795</v>
      </c>
      <c r="AJ88" s="92"/>
      <c r="AK88" s="92"/>
      <c r="AL88" s="92"/>
      <c r="AM88" s="92"/>
      <c r="AN88" s="92"/>
      <c r="AO88" s="94">
        <v>5.93350605354327E-2</v>
      </c>
      <c r="AP88" s="94"/>
      <c r="AQ88" s="94"/>
      <c r="AR88" s="94"/>
      <c r="AS88" s="94"/>
      <c r="AT88" s="94"/>
      <c r="AU88" s="94"/>
    </row>
    <row r="89" spans="2:47" s="1" customFormat="1" ht="10.65" customHeight="1" x14ac:dyDescent="0.15">
      <c r="B89" s="100" t="s">
        <v>1140</v>
      </c>
      <c r="C89" s="100"/>
      <c r="D89" s="100"/>
      <c r="E89" s="100"/>
      <c r="F89" s="100"/>
      <c r="G89" s="100"/>
      <c r="H89" s="100"/>
      <c r="I89" s="100"/>
      <c r="J89" s="100"/>
      <c r="K89" s="100"/>
      <c r="L89" s="100"/>
      <c r="M89" s="104">
        <v>1710601707.95</v>
      </c>
      <c r="N89" s="104"/>
      <c r="O89" s="104"/>
      <c r="P89" s="104"/>
      <c r="Q89" s="104"/>
      <c r="R89" s="104"/>
      <c r="S89" s="104"/>
      <c r="T89" s="104"/>
      <c r="U89" s="104"/>
      <c r="V89" s="104"/>
      <c r="W89" s="104"/>
      <c r="X89" s="94">
        <v>7.6381980124449897E-2</v>
      </c>
      <c r="Y89" s="94"/>
      <c r="Z89" s="94"/>
      <c r="AA89" s="94"/>
      <c r="AB89" s="94"/>
      <c r="AC89" s="94"/>
      <c r="AD89" s="94"/>
      <c r="AE89" s="94"/>
      <c r="AF89" s="94"/>
      <c r="AG89" s="94"/>
      <c r="AH89" s="94"/>
      <c r="AI89" s="92">
        <v>13841</v>
      </c>
      <c r="AJ89" s="92"/>
      <c r="AK89" s="92"/>
      <c r="AL89" s="92"/>
      <c r="AM89" s="92"/>
      <c r="AN89" s="92"/>
      <c r="AO89" s="94">
        <v>4.6150973468441901E-2</v>
      </c>
      <c r="AP89" s="94"/>
      <c r="AQ89" s="94"/>
      <c r="AR89" s="94"/>
      <c r="AS89" s="94"/>
      <c r="AT89" s="94"/>
      <c r="AU89" s="94"/>
    </row>
    <row r="90" spans="2:47" s="1" customFormat="1" ht="10.65" customHeight="1" x14ac:dyDescent="0.15">
      <c r="B90" s="100" t="s">
        <v>1141</v>
      </c>
      <c r="C90" s="100"/>
      <c r="D90" s="100"/>
      <c r="E90" s="100"/>
      <c r="F90" s="100"/>
      <c r="G90" s="100"/>
      <c r="H90" s="100"/>
      <c r="I90" s="100"/>
      <c r="J90" s="100"/>
      <c r="K90" s="100"/>
      <c r="L90" s="100"/>
      <c r="M90" s="104">
        <v>1454897540.6800001</v>
      </c>
      <c r="N90" s="104"/>
      <c r="O90" s="104"/>
      <c r="P90" s="104"/>
      <c r="Q90" s="104"/>
      <c r="R90" s="104"/>
      <c r="S90" s="104"/>
      <c r="T90" s="104"/>
      <c r="U90" s="104"/>
      <c r="V90" s="104"/>
      <c r="W90" s="104"/>
      <c r="X90" s="94">
        <v>6.4964248848148096E-2</v>
      </c>
      <c r="Y90" s="94"/>
      <c r="Z90" s="94"/>
      <c r="AA90" s="94"/>
      <c r="AB90" s="94"/>
      <c r="AC90" s="94"/>
      <c r="AD90" s="94"/>
      <c r="AE90" s="94"/>
      <c r="AF90" s="94"/>
      <c r="AG90" s="94"/>
      <c r="AH90" s="94"/>
      <c r="AI90" s="92">
        <v>10508</v>
      </c>
      <c r="AJ90" s="92"/>
      <c r="AK90" s="92"/>
      <c r="AL90" s="92"/>
      <c r="AM90" s="92"/>
      <c r="AN90" s="92"/>
      <c r="AO90" s="94">
        <v>3.5037528300439803E-2</v>
      </c>
      <c r="AP90" s="94"/>
      <c r="AQ90" s="94"/>
      <c r="AR90" s="94"/>
      <c r="AS90" s="94"/>
      <c r="AT90" s="94"/>
      <c r="AU90" s="94"/>
    </row>
    <row r="91" spans="2:47" s="1" customFormat="1" ht="10.65" customHeight="1" x14ac:dyDescent="0.15">
      <c r="B91" s="100" t="s">
        <v>1142</v>
      </c>
      <c r="C91" s="100"/>
      <c r="D91" s="100"/>
      <c r="E91" s="100"/>
      <c r="F91" s="100"/>
      <c r="G91" s="100"/>
      <c r="H91" s="100"/>
      <c r="I91" s="100"/>
      <c r="J91" s="100"/>
      <c r="K91" s="100"/>
      <c r="L91" s="100"/>
      <c r="M91" s="104">
        <v>845825096.85000098</v>
      </c>
      <c r="N91" s="104"/>
      <c r="O91" s="104"/>
      <c r="P91" s="104"/>
      <c r="Q91" s="104"/>
      <c r="R91" s="104"/>
      <c r="S91" s="104"/>
      <c r="T91" s="104"/>
      <c r="U91" s="104"/>
      <c r="V91" s="104"/>
      <c r="W91" s="104"/>
      <c r="X91" s="94">
        <v>3.7767877487847303E-2</v>
      </c>
      <c r="Y91" s="94"/>
      <c r="Z91" s="94"/>
      <c r="AA91" s="94"/>
      <c r="AB91" s="94"/>
      <c r="AC91" s="94"/>
      <c r="AD91" s="94"/>
      <c r="AE91" s="94"/>
      <c r="AF91" s="94"/>
      <c r="AG91" s="94"/>
      <c r="AH91" s="94"/>
      <c r="AI91" s="92">
        <v>6017</v>
      </c>
      <c r="AJ91" s="92"/>
      <c r="AK91" s="92"/>
      <c r="AL91" s="92"/>
      <c r="AM91" s="92"/>
      <c r="AN91" s="92"/>
      <c r="AO91" s="94">
        <v>2.0062886161376699E-2</v>
      </c>
      <c r="AP91" s="94"/>
      <c r="AQ91" s="94"/>
      <c r="AR91" s="94"/>
      <c r="AS91" s="94"/>
      <c r="AT91" s="94"/>
      <c r="AU91" s="94"/>
    </row>
    <row r="92" spans="2:47" s="1" customFormat="1" ht="10.65" customHeight="1" x14ac:dyDescent="0.15">
      <c r="B92" s="100" t="s">
        <v>1143</v>
      </c>
      <c r="C92" s="100"/>
      <c r="D92" s="100"/>
      <c r="E92" s="100"/>
      <c r="F92" s="100"/>
      <c r="G92" s="100"/>
      <c r="H92" s="100"/>
      <c r="I92" s="100"/>
      <c r="J92" s="100"/>
      <c r="K92" s="100"/>
      <c r="L92" s="100"/>
      <c r="M92" s="104">
        <v>989295364.49000001</v>
      </c>
      <c r="N92" s="104"/>
      <c r="O92" s="104"/>
      <c r="P92" s="104"/>
      <c r="Q92" s="104"/>
      <c r="R92" s="104"/>
      <c r="S92" s="104"/>
      <c r="T92" s="104"/>
      <c r="U92" s="104"/>
      <c r="V92" s="104"/>
      <c r="W92" s="104"/>
      <c r="X92" s="94">
        <v>4.4174128037228998E-2</v>
      </c>
      <c r="Y92" s="94"/>
      <c r="Z92" s="94"/>
      <c r="AA92" s="94"/>
      <c r="AB92" s="94"/>
      <c r="AC92" s="94"/>
      <c r="AD92" s="94"/>
      <c r="AE92" s="94"/>
      <c r="AF92" s="94"/>
      <c r="AG92" s="94"/>
      <c r="AH92" s="94"/>
      <c r="AI92" s="92">
        <v>6264</v>
      </c>
      <c r="AJ92" s="92"/>
      <c r="AK92" s="92"/>
      <c r="AL92" s="92"/>
      <c r="AM92" s="92"/>
      <c r="AN92" s="92"/>
      <c r="AO92" s="94">
        <v>2.0886474807190199E-2</v>
      </c>
      <c r="AP92" s="94"/>
      <c r="AQ92" s="94"/>
      <c r="AR92" s="94"/>
      <c r="AS92" s="94"/>
      <c r="AT92" s="94"/>
      <c r="AU92" s="94"/>
    </row>
    <row r="93" spans="2:47" s="1" customFormat="1" ht="10.65" customHeight="1" x14ac:dyDescent="0.15">
      <c r="B93" s="100" t="s">
        <v>1144</v>
      </c>
      <c r="C93" s="100"/>
      <c r="D93" s="100"/>
      <c r="E93" s="100"/>
      <c r="F93" s="100"/>
      <c r="G93" s="100"/>
      <c r="H93" s="100"/>
      <c r="I93" s="100"/>
      <c r="J93" s="100"/>
      <c r="K93" s="100"/>
      <c r="L93" s="100"/>
      <c r="M93" s="104">
        <v>1347566939.9200001</v>
      </c>
      <c r="N93" s="104"/>
      <c r="O93" s="104"/>
      <c r="P93" s="104"/>
      <c r="Q93" s="104"/>
      <c r="R93" s="104"/>
      <c r="S93" s="104"/>
      <c r="T93" s="104"/>
      <c r="U93" s="104"/>
      <c r="V93" s="104"/>
      <c r="W93" s="104"/>
      <c r="X93" s="94">
        <v>6.0171710774618303E-2</v>
      </c>
      <c r="Y93" s="94"/>
      <c r="Z93" s="94"/>
      <c r="AA93" s="94"/>
      <c r="AB93" s="94"/>
      <c r="AC93" s="94"/>
      <c r="AD93" s="94"/>
      <c r="AE93" s="94"/>
      <c r="AF93" s="94"/>
      <c r="AG93" s="94"/>
      <c r="AH93" s="94"/>
      <c r="AI93" s="92">
        <v>7965</v>
      </c>
      <c r="AJ93" s="92"/>
      <c r="AK93" s="92"/>
      <c r="AL93" s="92"/>
      <c r="AM93" s="92"/>
      <c r="AN93" s="92"/>
      <c r="AO93" s="94">
        <v>2.6558233052246201E-2</v>
      </c>
      <c r="AP93" s="94"/>
      <c r="AQ93" s="94"/>
      <c r="AR93" s="94"/>
      <c r="AS93" s="94"/>
      <c r="AT93" s="94"/>
      <c r="AU93" s="94"/>
    </row>
    <row r="94" spans="2:47" s="1" customFormat="1" ht="10.65" customHeight="1" x14ac:dyDescent="0.15">
      <c r="B94" s="100" t="s">
        <v>1145</v>
      </c>
      <c r="C94" s="100"/>
      <c r="D94" s="100"/>
      <c r="E94" s="100"/>
      <c r="F94" s="100"/>
      <c r="G94" s="100"/>
      <c r="H94" s="100"/>
      <c r="I94" s="100"/>
      <c r="J94" s="100"/>
      <c r="K94" s="100"/>
      <c r="L94" s="100"/>
      <c r="M94" s="104">
        <v>724142067.77999794</v>
      </c>
      <c r="N94" s="104"/>
      <c r="O94" s="104"/>
      <c r="P94" s="104"/>
      <c r="Q94" s="104"/>
      <c r="R94" s="104"/>
      <c r="S94" s="104"/>
      <c r="T94" s="104"/>
      <c r="U94" s="104"/>
      <c r="V94" s="104"/>
      <c r="W94" s="104"/>
      <c r="X94" s="94">
        <v>3.2334473168938699E-2</v>
      </c>
      <c r="Y94" s="94"/>
      <c r="Z94" s="94"/>
      <c r="AA94" s="94"/>
      <c r="AB94" s="94"/>
      <c r="AC94" s="94"/>
      <c r="AD94" s="94"/>
      <c r="AE94" s="94"/>
      <c r="AF94" s="94"/>
      <c r="AG94" s="94"/>
      <c r="AH94" s="94"/>
      <c r="AI94" s="92">
        <v>4103</v>
      </c>
      <c r="AJ94" s="92"/>
      <c r="AK94" s="92"/>
      <c r="AL94" s="92"/>
      <c r="AM94" s="92"/>
      <c r="AN94" s="92"/>
      <c r="AO94" s="94">
        <v>1.3680907748068599E-2</v>
      </c>
      <c r="AP94" s="94"/>
      <c r="AQ94" s="94"/>
      <c r="AR94" s="94"/>
      <c r="AS94" s="94"/>
      <c r="AT94" s="94"/>
      <c r="AU94" s="94"/>
    </row>
    <row r="95" spans="2:47" s="1" customFormat="1" ht="10.65" customHeight="1" x14ac:dyDescent="0.15">
      <c r="B95" s="100" t="s">
        <v>1149</v>
      </c>
      <c r="C95" s="100"/>
      <c r="D95" s="100"/>
      <c r="E95" s="100"/>
      <c r="F95" s="100"/>
      <c r="G95" s="100"/>
      <c r="H95" s="100"/>
      <c r="I95" s="100"/>
      <c r="J95" s="100"/>
      <c r="K95" s="100"/>
      <c r="L95" s="100"/>
      <c r="M95" s="104">
        <v>36843961.469999999</v>
      </c>
      <c r="N95" s="104"/>
      <c r="O95" s="104"/>
      <c r="P95" s="104"/>
      <c r="Q95" s="104"/>
      <c r="R95" s="104"/>
      <c r="S95" s="104"/>
      <c r="T95" s="104"/>
      <c r="U95" s="104"/>
      <c r="V95" s="104"/>
      <c r="W95" s="104"/>
      <c r="X95" s="94">
        <v>1.6451607172075901E-3</v>
      </c>
      <c r="Y95" s="94"/>
      <c r="Z95" s="94"/>
      <c r="AA95" s="94"/>
      <c r="AB95" s="94"/>
      <c r="AC95" s="94"/>
      <c r="AD95" s="94"/>
      <c r="AE95" s="94"/>
      <c r="AF95" s="94"/>
      <c r="AG95" s="94"/>
      <c r="AH95" s="94"/>
      <c r="AI95" s="92">
        <v>262</v>
      </c>
      <c r="AJ95" s="92"/>
      <c r="AK95" s="92"/>
      <c r="AL95" s="92"/>
      <c r="AM95" s="92"/>
      <c r="AN95" s="92"/>
      <c r="AO95" s="94">
        <v>8.7360415062002605E-4</v>
      </c>
      <c r="AP95" s="94"/>
      <c r="AQ95" s="94"/>
      <c r="AR95" s="94"/>
      <c r="AS95" s="94"/>
      <c r="AT95" s="94"/>
      <c r="AU95" s="94"/>
    </row>
    <row r="96" spans="2:47" s="1" customFormat="1" ht="10.65" customHeight="1" x14ac:dyDescent="0.15">
      <c r="B96" s="100" t="s">
        <v>1152</v>
      </c>
      <c r="C96" s="100"/>
      <c r="D96" s="100"/>
      <c r="E96" s="100"/>
      <c r="F96" s="100"/>
      <c r="G96" s="100"/>
      <c r="H96" s="100"/>
      <c r="I96" s="100"/>
      <c r="J96" s="100"/>
      <c r="K96" s="100"/>
      <c r="L96" s="100"/>
      <c r="M96" s="104">
        <v>173750598.88</v>
      </c>
      <c r="N96" s="104"/>
      <c r="O96" s="104"/>
      <c r="P96" s="104"/>
      <c r="Q96" s="104"/>
      <c r="R96" s="104"/>
      <c r="S96" s="104"/>
      <c r="T96" s="104"/>
      <c r="U96" s="104"/>
      <c r="V96" s="104"/>
      <c r="W96" s="104"/>
      <c r="X96" s="94">
        <v>7.7583313103130498E-3</v>
      </c>
      <c r="Y96" s="94"/>
      <c r="Z96" s="94"/>
      <c r="AA96" s="94"/>
      <c r="AB96" s="94"/>
      <c r="AC96" s="94"/>
      <c r="AD96" s="94"/>
      <c r="AE96" s="94"/>
      <c r="AF96" s="94"/>
      <c r="AG96" s="94"/>
      <c r="AH96" s="94"/>
      <c r="AI96" s="92">
        <v>1159</v>
      </c>
      <c r="AJ96" s="92"/>
      <c r="AK96" s="92"/>
      <c r="AL96" s="92"/>
      <c r="AM96" s="92"/>
      <c r="AN96" s="92"/>
      <c r="AO96" s="94">
        <v>3.8645313380481299E-3</v>
      </c>
      <c r="AP96" s="94"/>
      <c r="AQ96" s="94"/>
      <c r="AR96" s="94"/>
      <c r="AS96" s="94"/>
      <c r="AT96" s="94"/>
      <c r="AU96" s="94"/>
    </row>
    <row r="97" spans="2:47" s="1" customFormat="1" ht="10.65" customHeight="1" x14ac:dyDescent="0.15">
      <c r="B97" s="100" t="s">
        <v>1147</v>
      </c>
      <c r="C97" s="100"/>
      <c r="D97" s="100"/>
      <c r="E97" s="100"/>
      <c r="F97" s="100"/>
      <c r="G97" s="100"/>
      <c r="H97" s="100"/>
      <c r="I97" s="100"/>
      <c r="J97" s="100"/>
      <c r="K97" s="100"/>
      <c r="L97" s="100"/>
      <c r="M97" s="104">
        <v>19028050.699999999</v>
      </c>
      <c r="N97" s="104"/>
      <c r="O97" s="104"/>
      <c r="P97" s="104"/>
      <c r="Q97" s="104"/>
      <c r="R97" s="104"/>
      <c r="S97" s="104"/>
      <c r="T97" s="104"/>
      <c r="U97" s="104"/>
      <c r="V97" s="104"/>
      <c r="W97" s="104"/>
      <c r="X97" s="94">
        <v>8.4964266294121598E-4</v>
      </c>
      <c r="Y97" s="94"/>
      <c r="Z97" s="94"/>
      <c r="AA97" s="94"/>
      <c r="AB97" s="94"/>
      <c r="AC97" s="94"/>
      <c r="AD97" s="94"/>
      <c r="AE97" s="94"/>
      <c r="AF97" s="94"/>
      <c r="AG97" s="94"/>
      <c r="AH97" s="94"/>
      <c r="AI97" s="92">
        <v>105</v>
      </c>
      <c r="AJ97" s="92"/>
      <c r="AK97" s="92"/>
      <c r="AL97" s="92"/>
      <c r="AM97" s="92"/>
      <c r="AN97" s="92"/>
      <c r="AO97" s="94">
        <v>3.5010853364543E-4</v>
      </c>
      <c r="AP97" s="94"/>
      <c r="AQ97" s="94"/>
      <c r="AR97" s="94"/>
      <c r="AS97" s="94"/>
      <c r="AT97" s="94"/>
      <c r="AU97" s="94"/>
    </row>
    <row r="98" spans="2:47" s="1" customFormat="1" ht="10.65" customHeight="1" x14ac:dyDescent="0.15">
      <c r="B98" s="100" t="s">
        <v>1151</v>
      </c>
      <c r="C98" s="100"/>
      <c r="D98" s="100"/>
      <c r="E98" s="100"/>
      <c r="F98" s="100"/>
      <c r="G98" s="100"/>
      <c r="H98" s="100"/>
      <c r="I98" s="100"/>
      <c r="J98" s="100"/>
      <c r="K98" s="100"/>
      <c r="L98" s="100"/>
      <c r="M98" s="104">
        <v>39712221.289999999</v>
      </c>
      <c r="N98" s="104"/>
      <c r="O98" s="104"/>
      <c r="P98" s="104"/>
      <c r="Q98" s="104"/>
      <c r="R98" s="104"/>
      <c r="S98" s="104"/>
      <c r="T98" s="104"/>
      <c r="U98" s="104"/>
      <c r="V98" s="104"/>
      <c r="W98" s="104"/>
      <c r="X98" s="94">
        <v>1.77323457773562E-3</v>
      </c>
      <c r="Y98" s="94"/>
      <c r="Z98" s="94"/>
      <c r="AA98" s="94"/>
      <c r="AB98" s="94"/>
      <c r="AC98" s="94"/>
      <c r="AD98" s="94"/>
      <c r="AE98" s="94"/>
      <c r="AF98" s="94"/>
      <c r="AG98" s="94"/>
      <c r="AH98" s="94"/>
      <c r="AI98" s="92">
        <v>187</v>
      </c>
      <c r="AJ98" s="92"/>
      <c r="AK98" s="92"/>
      <c r="AL98" s="92"/>
      <c r="AM98" s="92"/>
      <c r="AN98" s="92"/>
      <c r="AO98" s="94">
        <v>6.2352662658757502E-4</v>
      </c>
      <c r="AP98" s="94"/>
      <c r="AQ98" s="94"/>
      <c r="AR98" s="94"/>
      <c r="AS98" s="94"/>
      <c r="AT98" s="94"/>
      <c r="AU98" s="94"/>
    </row>
    <row r="99" spans="2:47" s="1" customFormat="1" ht="10.65" customHeight="1" x14ac:dyDescent="0.15">
      <c r="B99" s="100" t="s">
        <v>1146</v>
      </c>
      <c r="C99" s="100"/>
      <c r="D99" s="100"/>
      <c r="E99" s="100"/>
      <c r="F99" s="100"/>
      <c r="G99" s="100"/>
      <c r="H99" s="100"/>
      <c r="I99" s="100"/>
      <c r="J99" s="100"/>
      <c r="K99" s="100"/>
      <c r="L99" s="100"/>
      <c r="M99" s="104">
        <v>23961700.460000001</v>
      </c>
      <c r="N99" s="104"/>
      <c r="O99" s="104"/>
      <c r="P99" s="104"/>
      <c r="Q99" s="104"/>
      <c r="R99" s="104"/>
      <c r="S99" s="104"/>
      <c r="T99" s="104"/>
      <c r="U99" s="104"/>
      <c r="V99" s="104"/>
      <c r="W99" s="104"/>
      <c r="X99" s="94">
        <v>1.0699405476901601E-3</v>
      </c>
      <c r="Y99" s="94"/>
      <c r="Z99" s="94"/>
      <c r="AA99" s="94"/>
      <c r="AB99" s="94"/>
      <c r="AC99" s="94"/>
      <c r="AD99" s="94"/>
      <c r="AE99" s="94"/>
      <c r="AF99" s="94"/>
      <c r="AG99" s="94"/>
      <c r="AH99" s="94"/>
      <c r="AI99" s="92">
        <v>109</v>
      </c>
      <c r="AJ99" s="92"/>
      <c r="AK99" s="92"/>
      <c r="AL99" s="92"/>
      <c r="AM99" s="92"/>
      <c r="AN99" s="92"/>
      <c r="AO99" s="94">
        <v>3.6344600159382697E-4</v>
      </c>
      <c r="AP99" s="94"/>
      <c r="AQ99" s="94"/>
      <c r="AR99" s="94"/>
      <c r="AS99" s="94"/>
      <c r="AT99" s="94"/>
      <c r="AU99" s="94"/>
    </row>
    <row r="100" spans="2:47" s="1" customFormat="1" ht="13.35" customHeight="1" x14ac:dyDescent="0.15">
      <c r="B100" s="99"/>
      <c r="C100" s="99"/>
      <c r="D100" s="99"/>
      <c r="E100" s="99"/>
      <c r="F100" s="99"/>
      <c r="G100" s="99"/>
      <c r="H100" s="99"/>
      <c r="I100" s="99"/>
      <c r="J100" s="99"/>
      <c r="K100" s="99"/>
      <c r="L100" s="99"/>
      <c r="M100" s="105">
        <v>22395356930.560001</v>
      </c>
      <c r="N100" s="105"/>
      <c r="O100" s="105"/>
      <c r="P100" s="105"/>
      <c r="Q100" s="105"/>
      <c r="R100" s="105"/>
      <c r="S100" s="105"/>
      <c r="T100" s="105"/>
      <c r="U100" s="105"/>
      <c r="V100" s="105"/>
      <c r="W100" s="105"/>
      <c r="X100" s="95">
        <v>1</v>
      </c>
      <c r="Y100" s="95"/>
      <c r="Z100" s="95"/>
      <c r="AA100" s="95"/>
      <c r="AB100" s="95"/>
      <c r="AC100" s="95"/>
      <c r="AD100" s="95"/>
      <c r="AE100" s="95"/>
      <c r="AF100" s="95"/>
      <c r="AG100" s="95"/>
      <c r="AH100" s="95"/>
      <c r="AI100" s="93">
        <v>299907</v>
      </c>
      <c r="AJ100" s="93"/>
      <c r="AK100" s="93"/>
      <c r="AL100" s="93"/>
      <c r="AM100" s="93"/>
      <c r="AN100" s="93"/>
      <c r="AO100" s="95">
        <v>1</v>
      </c>
      <c r="AP100" s="95"/>
      <c r="AQ100" s="95"/>
      <c r="AR100" s="95"/>
      <c r="AS100" s="95"/>
      <c r="AT100" s="95"/>
      <c r="AU100" s="95"/>
    </row>
    <row r="101" spans="2:47" s="1" customFormat="1" ht="9" customHeight="1" x14ac:dyDescent="0.15"/>
    <row r="102" spans="2:47" s="1" customFormat="1" ht="19.2" customHeight="1" x14ac:dyDescent="0.15">
      <c r="B102" s="85" t="s">
        <v>1244</v>
      </c>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85"/>
      <c r="AO102" s="85"/>
      <c r="AP102" s="85"/>
      <c r="AQ102" s="85"/>
      <c r="AR102" s="85"/>
      <c r="AS102" s="85"/>
      <c r="AT102" s="85"/>
      <c r="AU102" s="85"/>
    </row>
    <row r="103" spans="2:47" s="1" customFormat="1" ht="9" customHeight="1" x14ac:dyDescent="0.15"/>
    <row r="104" spans="2:47" s="1" customFormat="1" ht="12.75" customHeight="1" x14ac:dyDescent="0.15">
      <c r="B104" s="79" t="s">
        <v>1120</v>
      </c>
      <c r="C104" s="79"/>
      <c r="D104" s="79"/>
      <c r="E104" s="79"/>
      <c r="F104" s="79"/>
      <c r="G104" s="79"/>
      <c r="H104" s="79"/>
      <c r="I104" s="79"/>
      <c r="J104" s="79"/>
      <c r="K104" s="79" t="s">
        <v>1117</v>
      </c>
      <c r="L104" s="79"/>
      <c r="M104" s="79"/>
      <c r="N104" s="79"/>
      <c r="O104" s="79"/>
      <c r="P104" s="79"/>
      <c r="Q104" s="79"/>
      <c r="R104" s="79"/>
      <c r="S104" s="79"/>
      <c r="T104" s="79"/>
      <c r="U104" s="79"/>
      <c r="V104" s="79"/>
      <c r="W104" s="79" t="s">
        <v>1118</v>
      </c>
      <c r="X104" s="79"/>
      <c r="Y104" s="79"/>
      <c r="Z104" s="79"/>
      <c r="AA104" s="79"/>
      <c r="AB104" s="79"/>
      <c r="AC104" s="79"/>
      <c r="AD104" s="79"/>
      <c r="AE104" s="79"/>
      <c r="AF104" s="79"/>
      <c r="AG104" s="79"/>
      <c r="AH104" s="79" t="s">
        <v>1119</v>
      </c>
      <c r="AI104" s="79"/>
      <c r="AJ104" s="79"/>
      <c r="AK104" s="79"/>
      <c r="AL104" s="79"/>
      <c r="AM104" s="79"/>
      <c r="AN104" s="79"/>
      <c r="AO104" s="79" t="s">
        <v>1118</v>
      </c>
      <c r="AP104" s="79"/>
      <c r="AQ104" s="79"/>
      <c r="AR104" s="79"/>
      <c r="AS104" s="79"/>
      <c r="AT104" s="79"/>
    </row>
    <row r="105" spans="2:47" s="1" customFormat="1" ht="10.65" customHeight="1" x14ac:dyDescent="0.15">
      <c r="B105" s="100" t="s">
        <v>1121</v>
      </c>
      <c r="C105" s="100"/>
      <c r="D105" s="100"/>
      <c r="E105" s="100"/>
      <c r="F105" s="100"/>
      <c r="G105" s="100"/>
      <c r="H105" s="100"/>
      <c r="I105" s="100"/>
      <c r="J105" s="100"/>
      <c r="K105" s="104">
        <v>2404500</v>
      </c>
      <c r="L105" s="104"/>
      <c r="M105" s="104"/>
      <c r="N105" s="104"/>
      <c r="O105" s="104"/>
      <c r="P105" s="104"/>
      <c r="Q105" s="104"/>
      <c r="R105" s="104"/>
      <c r="S105" s="104"/>
      <c r="T105" s="104"/>
      <c r="U105" s="104"/>
      <c r="V105" s="104"/>
      <c r="W105" s="94">
        <v>1.07366004813207E-4</v>
      </c>
      <c r="X105" s="94"/>
      <c r="Y105" s="94"/>
      <c r="Z105" s="94"/>
      <c r="AA105" s="94"/>
      <c r="AB105" s="94"/>
      <c r="AC105" s="94"/>
      <c r="AD105" s="94"/>
      <c r="AE105" s="94"/>
      <c r="AF105" s="94"/>
      <c r="AG105" s="94"/>
      <c r="AH105" s="92">
        <v>29</v>
      </c>
      <c r="AI105" s="92"/>
      <c r="AJ105" s="92"/>
      <c r="AK105" s="92"/>
      <c r="AL105" s="92"/>
      <c r="AM105" s="92"/>
      <c r="AN105" s="92"/>
      <c r="AO105" s="94">
        <v>9.6696642625880702E-5</v>
      </c>
      <c r="AP105" s="94"/>
      <c r="AQ105" s="94"/>
      <c r="AR105" s="94"/>
      <c r="AS105" s="94"/>
      <c r="AT105" s="94"/>
    </row>
    <row r="106" spans="2:47" s="1" customFormat="1" ht="10.65" customHeight="1" x14ac:dyDescent="0.15">
      <c r="B106" s="100" t="s">
        <v>1122</v>
      </c>
      <c r="C106" s="100"/>
      <c r="D106" s="100"/>
      <c r="E106" s="100"/>
      <c r="F106" s="100"/>
      <c r="G106" s="100"/>
      <c r="H106" s="100"/>
      <c r="I106" s="100"/>
      <c r="J106" s="100"/>
      <c r="K106" s="104">
        <v>32993408.920000002</v>
      </c>
      <c r="L106" s="104"/>
      <c r="M106" s="104"/>
      <c r="N106" s="104"/>
      <c r="O106" s="104"/>
      <c r="P106" s="104"/>
      <c r="Q106" s="104"/>
      <c r="R106" s="104"/>
      <c r="S106" s="104"/>
      <c r="T106" s="104"/>
      <c r="U106" s="104"/>
      <c r="V106" s="104"/>
      <c r="W106" s="94">
        <v>1.4732254110662599E-3</v>
      </c>
      <c r="X106" s="94"/>
      <c r="Y106" s="94"/>
      <c r="Z106" s="94"/>
      <c r="AA106" s="94"/>
      <c r="AB106" s="94"/>
      <c r="AC106" s="94"/>
      <c r="AD106" s="94"/>
      <c r="AE106" s="94"/>
      <c r="AF106" s="94"/>
      <c r="AG106" s="94"/>
      <c r="AH106" s="92">
        <v>248</v>
      </c>
      <c r="AI106" s="92"/>
      <c r="AJ106" s="92"/>
      <c r="AK106" s="92"/>
      <c r="AL106" s="92"/>
      <c r="AM106" s="92"/>
      <c r="AN106" s="92"/>
      <c r="AO106" s="94">
        <v>8.2692301280063503E-4</v>
      </c>
      <c r="AP106" s="94"/>
      <c r="AQ106" s="94"/>
      <c r="AR106" s="94"/>
      <c r="AS106" s="94"/>
      <c r="AT106" s="94"/>
    </row>
    <row r="107" spans="2:47" s="1" customFormat="1" ht="10.65" customHeight="1" x14ac:dyDescent="0.15">
      <c r="B107" s="100" t="s">
        <v>1123</v>
      </c>
      <c r="C107" s="100"/>
      <c r="D107" s="100"/>
      <c r="E107" s="100"/>
      <c r="F107" s="100"/>
      <c r="G107" s="100"/>
      <c r="H107" s="100"/>
      <c r="I107" s="100"/>
      <c r="J107" s="100"/>
      <c r="K107" s="104">
        <v>45157513.18</v>
      </c>
      <c r="L107" s="104"/>
      <c r="M107" s="104"/>
      <c r="N107" s="104"/>
      <c r="O107" s="104"/>
      <c r="P107" s="104"/>
      <c r="Q107" s="104"/>
      <c r="R107" s="104"/>
      <c r="S107" s="104"/>
      <c r="T107" s="104"/>
      <c r="U107" s="104"/>
      <c r="V107" s="104"/>
      <c r="W107" s="94">
        <v>2.0163783644983799E-3</v>
      </c>
      <c r="X107" s="94"/>
      <c r="Y107" s="94"/>
      <c r="Z107" s="94"/>
      <c r="AA107" s="94"/>
      <c r="AB107" s="94"/>
      <c r="AC107" s="94"/>
      <c r="AD107" s="94"/>
      <c r="AE107" s="94"/>
      <c r="AF107" s="94"/>
      <c r="AG107" s="94"/>
      <c r="AH107" s="92">
        <v>274</v>
      </c>
      <c r="AI107" s="92"/>
      <c r="AJ107" s="92"/>
      <c r="AK107" s="92"/>
      <c r="AL107" s="92"/>
      <c r="AM107" s="92"/>
      <c r="AN107" s="92"/>
      <c r="AO107" s="94">
        <v>9.13616554465218E-4</v>
      </c>
      <c r="AP107" s="94"/>
      <c r="AQ107" s="94"/>
      <c r="AR107" s="94"/>
      <c r="AS107" s="94"/>
      <c r="AT107" s="94"/>
    </row>
    <row r="108" spans="2:47" s="1" customFormat="1" ht="10.65" customHeight="1" x14ac:dyDescent="0.15">
      <c r="B108" s="100" t="s">
        <v>1124</v>
      </c>
      <c r="C108" s="100"/>
      <c r="D108" s="100"/>
      <c r="E108" s="100"/>
      <c r="F108" s="100"/>
      <c r="G108" s="100"/>
      <c r="H108" s="100"/>
      <c r="I108" s="100"/>
      <c r="J108" s="100"/>
      <c r="K108" s="104">
        <v>15791827.92</v>
      </c>
      <c r="L108" s="104"/>
      <c r="M108" s="104"/>
      <c r="N108" s="104"/>
      <c r="O108" s="104"/>
      <c r="P108" s="104"/>
      <c r="Q108" s="104"/>
      <c r="R108" s="104"/>
      <c r="S108" s="104"/>
      <c r="T108" s="104"/>
      <c r="U108" s="104"/>
      <c r="V108" s="104"/>
      <c r="W108" s="94">
        <v>7.05138478880457E-4</v>
      </c>
      <c r="X108" s="94"/>
      <c r="Y108" s="94"/>
      <c r="Z108" s="94"/>
      <c r="AA108" s="94"/>
      <c r="AB108" s="94"/>
      <c r="AC108" s="94"/>
      <c r="AD108" s="94"/>
      <c r="AE108" s="94"/>
      <c r="AF108" s="94"/>
      <c r="AG108" s="94"/>
      <c r="AH108" s="92">
        <v>218</v>
      </c>
      <c r="AI108" s="92"/>
      <c r="AJ108" s="92"/>
      <c r="AK108" s="92"/>
      <c r="AL108" s="92"/>
      <c r="AM108" s="92"/>
      <c r="AN108" s="92"/>
      <c r="AO108" s="94">
        <v>7.2689200318765503E-4</v>
      </c>
      <c r="AP108" s="94"/>
      <c r="AQ108" s="94"/>
      <c r="AR108" s="94"/>
      <c r="AS108" s="94"/>
      <c r="AT108" s="94"/>
    </row>
    <row r="109" spans="2:47" s="1" customFormat="1" ht="10.65" customHeight="1" x14ac:dyDescent="0.15">
      <c r="B109" s="100" t="s">
        <v>1125</v>
      </c>
      <c r="C109" s="100"/>
      <c r="D109" s="100"/>
      <c r="E109" s="100"/>
      <c r="F109" s="100"/>
      <c r="G109" s="100"/>
      <c r="H109" s="100"/>
      <c r="I109" s="100"/>
      <c r="J109" s="100"/>
      <c r="K109" s="104">
        <v>261231267.94999999</v>
      </c>
      <c r="L109" s="104"/>
      <c r="M109" s="104"/>
      <c r="N109" s="104"/>
      <c r="O109" s="104"/>
      <c r="P109" s="104"/>
      <c r="Q109" s="104"/>
      <c r="R109" s="104"/>
      <c r="S109" s="104"/>
      <c r="T109" s="104"/>
      <c r="U109" s="104"/>
      <c r="V109" s="104"/>
      <c r="W109" s="94">
        <v>1.16645279983697E-2</v>
      </c>
      <c r="X109" s="94"/>
      <c r="Y109" s="94"/>
      <c r="Z109" s="94"/>
      <c r="AA109" s="94"/>
      <c r="AB109" s="94"/>
      <c r="AC109" s="94"/>
      <c r="AD109" s="94"/>
      <c r="AE109" s="94"/>
      <c r="AF109" s="94"/>
      <c r="AG109" s="94"/>
      <c r="AH109" s="92">
        <v>1756</v>
      </c>
      <c r="AI109" s="92"/>
      <c r="AJ109" s="92"/>
      <c r="AK109" s="92"/>
      <c r="AL109" s="92"/>
      <c r="AM109" s="92"/>
      <c r="AN109" s="92"/>
      <c r="AO109" s="94">
        <v>5.8551484293464301E-3</v>
      </c>
      <c r="AP109" s="94"/>
      <c r="AQ109" s="94"/>
      <c r="AR109" s="94"/>
      <c r="AS109" s="94"/>
      <c r="AT109" s="94"/>
    </row>
    <row r="110" spans="2:47" s="1" customFormat="1" ht="10.65" customHeight="1" x14ac:dyDescent="0.15">
      <c r="B110" s="100" t="s">
        <v>1126</v>
      </c>
      <c r="C110" s="100"/>
      <c r="D110" s="100"/>
      <c r="E110" s="100"/>
      <c r="F110" s="100"/>
      <c r="G110" s="100"/>
      <c r="H110" s="100"/>
      <c r="I110" s="100"/>
      <c r="J110" s="100"/>
      <c r="K110" s="104">
        <v>19192053.260000002</v>
      </c>
      <c r="L110" s="104"/>
      <c r="M110" s="104"/>
      <c r="N110" s="104"/>
      <c r="O110" s="104"/>
      <c r="P110" s="104"/>
      <c r="Q110" s="104"/>
      <c r="R110" s="104"/>
      <c r="S110" s="104"/>
      <c r="T110" s="104"/>
      <c r="U110" s="104"/>
      <c r="V110" s="104"/>
      <c r="W110" s="94">
        <v>8.5696572372155903E-4</v>
      </c>
      <c r="X110" s="94"/>
      <c r="Y110" s="94"/>
      <c r="Z110" s="94"/>
      <c r="AA110" s="94"/>
      <c r="AB110" s="94"/>
      <c r="AC110" s="94"/>
      <c r="AD110" s="94"/>
      <c r="AE110" s="94"/>
      <c r="AF110" s="94"/>
      <c r="AG110" s="94"/>
      <c r="AH110" s="92">
        <v>436</v>
      </c>
      <c r="AI110" s="92"/>
      <c r="AJ110" s="92"/>
      <c r="AK110" s="92"/>
      <c r="AL110" s="92"/>
      <c r="AM110" s="92"/>
      <c r="AN110" s="92"/>
      <c r="AO110" s="94">
        <v>1.4537840063753101E-3</v>
      </c>
      <c r="AP110" s="94"/>
      <c r="AQ110" s="94"/>
      <c r="AR110" s="94"/>
      <c r="AS110" s="94"/>
      <c r="AT110" s="94"/>
    </row>
    <row r="111" spans="2:47" s="1" customFormat="1" ht="10.65" customHeight="1" x14ac:dyDescent="0.15">
      <c r="B111" s="100" t="s">
        <v>1127</v>
      </c>
      <c r="C111" s="100"/>
      <c r="D111" s="100"/>
      <c r="E111" s="100"/>
      <c r="F111" s="100"/>
      <c r="G111" s="100"/>
      <c r="H111" s="100"/>
      <c r="I111" s="100"/>
      <c r="J111" s="100"/>
      <c r="K111" s="104">
        <v>24884503.280000001</v>
      </c>
      <c r="L111" s="104"/>
      <c r="M111" s="104"/>
      <c r="N111" s="104"/>
      <c r="O111" s="104"/>
      <c r="P111" s="104"/>
      <c r="Q111" s="104"/>
      <c r="R111" s="104"/>
      <c r="S111" s="104"/>
      <c r="T111" s="104"/>
      <c r="U111" s="104"/>
      <c r="V111" s="104"/>
      <c r="W111" s="94">
        <v>1.1111456431419199E-3</v>
      </c>
      <c r="X111" s="94"/>
      <c r="Y111" s="94"/>
      <c r="Z111" s="94"/>
      <c r="AA111" s="94"/>
      <c r="AB111" s="94"/>
      <c r="AC111" s="94"/>
      <c r="AD111" s="94"/>
      <c r="AE111" s="94"/>
      <c r="AF111" s="94"/>
      <c r="AG111" s="94"/>
      <c r="AH111" s="92">
        <v>932</v>
      </c>
      <c r="AI111" s="92"/>
      <c r="AJ111" s="92"/>
      <c r="AK111" s="92"/>
      <c r="AL111" s="92"/>
      <c r="AM111" s="92"/>
      <c r="AN111" s="92"/>
      <c r="AO111" s="94">
        <v>3.1076300319765799E-3</v>
      </c>
      <c r="AP111" s="94"/>
      <c r="AQ111" s="94"/>
      <c r="AR111" s="94"/>
      <c r="AS111" s="94"/>
      <c r="AT111" s="94"/>
    </row>
    <row r="112" spans="2:47" s="1" customFormat="1" ht="10.65" customHeight="1" x14ac:dyDescent="0.15">
      <c r="B112" s="100" t="s">
        <v>1128</v>
      </c>
      <c r="C112" s="100"/>
      <c r="D112" s="100"/>
      <c r="E112" s="100"/>
      <c r="F112" s="100"/>
      <c r="G112" s="100"/>
      <c r="H112" s="100"/>
      <c r="I112" s="100"/>
      <c r="J112" s="100"/>
      <c r="K112" s="104">
        <v>44784377.490000002</v>
      </c>
      <c r="L112" s="104"/>
      <c r="M112" s="104"/>
      <c r="N112" s="104"/>
      <c r="O112" s="104"/>
      <c r="P112" s="104"/>
      <c r="Q112" s="104"/>
      <c r="R112" s="104"/>
      <c r="S112" s="104"/>
      <c r="T112" s="104"/>
      <c r="U112" s="104"/>
      <c r="V112" s="104"/>
      <c r="W112" s="94">
        <v>1.9997170676431001E-3</v>
      </c>
      <c r="X112" s="94"/>
      <c r="Y112" s="94"/>
      <c r="Z112" s="94"/>
      <c r="AA112" s="94"/>
      <c r="AB112" s="94"/>
      <c r="AC112" s="94"/>
      <c r="AD112" s="94"/>
      <c r="AE112" s="94"/>
      <c r="AF112" s="94"/>
      <c r="AG112" s="94"/>
      <c r="AH112" s="92">
        <v>1442</v>
      </c>
      <c r="AI112" s="92"/>
      <c r="AJ112" s="92"/>
      <c r="AK112" s="92"/>
      <c r="AL112" s="92"/>
      <c r="AM112" s="92"/>
      <c r="AN112" s="92"/>
      <c r="AO112" s="94">
        <v>4.8081571953972396E-3</v>
      </c>
      <c r="AP112" s="94"/>
      <c r="AQ112" s="94"/>
      <c r="AR112" s="94"/>
      <c r="AS112" s="94"/>
      <c r="AT112" s="94"/>
    </row>
    <row r="113" spans="2:46" s="1" customFormat="1" ht="10.65" customHeight="1" x14ac:dyDescent="0.15">
      <c r="B113" s="100" t="s">
        <v>1129</v>
      </c>
      <c r="C113" s="100"/>
      <c r="D113" s="100"/>
      <c r="E113" s="100"/>
      <c r="F113" s="100"/>
      <c r="G113" s="100"/>
      <c r="H113" s="100"/>
      <c r="I113" s="100"/>
      <c r="J113" s="100"/>
      <c r="K113" s="104">
        <v>46175309.570000097</v>
      </c>
      <c r="L113" s="104"/>
      <c r="M113" s="104"/>
      <c r="N113" s="104"/>
      <c r="O113" s="104"/>
      <c r="P113" s="104"/>
      <c r="Q113" s="104"/>
      <c r="R113" s="104"/>
      <c r="S113" s="104"/>
      <c r="T113" s="104"/>
      <c r="U113" s="104"/>
      <c r="V113" s="104"/>
      <c r="W113" s="94">
        <v>2.0618251235366798E-3</v>
      </c>
      <c r="X113" s="94"/>
      <c r="Y113" s="94"/>
      <c r="Z113" s="94"/>
      <c r="AA113" s="94"/>
      <c r="AB113" s="94"/>
      <c r="AC113" s="94"/>
      <c r="AD113" s="94"/>
      <c r="AE113" s="94"/>
      <c r="AF113" s="94"/>
      <c r="AG113" s="94"/>
      <c r="AH113" s="92">
        <v>1755</v>
      </c>
      <c r="AI113" s="92"/>
      <c r="AJ113" s="92"/>
      <c r="AK113" s="92"/>
      <c r="AL113" s="92"/>
      <c r="AM113" s="92"/>
      <c r="AN113" s="92"/>
      <c r="AO113" s="94">
        <v>5.8518140623593298E-3</v>
      </c>
      <c r="AP113" s="94"/>
      <c r="AQ113" s="94"/>
      <c r="AR113" s="94"/>
      <c r="AS113" s="94"/>
      <c r="AT113" s="94"/>
    </row>
    <row r="114" spans="2:46" s="1" customFormat="1" ht="10.65" customHeight="1" x14ac:dyDescent="0.15">
      <c r="B114" s="100" t="s">
        <v>1130</v>
      </c>
      <c r="C114" s="100"/>
      <c r="D114" s="100"/>
      <c r="E114" s="100"/>
      <c r="F114" s="100"/>
      <c r="G114" s="100"/>
      <c r="H114" s="100"/>
      <c r="I114" s="100"/>
      <c r="J114" s="100"/>
      <c r="K114" s="104">
        <v>841253704.69999897</v>
      </c>
      <c r="L114" s="104"/>
      <c r="M114" s="104"/>
      <c r="N114" s="104"/>
      <c r="O114" s="104"/>
      <c r="P114" s="104"/>
      <c r="Q114" s="104"/>
      <c r="R114" s="104"/>
      <c r="S114" s="104"/>
      <c r="T114" s="104"/>
      <c r="U114" s="104"/>
      <c r="V114" s="104"/>
      <c r="W114" s="94">
        <v>3.7563755170700097E-2</v>
      </c>
      <c r="X114" s="94"/>
      <c r="Y114" s="94"/>
      <c r="Z114" s="94"/>
      <c r="AA114" s="94"/>
      <c r="AB114" s="94"/>
      <c r="AC114" s="94"/>
      <c r="AD114" s="94"/>
      <c r="AE114" s="94"/>
      <c r="AF114" s="94"/>
      <c r="AG114" s="94"/>
      <c r="AH114" s="92">
        <v>31659</v>
      </c>
      <c r="AI114" s="92"/>
      <c r="AJ114" s="92"/>
      <c r="AK114" s="92"/>
      <c r="AL114" s="92"/>
      <c r="AM114" s="92"/>
      <c r="AN114" s="92"/>
      <c r="AO114" s="94">
        <v>0.105562724444578</v>
      </c>
      <c r="AP114" s="94"/>
      <c r="AQ114" s="94"/>
      <c r="AR114" s="94"/>
      <c r="AS114" s="94"/>
      <c r="AT114" s="94"/>
    </row>
    <row r="115" spans="2:46" s="1" customFormat="1" ht="10.65" customHeight="1" x14ac:dyDescent="0.15">
      <c r="B115" s="100" t="s">
        <v>1131</v>
      </c>
      <c r="C115" s="100"/>
      <c r="D115" s="100"/>
      <c r="E115" s="100"/>
      <c r="F115" s="100"/>
      <c r="G115" s="100"/>
      <c r="H115" s="100"/>
      <c r="I115" s="100"/>
      <c r="J115" s="100"/>
      <c r="K115" s="104">
        <v>67938152.109999806</v>
      </c>
      <c r="L115" s="104"/>
      <c r="M115" s="104"/>
      <c r="N115" s="104"/>
      <c r="O115" s="104"/>
      <c r="P115" s="104"/>
      <c r="Q115" s="104"/>
      <c r="R115" s="104"/>
      <c r="S115" s="104"/>
      <c r="T115" s="104"/>
      <c r="U115" s="104"/>
      <c r="V115" s="104"/>
      <c r="W115" s="94">
        <v>3.0335820197307699E-3</v>
      </c>
      <c r="X115" s="94"/>
      <c r="Y115" s="94"/>
      <c r="Z115" s="94"/>
      <c r="AA115" s="94"/>
      <c r="AB115" s="94"/>
      <c r="AC115" s="94"/>
      <c r="AD115" s="94"/>
      <c r="AE115" s="94"/>
      <c r="AF115" s="94"/>
      <c r="AG115" s="94"/>
      <c r="AH115" s="92">
        <v>3200</v>
      </c>
      <c r="AI115" s="92"/>
      <c r="AJ115" s="92"/>
      <c r="AK115" s="92"/>
      <c r="AL115" s="92"/>
      <c r="AM115" s="92"/>
      <c r="AN115" s="92"/>
      <c r="AO115" s="94">
        <v>1.06699743587179E-2</v>
      </c>
      <c r="AP115" s="94"/>
      <c r="AQ115" s="94"/>
      <c r="AR115" s="94"/>
      <c r="AS115" s="94"/>
      <c r="AT115" s="94"/>
    </row>
    <row r="116" spans="2:46" s="1" customFormat="1" ht="10.65" customHeight="1" x14ac:dyDescent="0.15">
      <c r="B116" s="100" t="s">
        <v>1132</v>
      </c>
      <c r="C116" s="100"/>
      <c r="D116" s="100"/>
      <c r="E116" s="100"/>
      <c r="F116" s="100"/>
      <c r="G116" s="100"/>
      <c r="H116" s="100"/>
      <c r="I116" s="100"/>
      <c r="J116" s="100"/>
      <c r="K116" s="104">
        <v>178957702.58999899</v>
      </c>
      <c r="L116" s="104"/>
      <c r="M116" s="104"/>
      <c r="N116" s="104"/>
      <c r="O116" s="104"/>
      <c r="P116" s="104"/>
      <c r="Q116" s="104"/>
      <c r="R116" s="104"/>
      <c r="S116" s="104"/>
      <c r="T116" s="104"/>
      <c r="U116" s="104"/>
      <c r="V116" s="104"/>
      <c r="W116" s="94">
        <v>7.9908394916358306E-3</v>
      </c>
      <c r="X116" s="94"/>
      <c r="Y116" s="94"/>
      <c r="Z116" s="94"/>
      <c r="AA116" s="94"/>
      <c r="AB116" s="94"/>
      <c r="AC116" s="94"/>
      <c r="AD116" s="94"/>
      <c r="AE116" s="94"/>
      <c r="AF116" s="94"/>
      <c r="AG116" s="94"/>
      <c r="AH116" s="92">
        <v>5595</v>
      </c>
      <c r="AI116" s="92"/>
      <c r="AJ116" s="92"/>
      <c r="AK116" s="92"/>
      <c r="AL116" s="92"/>
      <c r="AM116" s="92"/>
      <c r="AN116" s="92"/>
      <c r="AO116" s="94">
        <v>1.8655783292820801E-2</v>
      </c>
      <c r="AP116" s="94"/>
      <c r="AQ116" s="94"/>
      <c r="AR116" s="94"/>
      <c r="AS116" s="94"/>
      <c r="AT116" s="94"/>
    </row>
    <row r="117" spans="2:46" s="1" customFormat="1" ht="10.65" customHeight="1" x14ac:dyDescent="0.15">
      <c r="B117" s="100" t="s">
        <v>1133</v>
      </c>
      <c r="C117" s="100"/>
      <c r="D117" s="100"/>
      <c r="E117" s="100"/>
      <c r="F117" s="100"/>
      <c r="G117" s="100"/>
      <c r="H117" s="100"/>
      <c r="I117" s="100"/>
      <c r="J117" s="100"/>
      <c r="K117" s="104">
        <v>552943113.61000097</v>
      </c>
      <c r="L117" s="104"/>
      <c r="M117" s="104"/>
      <c r="N117" s="104"/>
      <c r="O117" s="104"/>
      <c r="P117" s="104"/>
      <c r="Q117" s="104"/>
      <c r="R117" s="104"/>
      <c r="S117" s="104"/>
      <c r="T117" s="104"/>
      <c r="U117" s="104"/>
      <c r="V117" s="104"/>
      <c r="W117" s="94">
        <v>2.4690078185602499E-2</v>
      </c>
      <c r="X117" s="94"/>
      <c r="Y117" s="94"/>
      <c r="Z117" s="94"/>
      <c r="AA117" s="94"/>
      <c r="AB117" s="94"/>
      <c r="AC117" s="94"/>
      <c r="AD117" s="94"/>
      <c r="AE117" s="94"/>
      <c r="AF117" s="94"/>
      <c r="AG117" s="94"/>
      <c r="AH117" s="92">
        <v>15438</v>
      </c>
      <c r="AI117" s="92"/>
      <c r="AJ117" s="92"/>
      <c r="AK117" s="92"/>
      <c r="AL117" s="92"/>
      <c r="AM117" s="92"/>
      <c r="AN117" s="92"/>
      <c r="AO117" s="94">
        <v>5.14759575468395E-2</v>
      </c>
      <c r="AP117" s="94"/>
      <c r="AQ117" s="94"/>
      <c r="AR117" s="94"/>
      <c r="AS117" s="94"/>
      <c r="AT117" s="94"/>
    </row>
    <row r="118" spans="2:46" s="1" customFormat="1" ht="10.65" customHeight="1" x14ac:dyDescent="0.15">
      <c r="B118" s="100" t="s">
        <v>1134</v>
      </c>
      <c r="C118" s="100"/>
      <c r="D118" s="100"/>
      <c r="E118" s="100"/>
      <c r="F118" s="100"/>
      <c r="G118" s="100"/>
      <c r="H118" s="100"/>
      <c r="I118" s="100"/>
      <c r="J118" s="100"/>
      <c r="K118" s="104">
        <v>128732964.91</v>
      </c>
      <c r="L118" s="104"/>
      <c r="M118" s="104"/>
      <c r="N118" s="104"/>
      <c r="O118" s="104"/>
      <c r="P118" s="104"/>
      <c r="Q118" s="104"/>
      <c r="R118" s="104"/>
      <c r="S118" s="104"/>
      <c r="T118" s="104"/>
      <c r="U118" s="104"/>
      <c r="V118" s="104"/>
      <c r="W118" s="94">
        <v>5.7481988480538497E-3</v>
      </c>
      <c r="X118" s="94"/>
      <c r="Y118" s="94"/>
      <c r="Z118" s="94"/>
      <c r="AA118" s="94"/>
      <c r="AB118" s="94"/>
      <c r="AC118" s="94"/>
      <c r="AD118" s="94"/>
      <c r="AE118" s="94"/>
      <c r="AF118" s="94"/>
      <c r="AG118" s="94"/>
      <c r="AH118" s="92">
        <v>2961</v>
      </c>
      <c r="AI118" s="92"/>
      <c r="AJ118" s="92"/>
      <c r="AK118" s="92"/>
      <c r="AL118" s="92"/>
      <c r="AM118" s="92"/>
      <c r="AN118" s="92"/>
      <c r="AO118" s="94">
        <v>9.8730606488011304E-3</v>
      </c>
      <c r="AP118" s="94"/>
      <c r="AQ118" s="94"/>
      <c r="AR118" s="94"/>
      <c r="AS118" s="94"/>
      <c r="AT118" s="94"/>
    </row>
    <row r="119" spans="2:46" s="1" customFormat="1" ht="10.65" customHeight="1" x14ac:dyDescent="0.15">
      <c r="B119" s="100" t="s">
        <v>1135</v>
      </c>
      <c r="C119" s="100"/>
      <c r="D119" s="100"/>
      <c r="E119" s="100"/>
      <c r="F119" s="100"/>
      <c r="G119" s="100"/>
      <c r="H119" s="100"/>
      <c r="I119" s="100"/>
      <c r="J119" s="100"/>
      <c r="K119" s="104">
        <v>1887550708.3399899</v>
      </c>
      <c r="L119" s="104"/>
      <c r="M119" s="104"/>
      <c r="N119" s="104"/>
      <c r="O119" s="104"/>
      <c r="P119" s="104"/>
      <c r="Q119" s="104"/>
      <c r="R119" s="104"/>
      <c r="S119" s="104"/>
      <c r="T119" s="104"/>
      <c r="U119" s="104"/>
      <c r="V119" s="104"/>
      <c r="W119" s="94">
        <v>8.4283126819215598E-2</v>
      </c>
      <c r="X119" s="94"/>
      <c r="Y119" s="94"/>
      <c r="Z119" s="94"/>
      <c r="AA119" s="94"/>
      <c r="AB119" s="94"/>
      <c r="AC119" s="94"/>
      <c r="AD119" s="94"/>
      <c r="AE119" s="94"/>
      <c r="AF119" s="94"/>
      <c r="AG119" s="94"/>
      <c r="AH119" s="92">
        <v>37420</v>
      </c>
      <c r="AI119" s="92"/>
      <c r="AJ119" s="92"/>
      <c r="AK119" s="92"/>
      <c r="AL119" s="92"/>
      <c r="AM119" s="92"/>
      <c r="AN119" s="92"/>
      <c r="AO119" s="94">
        <v>0.124772012657257</v>
      </c>
      <c r="AP119" s="94"/>
      <c r="AQ119" s="94"/>
      <c r="AR119" s="94"/>
      <c r="AS119" s="94"/>
      <c r="AT119" s="94"/>
    </row>
    <row r="120" spans="2:46" s="1" customFormat="1" ht="10.65" customHeight="1" x14ac:dyDescent="0.15">
      <c r="B120" s="100" t="s">
        <v>1136</v>
      </c>
      <c r="C120" s="100"/>
      <c r="D120" s="100"/>
      <c r="E120" s="100"/>
      <c r="F120" s="100"/>
      <c r="G120" s="100"/>
      <c r="H120" s="100"/>
      <c r="I120" s="100"/>
      <c r="J120" s="100"/>
      <c r="K120" s="104">
        <v>186491435.080001</v>
      </c>
      <c r="L120" s="104"/>
      <c r="M120" s="104"/>
      <c r="N120" s="104"/>
      <c r="O120" s="104"/>
      <c r="P120" s="104"/>
      <c r="Q120" s="104"/>
      <c r="R120" s="104"/>
      <c r="S120" s="104"/>
      <c r="T120" s="104"/>
      <c r="U120" s="104"/>
      <c r="V120" s="104"/>
      <c r="W120" s="94">
        <v>8.3272365632860203E-3</v>
      </c>
      <c r="X120" s="94"/>
      <c r="Y120" s="94"/>
      <c r="Z120" s="94"/>
      <c r="AA120" s="94"/>
      <c r="AB120" s="94"/>
      <c r="AC120" s="94"/>
      <c r="AD120" s="94"/>
      <c r="AE120" s="94"/>
      <c r="AF120" s="94"/>
      <c r="AG120" s="94"/>
      <c r="AH120" s="92">
        <v>3717</v>
      </c>
      <c r="AI120" s="92"/>
      <c r="AJ120" s="92"/>
      <c r="AK120" s="92"/>
      <c r="AL120" s="92"/>
      <c r="AM120" s="92"/>
      <c r="AN120" s="92"/>
      <c r="AO120" s="94">
        <v>1.2393842091048201E-2</v>
      </c>
      <c r="AP120" s="94"/>
      <c r="AQ120" s="94"/>
      <c r="AR120" s="94"/>
      <c r="AS120" s="94"/>
      <c r="AT120" s="94"/>
    </row>
    <row r="121" spans="2:46" s="1" customFormat="1" ht="10.65" customHeight="1" x14ac:dyDescent="0.15">
      <c r="B121" s="100" t="s">
        <v>1137</v>
      </c>
      <c r="C121" s="100"/>
      <c r="D121" s="100"/>
      <c r="E121" s="100"/>
      <c r="F121" s="100"/>
      <c r="G121" s="100"/>
      <c r="H121" s="100"/>
      <c r="I121" s="100"/>
      <c r="J121" s="100"/>
      <c r="K121" s="104">
        <v>275557945.799999</v>
      </c>
      <c r="L121" s="104"/>
      <c r="M121" s="104"/>
      <c r="N121" s="104"/>
      <c r="O121" s="104"/>
      <c r="P121" s="104"/>
      <c r="Q121" s="104"/>
      <c r="R121" s="104"/>
      <c r="S121" s="104"/>
      <c r="T121" s="104"/>
      <c r="U121" s="104"/>
      <c r="V121" s="104"/>
      <c r="W121" s="94">
        <v>1.2304244431308099E-2</v>
      </c>
      <c r="X121" s="94"/>
      <c r="Y121" s="94"/>
      <c r="Z121" s="94"/>
      <c r="AA121" s="94"/>
      <c r="AB121" s="94"/>
      <c r="AC121" s="94"/>
      <c r="AD121" s="94"/>
      <c r="AE121" s="94"/>
      <c r="AF121" s="94"/>
      <c r="AG121" s="94"/>
      <c r="AH121" s="92">
        <v>4659</v>
      </c>
      <c r="AI121" s="92"/>
      <c r="AJ121" s="92"/>
      <c r="AK121" s="92"/>
      <c r="AL121" s="92"/>
      <c r="AM121" s="92"/>
      <c r="AN121" s="92"/>
      <c r="AO121" s="94">
        <v>1.55348157928958E-2</v>
      </c>
      <c r="AP121" s="94"/>
      <c r="AQ121" s="94"/>
      <c r="AR121" s="94"/>
      <c r="AS121" s="94"/>
      <c r="AT121" s="94"/>
    </row>
    <row r="122" spans="2:46" s="1" customFormat="1" ht="10.65" customHeight="1" x14ac:dyDescent="0.15">
      <c r="B122" s="100" t="s">
        <v>1138</v>
      </c>
      <c r="C122" s="100"/>
      <c r="D122" s="100"/>
      <c r="E122" s="100"/>
      <c r="F122" s="100"/>
      <c r="G122" s="100"/>
      <c r="H122" s="100"/>
      <c r="I122" s="100"/>
      <c r="J122" s="100"/>
      <c r="K122" s="104">
        <v>1023047350.45</v>
      </c>
      <c r="L122" s="104"/>
      <c r="M122" s="104"/>
      <c r="N122" s="104"/>
      <c r="O122" s="104"/>
      <c r="P122" s="104"/>
      <c r="Q122" s="104"/>
      <c r="R122" s="104"/>
      <c r="S122" s="104"/>
      <c r="T122" s="104"/>
      <c r="U122" s="104"/>
      <c r="V122" s="104"/>
      <c r="W122" s="94">
        <v>4.5681225515721902E-2</v>
      </c>
      <c r="X122" s="94"/>
      <c r="Y122" s="94"/>
      <c r="Z122" s="94"/>
      <c r="AA122" s="94"/>
      <c r="AB122" s="94"/>
      <c r="AC122" s="94"/>
      <c r="AD122" s="94"/>
      <c r="AE122" s="94"/>
      <c r="AF122" s="94"/>
      <c r="AG122" s="94"/>
      <c r="AH122" s="92">
        <v>16483</v>
      </c>
      <c r="AI122" s="92"/>
      <c r="AJ122" s="92"/>
      <c r="AK122" s="92"/>
      <c r="AL122" s="92"/>
      <c r="AM122" s="92"/>
      <c r="AN122" s="92"/>
      <c r="AO122" s="94">
        <v>5.4960371048358297E-2</v>
      </c>
      <c r="AP122" s="94"/>
      <c r="AQ122" s="94"/>
      <c r="AR122" s="94"/>
      <c r="AS122" s="94"/>
      <c r="AT122" s="94"/>
    </row>
    <row r="123" spans="2:46" s="1" customFormat="1" ht="10.65" customHeight="1" x14ac:dyDescent="0.15">
      <c r="B123" s="100" t="s">
        <v>1139</v>
      </c>
      <c r="C123" s="100"/>
      <c r="D123" s="100"/>
      <c r="E123" s="100"/>
      <c r="F123" s="100"/>
      <c r="G123" s="100"/>
      <c r="H123" s="100"/>
      <c r="I123" s="100"/>
      <c r="J123" s="100"/>
      <c r="K123" s="104">
        <v>208883332.81999999</v>
      </c>
      <c r="L123" s="104"/>
      <c r="M123" s="104"/>
      <c r="N123" s="104"/>
      <c r="O123" s="104"/>
      <c r="P123" s="104"/>
      <c r="Q123" s="104"/>
      <c r="R123" s="104"/>
      <c r="S123" s="104"/>
      <c r="T123" s="104"/>
      <c r="U123" s="104"/>
      <c r="V123" s="104"/>
      <c r="W123" s="94">
        <v>9.3270821031195099E-3</v>
      </c>
      <c r="X123" s="94"/>
      <c r="Y123" s="94"/>
      <c r="Z123" s="94"/>
      <c r="AA123" s="94"/>
      <c r="AB123" s="94"/>
      <c r="AC123" s="94"/>
      <c r="AD123" s="94"/>
      <c r="AE123" s="94"/>
      <c r="AF123" s="94"/>
      <c r="AG123" s="94"/>
      <c r="AH123" s="92">
        <v>3540</v>
      </c>
      <c r="AI123" s="92"/>
      <c r="AJ123" s="92"/>
      <c r="AK123" s="92"/>
      <c r="AL123" s="92"/>
      <c r="AM123" s="92"/>
      <c r="AN123" s="92"/>
      <c r="AO123" s="94">
        <v>1.1803659134331601E-2</v>
      </c>
      <c r="AP123" s="94"/>
      <c r="AQ123" s="94"/>
      <c r="AR123" s="94"/>
      <c r="AS123" s="94"/>
      <c r="AT123" s="94"/>
    </row>
    <row r="124" spans="2:46" s="1" customFormat="1" ht="10.65" customHeight="1" x14ac:dyDescent="0.15">
      <c r="B124" s="100" t="s">
        <v>1140</v>
      </c>
      <c r="C124" s="100"/>
      <c r="D124" s="100"/>
      <c r="E124" s="100"/>
      <c r="F124" s="100"/>
      <c r="G124" s="100"/>
      <c r="H124" s="100"/>
      <c r="I124" s="100"/>
      <c r="J124" s="100"/>
      <c r="K124" s="104">
        <v>5364891308.7600098</v>
      </c>
      <c r="L124" s="104"/>
      <c r="M124" s="104"/>
      <c r="N124" s="104"/>
      <c r="O124" s="104"/>
      <c r="P124" s="104"/>
      <c r="Q124" s="104"/>
      <c r="R124" s="104"/>
      <c r="S124" s="104"/>
      <c r="T124" s="104"/>
      <c r="U124" s="104"/>
      <c r="V124" s="104"/>
      <c r="W124" s="94">
        <v>0.239553730953903</v>
      </c>
      <c r="X124" s="94"/>
      <c r="Y124" s="94"/>
      <c r="Z124" s="94"/>
      <c r="AA124" s="94"/>
      <c r="AB124" s="94"/>
      <c r="AC124" s="94"/>
      <c r="AD124" s="94"/>
      <c r="AE124" s="94"/>
      <c r="AF124" s="94"/>
      <c r="AG124" s="94"/>
      <c r="AH124" s="92">
        <v>68308</v>
      </c>
      <c r="AI124" s="92"/>
      <c r="AJ124" s="92"/>
      <c r="AK124" s="92"/>
      <c r="AL124" s="92"/>
      <c r="AM124" s="92"/>
      <c r="AN124" s="92"/>
      <c r="AO124" s="94">
        <v>0.22776394015478099</v>
      </c>
      <c r="AP124" s="94"/>
      <c r="AQ124" s="94"/>
      <c r="AR124" s="94"/>
      <c r="AS124" s="94"/>
      <c r="AT124" s="94"/>
    </row>
    <row r="125" spans="2:46" s="1" customFormat="1" ht="10.65" customHeight="1" x14ac:dyDescent="0.15">
      <c r="B125" s="100" t="s">
        <v>1141</v>
      </c>
      <c r="C125" s="100"/>
      <c r="D125" s="100"/>
      <c r="E125" s="100"/>
      <c r="F125" s="100"/>
      <c r="G125" s="100"/>
      <c r="H125" s="100"/>
      <c r="I125" s="100"/>
      <c r="J125" s="100"/>
      <c r="K125" s="104">
        <v>582919967.61999798</v>
      </c>
      <c r="L125" s="104"/>
      <c r="M125" s="104"/>
      <c r="N125" s="104"/>
      <c r="O125" s="104"/>
      <c r="P125" s="104"/>
      <c r="Q125" s="104"/>
      <c r="R125" s="104"/>
      <c r="S125" s="104"/>
      <c r="T125" s="104"/>
      <c r="U125" s="104"/>
      <c r="V125" s="104"/>
      <c r="W125" s="94">
        <v>2.6028608047079699E-2</v>
      </c>
      <c r="X125" s="94"/>
      <c r="Y125" s="94"/>
      <c r="Z125" s="94"/>
      <c r="AA125" s="94"/>
      <c r="AB125" s="94"/>
      <c r="AC125" s="94"/>
      <c r="AD125" s="94"/>
      <c r="AE125" s="94"/>
      <c r="AF125" s="94"/>
      <c r="AG125" s="94"/>
      <c r="AH125" s="92">
        <v>7116</v>
      </c>
      <c r="AI125" s="92"/>
      <c r="AJ125" s="92"/>
      <c r="AK125" s="92"/>
      <c r="AL125" s="92"/>
      <c r="AM125" s="92"/>
      <c r="AN125" s="92"/>
      <c r="AO125" s="94">
        <v>2.37273554801989E-2</v>
      </c>
      <c r="AP125" s="94"/>
      <c r="AQ125" s="94"/>
      <c r="AR125" s="94"/>
      <c r="AS125" s="94"/>
      <c r="AT125" s="94"/>
    </row>
    <row r="126" spans="2:46" s="1" customFormat="1" ht="10.65" customHeight="1" x14ac:dyDescent="0.15">
      <c r="B126" s="100" t="s">
        <v>1142</v>
      </c>
      <c r="C126" s="100"/>
      <c r="D126" s="100"/>
      <c r="E126" s="100"/>
      <c r="F126" s="100"/>
      <c r="G126" s="100"/>
      <c r="H126" s="100"/>
      <c r="I126" s="100"/>
      <c r="J126" s="100"/>
      <c r="K126" s="104">
        <v>253066008.78999999</v>
      </c>
      <c r="L126" s="104"/>
      <c r="M126" s="104"/>
      <c r="N126" s="104"/>
      <c r="O126" s="104"/>
      <c r="P126" s="104"/>
      <c r="Q126" s="104"/>
      <c r="R126" s="104"/>
      <c r="S126" s="104"/>
      <c r="T126" s="104"/>
      <c r="U126" s="104"/>
      <c r="V126" s="104"/>
      <c r="W126" s="94">
        <v>1.12999319267233E-2</v>
      </c>
      <c r="X126" s="94"/>
      <c r="Y126" s="94"/>
      <c r="Z126" s="94"/>
      <c r="AA126" s="94"/>
      <c r="AB126" s="94"/>
      <c r="AC126" s="94"/>
      <c r="AD126" s="94"/>
      <c r="AE126" s="94"/>
      <c r="AF126" s="94"/>
      <c r="AG126" s="94"/>
      <c r="AH126" s="92">
        <v>3489</v>
      </c>
      <c r="AI126" s="92"/>
      <c r="AJ126" s="92"/>
      <c r="AK126" s="92"/>
      <c r="AL126" s="92"/>
      <c r="AM126" s="92"/>
      <c r="AN126" s="92"/>
      <c r="AO126" s="94">
        <v>1.1633606417989601E-2</v>
      </c>
      <c r="AP126" s="94"/>
      <c r="AQ126" s="94"/>
      <c r="AR126" s="94"/>
      <c r="AS126" s="94"/>
      <c r="AT126" s="94"/>
    </row>
    <row r="127" spans="2:46" s="1" customFormat="1" ht="10.65" customHeight="1" x14ac:dyDescent="0.15">
      <c r="B127" s="100" t="s">
        <v>1143</v>
      </c>
      <c r="C127" s="100"/>
      <c r="D127" s="100"/>
      <c r="E127" s="100"/>
      <c r="F127" s="100"/>
      <c r="G127" s="100"/>
      <c r="H127" s="100"/>
      <c r="I127" s="100"/>
      <c r="J127" s="100"/>
      <c r="K127" s="104">
        <v>267302247.30000001</v>
      </c>
      <c r="L127" s="104"/>
      <c r="M127" s="104"/>
      <c r="N127" s="104"/>
      <c r="O127" s="104"/>
      <c r="P127" s="104"/>
      <c r="Q127" s="104"/>
      <c r="R127" s="104"/>
      <c r="S127" s="104"/>
      <c r="T127" s="104"/>
      <c r="U127" s="104"/>
      <c r="V127" s="104"/>
      <c r="W127" s="94">
        <v>1.1935610052066101E-2</v>
      </c>
      <c r="X127" s="94"/>
      <c r="Y127" s="94"/>
      <c r="Z127" s="94"/>
      <c r="AA127" s="94"/>
      <c r="AB127" s="94"/>
      <c r="AC127" s="94"/>
      <c r="AD127" s="94"/>
      <c r="AE127" s="94"/>
      <c r="AF127" s="94"/>
      <c r="AG127" s="94"/>
      <c r="AH127" s="92">
        <v>3394</v>
      </c>
      <c r="AI127" s="92"/>
      <c r="AJ127" s="92"/>
      <c r="AK127" s="92"/>
      <c r="AL127" s="92"/>
      <c r="AM127" s="92"/>
      <c r="AN127" s="92"/>
      <c r="AO127" s="94">
        <v>1.13168415542151E-2</v>
      </c>
      <c r="AP127" s="94"/>
      <c r="AQ127" s="94"/>
      <c r="AR127" s="94"/>
      <c r="AS127" s="94"/>
      <c r="AT127" s="94"/>
    </row>
    <row r="128" spans="2:46" s="1" customFormat="1" ht="10.65" customHeight="1" x14ac:dyDescent="0.15">
      <c r="B128" s="100" t="s">
        <v>1144</v>
      </c>
      <c r="C128" s="100"/>
      <c r="D128" s="100"/>
      <c r="E128" s="100"/>
      <c r="F128" s="100"/>
      <c r="G128" s="100"/>
      <c r="H128" s="100"/>
      <c r="I128" s="100"/>
      <c r="J128" s="100"/>
      <c r="K128" s="104">
        <v>180938955.44</v>
      </c>
      <c r="L128" s="104"/>
      <c r="M128" s="104"/>
      <c r="N128" s="104"/>
      <c r="O128" s="104"/>
      <c r="P128" s="104"/>
      <c r="Q128" s="104"/>
      <c r="R128" s="104"/>
      <c r="S128" s="104"/>
      <c r="T128" s="104"/>
      <c r="U128" s="104"/>
      <c r="V128" s="104"/>
      <c r="W128" s="94">
        <v>8.0793066170379204E-3</v>
      </c>
      <c r="X128" s="94"/>
      <c r="Y128" s="94"/>
      <c r="Z128" s="94"/>
      <c r="AA128" s="94"/>
      <c r="AB128" s="94"/>
      <c r="AC128" s="94"/>
      <c r="AD128" s="94"/>
      <c r="AE128" s="94"/>
      <c r="AF128" s="94"/>
      <c r="AG128" s="94"/>
      <c r="AH128" s="92">
        <v>2404</v>
      </c>
      <c r="AI128" s="92"/>
      <c r="AJ128" s="92"/>
      <c r="AK128" s="92"/>
      <c r="AL128" s="92"/>
      <c r="AM128" s="92"/>
      <c r="AN128" s="92"/>
      <c r="AO128" s="94">
        <v>8.0158182369867992E-3</v>
      </c>
      <c r="AP128" s="94"/>
      <c r="AQ128" s="94"/>
      <c r="AR128" s="94"/>
      <c r="AS128" s="94"/>
      <c r="AT128" s="94"/>
    </row>
    <row r="129" spans="2:46" s="1" customFormat="1" ht="10.65" customHeight="1" x14ac:dyDescent="0.15">
      <c r="B129" s="100" t="s">
        <v>1145</v>
      </c>
      <c r="C129" s="100"/>
      <c r="D129" s="100"/>
      <c r="E129" s="100"/>
      <c r="F129" s="100"/>
      <c r="G129" s="100"/>
      <c r="H129" s="100"/>
      <c r="I129" s="100"/>
      <c r="J129" s="100"/>
      <c r="K129" s="104">
        <v>8778014362.9000301</v>
      </c>
      <c r="L129" s="104"/>
      <c r="M129" s="104"/>
      <c r="N129" s="104"/>
      <c r="O129" s="104"/>
      <c r="P129" s="104"/>
      <c r="Q129" s="104"/>
      <c r="R129" s="104"/>
      <c r="S129" s="104"/>
      <c r="T129" s="104"/>
      <c r="U129" s="104"/>
      <c r="V129" s="104"/>
      <c r="W129" s="94">
        <v>0.39195688597942502</v>
      </c>
      <c r="X129" s="94"/>
      <c r="Y129" s="94"/>
      <c r="Z129" s="94"/>
      <c r="AA129" s="94"/>
      <c r="AB129" s="94"/>
      <c r="AC129" s="94"/>
      <c r="AD129" s="94"/>
      <c r="AE129" s="94"/>
      <c r="AF129" s="94"/>
      <c r="AG129" s="94"/>
      <c r="AH129" s="92">
        <v>71750</v>
      </c>
      <c r="AI129" s="92"/>
      <c r="AJ129" s="92"/>
      <c r="AK129" s="92"/>
      <c r="AL129" s="92"/>
      <c r="AM129" s="92"/>
      <c r="AN129" s="92"/>
      <c r="AO129" s="94">
        <v>0.23924083132437701</v>
      </c>
      <c r="AP129" s="94"/>
      <c r="AQ129" s="94"/>
      <c r="AR129" s="94"/>
      <c r="AS129" s="94"/>
      <c r="AT129" s="94"/>
    </row>
    <row r="130" spans="2:46" s="1" customFormat="1" ht="10.65" customHeight="1" x14ac:dyDescent="0.15">
      <c r="B130" s="100" t="s">
        <v>1149</v>
      </c>
      <c r="C130" s="100"/>
      <c r="D130" s="100"/>
      <c r="E130" s="100"/>
      <c r="F130" s="100"/>
      <c r="G130" s="100"/>
      <c r="H130" s="100"/>
      <c r="I130" s="100"/>
      <c r="J130" s="100"/>
      <c r="K130" s="104">
        <v>490880628.72999901</v>
      </c>
      <c r="L130" s="104"/>
      <c r="M130" s="104"/>
      <c r="N130" s="104"/>
      <c r="O130" s="104"/>
      <c r="P130" s="104"/>
      <c r="Q130" s="104"/>
      <c r="R130" s="104"/>
      <c r="S130" s="104"/>
      <c r="T130" s="104"/>
      <c r="U130" s="104"/>
      <c r="V130" s="104"/>
      <c r="W130" s="94">
        <v>2.1918857120788199E-2</v>
      </c>
      <c r="X130" s="94"/>
      <c r="Y130" s="94"/>
      <c r="Z130" s="94"/>
      <c r="AA130" s="94"/>
      <c r="AB130" s="94"/>
      <c r="AC130" s="94"/>
      <c r="AD130" s="94"/>
      <c r="AE130" s="94"/>
      <c r="AF130" s="94"/>
      <c r="AG130" s="94"/>
      <c r="AH130" s="92">
        <v>5179</v>
      </c>
      <c r="AI130" s="92"/>
      <c r="AJ130" s="92"/>
      <c r="AK130" s="92"/>
      <c r="AL130" s="92"/>
      <c r="AM130" s="92"/>
      <c r="AN130" s="92"/>
      <c r="AO130" s="94">
        <v>1.72686866261875E-2</v>
      </c>
      <c r="AP130" s="94"/>
      <c r="AQ130" s="94"/>
      <c r="AR130" s="94"/>
      <c r="AS130" s="94"/>
      <c r="AT130" s="94"/>
    </row>
    <row r="131" spans="2:46" s="1" customFormat="1" ht="10.65" customHeight="1" x14ac:dyDescent="0.15">
      <c r="B131" s="100" t="s">
        <v>1152</v>
      </c>
      <c r="C131" s="100"/>
      <c r="D131" s="100"/>
      <c r="E131" s="100"/>
      <c r="F131" s="100"/>
      <c r="G131" s="100"/>
      <c r="H131" s="100"/>
      <c r="I131" s="100"/>
      <c r="J131" s="100"/>
      <c r="K131" s="104">
        <v>51505097.020000003</v>
      </c>
      <c r="L131" s="104"/>
      <c r="M131" s="104"/>
      <c r="N131" s="104"/>
      <c r="O131" s="104"/>
      <c r="P131" s="104"/>
      <c r="Q131" s="104"/>
      <c r="R131" s="104"/>
      <c r="S131" s="104"/>
      <c r="T131" s="104"/>
      <c r="U131" s="104"/>
      <c r="V131" s="104"/>
      <c r="W131" s="94">
        <v>2.2998113930355699E-3</v>
      </c>
      <c r="X131" s="94"/>
      <c r="Y131" s="94"/>
      <c r="Z131" s="94"/>
      <c r="AA131" s="94"/>
      <c r="AB131" s="94"/>
      <c r="AC131" s="94"/>
      <c r="AD131" s="94"/>
      <c r="AE131" s="94"/>
      <c r="AF131" s="94"/>
      <c r="AG131" s="94"/>
      <c r="AH131" s="92">
        <v>542</v>
      </c>
      <c r="AI131" s="92"/>
      <c r="AJ131" s="92"/>
      <c r="AK131" s="92"/>
      <c r="AL131" s="92"/>
      <c r="AM131" s="92"/>
      <c r="AN131" s="92"/>
      <c r="AO131" s="94">
        <v>1.80722690700784E-3</v>
      </c>
      <c r="AP131" s="94"/>
      <c r="AQ131" s="94"/>
      <c r="AR131" s="94"/>
      <c r="AS131" s="94"/>
      <c r="AT131" s="94"/>
    </row>
    <row r="132" spans="2:46" s="1" customFormat="1" ht="10.65" customHeight="1" x14ac:dyDescent="0.15">
      <c r="B132" s="100" t="s">
        <v>1147</v>
      </c>
      <c r="C132" s="100"/>
      <c r="D132" s="100"/>
      <c r="E132" s="100"/>
      <c r="F132" s="100"/>
      <c r="G132" s="100"/>
      <c r="H132" s="100"/>
      <c r="I132" s="100"/>
      <c r="J132" s="100"/>
      <c r="K132" s="104">
        <v>26796568.91</v>
      </c>
      <c r="L132" s="104"/>
      <c r="M132" s="104"/>
      <c r="N132" s="104"/>
      <c r="O132" s="104"/>
      <c r="P132" s="104"/>
      <c r="Q132" s="104"/>
      <c r="R132" s="104"/>
      <c r="S132" s="104"/>
      <c r="T132" s="104"/>
      <c r="U132" s="104"/>
      <c r="V132" s="104"/>
      <c r="W132" s="94">
        <v>1.1965234130041601E-3</v>
      </c>
      <c r="X132" s="94"/>
      <c r="Y132" s="94"/>
      <c r="Z132" s="94"/>
      <c r="AA132" s="94"/>
      <c r="AB132" s="94"/>
      <c r="AC132" s="94"/>
      <c r="AD132" s="94"/>
      <c r="AE132" s="94"/>
      <c r="AF132" s="94"/>
      <c r="AG132" s="94"/>
      <c r="AH132" s="92">
        <v>374</v>
      </c>
      <c r="AI132" s="92"/>
      <c r="AJ132" s="92"/>
      <c r="AK132" s="92"/>
      <c r="AL132" s="92"/>
      <c r="AM132" s="92"/>
      <c r="AN132" s="92"/>
      <c r="AO132" s="94">
        <v>1.24705325317515E-3</v>
      </c>
      <c r="AP132" s="94"/>
      <c r="AQ132" s="94"/>
      <c r="AR132" s="94"/>
      <c r="AS132" s="94"/>
      <c r="AT132" s="94"/>
    </row>
    <row r="133" spans="2:46" s="1" customFormat="1" ht="10.65" customHeight="1" x14ac:dyDescent="0.15">
      <c r="B133" s="100" t="s">
        <v>1151</v>
      </c>
      <c r="C133" s="100"/>
      <c r="D133" s="100"/>
      <c r="E133" s="100"/>
      <c r="F133" s="100"/>
      <c r="G133" s="100"/>
      <c r="H133" s="100"/>
      <c r="I133" s="100"/>
      <c r="J133" s="100"/>
      <c r="K133" s="104">
        <v>24361615.370000001</v>
      </c>
      <c r="L133" s="104"/>
      <c r="M133" s="104"/>
      <c r="N133" s="104"/>
      <c r="O133" s="104"/>
      <c r="P133" s="104"/>
      <c r="Q133" s="104"/>
      <c r="R133" s="104"/>
      <c r="S133" s="104"/>
      <c r="T133" s="104"/>
      <c r="U133" s="104"/>
      <c r="V133" s="104"/>
      <c r="W133" s="94">
        <v>1.0877975932929601E-3</v>
      </c>
      <c r="X133" s="94"/>
      <c r="Y133" s="94"/>
      <c r="Z133" s="94"/>
      <c r="AA133" s="94"/>
      <c r="AB133" s="94"/>
      <c r="AC133" s="94"/>
      <c r="AD133" s="94"/>
      <c r="AE133" s="94"/>
      <c r="AF133" s="94"/>
      <c r="AG133" s="94"/>
      <c r="AH133" s="92">
        <v>249</v>
      </c>
      <c r="AI133" s="92"/>
      <c r="AJ133" s="92"/>
      <c r="AK133" s="92"/>
      <c r="AL133" s="92"/>
      <c r="AM133" s="92"/>
      <c r="AN133" s="92"/>
      <c r="AO133" s="94">
        <v>8.3025737978773397E-4</v>
      </c>
      <c r="AP133" s="94"/>
      <c r="AQ133" s="94"/>
      <c r="AR133" s="94"/>
      <c r="AS133" s="94"/>
      <c r="AT133" s="94"/>
    </row>
    <row r="134" spans="2:46" s="1" customFormat="1" ht="10.65" customHeight="1" x14ac:dyDescent="0.15">
      <c r="B134" s="100" t="s">
        <v>1146</v>
      </c>
      <c r="C134" s="100"/>
      <c r="D134" s="100"/>
      <c r="E134" s="100"/>
      <c r="F134" s="100"/>
      <c r="G134" s="100"/>
      <c r="H134" s="100"/>
      <c r="I134" s="100"/>
      <c r="J134" s="100"/>
      <c r="K134" s="104">
        <v>500325550.450001</v>
      </c>
      <c r="L134" s="104"/>
      <c r="M134" s="104"/>
      <c r="N134" s="104"/>
      <c r="O134" s="104"/>
      <c r="P134" s="104"/>
      <c r="Q134" s="104"/>
      <c r="R134" s="104"/>
      <c r="S134" s="104"/>
      <c r="T134" s="104"/>
      <c r="U134" s="104"/>
      <c r="V134" s="104"/>
      <c r="W134" s="94">
        <v>2.2340592829189199E-2</v>
      </c>
      <c r="X134" s="94"/>
      <c r="Y134" s="94"/>
      <c r="Z134" s="94"/>
      <c r="AA134" s="94"/>
      <c r="AB134" s="94"/>
      <c r="AC134" s="94"/>
      <c r="AD134" s="94"/>
      <c r="AE134" s="94"/>
      <c r="AF134" s="94"/>
      <c r="AG134" s="94"/>
      <c r="AH134" s="92">
        <v>4918</v>
      </c>
      <c r="AI134" s="92"/>
      <c r="AJ134" s="92"/>
      <c r="AK134" s="92"/>
      <c r="AL134" s="92"/>
      <c r="AM134" s="92"/>
      <c r="AN134" s="92"/>
      <c r="AO134" s="94">
        <v>1.6398416842554501E-2</v>
      </c>
      <c r="AP134" s="94"/>
      <c r="AQ134" s="94"/>
      <c r="AR134" s="94"/>
      <c r="AS134" s="94"/>
      <c r="AT134" s="94"/>
    </row>
    <row r="135" spans="2:46" s="1" customFormat="1" ht="10.65" customHeight="1" x14ac:dyDescent="0.15">
      <c r="B135" s="100" t="s">
        <v>1148</v>
      </c>
      <c r="C135" s="100"/>
      <c r="D135" s="100"/>
      <c r="E135" s="100"/>
      <c r="F135" s="100"/>
      <c r="G135" s="100"/>
      <c r="H135" s="100"/>
      <c r="I135" s="100"/>
      <c r="J135" s="100"/>
      <c r="K135" s="104">
        <v>24673624.109999999</v>
      </c>
      <c r="L135" s="104"/>
      <c r="M135" s="104"/>
      <c r="N135" s="104"/>
      <c r="O135" s="104"/>
      <c r="P135" s="104"/>
      <c r="Q135" s="104"/>
      <c r="R135" s="104"/>
      <c r="S135" s="104"/>
      <c r="T135" s="104"/>
      <c r="U135" s="104"/>
      <c r="V135" s="104"/>
      <c r="W135" s="94">
        <v>1.1017294426922499E-3</v>
      </c>
      <c r="X135" s="94"/>
      <c r="Y135" s="94"/>
      <c r="Z135" s="94"/>
      <c r="AA135" s="94"/>
      <c r="AB135" s="94"/>
      <c r="AC135" s="94"/>
      <c r="AD135" s="94"/>
      <c r="AE135" s="94"/>
      <c r="AF135" s="94"/>
      <c r="AG135" s="94"/>
      <c r="AH135" s="92">
        <v>344</v>
      </c>
      <c r="AI135" s="92"/>
      <c r="AJ135" s="92"/>
      <c r="AK135" s="92"/>
      <c r="AL135" s="92"/>
      <c r="AM135" s="92"/>
      <c r="AN135" s="92"/>
      <c r="AO135" s="94">
        <v>1.1470222435621699E-3</v>
      </c>
      <c r="AP135" s="94"/>
      <c r="AQ135" s="94"/>
      <c r="AR135" s="94"/>
      <c r="AS135" s="94"/>
      <c r="AT135" s="94"/>
    </row>
    <row r="136" spans="2:46" s="1" customFormat="1" ht="10.65" customHeight="1" x14ac:dyDescent="0.15">
      <c r="B136" s="100" t="s">
        <v>1154</v>
      </c>
      <c r="C136" s="100"/>
      <c r="D136" s="100"/>
      <c r="E136" s="100"/>
      <c r="F136" s="100"/>
      <c r="G136" s="100"/>
      <c r="H136" s="100"/>
      <c r="I136" s="100"/>
      <c r="J136" s="100"/>
      <c r="K136" s="104">
        <v>288822.93</v>
      </c>
      <c r="L136" s="104"/>
      <c r="M136" s="104"/>
      <c r="N136" s="104"/>
      <c r="O136" s="104"/>
      <c r="P136" s="104"/>
      <c r="Q136" s="104"/>
      <c r="R136" s="104"/>
      <c r="S136" s="104"/>
      <c r="T136" s="104"/>
      <c r="U136" s="104"/>
      <c r="V136" s="104"/>
      <c r="W136" s="94">
        <v>1.28965539998106E-5</v>
      </c>
      <c r="X136" s="94"/>
      <c r="Y136" s="94"/>
      <c r="Z136" s="94"/>
      <c r="AA136" s="94"/>
      <c r="AB136" s="94"/>
      <c r="AC136" s="94"/>
      <c r="AD136" s="94"/>
      <c r="AE136" s="94"/>
      <c r="AF136" s="94"/>
      <c r="AG136" s="94"/>
      <c r="AH136" s="92">
        <v>5</v>
      </c>
      <c r="AI136" s="92"/>
      <c r="AJ136" s="92"/>
      <c r="AK136" s="92"/>
      <c r="AL136" s="92"/>
      <c r="AM136" s="92"/>
      <c r="AN136" s="92"/>
      <c r="AO136" s="94">
        <v>1.6671834935496701E-5</v>
      </c>
      <c r="AP136" s="94"/>
      <c r="AQ136" s="94"/>
      <c r="AR136" s="94"/>
      <c r="AS136" s="94"/>
      <c r="AT136" s="94"/>
    </row>
    <row r="137" spans="2:46" s="1" customFormat="1" ht="10.65" customHeight="1" x14ac:dyDescent="0.15">
      <c r="B137" s="100" t="s">
        <v>1155</v>
      </c>
      <c r="C137" s="100"/>
      <c r="D137" s="100"/>
      <c r="E137" s="100"/>
      <c r="F137" s="100"/>
      <c r="G137" s="100"/>
      <c r="H137" s="100"/>
      <c r="I137" s="100"/>
      <c r="J137" s="100"/>
      <c r="K137" s="104">
        <v>611283.4</v>
      </c>
      <c r="L137" s="104"/>
      <c r="M137" s="104"/>
      <c r="N137" s="104"/>
      <c r="O137" s="104"/>
      <c r="P137" s="104"/>
      <c r="Q137" s="104"/>
      <c r="R137" s="104"/>
      <c r="S137" s="104"/>
      <c r="T137" s="104"/>
      <c r="U137" s="104"/>
      <c r="V137" s="104"/>
      <c r="W137" s="94">
        <v>2.7295095224218602E-5</v>
      </c>
      <c r="X137" s="94"/>
      <c r="Y137" s="94"/>
      <c r="Z137" s="94"/>
      <c r="AA137" s="94"/>
      <c r="AB137" s="94"/>
      <c r="AC137" s="94"/>
      <c r="AD137" s="94"/>
      <c r="AE137" s="94"/>
      <c r="AF137" s="94"/>
      <c r="AG137" s="94"/>
      <c r="AH137" s="92">
        <v>5</v>
      </c>
      <c r="AI137" s="92"/>
      <c r="AJ137" s="92"/>
      <c r="AK137" s="92"/>
      <c r="AL137" s="92"/>
      <c r="AM137" s="92"/>
      <c r="AN137" s="92"/>
      <c r="AO137" s="94">
        <v>1.6671834935496701E-5</v>
      </c>
      <c r="AP137" s="94"/>
      <c r="AQ137" s="94"/>
      <c r="AR137" s="94"/>
      <c r="AS137" s="94"/>
      <c r="AT137" s="94"/>
    </row>
    <row r="138" spans="2:46" s="1" customFormat="1" ht="10.65" customHeight="1" x14ac:dyDescent="0.15">
      <c r="B138" s="100" t="s">
        <v>1156</v>
      </c>
      <c r="C138" s="100"/>
      <c r="D138" s="100"/>
      <c r="E138" s="100"/>
      <c r="F138" s="100"/>
      <c r="G138" s="100"/>
      <c r="H138" s="100"/>
      <c r="I138" s="100"/>
      <c r="J138" s="100"/>
      <c r="K138" s="104">
        <v>230949.47</v>
      </c>
      <c r="L138" s="104"/>
      <c r="M138" s="104"/>
      <c r="N138" s="104"/>
      <c r="O138" s="104"/>
      <c r="P138" s="104"/>
      <c r="Q138" s="104"/>
      <c r="R138" s="104"/>
      <c r="S138" s="104"/>
      <c r="T138" s="104"/>
      <c r="U138" s="104"/>
      <c r="V138" s="104"/>
      <c r="W138" s="94">
        <v>1.0312381745738299E-5</v>
      </c>
      <c r="X138" s="94"/>
      <c r="Y138" s="94"/>
      <c r="Z138" s="94"/>
      <c r="AA138" s="94"/>
      <c r="AB138" s="94"/>
      <c r="AC138" s="94"/>
      <c r="AD138" s="94"/>
      <c r="AE138" s="94"/>
      <c r="AF138" s="94"/>
      <c r="AG138" s="94"/>
      <c r="AH138" s="92">
        <v>4</v>
      </c>
      <c r="AI138" s="92"/>
      <c r="AJ138" s="92"/>
      <c r="AK138" s="92"/>
      <c r="AL138" s="92"/>
      <c r="AM138" s="92"/>
      <c r="AN138" s="92"/>
      <c r="AO138" s="94">
        <v>1.3337467948397301E-5</v>
      </c>
      <c r="AP138" s="94"/>
      <c r="AQ138" s="94"/>
      <c r="AR138" s="94"/>
      <c r="AS138" s="94"/>
      <c r="AT138" s="94"/>
    </row>
    <row r="139" spans="2:46" s="1" customFormat="1" ht="10.65" customHeight="1" x14ac:dyDescent="0.15">
      <c r="B139" s="100" t="s">
        <v>1150</v>
      </c>
      <c r="C139" s="100"/>
      <c r="D139" s="100"/>
      <c r="E139" s="100"/>
      <c r="F139" s="100"/>
      <c r="G139" s="100"/>
      <c r="H139" s="100"/>
      <c r="I139" s="100"/>
      <c r="J139" s="100"/>
      <c r="K139" s="104">
        <v>114134.15</v>
      </c>
      <c r="L139" s="104"/>
      <c r="M139" s="104"/>
      <c r="N139" s="104"/>
      <c r="O139" s="104"/>
      <c r="P139" s="104"/>
      <c r="Q139" s="104"/>
      <c r="R139" s="104"/>
      <c r="S139" s="104"/>
      <c r="T139" s="104"/>
      <c r="U139" s="104"/>
      <c r="V139" s="104"/>
      <c r="W139" s="94">
        <v>5.0963309204621803E-6</v>
      </c>
      <c r="X139" s="94"/>
      <c r="Y139" s="94"/>
      <c r="Z139" s="94"/>
      <c r="AA139" s="94"/>
      <c r="AB139" s="94"/>
      <c r="AC139" s="94"/>
      <c r="AD139" s="94"/>
      <c r="AE139" s="94"/>
      <c r="AF139" s="94"/>
      <c r="AG139" s="94"/>
      <c r="AH139" s="92">
        <v>2</v>
      </c>
      <c r="AI139" s="92"/>
      <c r="AJ139" s="92"/>
      <c r="AK139" s="92"/>
      <c r="AL139" s="92"/>
      <c r="AM139" s="92"/>
      <c r="AN139" s="92"/>
      <c r="AO139" s="94">
        <v>6.6687339741986699E-6</v>
      </c>
      <c r="AP139" s="94"/>
      <c r="AQ139" s="94"/>
      <c r="AR139" s="94"/>
      <c r="AS139" s="94"/>
      <c r="AT139" s="94"/>
    </row>
    <row r="140" spans="2:46" s="1" customFormat="1" ht="10.65" customHeight="1" x14ac:dyDescent="0.15">
      <c r="B140" s="100" t="s">
        <v>1157</v>
      </c>
      <c r="C140" s="100"/>
      <c r="D140" s="100"/>
      <c r="E140" s="100"/>
      <c r="F140" s="100"/>
      <c r="G140" s="100"/>
      <c r="H140" s="100"/>
      <c r="I140" s="100"/>
      <c r="J140" s="100"/>
      <c r="K140" s="104">
        <v>317777.34999999998</v>
      </c>
      <c r="L140" s="104"/>
      <c r="M140" s="104"/>
      <c r="N140" s="104"/>
      <c r="O140" s="104"/>
      <c r="P140" s="104"/>
      <c r="Q140" s="104"/>
      <c r="R140" s="104"/>
      <c r="S140" s="104"/>
      <c r="T140" s="104"/>
      <c r="U140" s="104"/>
      <c r="V140" s="104"/>
      <c r="W140" s="94">
        <v>1.4189430022719199E-5</v>
      </c>
      <c r="X140" s="94"/>
      <c r="Y140" s="94"/>
      <c r="Z140" s="94"/>
      <c r="AA140" s="94"/>
      <c r="AB140" s="94"/>
      <c r="AC140" s="94"/>
      <c r="AD140" s="94"/>
      <c r="AE140" s="94"/>
      <c r="AF140" s="94"/>
      <c r="AG140" s="94"/>
      <c r="AH140" s="92">
        <v>5</v>
      </c>
      <c r="AI140" s="92"/>
      <c r="AJ140" s="92"/>
      <c r="AK140" s="92"/>
      <c r="AL140" s="92"/>
      <c r="AM140" s="92"/>
      <c r="AN140" s="92"/>
      <c r="AO140" s="94">
        <v>1.6671834935496701E-5</v>
      </c>
      <c r="AP140" s="94"/>
      <c r="AQ140" s="94"/>
      <c r="AR140" s="94"/>
      <c r="AS140" s="94"/>
      <c r="AT140" s="94"/>
    </row>
    <row r="141" spans="2:46" s="1" customFormat="1" ht="10.65" customHeight="1" x14ac:dyDescent="0.15">
      <c r="B141" s="100" t="s">
        <v>1158</v>
      </c>
      <c r="C141" s="100"/>
      <c r="D141" s="100"/>
      <c r="E141" s="100"/>
      <c r="F141" s="100"/>
      <c r="G141" s="100"/>
      <c r="H141" s="100"/>
      <c r="I141" s="100"/>
      <c r="J141" s="100"/>
      <c r="K141" s="104">
        <v>1100945.3799999999</v>
      </c>
      <c r="L141" s="104"/>
      <c r="M141" s="104"/>
      <c r="N141" s="104"/>
      <c r="O141" s="104"/>
      <c r="P141" s="104"/>
      <c r="Q141" s="104"/>
      <c r="R141" s="104"/>
      <c r="S141" s="104"/>
      <c r="T141" s="104"/>
      <c r="U141" s="104"/>
      <c r="V141" s="104"/>
      <c r="W141" s="94">
        <v>4.9159537104661299E-5</v>
      </c>
      <c r="X141" s="94"/>
      <c r="Y141" s="94"/>
      <c r="Z141" s="94"/>
      <c r="AA141" s="94"/>
      <c r="AB141" s="94"/>
      <c r="AC141" s="94"/>
      <c r="AD141" s="94"/>
      <c r="AE141" s="94"/>
      <c r="AF141" s="94"/>
      <c r="AG141" s="94"/>
      <c r="AH141" s="92">
        <v>13</v>
      </c>
      <c r="AI141" s="92"/>
      <c r="AJ141" s="92"/>
      <c r="AK141" s="92"/>
      <c r="AL141" s="92"/>
      <c r="AM141" s="92"/>
      <c r="AN141" s="92"/>
      <c r="AO141" s="94">
        <v>4.3346770832291302E-5</v>
      </c>
      <c r="AP141" s="94"/>
      <c r="AQ141" s="94"/>
      <c r="AR141" s="94"/>
      <c r="AS141" s="94"/>
      <c r="AT141" s="94"/>
    </row>
    <row r="142" spans="2:46" s="1" customFormat="1" ht="10.65" customHeight="1" x14ac:dyDescent="0.15">
      <c r="B142" s="100" t="s">
        <v>1159</v>
      </c>
      <c r="C142" s="100"/>
      <c r="D142" s="100"/>
      <c r="E142" s="100"/>
      <c r="F142" s="100"/>
      <c r="G142" s="100"/>
      <c r="H142" s="100"/>
      <c r="I142" s="100"/>
      <c r="J142" s="100"/>
      <c r="K142" s="104">
        <v>2953469.02</v>
      </c>
      <c r="L142" s="104"/>
      <c r="M142" s="104"/>
      <c r="N142" s="104"/>
      <c r="O142" s="104"/>
      <c r="P142" s="104"/>
      <c r="Q142" s="104"/>
      <c r="R142" s="104"/>
      <c r="S142" s="104"/>
      <c r="T142" s="104"/>
      <c r="U142" s="104"/>
      <c r="V142" s="104"/>
      <c r="W142" s="94">
        <v>1.3187863132334301E-4</v>
      </c>
      <c r="X142" s="94"/>
      <c r="Y142" s="94"/>
      <c r="Z142" s="94"/>
      <c r="AA142" s="94"/>
      <c r="AB142" s="94"/>
      <c r="AC142" s="94"/>
      <c r="AD142" s="94"/>
      <c r="AE142" s="94"/>
      <c r="AF142" s="94"/>
      <c r="AG142" s="94"/>
      <c r="AH142" s="92">
        <v>41</v>
      </c>
      <c r="AI142" s="92"/>
      <c r="AJ142" s="92"/>
      <c r="AK142" s="92"/>
      <c r="AL142" s="92"/>
      <c r="AM142" s="92"/>
      <c r="AN142" s="92"/>
      <c r="AO142" s="94">
        <v>1.36709046471073E-4</v>
      </c>
      <c r="AP142" s="94"/>
      <c r="AQ142" s="94"/>
      <c r="AR142" s="94"/>
      <c r="AS142" s="94"/>
      <c r="AT142" s="94"/>
    </row>
    <row r="143" spans="2:46" s="1" customFormat="1" ht="10.65" customHeight="1" x14ac:dyDescent="0.15">
      <c r="B143" s="100" t="s">
        <v>1160</v>
      </c>
      <c r="C143" s="100"/>
      <c r="D143" s="100"/>
      <c r="E143" s="100"/>
      <c r="F143" s="100"/>
      <c r="G143" s="100"/>
      <c r="H143" s="100"/>
      <c r="I143" s="100"/>
      <c r="J143" s="100"/>
      <c r="K143" s="104">
        <v>88667.05</v>
      </c>
      <c r="L143" s="104"/>
      <c r="M143" s="104"/>
      <c r="N143" s="104"/>
      <c r="O143" s="104"/>
      <c r="P143" s="104"/>
      <c r="Q143" s="104"/>
      <c r="R143" s="104"/>
      <c r="S143" s="104"/>
      <c r="T143" s="104"/>
      <c r="U143" s="104"/>
      <c r="V143" s="104"/>
      <c r="W143" s="94">
        <v>3.9591711029623096E-6</v>
      </c>
      <c r="X143" s="94"/>
      <c r="Y143" s="94"/>
      <c r="Z143" s="94"/>
      <c r="AA143" s="94"/>
      <c r="AB143" s="94"/>
      <c r="AC143" s="94"/>
      <c r="AD143" s="94"/>
      <c r="AE143" s="94"/>
      <c r="AF143" s="94"/>
      <c r="AG143" s="94"/>
      <c r="AH143" s="92">
        <v>2</v>
      </c>
      <c r="AI143" s="92"/>
      <c r="AJ143" s="92"/>
      <c r="AK143" s="92"/>
      <c r="AL143" s="92"/>
      <c r="AM143" s="92"/>
      <c r="AN143" s="92"/>
      <c r="AO143" s="94">
        <v>6.6687339741986699E-6</v>
      </c>
      <c r="AP143" s="94"/>
      <c r="AQ143" s="94"/>
      <c r="AR143" s="94"/>
      <c r="AS143" s="94"/>
      <c r="AT143" s="94"/>
    </row>
    <row r="144" spans="2:46" s="1" customFormat="1" ht="10.65" customHeight="1" x14ac:dyDescent="0.15">
      <c r="B144" s="100" t="s">
        <v>1161</v>
      </c>
      <c r="C144" s="100"/>
      <c r="D144" s="100"/>
      <c r="E144" s="100"/>
      <c r="F144" s="100"/>
      <c r="G144" s="100"/>
      <c r="H144" s="100"/>
      <c r="I144" s="100"/>
      <c r="J144" s="100"/>
      <c r="K144" s="104">
        <v>3774.43</v>
      </c>
      <c r="L144" s="104"/>
      <c r="M144" s="104"/>
      <c r="N144" s="104"/>
      <c r="O144" s="104"/>
      <c r="P144" s="104"/>
      <c r="Q144" s="104"/>
      <c r="R144" s="104"/>
      <c r="S144" s="104"/>
      <c r="T144" s="104"/>
      <c r="U144" s="104"/>
      <c r="V144" s="104"/>
      <c r="W144" s="94">
        <v>1.68536273465217E-7</v>
      </c>
      <c r="X144" s="94"/>
      <c r="Y144" s="94"/>
      <c r="Z144" s="94"/>
      <c r="AA144" s="94"/>
      <c r="AB144" s="94"/>
      <c r="AC144" s="94"/>
      <c r="AD144" s="94"/>
      <c r="AE144" s="94"/>
      <c r="AF144" s="94"/>
      <c r="AG144" s="94"/>
      <c r="AH144" s="92">
        <v>1</v>
      </c>
      <c r="AI144" s="92"/>
      <c r="AJ144" s="92"/>
      <c r="AK144" s="92"/>
      <c r="AL144" s="92"/>
      <c r="AM144" s="92"/>
      <c r="AN144" s="92"/>
      <c r="AO144" s="94">
        <v>3.3343669870993299E-6</v>
      </c>
      <c r="AP144" s="94"/>
      <c r="AQ144" s="94"/>
      <c r="AR144" s="94"/>
      <c r="AS144" s="94"/>
      <c r="AT144" s="94"/>
    </row>
    <row r="145" spans="2:47" s="1" customFormat="1" ht="12.75" customHeight="1" x14ac:dyDescent="0.15">
      <c r="B145" s="99"/>
      <c r="C145" s="99"/>
      <c r="D145" s="99"/>
      <c r="E145" s="99"/>
      <c r="F145" s="99"/>
      <c r="G145" s="99"/>
      <c r="H145" s="99"/>
      <c r="I145" s="99"/>
      <c r="J145" s="99"/>
      <c r="K145" s="105">
        <v>22395356930.560001</v>
      </c>
      <c r="L145" s="105"/>
      <c r="M145" s="105"/>
      <c r="N145" s="105"/>
      <c r="O145" s="105"/>
      <c r="P145" s="105"/>
      <c r="Q145" s="105"/>
      <c r="R145" s="105"/>
      <c r="S145" s="105"/>
      <c r="T145" s="105"/>
      <c r="U145" s="105"/>
      <c r="V145" s="105"/>
      <c r="W145" s="95">
        <v>1</v>
      </c>
      <c r="X145" s="95"/>
      <c r="Y145" s="95"/>
      <c r="Z145" s="95"/>
      <c r="AA145" s="95"/>
      <c r="AB145" s="95"/>
      <c r="AC145" s="95"/>
      <c r="AD145" s="95"/>
      <c r="AE145" s="95"/>
      <c r="AF145" s="95"/>
      <c r="AG145" s="95"/>
      <c r="AH145" s="93">
        <v>299907</v>
      </c>
      <c r="AI145" s="93"/>
      <c r="AJ145" s="93"/>
      <c r="AK145" s="93"/>
      <c r="AL145" s="93"/>
      <c r="AM145" s="93"/>
      <c r="AN145" s="93"/>
      <c r="AO145" s="95">
        <v>1</v>
      </c>
      <c r="AP145" s="95"/>
      <c r="AQ145" s="95"/>
      <c r="AR145" s="95"/>
      <c r="AS145" s="95"/>
      <c r="AT145" s="95"/>
    </row>
    <row r="146" spans="2:47" s="1" customFormat="1" ht="9" customHeight="1" x14ac:dyDescent="0.15"/>
    <row r="147" spans="2:47" s="1" customFormat="1" ht="19.2" customHeight="1" x14ac:dyDescent="0.15">
      <c r="B147" s="85" t="s">
        <v>1245</v>
      </c>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c r="AG147" s="85"/>
      <c r="AH147" s="85"/>
      <c r="AI147" s="85"/>
      <c r="AJ147" s="85"/>
      <c r="AK147" s="85"/>
      <c r="AL147" s="85"/>
      <c r="AM147" s="85"/>
      <c r="AN147" s="85"/>
      <c r="AO147" s="85"/>
      <c r="AP147" s="85"/>
      <c r="AQ147" s="85"/>
      <c r="AR147" s="85"/>
      <c r="AS147" s="85"/>
      <c r="AT147" s="85"/>
      <c r="AU147" s="85"/>
    </row>
    <row r="148" spans="2:47" s="1" customFormat="1" ht="7.95" customHeight="1" x14ac:dyDescent="0.15"/>
    <row r="149" spans="2:47" s="1" customFormat="1" ht="12.75" customHeight="1" x14ac:dyDescent="0.15">
      <c r="B149" s="79" t="s">
        <v>1162</v>
      </c>
      <c r="C149" s="79"/>
      <c r="D149" s="79"/>
      <c r="E149" s="79"/>
      <c r="F149" s="79"/>
      <c r="G149" s="79"/>
      <c r="H149" s="79"/>
      <c r="I149" s="79"/>
      <c r="J149" s="79"/>
      <c r="K149" s="79" t="s">
        <v>1117</v>
      </c>
      <c r="L149" s="79"/>
      <c r="M149" s="79"/>
      <c r="N149" s="79"/>
      <c r="O149" s="79"/>
      <c r="P149" s="79"/>
      <c r="Q149" s="79"/>
      <c r="R149" s="79"/>
      <c r="S149" s="79"/>
      <c r="T149" s="79"/>
      <c r="U149" s="79" t="s">
        <v>1118</v>
      </c>
      <c r="V149" s="79"/>
      <c r="W149" s="79"/>
      <c r="X149" s="79"/>
      <c r="Y149" s="79"/>
      <c r="Z149" s="79"/>
      <c r="AA149" s="79"/>
      <c r="AB149" s="79"/>
      <c r="AC149" s="79"/>
      <c r="AD149" s="79"/>
      <c r="AE149" s="79"/>
      <c r="AF149" s="79"/>
      <c r="AG149" s="79" t="s">
        <v>1119</v>
      </c>
      <c r="AH149" s="79"/>
      <c r="AI149" s="79"/>
      <c r="AJ149" s="79"/>
      <c r="AK149" s="79"/>
      <c r="AL149" s="79"/>
      <c r="AM149" s="79" t="s">
        <v>1118</v>
      </c>
      <c r="AN149" s="79"/>
      <c r="AO149" s="79"/>
      <c r="AP149" s="79"/>
      <c r="AQ149" s="79"/>
      <c r="AR149" s="79"/>
      <c r="AS149" s="79"/>
      <c r="AT149" s="79"/>
      <c r="AU149" s="79"/>
    </row>
    <row r="150" spans="2:47" s="1" customFormat="1" ht="12.3" customHeight="1" x14ac:dyDescent="0.15">
      <c r="B150" s="103">
        <v>1990</v>
      </c>
      <c r="C150" s="103"/>
      <c r="D150" s="103"/>
      <c r="E150" s="103"/>
      <c r="F150" s="103"/>
      <c r="G150" s="103"/>
      <c r="H150" s="103"/>
      <c r="I150" s="103"/>
      <c r="J150" s="103"/>
      <c r="K150" s="104">
        <v>3774.43</v>
      </c>
      <c r="L150" s="104"/>
      <c r="M150" s="104"/>
      <c r="N150" s="104"/>
      <c r="O150" s="104"/>
      <c r="P150" s="104"/>
      <c r="Q150" s="104"/>
      <c r="R150" s="104"/>
      <c r="S150" s="104"/>
      <c r="T150" s="104"/>
      <c r="U150" s="94">
        <v>1.68536273465217E-7</v>
      </c>
      <c r="V150" s="94"/>
      <c r="W150" s="94"/>
      <c r="X150" s="94"/>
      <c r="Y150" s="94"/>
      <c r="Z150" s="94"/>
      <c r="AA150" s="94"/>
      <c r="AB150" s="94"/>
      <c r="AC150" s="94"/>
      <c r="AD150" s="94"/>
      <c r="AE150" s="94"/>
      <c r="AF150" s="94"/>
      <c r="AG150" s="92">
        <v>2</v>
      </c>
      <c r="AH150" s="92"/>
      <c r="AI150" s="92"/>
      <c r="AJ150" s="92"/>
      <c r="AK150" s="92"/>
      <c r="AL150" s="92"/>
      <c r="AM150" s="94">
        <v>6.6687339741986699E-6</v>
      </c>
      <c r="AN150" s="94"/>
      <c r="AO150" s="94"/>
      <c r="AP150" s="94"/>
      <c r="AQ150" s="94"/>
      <c r="AR150" s="94"/>
      <c r="AS150" s="94"/>
      <c r="AT150" s="94"/>
      <c r="AU150" s="94"/>
    </row>
    <row r="151" spans="2:47" s="1" customFormat="1" ht="12.3" customHeight="1" x14ac:dyDescent="0.15">
      <c r="B151" s="103">
        <v>1996</v>
      </c>
      <c r="C151" s="103"/>
      <c r="D151" s="103"/>
      <c r="E151" s="103"/>
      <c r="F151" s="103"/>
      <c r="G151" s="103"/>
      <c r="H151" s="103"/>
      <c r="I151" s="103"/>
      <c r="J151" s="103"/>
      <c r="K151" s="104">
        <v>1824.13</v>
      </c>
      <c r="L151" s="104"/>
      <c r="M151" s="104"/>
      <c r="N151" s="104"/>
      <c r="O151" s="104"/>
      <c r="P151" s="104"/>
      <c r="Q151" s="104"/>
      <c r="R151" s="104"/>
      <c r="S151" s="104"/>
      <c r="T151" s="104"/>
      <c r="U151" s="94">
        <v>8.1451258207492396E-8</v>
      </c>
      <c r="V151" s="94"/>
      <c r="W151" s="94"/>
      <c r="X151" s="94"/>
      <c r="Y151" s="94"/>
      <c r="Z151" s="94"/>
      <c r="AA151" s="94"/>
      <c r="AB151" s="94"/>
      <c r="AC151" s="94"/>
      <c r="AD151" s="94"/>
      <c r="AE151" s="94"/>
      <c r="AF151" s="94"/>
      <c r="AG151" s="92">
        <v>2</v>
      </c>
      <c r="AH151" s="92"/>
      <c r="AI151" s="92"/>
      <c r="AJ151" s="92"/>
      <c r="AK151" s="92"/>
      <c r="AL151" s="92"/>
      <c r="AM151" s="94">
        <v>6.6687339741986699E-6</v>
      </c>
      <c r="AN151" s="94"/>
      <c r="AO151" s="94"/>
      <c r="AP151" s="94"/>
      <c r="AQ151" s="94"/>
      <c r="AR151" s="94"/>
      <c r="AS151" s="94"/>
      <c r="AT151" s="94"/>
      <c r="AU151" s="94"/>
    </row>
    <row r="152" spans="2:47" s="1" customFormat="1" ht="12.3" customHeight="1" x14ac:dyDescent="0.15">
      <c r="B152" s="103">
        <v>1997</v>
      </c>
      <c r="C152" s="103"/>
      <c r="D152" s="103"/>
      <c r="E152" s="103"/>
      <c r="F152" s="103"/>
      <c r="G152" s="103"/>
      <c r="H152" s="103"/>
      <c r="I152" s="103"/>
      <c r="J152" s="103"/>
      <c r="K152" s="104">
        <v>24686.15</v>
      </c>
      <c r="L152" s="104"/>
      <c r="M152" s="104"/>
      <c r="N152" s="104"/>
      <c r="O152" s="104"/>
      <c r="P152" s="104"/>
      <c r="Q152" s="104"/>
      <c r="R152" s="104"/>
      <c r="S152" s="104"/>
      <c r="T152" s="104"/>
      <c r="U152" s="94">
        <v>1.1022887501433001E-6</v>
      </c>
      <c r="V152" s="94"/>
      <c r="W152" s="94"/>
      <c r="X152" s="94"/>
      <c r="Y152" s="94"/>
      <c r="Z152" s="94"/>
      <c r="AA152" s="94"/>
      <c r="AB152" s="94"/>
      <c r="AC152" s="94"/>
      <c r="AD152" s="94"/>
      <c r="AE152" s="94"/>
      <c r="AF152" s="94"/>
      <c r="AG152" s="92">
        <v>3</v>
      </c>
      <c r="AH152" s="92"/>
      <c r="AI152" s="92"/>
      <c r="AJ152" s="92"/>
      <c r="AK152" s="92"/>
      <c r="AL152" s="92"/>
      <c r="AM152" s="94">
        <v>1.0003100961297999E-5</v>
      </c>
      <c r="AN152" s="94"/>
      <c r="AO152" s="94"/>
      <c r="AP152" s="94"/>
      <c r="AQ152" s="94"/>
      <c r="AR152" s="94"/>
      <c r="AS152" s="94"/>
      <c r="AT152" s="94"/>
      <c r="AU152" s="94"/>
    </row>
    <row r="153" spans="2:47" s="1" customFormat="1" ht="12.3" customHeight="1" x14ac:dyDescent="0.15">
      <c r="B153" s="103">
        <v>1998</v>
      </c>
      <c r="C153" s="103"/>
      <c r="D153" s="103"/>
      <c r="E153" s="103"/>
      <c r="F153" s="103"/>
      <c r="G153" s="103"/>
      <c r="H153" s="103"/>
      <c r="I153" s="103"/>
      <c r="J153" s="103"/>
      <c r="K153" s="104">
        <v>27141.81</v>
      </c>
      <c r="L153" s="104"/>
      <c r="M153" s="104"/>
      <c r="N153" s="104"/>
      <c r="O153" s="104"/>
      <c r="P153" s="104"/>
      <c r="Q153" s="104"/>
      <c r="R153" s="104"/>
      <c r="S153" s="104"/>
      <c r="T153" s="104"/>
      <c r="U153" s="94">
        <v>1.2119391570385301E-6</v>
      </c>
      <c r="V153" s="94"/>
      <c r="W153" s="94"/>
      <c r="X153" s="94"/>
      <c r="Y153" s="94"/>
      <c r="Z153" s="94"/>
      <c r="AA153" s="94"/>
      <c r="AB153" s="94"/>
      <c r="AC153" s="94"/>
      <c r="AD153" s="94"/>
      <c r="AE153" s="94"/>
      <c r="AF153" s="94"/>
      <c r="AG153" s="92">
        <v>2</v>
      </c>
      <c r="AH153" s="92"/>
      <c r="AI153" s="92"/>
      <c r="AJ153" s="92"/>
      <c r="AK153" s="92"/>
      <c r="AL153" s="92"/>
      <c r="AM153" s="94">
        <v>6.6687339741986699E-6</v>
      </c>
      <c r="AN153" s="94"/>
      <c r="AO153" s="94"/>
      <c r="AP153" s="94"/>
      <c r="AQ153" s="94"/>
      <c r="AR153" s="94"/>
      <c r="AS153" s="94"/>
      <c r="AT153" s="94"/>
      <c r="AU153" s="94"/>
    </row>
    <row r="154" spans="2:47" s="1" customFormat="1" ht="12.3" customHeight="1" x14ac:dyDescent="0.15">
      <c r="B154" s="103">
        <v>1999</v>
      </c>
      <c r="C154" s="103"/>
      <c r="D154" s="103"/>
      <c r="E154" s="103"/>
      <c r="F154" s="103"/>
      <c r="G154" s="103"/>
      <c r="H154" s="103"/>
      <c r="I154" s="103"/>
      <c r="J154" s="103"/>
      <c r="K154" s="104">
        <v>121761.41</v>
      </c>
      <c r="L154" s="104"/>
      <c r="M154" s="104"/>
      <c r="N154" s="104"/>
      <c r="O154" s="104"/>
      <c r="P154" s="104"/>
      <c r="Q154" s="104"/>
      <c r="R154" s="104"/>
      <c r="S154" s="104"/>
      <c r="T154" s="104"/>
      <c r="U154" s="94">
        <v>5.4369041930226199E-6</v>
      </c>
      <c r="V154" s="94"/>
      <c r="W154" s="94"/>
      <c r="X154" s="94"/>
      <c r="Y154" s="94"/>
      <c r="Z154" s="94"/>
      <c r="AA154" s="94"/>
      <c r="AB154" s="94"/>
      <c r="AC154" s="94"/>
      <c r="AD154" s="94"/>
      <c r="AE154" s="94"/>
      <c r="AF154" s="94"/>
      <c r="AG154" s="92">
        <v>10</v>
      </c>
      <c r="AH154" s="92"/>
      <c r="AI154" s="92"/>
      <c r="AJ154" s="92"/>
      <c r="AK154" s="92"/>
      <c r="AL154" s="92"/>
      <c r="AM154" s="94">
        <v>3.3343669870993299E-5</v>
      </c>
      <c r="AN154" s="94"/>
      <c r="AO154" s="94"/>
      <c r="AP154" s="94"/>
      <c r="AQ154" s="94"/>
      <c r="AR154" s="94"/>
      <c r="AS154" s="94"/>
      <c r="AT154" s="94"/>
      <c r="AU154" s="94"/>
    </row>
    <row r="155" spans="2:47" s="1" customFormat="1" ht="12.3" customHeight="1" x14ac:dyDescent="0.15">
      <c r="B155" s="103">
        <v>2000</v>
      </c>
      <c r="C155" s="103"/>
      <c r="D155" s="103"/>
      <c r="E155" s="103"/>
      <c r="F155" s="103"/>
      <c r="G155" s="103"/>
      <c r="H155" s="103"/>
      <c r="I155" s="103"/>
      <c r="J155" s="103"/>
      <c r="K155" s="104">
        <v>82911.149999999994</v>
      </c>
      <c r="L155" s="104"/>
      <c r="M155" s="104"/>
      <c r="N155" s="104"/>
      <c r="O155" s="104"/>
      <c r="P155" s="104"/>
      <c r="Q155" s="104"/>
      <c r="R155" s="104"/>
      <c r="S155" s="104"/>
      <c r="T155" s="104"/>
      <c r="U155" s="94">
        <v>3.7021580078887702E-6</v>
      </c>
      <c r="V155" s="94"/>
      <c r="W155" s="94"/>
      <c r="X155" s="94"/>
      <c r="Y155" s="94"/>
      <c r="Z155" s="94"/>
      <c r="AA155" s="94"/>
      <c r="AB155" s="94"/>
      <c r="AC155" s="94"/>
      <c r="AD155" s="94"/>
      <c r="AE155" s="94"/>
      <c r="AF155" s="94"/>
      <c r="AG155" s="92">
        <v>2</v>
      </c>
      <c r="AH155" s="92"/>
      <c r="AI155" s="92"/>
      <c r="AJ155" s="92"/>
      <c r="AK155" s="92"/>
      <c r="AL155" s="92"/>
      <c r="AM155" s="94">
        <v>6.6687339741986699E-6</v>
      </c>
      <c r="AN155" s="94"/>
      <c r="AO155" s="94"/>
      <c r="AP155" s="94"/>
      <c r="AQ155" s="94"/>
      <c r="AR155" s="94"/>
      <c r="AS155" s="94"/>
      <c r="AT155" s="94"/>
      <c r="AU155" s="94"/>
    </row>
    <row r="156" spans="2:47" s="1" customFormat="1" ht="12.3" customHeight="1" x14ac:dyDescent="0.15">
      <c r="B156" s="103">
        <v>2001</v>
      </c>
      <c r="C156" s="103"/>
      <c r="D156" s="103"/>
      <c r="E156" s="103"/>
      <c r="F156" s="103"/>
      <c r="G156" s="103"/>
      <c r="H156" s="103"/>
      <c r="I156" s="103"/>
      <c r="J156" s="103"/>
      <c r="K156" s="104">
        <v>18052.18</v>
      </c>
      <c r="L156" s="104"/>
      <c r="M156" s="104"/>
      <c r="N156" s="104"/>
      <c r="O156" s="104"/>
      <c r="P156" s="104"/>
      <c r="Q156" s="104"/>
      <c r="R156" s="104"/>
      <c r="S156" s="104"/>
      <c r="T156" s="104"/>
      <c r="U156" s="94">
        <v>8.06067974534781E-7</v>
      </c>
      <c r="V156" s="94"/>
      <c r="W156" s="94"/>
      <c r="X156" s="94"/>
      <c r="Y156" s="94"/>
      <c r="Z156" s="94"/>
      <c r="AA156" s="94"/>
      <c r="AB156" s="94"/>
      <c r="AC156" s="94"/>
      <c r="AD156" s="94"/>
      <c r="AE156" s="94"/>
      <c r="AF156" s="94"/>
      <c r="AG156" s="92">
        <v>16</v>
      </c>
      <c r="AH156" s="92"/>
      <c r="AI156" s="92"/>
      <c r="AJ156" s="92"/>
      <c r="AK156" s="92"/>
      <c r="AL156" s="92"/>
      <c r="AM156" s="94">
        <v>5.3349871793589298E-5</v>
      </c>
      <c r="AN156" s="94"/>
      <c r="AO156" s="94"/>
      <c r="AP156" s="94"/>
      <c r="AQ156" s="94"/>
      <c r="AR156" s="94"/>
      <c r="AS156" s="94"/>
      <c r="AT156" s="94"/>
      <c r="AU156" s="94"/>
    </row>
    <row r="157" spans="2:47" s="1" customFormat="1" ht="12.3" customHeight="1" x14ac:dyDescent="0.15">
      <c r="B157" s="103">
        <v>2002</v>
      </c>
      <c r="C157" s="103"/>
      <c r="D157" s="103"/>
      <c r="E157" s="103"/>
      <c r="F157" s="103"/>
      <c r="G157" s="103"/>
      <c r="H157" s="103"/>
      <c r="I157" s="103"/>
      <c r="J157" s="103"/>
      <c r="K157" s="104">
        <v>460628.62</v>
      </c>
      <c r="L157" s="104"/>
      <c r="M157" s="104"/>
      <c r="N157" s="104"/>
      <c r="O157" s="104"/>
      <c r="P157" s="104"/>
      <c r="Q157" s="104"/>
      <c r="R157" s="104"/>
      <c r="S157" s="104"/>
      <c r="T157" s="104"/>
      <c r="U157" s="94">
        <v>2.05680410197633E-5</v>
      </c>
      <c r="V157" s="94"/>
      <c r="W157" s="94"/>
      <c r="X157" s="94"/>
      <c r="Y157" s="94"/>
      <c r="Z157" s="94"/>
      <c r="AA157" s="94"/>
      <c r="AB157" s="94"/>
      <c r="AC157" s="94"/>
      <c r="AD157" s="94"/>
      <c r="AE157" s="94"/>
      <c r="AF157" s="94"/>
      <c r="AG157" s="92">
        <v>52</v>
      </c>
      <c r="AH157" s="92"/>
      <c r="AI157" s="92"/>
      <c r="AJ157" s="92"/>
      <c r="AK157" s="92"/>
      <c r="AL157" s="92"/>
      <c r="AM157" s="94">
        <v>1.7338708332916499E-4</v>
      </c>
      <c r="AN157" s="94"/>
      <c r="AO157" s="94"/>
      <c r="AP157" s="94"/>
      <c r="AQ157" s="94"/>
      <c r="AR157" s="94"/>
      <c r="AS157" s="94"/>
      <c r="AT157" s="94"/>
      <c r="AU157" s="94"/>
    </row>
    <row r="158" spans="2:47" s="1" customFormat="1" ht="12.3" customHeight="1" x14ac:dyDescent="0.15">
      <c r="B158" s="103">
        <v>2003</v>
      </c>
      <c r="C158" s="103"/>
      <c r="D158" s="103"/>
      <c r="E158" s="103"/>
      <c r="F158" s="103"/>
      <c r="G158" s="103"/>
      <c r="H158" s="103"/>
      <c r="I158" s="103"/>
      <c r="J158" s="103"/>
      <c r="K158" s="104">
        <v>1922110.95</v>
      </c>
      <c r="L158" s="104"/>
      <c r="M158" s="104"/>
      <c r="N158" s="104"/>
      <c r="O158" s="104"/>
      <c r="P158" s="104"/>
      <c r="Q158" s="104"/>
      <c r="R158" s="104"/>
      <c r="S158" s="104"/>
      <c r="T158" s="104"/>
      <c r="U158" s="94">
        <v>8.5826314622257502E-5</v>
      </c>
      <c r="V158" s="94"/>
      <c r="W158" s="94"/>
      <c r="X158" s="94"/>
      <c r="Y158" s="94"/>
      <c r="Z158" s="94"/>
      <c r="AA158" s="94"/>
      <c r="AB158" s="94"/>
      <c r="AC158" s="94"/>
      <c r="AD158" s="94"/>
      <c r="AE158" s="94"/>
      <c r="AF158" s="94"/>
      <c r="AG158" s="92">
        <v>113</v>
      </c>
      <c r="AH158" s="92"/>
      <c r="AI158" s="92"/>
      <c r="AJ158" s="92"/>
      <c r="AK158" s="92"/>
      <c r="AL158" s="92"/>
      <c r="AM158" s="94">
        <v>3.7678346954222498E-4</v>
      </c>
      <c r="AN158" s="94"/>
      <c r="AO158" s="94"/>
      <c r="AP158" s="94"/>
      <c r="AQ158" s="94"/>
      <c r="AR158" s="94"/>
      <c r="AS158" s="94"/>
      <c r="AT158" s="94"/>
      <c r="AU158" s="94"/>
    </row>
    <row r="159" spans="2:47" s="1" customFormat="1" ht="12.3" customHeight="1" x14ac:dyDescent="0.15">
      <c r="B159" s="103">
        <v>2004</v>
      </c>
      <c r="C159" s="103"/>
      <c r="D159" s="103"/>
      <c r="E159" s="103"/>
      <c r="F159" s="103"/>
      <c r="G159" s="103"/>
      <c r="H159" s="103"/>
      <c r="I159" s="103"/>
      <c r="J159" s="103"/>
      <c r="K159" s="104">
        <v>7344171.9800000004</v>
      </c>
      <c r="L159" s="104"/>
      <c r="M159" s="104"/>
      <c r="N159" s="104"/>
      <c r="O159" s="104"/>
      <c r="P159" s="104"/>
      <c r="Q159" s="104"/>
      <c r="R159" s="104"/>
      <c r="S159" s="104"/>
      <c r="T159" s="104"/>
      <c r="U159" s="94">
        <v>3.2793279440786102E-4</v>
      </c>
      <c r="V159" s="94"/>
      <c r="W159" s="94"/>
      <c r="X159" s="94"/>
      <c r="Y159" s="94"/>
      <c r="Z159" s="94"/>
      <c r="AA159" s="94"/>
      <c r="AB159" s="94"/>
      <c r="AC159" s="94"/>
      <c r="AD159" s="94"/>
      <c r="AE159" s="94"/>
      <c r="AF159" s="94"/>
      <c r="AG159" s="92">
        <v>410</v>
      </c>
      <c r="AH159" s="92"/>
      <c r="AI159" s="92"/>
      <c r="AJ159" s="92"/>
      <c r="AK159" s="92"/>
      <c r="AL159" s="92"/>
      <c r="AM159" s="94">
        <v>1.36709046471073E-3</v>
      </c>
      <c r="AN159" s="94"/>
      <c r="AO159" s="94"/>
      <c r="AP159" s="94"/>
      <c r="AQ159" s="94"/>
      <c r="AR159" s="94"/>
      <c r="AS159" s="94"/>
      <c r="AT159" s="94"/>
      <c r="AU159" s="94"/>
    </row>
    <row r="160" spans="2:47" s="1" customFormat="1" ht="12.3" customHeight="1" x14ac:dyDescent="0.15">
      <c r="B160" s="103">
        <v>2005</v>
      </c>
      <c r="C160" s="103"/>
      <c r="D160" s="103"/>
      <c r="E160" s="103"/>
      <c r="F160" s="103"/>
      <c r="G160" s="103"/>
      <c r="H160" s="103"/>
      <c r="I160" s="103"/>
      <c r="J160" s="103"/>
      <c r="K160" s="104">
        <v>23417907.559999999</v>
      </c>
      <c r="L160" s="104"/>
      <c r="M160" s="104"/>
      <c r="N160" s="104"/>
      <c r="O160" s="104"/>
      <c r="P160" s="104"/>
      <c r="Q160" s="104"/>
      <c r="R160" s="104"/>
      <c r="S160" s="104"/>
      <c r="T160" s="104"/>
      <c r="U160" s="94">
        <v>1.0456590458732401E-3</v>
      </c>
      <c r="V160" s="94"/>
      <c r="W160" s="94"/>
      <c r="X160" s="94"/>
      <c r="Y160" s="94"/>
      <c r="Z160" s="94"/>
      <c r="AA160" s="94"/>
      <c r="AB160" s="94"/>
      <c r="AC160" s="94"/>
      <c r="AD160" s="94"/>
      <c r="AE160" s="94"/>
      <c r="AF160" s="94"/>
      <c r="AG160" s="92">
        <v>935</v>
      </c>
      <c r="AH160" s="92"/>
      <c r="AI160" s="92"/>
      <c r="AJ160" s="92"/>
      <c r="AK160" s="92"/>
      <c r="AL160" s="92"/>
      <c r="AM160" s="94">
        <v>3.1176331329378802E-3</v>
      </c>
      <c r="AN160" s="94"/>
      <c r="AO160" s="94"/>
      <c r="AP160" s="94"/>
      <c r="AQ160" s="94"/>
      <c r="AR160" s="94"/>
      <c r="AS160" s="94"/>
      <c r="AT160" s="94"/>
      <c r="AU160" s="94"/>
    </row>
    <row r="161" spans="2:47" s="1" customFormat="1" ht="12.3" customHeight="1" x14ac:dyDescent="0.15">
      <c r="B161" s="103">
        <v>2006</v>
      </c>
      <c r="C161" s="103"/>
      <c r="D161" s="103"/>
      <c r="E161" s="103"/>
      <c r="F161" s="103"/>
      <c r="G161" s="103"/>
      <c r="H161" s="103"/>
      <c r="I161" s="103"/>
      <c r="J161" s="103"/>
      <c r="K161" s="104">
        <v>9407627.4299999997</v>
      </c>
      <c r="L161" s="104"/>
      <c r="M161" s="104"/>
      <c r="N161" s="104"/>
      <c r="O161" s="104"/>
      <c r="P161" s="104"/>
      <c r="Q161" s="104"/>
      <c r="R161" s="104"/>
      <c r="S161" s="104"/>
      <c r="T161" s="104"/>
      <c r="U161" s="94">
        <v>4.2007043956341901E-4</v>
      </c>
      <c r="V161" s="94"/>
      <c r="W161" s="94"/>
      <c r="X161" s="94"/>
      <c r="Y161" s="94"/>
      <c r="Z161" s="94"/>
      <c r="AA161" s="94"/>
      <c r="AB161" s="94"/>
      <c r="AC161" s="94"/>
      <c r="AD161" s="94"/>
      <c r="AE161" s="94"/>
      <c r="AF161" s="94"/>
      <c r="AG161" s="92">
        <v>416</v>
      </c>
      <c r="AH161" s="92"/>
      <c r="AI161" s="92"/>
      <c r="AJ161" s="92"/>
      <c r="AK161" s="92"/>
      <c r="AL161" s="92"/>
      <c r="AM161" s="94">
        <v>1.3870966666333199E-3</v>
      </c>
      <c r="AN161" s="94"/>
      <c r="AO161" s="94"/>
      <c r="AP161" s="94"/>
      <c r="AQ161" s="94"/>
      <c r="AR161" s="94"/>
      <c r="AS161" s="94"/>
      <c r="AT161" s="94"/>
      <c r="AU161" s="94"/>
    </row>
    <row r="162" spans="2:47" s="1" customFormat="1" ht="12.3" customHeight="1" x14ac:dyDescent="0.15">
      <c r="B162" s="103">
        <v>2007</v>
      </c>
      <c r="C162" s="103"/>
      <c r="D162" s="103"/>
      <c r="E162" s="103"/>
      <c r="F162" s="103"/>
      <c r="G162" s="103"/>
      <c r="H162" s="103"/>
      <c r="I162" s="103"/>
      <c r="J162" s="103"/>
      <c r="K162" s="104">
        <v>5395073.8800000101</v>
      </c>
      <c r="L162" s="104"/>
      <c r="M162" s="104"/>
      <c r="N162" s="104"/>
      <c r="O162" s="104"/>
      <c r="P162" s="104"/>
      <c r="Q162" s="104"/>
      <c r="R162" s="104"/>
      <c r="S162" s="104"/>
      <c r="T162" s="104"/>
      <c r="U162" s="94">
        <v>2.4090144652430401E-4</v>
      </c>
      <c r="V162" s="94"/>
      <c r="W162" s="94"/>
      <c r="X162" s="94"/>
      <c r="Y162" s="94"/>
      <c r="Z162" s="94"/>
      <c r="AA162" s="94"/>
      <c r="AB162" s="94"/>
      <c r="AC162" s="94"/>
      <c r="AD162" s="94"/>
      <c r="AE162" s="94"/>
      <c r="AF162" s="94"/>
      <c r="AG162" s="92">
        <v>261</v>
      </c>
      <c r="AH162" s="92"/>
      <c r="AI162" s="92"/>
      <c r="AJ162" s="92"/>
      <c r="AK162" s="92"/>
      <c r="AL162" s="92"/>
      <c r="AM162" s="94">
        <v>8.7026978363292603E-4</v>
      </c>
      <c r="AN162" s="94"/>
      <c r="AO162" s="94"/>
      <c r="AP162" s="94"/>
      <c r="AQ162" s="94"/>
      <c r="AR162" s="94"/>
      <c r="AS162" s="94"/>
      <c r="AT162" s="94"/>
      <c r="AU162" s="94"/>
    </row>
    <row r="163" spans="2:47" s="1" customFormat="1" ht="12.3" customHeight="1" x14ac:dyDescent="0.15">
      <c r="B163" s="103">
        <v>2008</v>
      </c>
      <c r="C163" s="103"/>
      <c r="D163" s="103"/>
      <c r="E163" s="103"/>
      <c r="F163" s="103"/>
      <c r="G163" s="103"/>
      <c r="H163" s="103"/>
      <c r="I163" s="103"/>
      <c r="J163" s="103"/>
      <c r="K163" s="104">
        <v>8768324.75</v>
      </c>
      <c r="L163" s="104"/>
      <c r="M163" s="104"/>
      <c r="N163" s="104"/>
      <c r="O163" s="104"/>
      <c r="P163" s="104"/>
      <c r="Q163" s="104"/>
      <c r="R163" s="104"/>
      <c r="S163" s="104"/>
      <c r="T163" s="104"/>
      <c r="U163" s="94">
        <v>3.9152422429289402E-4</v>
      </c>
      <c r="V163" s="94"/>
      <c r="W163" s="94"/>
      <c r="X163" s="94"/>
      <c r="Y163" s="94"/>
      <c r="Z163" s="94"/>
      <c r="AA163" s="94"/>
      <c r="AB163" s="94"/>
      <c r="AC163" s="94"/>
      <c r="AD163" s="94"/>
      <c r="AE163" s="94"/>
      <c r="AF163" s="94"/>
      <c r="AG163" s="92">
        <v>371</v>
      </c>
      <c r="AH163" s="92"/>
      <c r="AI163" s="92"/>
      <c r="AJ163" s="92"/>
      <c r="AK163" s="92"/>
      <c r="AL163" s="92"/>
      <c r="AM163" s="94">
        <v>1.23705015221385E-3</v>
      </c>
      <c r="AN163" s="94"/>
      <c r="AO163" s="94"/>
      <c r="AP163" s="94"/>
      <c r="AQ163" s="94"/>
      <c r="AR163" s="94"/>
      <c r="AS163" s="94"/>
      <c r="AT163" s="94"/>
      <c r="AU163" s="94"/>
    </row>
    <row r="164" spans="2:47" s="1" customFormat="1" ht="12.3" customHeight="1" x14ac:dyDescent="0.15">
      <c r="B164" s="103">
        <v>2009</v>
      </c>
      <c r="C164" s="103"/>
      <c r="D164" s="103"/>
      <c r="E164" s="103"/>
      <c r="F164" s="103"/>
      <c r="G164" s="103"/>
      <c r="H164" s="103"/>
      <c r="I164" s="103"/>
      <c r="J164" s="103"/>
      <c r="K164" s="104">
        <v>79691409.6500002</v>
      </c>
      <c r="L164" s="104"/>
      <c r="M164" s="104"/>
      <c r="N164" s="104"/>
      <c r="O164" s="104"/>
      <c r="P164" s="104"/>
      <c r="Q164" s="104"/>
      <c r="R164" s="104"/>
      <c r="S164" s="104"/>
      <c r="T164" s="104"/>
      <c r="U164" s="94">
        <v>3.5583897991487601E-3</v>
      </c>
      <c r="V164" s="94"/>
      <c r="W164" s="94"/>
      <c r="X164" s="94"/>
      <c r="Y164" s="94"/>
      <c r="Z164" s="94"/>
      <c r="AA164" s="94"/>
      <c r="AB164" s="94"/>
      <c r="AC164" s="94"/>
      <c r="AD164" s="94"/>
      <c r="AE164" s="94"/>
      <c r="AF164" s="94"/>
      <c r="AG164" s="92">
        <v>2558</v>
      </c>
      <c r="AH164" s="92"/>
      <c r="AI164" s="92"/>
      <c r="AJ164" s="92"/>
      <c r="AK164" s="92"/>
      <c r="AL164" s="92"/>
      <c r="AM164" s="94">
        <v>8.5293107530000998E-3</v>
      </c>
      <c r="AN164" s="94"/>
      <c r="AO164" s="94"/>
      <c r="AP164" s="94"/>
      <c r="AQ164" s="94"/>
      <c r="AR164" s="94"/>
      <c r="AS164" s="94"/>
      <c r="AT164" s="94"/>
      <c r="AU164" s="94"/>
    </row>
    <row r="165" spans="2:47" s="1" customFormat="1" ht="12.3" customHeight="1" x14ac:dyDescent="0.15">
      <c r="B165" s="103">
        <v>2010</v>
      </c>
      <c r="C165" s="103"/>
      <c r="D165" s="103"/>
      <c r="E165" s="103"/>
      <c r="F165" s="103"/>
      <c r="G165" s="103"/>
      <c r="H165" s="103"/>
      <c r="I165" s="103"/>
      <c r="J165" s="103"/>
      <c r="K165" s="104">
        <v>150242146.25</v>
      </c>
      <c r="L165" s="104"/>
      <c r="M165" s="104"/>
      <c r="N165" s="104"/>
      <c r="O165" s="104"/>
      <c r="P165" s="104"/>
      <c r="Q165" s="104"/>
      <c r="R165" s="104"/>
      <c r="S165" s="104"/>
      <c r="T165" s="104"/>
      <c r="U165" s="94">
        <v>6.7086292357762803E-3</v>
      </c>
      <c r="V165" s="94"/>
      <c r="W165" s="94"/>
      <c r="X165" s="94"/>
      <c r="Y165" s="94"/>
      <c r="Z165" s="94"/>
      <c r="AA165" s="94"/>
      <c r="AB165" s="94"/>
      <c r="AC165" s="94"/>
      <c r="AD165" s="94"/>
      <c r="AE165" s="94"/>
      <c r="AF165" s="94"/>
      <c r="AG165" s="92">
        <v>4358</v>
      </c>
      <c r="AH165" s="92"/>
      <c r="AI165" s="92"/>
      <c r="AJ165" s="92"/>
      <c r="AK165" s="92"/>
      <c r="AL165" s="92"/>
      <c r="AM165" s="94">
        <v>1.4531171329778899E-2</v>
      </c>
      <c r="AN165" s="94"/>
      <c r="AO165" s="94"/>
      <c r="AP165" s="94"/>
      <c r="AQ165" s="94"/>
      <c r="AR165" s="94"/>
      <c r="AS165" s="94"/>
      <c r="AT165" s="94"/>
      <c r="AU165" s="94"/>
    </row>
    <row r="166" spans="2:47" s="1" customFormat="1" ht="12.3" customHeight="1" x14ac:dyDescent="0.15">
      <c r="B166" s="103">
        <v>2011</v>
      </c>
      <c r="C166" s="103"/>
      <c r="D166" s="103"/>
      <c r="E166" s="103"/>
      <c r="F166" s="103"/>
      <c r="G166" s="103"/>
      <c r="H166" s="103"/>
      <c r="I166" s="103"/>
      <c r="J166" s="103"/>
      <c r="K166" s="104">
        <v>86321829.480000004</v>
      </c>
      <c r="L166" s="104"/>
      <c r="M166" s="104"/>
      <c r="N166" s="104"/>
      <c r="O166" s="104"/>
      <c r="P166" s="104"/>
      <c r="Q166" s="104"/>
      <c r="R166" s="104"/>
      <c r="S166" s="104"/>
      <c r="T166" s="104"/>
      <c r="U166" s="94">
        <v>3.8544520521665701E-3</v>
      </c>
      <c r="V166" s="94"/>
      <c r="W166" s="94"/>
      <c r="X166" s="94"/>
      <c r="Y166" s="94"/>
      <c r="Z166" s="94"/>
      <c r="AA166" s="94"/>
      <c r="AB166" s="94"/>
      <c r="AC166" s="94"/>
      <c r="AD166" s="94"/>
      <c r="AE166" s="94"/>
      <c r="AF166" s="94"/>
      <c r="AG166" s="92">
        <v>4112</v>
      </c>
      <c r="AH166" s="92"/>
      <c r="AI166" s="92"/>
      <c r="AJ166" s="92"/>
      <c r="AK166" s="92"/>
      <c r="AL166" s="92"/>
      <c r="AM166" s="94">
        <v>1.37109170509525E-2</v>
      </c>
      <c r="AN166" s="94"/>
      <c r="AO166" s="94"/>
      <c r="AP166" s="94"/>
      <c r="AQ166" s="94"/>
      <c r="AR166" s="94"/>
      <c r="AS166" s="94"/>
      <c r="AT166" s="94"/>
      <c r="AU166" s="94"/>
    </row>
    <row r="167" spans="2:47" s="1" customFormat="1" ht="12.3" customHeight="1" x14ac:dyDescent="0.15">
      <c r="B167" s="103">
        <v>2012</v>
      </c>
      <c r="C167" s="103"/>
      <c r="D167" s="103"/>
      <c r="E167" s="103"/>
      <c r="F167" s="103"/>
      <c r="G167" s="103"/>
      <c r="H167" s="103"/>
      <c r="I167" s="103"/>
      <c r="J167" s="103"/>
      <c r="K167" s="104">
        <v>28155336.989999998</v>
      </c>
      <c r="L167" s="104"/>
      <c r="M167" s="104"/>
      <c r="N167" s="104"/>
      <c r="O167" s="104"/>
      <c r="P167" s="104"/>
      <c r="Q167" s="104"/>
      <c r="R167" s="104"/>
      <c r="S167" s="104"/>
      <c r="T167" s="104"/>
      <c r="U167" s="94">
        <v>1.2571952783471899E-3</v>
      </c>
      <c r="V167" s="94"/>
      <c r="W167" s="94"/>
      <c r="X167" s="94"/>
      <c r="Y167" s="94"/>
      <c r="Z167" s="94"/>
      <c r="AA167" s="94"/>
      <c r="AB167" s="94"/>
      <c r="AC167" s="94"/>
      <c r="AD167" s="94"/>
      <c r="AE167" s="94"/>
      <c r="AF167" s="94"/>
      <c r="AG167" s="92">
        <v>1029</v>
      </c>
      <c r="AH167" s="92"/>
      <c r="AI167" s="92"/>
      <c r="AJ167" s="92"/>
      <c r="AK167" s="92"/>
      <c r="AL167" s="92"/>
      <c r="AM167" s="94">
        <v>3.4310636297252102E-3</v>
      </c>
      <c r="AN167" s="94"/>
      <c r="AO167" s="94"/>
      <c r="AP167" s="94"/>
      <c r="AQ167" s="94"/>
      <c r="AR167" s="94"/>
      <c r="AS167" s="94"/>
      <c r="AT167" s="94"/>
      <c r="AU167" s="94"/>
    </row>
    <row r="168" spans="2:47" s="1" customFormat="1" ht="12.3" customHeight="1" x14ac:dyDescent="0.15">
      <c r="B168" s="103">
        <v>2013</v>
      </c>
      <c r="C168" s="103"/>
      <c r="D168" s="103"/>
      <c r="E168" s="103"/>
      <c r="F168" s="103"/>
      <c r="G168" s="103"/>
      <c r="H168" s="103"/>
      <c r="I168" s="103"/>
      <c r="J168" s="103"/>
      <c r="K168" s="104">
        <v>43050341.869999997</v>
      </c>
      <c r="L168" s="104"/>
      <c r="M168" s="104"/>
      <c r="N168" s="104"/>
      <c r="O168" s="104"/>
      <c r="P168" s="104"/>
      <c r="Q168" s="104"/>
      <c r="R168" s="104"/>
      <c r="S168" s="104"/>
      <c r="T168" s="104"/>
      <c r="U168" s="94">
        <v>1.9222887138384899E-3</v>
      </c>
      <c r="V168" s="94"/>
      <c r="W168" s="94"/>
      <c r="X168" s="94"/>
      <c r="Y168" s="94"/>
      <c r="Z168" s="94"/>
      <c r="AA168" s="94"/>
      <c r="AB168" s="94"/>
      <c r="AC168" s="94"/>
      <c r="AD168" s="94"/>
      <c r="AE168" s="94"/>
      <c r="AF168" s="94"/>
      <c r="AG168" s="92">
        <v>1347</v>
      </c>
      <c r="AH168" s="92"/>
      <c r="AI168" s="92"/>
      <c r="AJ168" s="92"/>
      <c r="AK168" s="92"/>
      <c r="AL168" s="92"/>
      <c r="AM168" s="94">
        <v>4.4913923316227998E-3</v>
      </c>
      <c r="AN168" s="94"/>
      <c r="AO168" s="94"/>
      <c r="AP168" s="94"/>
      <c r="AQ168" s="94"/>
      <c r="AR168" s="94"/>
      <c r="AS168" s="94"/>
      <c r="AT168" s="94"/>
      <c r="AU168" s="94"/>
    </row>
    <row r="169" spans="2:47" s="1" customFormat="1" ht="12.3" customHeight="1" x14ac:dyDescent="0.15">
      <c r="B169" s="103">
        <v>2014</v>
      </c>
      <c r="C169" s="103"/>
      <c r="D169" s="103"/>
      <c r="E169" s="103"/>
      <c r="F169" s="103"/>
      <c r="G169" s="103"/>
      <c r="H169" s="103"/>
      <c r="I169" s="103"/>
      <c r="J169" s="103"/>
      <c r="K169" s="104">
        <v>117471763.56999999</v>
      </c>
      <c r="L169" s="104"/>
      <c r="M169" s="104"/>
      <c r="N169" s="104"/>
      <c r="O169" s="104"/>
      <c r="P169" s="104"/>
      <c r="Q169" s="104"/>
      <c r="R169" s="104"/>
      <c r="S169" s="104"/>
      <c r="T169" s="104"/>
      <c r="U169" s="94">
        <v>5.2453624174974098E-3</v>
      </c>
      <c r="V169" s="94"/>
      <c r="W169" s="94"/>
      <c r="X169" s="94"/>
      <c r="Y169" s="94"/>
      <c r="Z169" s="94"/>
      <c r="AA169" s="94"/>
      <c r="AB169" s="94"/>
      <c r="AC169" s="94"/>
      <c r="AD169" s="94"/>
      <c r="AE169" s="94"/>
      <c r="AF169" s="94"/>
      <c r="AG169" s="92">
        <v>3191</v>
      </c>
      <c r="AH169" s="92"/>
      <c r="AI169" s="92"/>
      <c r="AJ169" s="92"/>
      <c r="AK169" s="92"/>
      <c r="AL169" s="92"/>
      <c r="AM169" s="94">
        <v>1.0639965055834E-2</v>
      </c>
      <c r="AN169" s="94"/>
      <c r="AO169" s="94"/>
      <c r="AP169" s="94"/>
      <c r="AQ169" s="94"/>
      <c r="AR169" s="94"/>
      <c r="AS169" s="94"/>
      <c r="AT169" s="94"/>
      <c r="AU169" s="94"/>
    </row>
    <row r="170" spans="2:47" s="1" customFormat="1" ht="12.3" customHeight="1" x14ac:dyDescent="0.15">
      <c r="B170" s="103">
        <v>2015</v>
      </c>
      <c r="C170" s="103"/>
      <c r="D170" s="103"/>
      <c r="E170" s="103"/>
      <c r="F170" s="103"/>
      <c r="G170" s="103"/>
      <c r="H170" s="103"/>
      <c r="I170" s="103"/>
      <c r="J170" s="103"/>
      <c r="K170" s="104">
        <v>483025266.99000102</v>
      </c>
      <c r="L170" s="104"/>
      <c r="M170" s="104"/>
      <c r="N170" s="104"/>
      <c r="O170" s="104"/>
      <c r="P170" s="104"/>
      <c r="Q170" s="104"/>
      <c r="R170" s="104"/>
      <c r="S170" s="104"/>
      <c r="T170" s="104"/>
      <c r="U170" s="94">
        <v>2.1568098623642801E-2</v>
      </c>
      <c r="V170" s="94"/>
      <c r="W170" s="94"/>
      <c r="X170" s="94"/>
      <c r="Y170" s="94"/>
      <c r="Z170" s="94"/>
      <c r="AA170" s="94"/>
      <c r="AB170" s="94"/>
      <c r="AC170" s="94"/>
      <c r="AD170" s="94"/>
      <c r="AE170" s="94"/>
      <c r="AF170" s="94"/>
      <c r="AG170" s="92">
        <v>12809</v>
      </c>
      <c r="AH170" s="92"/>
      <c r="AI170" s="92"/>
      <c r="AJ170" s="92"/>
      <c r="AK170" s="92"/>
      <c r="AL170" s="92"/>
      <c r="AM170" s="94">
        <v>4.2709906737755397E-2</v>
      </c>
      <c r="AN170" s="94"/>
      <c r="AO170" s="94"/>
      <c r="AP170" s="94"/>
      <c r="AQ170" s="94"/>
      <c r="AR170" s="94"/>
      <c r="AS170" s="94"/>
      <c r="AT170" s="94"/>
      <c r="AU170" s="94"/>
    </row>
    <row r="171" spans="2:47" s="1" customFormat="1" ht="12.3" customHeight="1" x14ac:dyDescent="0.15">
      <c r="B171" s="103">
        <v>2016</v>
      </c>
      <c r="C171" s="103"/>
      <c r="D171" s="103"/>
      <c r="E171" s="103"/>
      <c r="F171" s="103"/>
      <c r="G171" s="103"/>
      <c r="H171" s="103"/>
      <c r="I171" s="103"/>
      <c r="J171" s="103"/>
      <c r="K171" s="104">
        <v>1055382481.41</v>
      </c>
      <c r="L171" s="104"/>
      <c r="M171" s="104"/>
      <c r="N171" s="104"/>
      <c r="O171" s="104"/>
      <c r="P171" s="104"/>
      <c r="Q171" s="104"/>
      <c r="R171" s="104"/>
      <c r="S171" s="104"/>
      <c r="T171" s="104"/>
      <c r="U171" s="94">
        <v>4.7125057425178099E-2</v>
      </c>
      <c r="V171" s="94"/>
      <c r="W171" s="94"/>
      <c r="X171" s="94"/>
      <c r="Y171" s="94"/>
      <c r="Z171" s="94"/>
      <c r="AA171" s="94"/>
      <c r="AB171" s="94"/>
      <c r="AC171" s="94"/>
      <c r="AD171" s="94"/>
      <c r="AE171" s="94"/>
      <c r="AF171" s="94"/>
      <c r="AG171" s="92">
        <v>27485</v>
      </c>
      <c r="AH171" s="92"/>
      <c r="AI171" s="92"/>
      <c r="AJ171" s="92"/>
      <c r="AK171" s="92"/>
      <c r="AL171" s="92"/>
      <c r="AM171" s="94">
        <v>9.1645076640425205E-2</v>
      </c>
      <c r="AN171" s="94"/>
      <c r="AO171" s="94"/>
      <c r="AP171" s="94"/>
      <c r="AQ171" s="94"/>
      <c r="AR171" s="94"/>
      <c r="AS171" s="94"/>
      <c r="AT171" s="94"/>
      <c r="AU171" s="94"/>
    </row>
    <row r="172" spans="2:47" s="1" customFormat="1" ht="12.3" customHeight="1" x14ac:dyDescent="0.15">
      <c r="B172" s="103">
        <v>2017</v>
      </c>
      <c r="C172" s="103"/>
      <c r="D172" s="103"/>
      <c r="E172" s="103"/>
      <c r="F172" s="103"/>
      <c r="G172" s="103"/>
      <c r="H172" s="103"/>
      <c r="I172" s="103"/>
      <c r="J172" s="103"/>
      <c r="K172" s="104">
        <v>822983064.01999795</v>
      </c>
      <c r="L172" s="104"/>
      <c r="M172" s="104"/>
      <c r="N172" s="104"/>
      <c r="O172" s="104"/>
      <c r="P172" s="104"/>
      <c r="Q172" s="104"/>
      <c r="R172" s="104"/>
      <c r="S172" s="104"/>
      <c r="T172" s="104"/>
      <c r="U172" s="94">
        <v>3.6747932465277203E-2</v>
      </c>
      <c r="V172" s="94"/>
      <c r="W172" s="94"/>
      <c r="X172" s="94"/>
      <c r="Y172" s="94"/>
      <c r="Z172" s="94"/>
      <c r="AA172" s="94"/>
      <c r="AB172" s="94"/>
      <c r="AC172" s="94"/>
      <c r="AD172" s="94"/>
      <c r="AE172" s="94"/>
      <c r="AF172" s="94"/>
      <c r="AG172" s="92">
        <v>17880</v>
      </c>
      <c r="AH172" s="92"/>
      <c r="AI172" s="92"/>
      <c r="AJ172" s="92"/>
      <c r="AK172" s="92"/>
      <c r="AL172" s="92"/>
      <c r="AM172" s="94">
        <v>5.9618481729336099E-2</v>
      </c>
      <c r="AN172" s="94"/>
      <c r="AO172" s="94"/>
      <c r="AP172" s="94"/>
      <c r="AQ172" s="94"/>
      <c r="AR172" s="94"/>
      <c r="AS172" s="94"/>
      <c r="AT172" s="94"/>
      <c r="AU172" s="94"/>
    </row>
    <row r="173" spans="2:47" s="1" customFormat="1" ht="12.3" customHeight="1" x14ac:dyDescent="0.15">
      <c r="B173" s="103">
        <v>2018</v>
      </c>
      <c r="C173" s="103"/>
      <c r="D173" s="103"/>
      <c r="E173" s="103"/>
      <c r="F173" s="103"/>
      <c r="G173" s="103"/>
      <c r="H173" s="103"/>
      <c r="I173" s="103"/>
      <c r="J173" s="103"/>
      <c r="K173" s="104">
        <v>1427517924.6800101</v>
      </c>
      <c r="L173" s="104"/>
      <c r="M173" s="104"/>
      <c r="N173" s="104"/>
      <c r="O173" s="104"/>
      <c r="P173" s="104"/>
      <c r="Q173" s="104"/>
      <c r="R173" s="104"/>
      <c r="S173" s="104"/>
      <c r="T173" s="104"/>
      <c r="U173" s="94">
        <v>6.3741691150814406E-2</v>
      </c>
      <c r="V173" s="94"/>
      <c r="W173" s="94"/>
      <c r="X173" s="94"/>
      <c r="Y173" s="94"/>
      <c r="Z173" s="94"/>
      <c r="AA173" s="94"/>
      <c r="AB173" s="94"/>
      <c r="AC173" s="94"/>
      <c r="AD173" s="94"/>
      <c r="AE173" s="94"/>
      <c r="AF173" s="94"/>
      <c r="AG173" s="92">
        <v>26600</v>
      </c>
      <c r="AH173" s="92"/>
      <c r="AI173" s="92"/>
      <c r="AJ173" s="92"/>
      <c r="AK173" s="92"/>
      <c r="AL173" s="92"/>
      <c r="AM173" s="94">
        <v>8.8694161856842299E-2</v>
      </c>
      <c r="AN173" s="94"/>
      <c r="AO173" s="94"/>
      <c r="AP173" s="94"/>
      <c r="AQ173" s="94"/>
      <c r="AR173" s="94"/>
      <c r="AS173" s="94"/>
      <c r="AT173" s="94"/>
      <c r="AU173" s="94"/>
    </row>
    <row r="174" spans="2:47" s="1" customFormat="1" ht="12.3" customHeight="1" x14ac:dyDescent="0.15">
      <c r="B174" s="103">
        <v>2019</v>
      </c>
      <c r="C174" s="103"/>
      <c r="D174" s="103"/>
      <c r="E174" s="103"/>
      <c r="F174" s="103"/>
      <c r="G174" s="103"/>
      <c r="H174" s="103"/>
      <c r="I174" s="103"/>
      <c r="J174" s="103"/>
      <c r="K174" s="104">
        <v>3423548463.2600002</v>
      </c>
      <c r="L174" s="104"/>
      <c r="M174" s="104"/>
      <c r="N174" s="104"/>
      <c r="O174" s="104"/>
      <c r="P174" s="104"/>
      <c r="Q174" s="104"/>
      <c r="R174" s="104"/>
      <c r="S174" s="104"/>
      <c r="T174" s="104"/>
      <c r="U174" s="94">
        <v>0.15286867156773601</v>
      </c>
      <c r="V174" s="94"/>
      <c r="W174" s="94"/>
      <c r="X174" s="94"/>
      <c r="Y174" s="94"/>
      <c r="Z174" s="94"/>
      <c r="AA174" s="94"/>
      <c r="AB174" s="94"/>
      <c r="AC174" s="94"/>
      <c r="AD174" s="94"/>
      <c r="AE174" s="94"/>
      <c r="AF174" s="94"/>
      <c r="AG174" s="92">
        <v>52619</v>
      </c>
      <c r="AH174" s="92"/>
      <c r="AI174" s="92"/>
      <c r="AJ174" s="92"/>
      <c r="AK174" s="92"/>
      <c r="AL174" s="92"/>
      <c r="AM174" s="94">
        <v>0.17545105649418</v>
      </c>
      <c r="AN174" s="94"/>
      <c r="AO174" s="94"/>
      <c r="AP174" s="94"/>
      <c r="AQ174" s="94"/>
      <c r="AR174" s="94"/>
      <c r="AS174" s="94"/>
      <c r="AT174" s="94"/>
      <c r="AU174" s="94"/>
    </row>
    <row r="175" spans="2:47" s="1" customFormat="1" ht="12.3" customHeight="1" x14ac:dyDescent="0.15">
      <c r="B175" s="103">
        <v>2020</v>
      </c>
      <c r="C175" s="103"/>
      <c r="D175" s="103"/>
      <c r="E175" s="103"/>
      <c r="F175" s="103"/>
      <c r="G175" s="103"/>
      <c r="H175" s="103"/>
      <c r="I175" s="103"/>
      <c r="J175" s="103"/>
      <c r="K175" s="104">
        <v>2962072668.1700201</v>
      </c>
      <c r="L175" s="104"/>
      <c r="M175" s="104"/>
      <c r="N175" s="104"/>
      <c r="O175" s="104"/>
      <c r="P175" s="104"/>
      <c r="Q175" s="104"/>
      <c r="R175" s="104"/>
      <c r="S175" s="104"/>
      <c r="T175" s="104"/>
      <c r="U175" s="94">
        <v>0.132262802390439</v>
      </c>
      <c r="V175" s="94"/>
      <c r="W175" s="94"/>
      <c r="X175" s="94"/>
      <c r="Y175" s="94"/>
      <c r="Z175" s="94"/>
      <c r="AA175" s="94"/>
      <c r="AB175" s="94"/>
      <c r="AC175" s="94"/>
      <c r="AD175" s="94"/>
      <c r="AE175" s="94"/>
      <c r="AF175" s="94"/>
      <c r="AG175" s="92">
        <v>38389</v>
      </c>
      <c r="AH175" s="92"/>
      <c r="AI175" s="92"/>
      <c r="AJ175" s="92"/>
      <c r="AK175" s="92"/>
      <c r="AL175" s="92"/>
      <c r="AM175" s="94">
        <v>0.12800301426775601</v>
      </c>
      <c r="AN175" s="94"/>
      <c r="AO175" s="94"/>
      <c r="AP175" s="94"/>
      <c r="AQ175" s="94"/>
      <c r="AR175" s="94"/>
      <c r="AS175" s="94"/>
      <c r="AT175" s="94"/>
      <c r="AU175" s="94"/>
    </row>
    <row r="176" spans="2:47" s="1" customFormat="1" ht="12.3" customHeight="1" x14ac:dyDescent="0.15">
      <c r="B176" s="103">
        <v>2021</v>
      </c>
      <c r="C176" s="103"/>
      <c r="D176" s="103"/>
      <c r="E176" s="103"/>
      <c r="F176" s="103"/>
      <c r="G176" s="103"/>
      <c r="H176" s="103"/>
      <c r="I176" s="103"/>
      <c r="J176" s="103"/>
      <c r="K176" s="104">
        <v>3427050857.48001</v>
      </c>
      <c r="L176" s="104"/>
      <c r="M176" s="104"/>
      <c r="N176" s="104"/>
      <c r="O176" s="104"/>
      <c r="P176" s="104"/>
      <c r="Q176" s="104"/>
      <c r="R176" s="104"/>
      <c r="S176" s="104"/>
      <c r="T176" s="104"/>
      <c r="U176" s="94">
        <v>0.15302506086891399</v>
      </c>
      <c r="V176" s="94"/>
      <c r="W176" s="94"/>
      <c r="X176" s="94"/>
      <c r="Y176" s="94"/>
      <c r="Z176" s="94"/>
      <c r="AA176" s="94"/>
      <c r="AB176" s="94"/>
      <c r="AC176" s="94"/>
      <c r="AD176" s="94"/>
      <c r="AE176" s="94"/>
      <c r="AF176" s="94"/>
      <c r="AG176" s="92">
        <v>37121</v>
      </c>
      <c r="AH176" s="92"/>
      <c r="AI176" s="92"/>
      <c r="AJ176" s="92"/>
      <c r="AK176" s="92"/>
      <c r="AL176" s="92"/>
      <c r="AM176" s="94">
        <v>0.12377503692811399</v>
      </c>
      <c r="AN176" s="94"/>
      <c r="AO176" s="94"/>
      <c r="AP176" s="94"/>
      <c r="AQ176" s="94"/>
      <c r="AR176" s="94"/>
      <c r="AS176" s="94"/>
      <c r="AT176" s="94"/>
      <c r="AU176" s="94"/>
    </row>
    <row r="177" spans="2:47" s="1" customFormat="1" ht="12.3" customHeight="1" x14ac:dyDescent="0.15">
      <c r="B177" s="103">
        <v>2022</v>
      </c>
      <c r="C177" s="103"/>
      <c r="D177" s="103"/>
      <c r="E177" s="103"/>
      <c r="F177" s="103"/>
      <c r="G177" s="103"/>
      <c r="H177" s="103"/>
      <c r="I177" s="103"/>
      <c r="J177" s="103"/>
      <c r="K177" s="104">
        <v>2664825482.04</v>
      </c>
      <c r="L177" s="104"/>
      <c r="M177" s="104"/>
      <c r="N177" s="104"/>
      <c r="O177" s="104"/>
      <c r="P177" s="104"/>
      <c r="Q177" s="104"/>
      <c r="R177" s="104"/>
      <c r="S177" s="104"/>
      <c r="T177" s="104"/>
      <c r="U177" s="94">
        <v>0.11899008755710699</v>
      </c>
      <c r="V177" s="94"/>
      <c r="W177" s="94"/>
      <c r="X177" s="94"/>
      <c r="Y177" s="94"/>
      <c r="Z177" s="94"/>
      <c r="AA177" s="94"/>
      <c r="AB177" s="94"/>
      <c r="AC177" s="94"/>
      <c r="AD177" s="94"/>
      <c r="AE177" s="94"/>
      <c r="AF177" s="94"/>
      <c r="AG177" s="92">
        <v>24476</v>
      </c>
      <c r="AH177" s="92"/>
      <c r="AI177" s="92"/>
      <c r="AJ177" s="92"/>
      <c r="AK177" s="92"/>
      <c r="AL177" s="92"/>
      <c r="AM177" s="94">
        <v>8.1611966376243295E-2</v>
      </c>
      <c r="AN177" s="94"/>
      <c r="AO177" s="94"/>
      <c r="AP177" s="94"/>
      <c r="AQ177" s="94"/>
      <c r="AR177" s="94"/>
      <c r="AS177" s="94"/>
      <c r="AT177" s="94"/>
      <c r="AU177" s="94"/>
    </row>
    <row r="178" spans="2:47" s="1" customFormat="1" ht="12.3" customHeight="1" x14ac:dyDescent="0.15">
      <c r="B178" s="103">
        <v>2023</v>
      </c>
      <c r="C178" s="103"/>
      <c r="D178" s="103"/>
      <c r="E178" s="103"/>
      <c r="F178" s="103"/>
      <c r="G178" s="103"/>
      <c r="H178" s="103"/>
      <c r="I178" s="103"/>
      <c r="J178" s="103"/>
      <c r="K178" s="104">
        <v>1455597591.9100001</v>
      </c>
      <c r="L178" s="104"/>
      <c r="M178" s="104"/>
      <c r="N178" s="104"/>
      <c r="O178" s="104"/>
      <c r="P178" s="104"/>
      <c r="Q178" s="104"/>
      <c r="R178" s="104"/>
      <c r="S178" s="104"/>
      <c r="T178" s="104"/>
      <c r="U178" s="94">
        <v>6.49955076145151E-2</v>
      </c>
      <c r="V178" s="94"/>
      <c r="W178" s="94"/>
      <c r="X178" s="94"/>
      <c r="Y178" s="94"/>
      <c r="Z178" s="94"/>
      <c r="AA178" s="94"/>
      <c r="AB178" s="94"/>
      <c r="AC178" s="94"/>
      <c r="AD178" s="94"/>
      <c r="AE178" s="94"/>
      <c r="AF178" s="94"/>
      <c r="AG178" s="92">
        <v>12559</v>
      </c>
      <c r="AH178" s="92"/>
      <c r="AI178" s="92"/>
      <c r="AJ178" s="92"/>
      <c r="AK178" s="92"/>
      <c r="AL178" s="92"/>
      <c r="AM178" s="94">
        <v>4.1876314990980497E-2</v>
      </c>
      <c r="AN178" s="94"/>
      <c r="AO178" s="94"/>
      <c r="AP178" s="94"/>
      <c r="AQ178" s="94"/>
      <c r="AR178" s="94"/>
      <c r="AS178" s="94"/>
      <c r="AT178" s="94"/>
      <c r="AU178" s="94"/>
    </row>
    <row r="179" spans="2:47" s="1" customFormat="1" ht="12.3" customHeight="1" x14ac:dyDescent="0.15">
      <c r="B179" s="103">
        <v>2024</v>
      </c>
      <c r="C179" s="103"/>
      <c r="D179" s="103"/>
      <c r="E179" s="103"/>
      <c r="F179" s="103"/>
      <c r="G179" s="103"/>
      <c r="H179" s="103"/>
      <c r="I179" s="103"/>
      <c r="J179" s="103"/>
      <c r="K179" s="104">
        <v>2229834584.7999902</v>
      </c>
      <c r="L179" s="104"/>
      <c r="M179" s="104"/>
      <c r="N179" s="104"/>
      <c r="O179" s="104"/>
      <c r="P179" s="104"/>
      <c r="Q179" s="104"/>
      <c r="R179" s="104"/>
      <c r="S179" s="104"/>
      <c r="T179" s="104"/>
      <c r="U179" s="94">
        <v>9.9566825021539601E-2</v>
      </c>
      <c r="V179" s="94"/>
      <c r="W179" s="94"/>
      <c r="X179" s="94"/>
      <c r="Y179" s="94"/>
      <c r="Z179" s="94"/>
      <c r="AA179" s="94"/>
      <c r="AB179" s="94"/>
      <c r="AC179" s="94"/>
      <c r="AD179" s="94"/>
      <c r="AE179" s="94"/>
      <c r="AF179" s="94"/>
      <c r="AG179" s="92">
        <v>17022</v>
      </c>
      <c r="AH179" s="92"/>
      <c r="AI179" s="92"/>
      <c r="AJ179" s="92"/>
      <c r="AK179" s="92"/>
      <c r="AL179" s="92"/>
      <c r="AM179" s="94">
        <v>5.6757594854404902E-2</v>
      </c>
      <c r="AN179" s="94"/>
      <c r="AO179" s="94"/>
      <c r="AP179" s="94"/>
      <c r="AQ179" s="94"/>
      <c r="AR179" s="94"/>
      <c r="AS179" s="94"/>
      <c r="AT179" s="94"/>
      <c r="AU179" s="94"/>
    </row>
    <row r="180" spans="2:47" s="1" customFormat="1" ht="12.3" customHeight="1" x14ac:dyDescent="0.15">
      <c r="B180" s="103">
        <v>2025</v>
      </c>
      <c r="C180" s="103"/>
      <c r="D180" s="103"/>
      <c r="E180" s="103"/>
      <c r="F180" s="103"/>
      <c r="G180" s="103"/>
      <c r="H180" s="103"/>
      <c r="I180" s="103"/>
      <c r="J180" s="103"/>
      <c r="K180" s="104">
        <v>1877576105.72</v>
      </c>
      <c r="L180" s="104"/>
      <c r="M180" s="104"/>
      <c r="N180" s="104"/>
      <c r="O180" s="104"/>
      <c r="P180" s="104"/>
      <c r="Q180" s="104"/>
      <c r="R180" s="104"/>
      <c r="S180" s="104"/>
      <c r="T180" s="104"/>
      <c r="U180" s="94">
        <v>8.3837739739611797E-2</v>
      </c>
      <c r="V180" s="94"/>
      <c r="W180" s="94"/>
      <c r="X180" s="94"/>
      <c r="Y180" s="94"/>
      <c r="Z180" s="94"/>
      <c r="AA180" s="94"/>
      <c r="AB180" s="94"/>
      <c r="AC180" s="94"/>
      <c r="AD180" s="94"/>
      <c r="AE180" s="94"/>
      <c r="AF180" s="94"/>
      <c r="AG180" s="92">
        <v>13725</v>
      </c>
      <c r="AH180" s="92"/>
      <c r="AI180" s="92"/>
      <c r="AJ180" s="92"/>
      <c r="AK180" s="92"/>
      <c r="AL180" s="92"/>
      <c r="AM180" s="94">
        <v>4.5764186897938403E-2</v>
      </c>
      <c r="AN180" s="94"/>
      <c r="AO180" s="94"/>
      <c r="AP180" s="94"/>
      <c r="AQ180" s="94"/>
      <c r="AR180" s="94"/>
      <c r="AS180" s="94"/>
      <c r="AT180" s="94"/>
      <c r="AU180" s="94"/>
    </row>
    <row r="181" spans="2:47" s="1" customFormat="1" ht="12.3" customHeight="1" x14ac:dyDescent="0.15">
      <c r="B181" s="103">
        <v>2026</v>
      </c>
      <c r="C181" s="103"/>
      <c r="D181" s="103"/>
      <c r="E181" s="103"/>
      <c r="F181" s="103"/>
      <c r="G181" s="103"/>
      <c r="H181" s="103"/>
      <c r="I181" s="103"/>
      <c r="J181" s="103"/>
      <c r="K181" s="104">
        <v>4013615.84</v>
      </c>
      <c r="L181" s="104"/>
      <c r="M181" s="104"/>
      <c r="N181" s="104"/>
      <c r="O181" s="104"/>
      <c r="P181" s="104"/>
      <c r="Q181" s="104"/>
      <c r="R181" s="104"/>
      <c r="S181" s="104"/>
      <c r="T181" s="104"/>
      <c r="U181" s="94">
        <v>1.7921642653183801E-4</v>
      </c>
      <c r="V181" s="94"/>
      <c r="W181" s="94"/>
      <c r="X181" s="94"/>
      <c r="Y181" s="94"/>
      <c r="Z181" s="94"/>
      <c r="AA181" s="94"/>
      <c r="AB181" s="94"/>
      <c r="AC181" s="94"/>
      <c r="AD181" s="94"/>
      <c r="AE181" s="94"/>
      <c r="AF181" s="94"/>
      <c r="AG181" s="92">
        <v>32</v>
      </c>
      <c r="AH181" s="92"/>
      <c r="AI181" s="92"/>
      <c r="AJ181" s="92"/>
      <c r="AK181" s="92"/>
      <c r="AL181" s="92"/>
      <c r="AM181" s="94">
        <v>1.06699743587179E-4</v>
      </c>
      <c r="AN181" s="94"/>
      <c r="AO181" s="94"/>
      <c r="AP181" s="94"/>
      <c r="AQ181" s="94"/>
      <c r="AR181" s="94"/>
      <c r="AS181" s="94"/>
      <c r="AT181" s="94"/>
      <c r="AU181" s="94"/>
    </row>
    <row r="182" spans="2:47" s="1" customFormat="1" ht="12.3" customHeight="1" x14ac:dyDescent="0.15">
      <c r="B182" s="99"/>
      <c r="C182" s="99"/>
      <c r="D182" s="99"/>
      <c r="E182" s="99"/>
      <c r="F182" s="99"/>
      <c r="G182" s="99"/>
      <c r="H182" s="99"/>
      <c r="I182" s="99"/>
      <c r="J182" s="99"/>
      <c r="K182" s="105">
        <v>22395356930.560001</v>
      </c>
      <c r="L182" s="105"/>
      <c r="M182" s="105"/>
      <c r="N182" s="105"/>
      <c r="O182" s="105"/>
      <c r="P182" s="105"/>
      <c r="Q182" s="105"/>
      <c r="R182" s="105"/>
      <c r="S182" s="105"/>
      <c r="T182" s="105"/>
      <c r="U182" s="95">
        <v>1</v>
      </c>
      <c r="V182" s="95"/>
      <c r="W182" s="95"/>
      <c r="X182" s="95"/>
      <c r="Y182" s="95"/>
      <c r="Z182" s="95"/>
      <c r="AA182" s="95"/>
      <c r="AB182" s="95"/>
      <c r="AC182" s="95"/>
      <c r="AD182" s="95"/>
      <c r="AE182" s="95"/>
      <c r="AF182" s="95"/>
      <c r="AG182" s="93">
        <v>299907</v>
      </c>
      <c r="AH182" s="93"/>
      <c r="AI182" s="93"/>
      <c r="AJ182" s="93"/>
      <c r="AK182" s="93"/>
      <c r="AL182" s="93"/>
      <c r="AM182" s="95">
        <v>1</v>
      </c>
      <c r="AN182" s="95"/>
      <c r="AO182" s="95"/>
      <c r="AP182" s="95"/>
      <c r="AQ182" s="95"/>
      <c r="AR182" s="95"/>
      <c r="AS182" s="95"/>
      <c r="AT182" s="95"/>
      <c r="AU182" s="95"/>
    </row>
    <row r="183" spans="2:47" s="1" customFormat="1" ht="9" customHeight="1" x14ac:dyDescent="0.15"/>
    <row r="184" spans="2:47" s="1" customFormat="1" ht="19.2" customHeight="1" x14ac:dyDescent="0.15">
      <c r="B184" s="85" t="s">
        <v>1246</v>
      </c>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c r="AA184" s="85"/>
      <c r="AB184" s="85"/>
      <c r="AC184" s="85"/>
      <c r="AD184" s="85"/>
      <c r="AE184" s="85"/>
      <c r="AF184" s="85"/>
      <c r="AG184" s="85"/>
      <c r="AH184" s="85"/>
      <c r="AI184" s="85"/>
      <c r="AJ184" s="85"/>
      <c r="AK184" s="85"/>
      <c r="AL184" s="85"/>
      <c r="AM184" s="85"/>
      <c r="AN184" s="85"/>
      <c r="AO184" s="85"/>
      <c r="AP184" s="85"/>
      <c r="AQ184" s="85"/>
      <c r="AR184" s="85"/>
      <c r="AS184" s="85"/>
      <c r="AT184" s="85"/>
      <c r="AU184" s="85"/>
    </row>
    <row r="185" spans="2:47" s="1" customFormat="1" ht="7.95" customHeight="1" x14ac:dyDescent="0.15"/>
    <row r="186" spans="2:47" s="1" customFormat="1" ht="11.1" customHeight="1" x14ac:dyDescent="0.15">
      <c r="B186" s="79" t="s">
        <v>1163</v>
      </c>
      <c r="C186" s="79"/>
      <c r="D186" s="79"/>
      <c r="E186" s="79"/>
      <c r="F186" s="79"/>
      <c r="G186" s="79"/>
      <c r="H186" s="79"/>
      <c r="I186" s="79"/>
      <c r="J186" s="79" t="s">
        <v>1117</v>
      </c>
      <c r="K186" s="79"/>
      <c r="L186" s="79"/>
      <c r="M186" s="79"/>
      <c r="N186" s="79"/>
      <c r="O186" s="79"/>
      <c r="P186" s="79"/>
      <c r="Q186" s="79"/>
      <c r="R186" s="79"/>
      <c r="S186" s="79"/>
      <c r="T186" s="79"/>
      <c r="U186" s="79"/>
      <c r="V186" s="79" t="s">
        <v>1118</v>
      </c>
      <c r="W186" s="79"/>
      <c r="X186" s="79"/>
      <c r="Y186" s="79"/>
      <c r="Z186" s="79"/>
      <c r="AA186" s="79"/>
      <c r="AB186" s="79"/>
      <c r="AC186" s="79"/>
      <c r="AD186" s="79"/>
      <c r="AE186" s="79"/>
      <c r="AF186" s="79"/>
      <c r="AG186" s="79" t="s">
        <v>1164</v>
      </c>
      <c r="AH186" s="79"/>
      <c r="AI186" s="79"/>
      <c r="AJ186" s="79"/>
      <c r="AK186" s="79"/>
      <c r="AL186" s="79"/>
      <c r="AM186" s="79"/>
      <c r="AN186" s="79" t="s">
        <v>1118</v>
      </c>
      <c r="AO186" s="79"/>
      <c r="AP186" s="79"/>
      <c r="AQ186" s="79"/>
      <c r="AR186" s="79"/>
      <c r="AS186" s="79"/>
      <c r="AT186" s="79"/>
      <c r="AU186" s="79"/>
    </row>
    <row r="187" spans="2:47" s="1" customFormat="1" ht="10.65" customHeight="1" x14ac:dyDescent="0.15">
      <c r="B187" s="100" t="s">
        <v>1165</v>
      </c>
      <c r="C187" s="100"/>
      <c r="D187" s="100"/>
      <c r="E187" s="100"/>
      <c r="F187" s="100"/>
      <c r="G187" s="100"/>
      <c r="H187" s="100"/>
      <c r="I187" s="100"/>
      <c r="J187" s="104">
        <v>2598099410.5399899</v>
      </c>
      <c r="K187" s="104"/>
      <c r="L187" s="104"/>
      <c r="M187" s="104"/>
      <c r="N187" s="104"/>
      <c r="O187" s="104"/>
      <c r="P187" s="104"/>
      <c r="Q187" s="104"/>
      <c r="R187" s="104"/>
      <c r="S187" s="104"/>
      <c r="T187" s="104"/>
      <c r="U187" s="104"/>
      <c r="V187" s="94">
        <v>0.11601062749728799</v>
      </c>
      <c r="W187" s="94"/>
      <c r="X187" s="94"/>
      <c r="Y187" s="94"/>
      <c r="Z187" s="94"/>
      <c r="AA187" s="94"/>
      <c r="AB187" s="94"/>
      <c r="AC187" s="94"/>
      <c r="AD187" s="94"/>
      <c r="AE187" s="94"/>
      <c r="AF187" s="94"/>
      <c r="AG187" s="92">
        <v>55776</v>
      </c>
      <c r="AH187" s="92"/>
      <c r="AI187" s="92"/>
      <c r="AJ187" s="92"/>
      <c r="AK187" s="92"/>
      <c r="AL187" s="92"/>
      <c r="AM187" s="92"/>
      <c r="AN187" s="94">
        <v>0.389747603208765</v>
      </c>
      <c r="AO187" s="94"/>
      <c r="AP187" s="94"/>
      <c r="AQ187" s="94"/>
      <c r="AR187" s="94"/>
      <c r="AS187" s="94"/>
      <c r="AT187" s="94"/>
      <c r="AU187" s="94"/>
    </row>
    <row r="188" spans="2:47" s="1" customFormat="1" ht="10.65" customHeight="1" x14ac:dyDescent="0.15">
      <c r="B188" s="100" t="s">
        <v>1166</v>
      </c>
      <c r="C188" s="100"/>
      <c r="D188" s="100"/>
      <c r="E188" s="100"/>
      <c r="F188" s="100"/>
      <c r="G188" s="100"/>
      <c r="H188" s="100"/>
      <c r="I188" s="100"/>
      <c r="J188" s="104">
        <v>6909376360.4599895</v>
      </c>
      <c r="K188" s="104"/>
      <c r="L188" s="104"/>
      <c r="M188" s="104"/>
      <c r="N188" s="104"/>
      <c r="O188" s="104"/>
      <c r="P188" s="104"/>
      <c r="Q188" s="104"/>
      <c r="R188" s="104"/>
      <c r="S188" s="104"/>
      <c r="T188" s="104"/>
      <c r="U188" s="104"/>
      <c r="V188" s="94">
        <v>0.30851825143414902</v>
      </c>
      <c r="W188" s="94"/>
      <c r="X188" s="94"/>
      <c r="Y188" s="94"/>
      <c r="Z188" s="94"/>
      <c r="AA188" s="94"/>
      <c r="AB188" s="94"/>
      <c r="AC188" s="94"/>
      <c r="AD188" s="94"/>
      <c r="AE188" s="94"/>
      <c r="AF188" s="94"/>
      <c r="AG188" s="92">
        <v>46980</v>
      </c>
      <c r="AH188" s="92"/>
      <c r="AI188" s="92"/>
      <c r="AJ188" s="92"/>
      <c r="AK188" s="92"/>
      <c r="AL188" s="92"/>
      <c r="AM188" s="92"/>
      <c r="AN188" s="94">
        <v>0.328283534114096</v>
      </c>
      <c r="AO188" s="94"/>
      <c r="AP188" s="94"/>
      <c r="AQ188" s="94"/>
      <c r="AR188" s="94"/>
      <c r="AS188" s="94"/>
      <c r="AT188" s="94"/>
      <c r="AU188" s="94"/>
    </row>
    <row r="189" spans="2:47" s="1" customFormat="1" ht="10.65" customHeight="1" x14ac:dyDescent="0.15">
      <c r="B189" s="100" t="s">
        <v>1167</v>
      </c>
      <c r="C189" s="100"/>
      <c r="D189" s="100"/>
      <c r="E189" s="100"/>
      <c r="F189" s="100"/>
      <c r="G189" s="100"/>
      <c r="H189" s="100"/>
      <c r="I189" s="100"/>
      <c r="J189" s="104">
        <v>6170689520.1499701</v>
      </c>
      <c r="K189" s="104"/>
      <c r="L189" s="104"/>
      <c r="M189" s="104"/>
      <c r="N189" s="104"/>
      <c r="O189" s="104"/>
      <c r="P189" s="104"/>
      <c r="Q189" s="104"/>
      <c r="R189" s="104"/>
      <c r="S189" s="104"/>
      <c r="T189" s="104"/>
      <c r="U189" s="104"/>
      <c r="V189" s="94">
        <v>0.27553432344405498</v>
      </c>
      <c r="W189" s="94"/>
      <c r="X189" s="94"/>
      <c r="Y189" s="94"/>
      <c r="Z189" s="94"/>
      <c r="AA189" s="94"/>
      <c r="AB189" s="94"/>
      <c r="AC189" s="94"/>
      <c r="AD189" s="94"/>
      <c r="AE189" s="94"/>
      <c r="AF189" s="94"/>
      <c r="AG189" s="92">
        <v>25323</v>
      </c>
      <c r="AH189" s="92"/>
      <c r="AI189" s="92"/>
      <c r="AJ189" s="92"/>
      <c r="AK189" s="92"/>
      <c r="AL189" s="92"/>
      <c r="AM189" s="92"/>
      <c r="AN189" s="94">
        <v>0.176950275316544</v>
      </c>
      <c r="AO189" s="94"/>
      <c r="AP189" s="94"/>
      <c r="AQ189" s="94"/>
      <c r="AR189" s="94"/>
      <c r="AS189" s="94"/>
      <c r="AT189" s="94"/>
      <c r="AU189" s="94"/>
    </row>
    <row r="190" spans="2:47" s="1" customFormat="1" ht="10.65" customHeight="1" x14ac:dyDescent="0.15">
      <c r="B190" s="100" t="s">
        <v>1168</v>
      </c>
      <c r="C190" s="100"/>
      <c r="D190" s="100"/>
      <c r="E190" s="100"/>
      <c r="F190" s="100"/>
      <c r="G190" s="100"/>
      <c r="H190" s="100"/>
      <c r="I190" s="100"/>
      <c r="J190" s="104">
        <v>3090037702.5899801</v>
      </c>
      <c r="K190" s="104"/>
      <c r="L190" s="104"/>
      <c r="M190" s="104"/>
      <c r="N190" s="104"/>
      <c r="O190" s="104"/>
      <c r="P190" s="104"/>
      <c r="Q190" s="104"/>
      <c r="R190" s="104"/>
      <c r="S190" s="104"/>
      <c r="T190" s="104"/>
      <c r="U190" s="104"/>
      <c r="V190" s="94">
        <v>0.13797671151976201</v>
      </c>
      <c r="W190" s="94"/>
      <c r="X190" s="94"/>
      <c r="Y190" s="94"/>
      <c r="Z190" s="94"/>
      <c r="AA190" s="94"/>
      <c r="AB190" s="94"/>
      <c r="AC190" s="94"/>
      <c r="AD190" s="94"/>
      <c r="AE190" s="94"/>
      <c r="AF190" s="94"/>
      <c r="AG190" s="92">
        <v>9078</v>
      </c>
      <c r="AH190" s="92"/>
      <c r="AI190" s="92"/>
      <c r="AJ190" s="92"/>
      <c r="AK190" s="92"/>
      <c r="AL190" s="92"/>
      <c r="AM190" s="92"/>
      <c r="AN190" s="94">
        <v>6.3434608826899996E-2</v>
      </c>
      <c r="AO190" s="94"/>
      <c r="AP190" s="94"/>
      <c r="AQ190" s="94"/>
      <c r="AR190" s="94"/>
      <c r="AS190" s="94"/>
      <c r="AT190" s="94"/>
      <c r="AU190" s="94"/>
    </row>
    <row r="191" spans="2:47" s="1" customFormat="1" ht="10.65" customHeight="1" x14ac:dyDescent="0.15">
      <c r="B191" s="100" t="s">
        <v>1169</v>
      </c>
      <c r="C191" s="100"/>
      <c r="D191" s="100"/>
      <c r="E191" s="100"/>
      <c r="F191" s="100"/>
      <c r="G191" s="100"/>
      <c r="H191" s="100"/>
      <c r="I191" s="100"/>
      <c r="J191" s="104">
        <v>3627153936.8200102</v>
      </c>
      <c r="K191" s="104"/>
      <c r="L191" s="104"/>
      <c r="M191" s="104"/>
      <c r="N191" s="104"/>
      <c r="O191" s="104"/>
      <c r="P191" s="104"/>
      <c r="Q191" s="104"/>
      <c r="R191" s="104"/>
      <c r="S191" s="104"/>
      <c r="T191" s="104"/>
      <c r="U191" s="104"/>
      <c r="V191" s="94">
        <v>0.16196008610474599</v>
      </c>
      <c r="W191" s="94"/>
      <c r="X191" s="94"/>
      <c r="Y191" s="94"/>
      <c r="Z191" s="94"/>
      <c r="AA191" s="94"/>
      <c r="AB191" s="94"/>
      <c r="AC191" s="94"/>
      <c r="AD191" s="94"/>
      <c r="AE191" s="94"/>
      <c r="AF191" s="94"/>
      <c r="AG191" s="92">
        <v>5951</v>
      </c>
      <c r="AH191" s="92"/>
      <c r="AI191" s="92"/>
      <c r="AJ191" s="92"/>
      <c r="AK191" s="92"/>
      <c r="AL191" s="92"/>
      <c r="AM191" s="92"/>
      <c r="AN191" s="94">
        <v>4.1583978533694797E-2</v>
      </c>
      <c r="AO191" s="94"/>
      <c r="AP191" s="94"/>
      <c r="AQ191" s="94"/>
      <c r="AR191" s="94"/>
      <c r="AS191" s="94"/>
      <c r="AT191" s="94"/>
      <c r="AU191" s="94"/>
    </row>
    <row r="192" spans="2:47" s="1" customFormat="1" ht="12.3" customHeight="1" x14ac:dyDescent="0.15">
      <c r="B192" s="99"/>
      <c r="C192" s="99"/>
      <c r="D192" s="99"/>
      <c r="E192" s="99"/>
      <c r="F192" s="99"/>
      <c r="G192" s="99"/>
      <c r="H192" s="99"/>
      <c r="I192" s="99"/>
      <c r="J192" s="105">
        <v>22395356930.559898</v>
      </c>
      <c r="K192" s="105"/>
      <c r="L192" s="105"/>
      <c r="M192" s="105"/>
      <c r="N192" s="105"/>
      <c r="O192" s="105"/>
      <c r="P192" s="105"/>
      <c r="Q192" s="105"/>
      <c r="R192" s="105"/>
      <c r="S192" s="105"/>
      <c r="T192" s="105"/>
      <c r="U192" s="105"/>
      <c r="V192" s="95">
        <v>1</v>
      </c>
      <c r="W192" s="95"/>
      <c r="X192" s="95"/>
      <c r="Y192" s="95"/>
      <c r="Z192" s="95"/>
      <c r="AA192" s="95"/>
      <c r="AB192" s="95"/>
      <c r="AC192" s="95"/>
      <c r="AD192" s="95"/>
      <c r="AE192" s="95"/>
      <c r="AF192" s="95"/>
      <c r="AG192" s="93">
        <v>143108</v>
      </c>
      <c r="AH192" s="93"/>
      <c r="AI192" s="93"/>
      <c r="AJ192" s="93"/>
      <c r="AK192" s="93"/>
      <c r="AL192" s="93"/>
      <c r="AM192" s="93"/>
      <c r="AN192" s="95">
        <v>1</v>
      </c>
      <c r="AO192" s="95"/>
      <c r="AP192" s="95"/>
      <c r="AQ192" s="95"/>
      <c r="AR192" s="95"/>
      <c r="AS192" s="95"/>
      <c r="AT192" s="95"/>
      <c r="AU192" s="95"/>
    </row>
    <row r="193" spans="2:47" s="1" customFormat="1" ht="9" customHeight="1" x14ac:dyDescent="0.15"/>
    <row r="194" spans="2:47" s="1" customFormat="1" ht="19.2" customHeight="1" x14ac:dyDescent="0.15">
      <c r="B194" s="85" t="s">
        <v>1247</v>
      </c>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c r="AA194" s="85"/>
      <c r="AB194" s="85"/>
      <c r="AC194" s="85"/>
      <c r="AD194" s="85"/>
      <c r="AE194" s="85"/>
      <c r="AF194" s="85"/>
      <c r="AG194" s="85"/>
      <c r="AH194" s="85"/>
      <c r="AI194" s="85"/>
      <c r="AJ194" s="85"/>
      <c r="AK194" s="85"/>
      <c r="AL194" s="85"/>
      <c r="AM194" s="85"/>
      <c r="AN194" s="85"/>
      <c r="AO194" s="85"/>
      <c r="AP194" s="85"/>
      <c r="AQ194" s="85"/>
      <c r="AR194" s="85"/>
      <c r="AS194" s="85"/>
      <c r="AT194" s="85"/>
      <c r="AU194" s="85"/>
    </row>
    <row r="195" spans="2:47" s="1" customFormat="1" ht="7.95" customHeight="1" x14ac:dyDescent="0.15"/>
    <row r="196" spans="2:47" s="1" customFormat="1" ht="11.1" customHeight="1" x14ac:dyDescent="0.15">
      <c r="B196" s="99"/>
      <c r="C196" s="99"/>
      <c r="D196" s="99"/>
      <c r="E196" s="99"/>
      <c r="F196" s="99"/>
      <c r="G196" s="99"/>
      <c r="H196" s="99"/>
      <c r="I196" s="79" t="s">
        <v>1117</v>
      </c>
      <c r="J196" s="79"/>
      <c r="K196" s="79"/>
      <c r="L196" s="79"/>
      <c r="M196" s="79"/>
      <c r="N196" s="79"/>
      <c r="O196" s="79"/>
      <c r="P196" s="79"/>
      <c r="Q196" s="79"/>
      <c r="R196" s="79"/>
      <c r="S196" s="79"/>
      <c r="T196" s="79"/>
      <c r="U196" s="79" t="s">
        <v>1118</v>
      </c>
      <c r="V196" s="79"/>
      <c r="W196" s="79"/>
      <c r="X196" s="79"/>
      <c r="Y196" s="79"/>
      <c r="Z196" s="79"/>
      <c r="AA196" s="79"/>
      <c r="AB196" s="79"/>
      <c r="AC196" s="79"/>
      <c r="AD196" s="79"/>
      <c r="AE196" s="79"/>
      <c r="AF196" s="79" t="s">
        <v>1119</v>
      </c>
      <c r="AG196" s="79"/>
      <c r="AH196" s="79"/>
      <c r="AI196" s="79"/>
      <c r="AJ196" s="79"/>
      <c r="AK196" s="79"/>
      <c r="AL196" s="79"/>
      <c r="AM196" s="79"/>
      <c r="AN196" s="79"/>
      <c r="AO196" s="79"/>
      <c r="AP196" s="79"/>
      <c r="AQ196" s="79" t="s">
        <v>1118</v>
      </c>
      <c r="AR196" s="79"/>
      <c r="AS196" s="79"/>
      <c r="AT196" s="79"/>
      <c r="AU196" s="79"/>
    </row>
    <row r="197" spans="2:47" s="1" customFormat="1" ht="11.1" customHeight="1" x14ac:dyDescent="0.15">
      <c r="B197" s="100" t="s">
        <v>1170</v>
      </c>
      <c r="C197" s="100"/>
      <c r="D197" s="100"/>
      <c r="E197" s="100"/>
      <c r="F197" s="100"/>
      <c r="G197" s="100"/>
      <c r="H197" s="100"/>
      <c r="I197" s="104">
        <v>19060156.77</v>
      </c>
      <c r="J197" s="104"/>
      <c r="K197" s="104"/>
      <c r="L197" s="104"/>
      <c r="M197" s="104"/>
      <c r="N197" s="104"/>
      <c r="O197" s="104"/>
      <c r="P197" s="104"/>
      <c r="Q197" s="104"/>
      <c r="R197" s="104"/>
      <c r="S197" s="104"/>
      <c r="T197" s="104"/>
      <c r="U197" s="94">
        <v>8.5107626679488998E-4</v>
      </c>
      <c r="V197" s="94"/>
      <c r="W197" s="94"/>
      <c r="X197" s="94"/>
      <c r="Y197" s="94"/>
      <c r="Z197" s="94"/>
      <c r="AA197" s="94"/>
      <c r="AB197" s="94"/>
      <c r="AC197" s="94"/>
      <c r="AD197" s="94"/>
      <c r="AE197" s="94"/>
      <c r="AF197" s="92">
        <v>374</v>
      </c>
      <c r="AG197" s="92"/>
      <c r="AH197" s="92"/>
      <c r="AI197" s="92"/>
      <c r="AJ197" s="92"/>
      <c r="AK197" s="92"/>
      <c r="AL197" s="92"/>
      <c r="AM197" s="92"/>
      <c r="AN197" s="92"/>
      <c r="AO197" s="92"/>
      <c r="AP197" s="92"/>
      <c r="AQ197" s="94">
        <v>1.24705325317515E-3</v>
      </c>
      <c r="AR197" s="94"/>
      <c r="AS197" s="94"/>
      <c r="AT197" s="94"/>
      <c r="AU197" s="94"/>
    </row>
    <row r="198" spans="2:47" s="1" customFormat="1" ht="11.1" customHeight="1" x14ac:dyDescent="0.15">
      <c r="B198" s="100" t="s">
        <v>1171</v>
      </c>
      <c r="C198" s="100"/>
      <c r="D198" s="100"/>
      <c r="E198" s="100"/>
      <c r="F198" s="100"/>
      <c r="G198" s="100"/>
      <c r="H198" s="100"/>
      <c r="I198" s="104">
        <v>713048449.37999904</v>
      </c>
      <c r="J198" s="104"/>
      <c r="K198" s="104"/>
      <c r="L198" s="104"/>
      <c r="M198" s="104"/>
      <c r="N198" s="104"/>
      <c r="O198" s="104"/>
      <c r="P198" s="104"/>
      <c r="Q198" s="104"/>
      <c r="R198" s="104"/>
      <c r="S198" s="104"/>
      <c r="T198" s="104"/>
      <c r="U198" s="94">
        <v>3.1839119670693798E-2</v>
      </c>
      <c r="V198" s="94"/>
      <c r="W198" s="94"/>
      <c r="X198" s="94"/>
      <c r="Y198" s="94"/>
      <c r="Z198" s="94"/>
      <c r="AA198" s="94"/>
      <c r="AB198" s="94"/>
      <c r="AC198" s="94"/>
      <c r="AD198" s="94"/>
      <c r="AE198" s="94"/>
      <c r="AF198" s="92">
        <v>8451</v>
      </c>
      <c r="AG198" s="92"/>
      <c r="AH198" s="92"/>
      <c r="AI198" s="92"/>
      <c r="AJ198" s="92"/>
      <c r="AK198" s="92"/>
      <c r="AL198" s="92"/>
      <c r="AM198" s="92"/>
      <c r="AN198" s="92"/>
      <c r="AO198" s="92"/>
      <c r="AP198" s="92"/>
      <c r="AQ198" s="94">
        <v>2.81787354079765E-2</v>
      </c>
      <c r="AR198" s="94"/>
      <c r="AS198" s="94"/>
      <c r="AT198" s="94"/>
      <c r="AU198" s="94"/>
    </row>
    <row r="199" spans="2:47" s="1" customFormat="1" ht="11.1" customHeight="1" x14ac:dyDescent="0.15">
      <c r="B199" s="100" t="s">
        <v>1172</v>
      </c>
      <c r="C199" s="100"/>
      <c r="D199" s="100"/>
      <c r="E199" s="100"/>
      <c r="F199" s="100"/>
      <c r="G199" s="100"/>
      <c r="H199" s="100"/>
      <c r="I199" s="104">
        <v>5688567183.9999399</v>
      </c>
      <c r="J199" s="104"/>
      <c r="K199" s="104"/>
      <c r="L199" s="104"/>
      <c r="M199" s="104"/>
      <c r="N199" s="104"/>
      <c r="O199" s="104"/>
      <c r="P199" s="104"/>
      <c r="Q199" s="104"/>
      <c r="R199" s="104"/>
      <c r="S199" s="104"/>
      <c r="T199" s="104"/>
      <c r="U199" s="94">
        <v>0.25400654258997402</v>
      </c>
      <c r="V199" s="94"/>
      <c r="W199" s="94"/>
      <c r="X199" s="94"/>
      <c r="Y199" s="94"/>
      <c r="Z199" s="94"/>
      <c r="AA199" s="94"/>
      <c r="AB199" s="94"/>
      <c r="AC199" s="94"/>
      <c r="AD199" s="94"/>
      <c r="AE199" s="94"/>
      <c r="AF199" s="92">
        <v>72271</v>
      </c>
      <c r="AG199" s="92"/>
      <c r="AH199" s="92"/>
      <c r="AI199" s="92"/>
      <c r="AJ199" s="92"/>
      <c r="AK199" s="92"/>
      <c r="AL199" s="92"/>
      <c r="AM199" s="92"/>
      <c r="AN199" s="92"/>
      <c r="AO199" s="92"/>
      <c r="AP199" s="92"/>
      <c r="AQ199" s="94">
        <v>0.24097803652465599</v>
      </c>
      <c r="AR199" s="94"/>
      <c r="AS199" s="94"/>
      <c r="AT199" s="94"/>
      <c r="AU199" s="94"/>
    </row>
    <row r="200" spans="2:47" s="1" customFormat="1" ht="11.1" customHeight="1" x14ac:dyDescent="0.15">
      <c r="B200" s="100" t="s">
        <v>1173</v>
      </c>
      <c r="C200" s="100"/>
      <c r="D200" s="100"/>
      <c r="E200" s="100"/>
      <c r="F200" s="100"/>
      <c r="G200" s="100"/>
      <c r="H200" s="100"/>
      <c r="I200" s="104">
        <v>6822551941.1400003</v>
      </c>
      <c r="J200" s="104"/>
      <c r="K200" s="104"/>
      <c r="L200" s="104"/>
      <c r="M200" s="104"/>
      <c r="N200" s="104"/>
      <c r="O200" s="104"/>
      <c r="P200" s="104"/>
      <c r="Q200" s="104"/>
      <c r="R200" s="104"/>
      <c r="S200" s="104"/>
      <c r="T200" s="104"/>
      <c r="U200" s="94">
        <v>0.30464135768384198</v>
      </c>
      <c r="V200" s="94"/>
      <c r="W200" s="94"/>
      <c r="X200" s="94"/>
      <c r="Y200" s="94"/>
      <c r="Z200" s="94"/>
      <c r="AA200" s="94"/>
      <c r="AB200" s="94"/>
      <c r="AC200" s="94"/>
      <c r="AD200" s="94"/>
      <c r="AE200" s="94"/>
      <c r="AF200" s="92">
        <v>108294</v>
      </c>
      <c r="AG200" s="92"/>
      <c r="AH200" s="92"/>
      <c r="AI200" s="92"/>
      <c r="AJ200" s="92"/>
      <c r="AK200" s="92"/>
      <c r="AL200" s="92"/>
      <c r="AM200" s="92"/>
      <c r="AN200" s="92"/>
      <c r="AO200" s="92"/>
      <c r="AP200" s="92"/>
      <c r="AQ200" s="94">
        <v>0.36109193850093502</v>
      </c>
      <c r="AR200" s="94"/>
      <c r="AS200" s="94"/>
      <c r="AT200" s="94"/>
      <c r="AU200" s="94"/>
    </row>
    <row r="201" spans="2:47" s="1" customFormat="1" ht="11.1" customHeight="1" x14ac:dyDescent="0.15">
      <c r="B201" s="100" t="s">
        <v>1174</v>
      </c>
      <c r="C201" s="100"/>
      <c r="D201" s="100"/>
      <c r="E201" s="100"/>
      <c r="F201" s="100"/>
      <c r="G201" s="100"/>
      <c r="H201" s="100"/>
      <c r="I201" s="104">
        <v>1703656795.6399901</v>
      </c>
      <c r="J201" s="104"/>
      <c r="K201" s="104"/>
      <c r="L201" s="104"/>
      <c r="M201" s="104"/>
      <c r="N201" s="104"/>
      <c r="O201" s="104"/>
      <c r="P201" s="104"/>
      <c r="Q201" s="104"/>
      <c r="R201" s="104"/>
      <c r="S201" s="104"/>
      <c r="T201" s="104"/>
      <c r="U201" s="94">
        <v>7.6071875117794799E-2</v>
      </c>
      <c r="V201" s="94"/>
      <c r="W201" s="94"/>
      <c r="X201" s="94"/>
      <c r="Y201" s="94"/>
      <c r="Z201" s="94"/>
      <c r="AA201" s="94"/>
      <c r="AB201" s="94"/>
      <c r="AC201" s="94"/>
      <c r="AD201" s="94"/>
      <c r="AE201" s="94"/>
      <c r="AF201" s="92">
        <v>28599</v>
      </c>
      <c r="AG201" s="92"/>
      <c r="AH201" s="92"/>
      <c r="AI201" s="92"/>
      <c r="AJ201" s="92"/>
      <c r="AK201" s="92"/>
      <c r="AL201" s="92"/>
      <c r="AM201" s="92"/>
      <c r="AN201" s="92"/>
      <c r="AO201" s="92"/>
      <c r="AP201" s="92"/>
      <c r="AQ201" s="94">
        <v>9.5359561464053902E-2</v>
      </c>
      <c r="AR201" s="94"/>
      <c r="AS201" s="94"/>
      <c r="AT201" s="94"/>
      <c r="AU201" s="94"/>
    </row>
    <row r="202" spans="2:47" s="1" customFormat="1" ht="11.1" customHeight="1" x14ac:dyDescent="0.15">
      <c r="B202" s="100" t="s">
        <v>1175</v>
      </c>
      <c r="C202" s="100"/>
      <c r="D202" s="100"/>
      <c r="E202" s="100"/>
      <c r="F202" s="100"/>
      <c r="G202" s="100"/>
      <c r="H202" s="100"/>
      <c r="I202" s="104">
        <v>2294867353.3699899</v>
      </c>
      <c r="J202" s="104"/>
      <c r="K202" s="104"/>
      <c r="L202" s="104"/>
      <c r="M202" s="104"/>
      <c r="N202" s="104"/>
      <c r="O202" s="104"/>
      <c r="P202" s="104"/>
      <c r="Q202" s="104"/>
      <c r="R202" s="104"/>
      <c r="S202" s="104"/>
      <c r="T202" s="104"/>
      <c r="U202" s="94">
        <v>0.102470675528216</v>
      </c>
      <c r="V202" s="94"/>
      <c r="W202" s="94"/>
      <c r="X202" s="94"/>
      <c r="Y202" s="94"/>
      <c r="Z202" s="94"/>
      <c r="AA202" s="94"/>
      <c r="AB202" s="94"/>
      <c r="AC202" s="94"/>
      <c r="AD202" s="94"/>
      <c r="AE202" s="94"/>
      <c r="AF202" s="92">
        <v>25676</v>
      </c>
      <c r="AG202" s="92"/>
      <c r="AH202" s="92"/>
      <c r="AI202" s="92"/>
      <c r="AJ202" s="92"/>
      <c r="AK202" s="92"/>
      <c r="AL202" s="92"/>
      <c r="AM202" s="92"/>
      <c r="AN202" s="92"/>
      <c r="AO202" s="92"/>
      <c r="AP202" s="92"/>
      <c r="AQ202" s="94">
        <v>8.5613206760762506E-2</v>
      </c>
      <c r="AR202" s="94"/>
      <c r="AS202" s="94"/>
      <c r="AT202" s="94"/>
      <c r="AU202" s="94"/>
    </row>
    <row r="203" spans="2:47" s="1" customFormat="1" ht="11.1" customHeight="1" x14ac:dyDescent="0.15">
      <c r="B203" s="100" t="s">
        <v>1176</v>
      </c>
      <c r="C203" s="100"/>
      <c r="D203" s="100"/>
      <c r="E203" s="100"/>
      <c r="F203" s="100"/>
      <c r="G203" s="100"/>
      <c r="H203" s="100"/>
      <c r="I203" s="104">
        <v>3073987449.3699899</v>
      </c>
      <c r="J203" s="104"/>
      <c r="K203" s="104"/>
      <c r="L203" s="104"/>
      <c r="M203" s="104"/>
      <c r="N203" s="104"/>
      <c r="O203" s="104"/>
      <c r="P203" s="104"/>
      <c r="Q203" s="104"/>
      <c r="R203" s="104"/>
      <c r="S203" s="104"/>
      <c r="T203" s="104"/>
      <c r="U203" s="94">
        <v>0.13726003380528101</v>
      </c>
      <c r="V203" s="94"/>
      <c r="W203" s="94"/>
      <c r="X203" s="94"/>
      <c r="Y203" s="94"/>
      <c r="Z203" s="94"/>
      <c r="AA203" s="94"/>
      <c r="AB203" s="94"/>
      <c r="AC203" s="94"/>
      <c r="AD203" s="94"/>
      <c r="AE203" s="94"/>
      <c r="AF203" s="92">
        <v>27180</v>
      </c>
      <c r="AG203" s="92"/>
      <c r="AH203" s="92"/>
      <c r="AI203" s="92"/>
      <c r="AJ203" s="92"/>
      <c r="AK203" s="92"/>
      <c r="AL203" s="92"/>
      <c r="AM203" s="92"/>
      <c r="AN203" s="92"/>
      <c r="AO203" s="92"/>
      <c r="AP203" s="92"/>
      <c r="AQ203" s="94">
        <v>9.0628094709359897E-2</v>
      </c>
      <c r="AR203" s="94"/>
      <c r="AS203" s="94"/>
      <c r="AT203" s="94"/>
      <c r="AU203" s="94"/>
    </row>
    <row r="204" spans="2:47" s="1" customFormat="1" ht="11.1" customHeight="1" x14ac:dyDescent="0.15">
      <c r="B204" s="100" t="s">
        <v>1177</v>
      </c>
      <c r="C204" s="100"/>
      <c r="D204" s="100"/>
      <c r="E204" s="100"/>
      <c r="F204" s="100"/>
      <c r="G204" s="100"/>
      <c r="H204" s="100"/>
      <c r="I204" s="104">
        <v>1428068751.5999999</v>
      </c>
      <c r="J204" s="104"/>
      <c r="K204" s="104"/>
      <c r="L204" s="104"/>
      <c r="M204" s="104"/>
      <c r="N204" s="104"/>
      <c r="O204" s="104"/>
      <c r="P204" s="104"/>
      <c r="Q204" s="104"/>
      <c r="R204" s="104"/>
      <c r="S204" s="104"/>
      <c r="T204" s="104"/>
      <c r="U204" s="94">
        <v>6.3766286736484504E-2</v>
      </c>
      <c r="V204" s="94"/>
      <c r="W204" s="94"/>
      <c r="X204" s="94"/>
      <c r="Y204" s="94"/>
      <c r="Z204" s="94"/>
      <c r="AA204" s="94"/>
      <c r="AB204" s="94"/>
      <c r="AC204" s="94"/>
      <c r="AD204" s="94"/>
      <c r="AE204" s="94"/>
      <c r="AF204" s="92">
        <v>16965</v>
      </c>
      <c r="AG204" s="92"/>
      <c r="AH204" s="92"/>
      <c r="AI204" s="92"/>
      <c r="AJ204" s="92"/>
      <c r="AK204" s="92"/>
      <c r="AL204" s="92"/>
      <c r="AM204" s="92"/>
      <c r="AN204" s="92"/>
      <c r="AO204" s="92"/>
      <c r="AP204" s="92"/>
      <c r="AQ204" s="94">
        <v>5.6567535936140202E-2</v>
      </c>
      <c r="AR204" s="94"/>
      <c r="AS204" s="94"/>
      <c r="AT204" s="94"/>
      <c r="AU204" s="94"/>
    </row>
    <row r="205" spans="2:47" s="1" customFormat="1" ht="11.1" customHeight="1" x14ac:dyDescent="0.15">
      <c r="B205" s="100" t="s">
        <v>1178</v>
      </c>
      <c r="C205" s="100"/>
      <c r="D205" s="100"/>
      <c r="E205" s="100"/>
      <c r="F205" s="100"/>
      <c r="G205" s="100"/>
      <c r="H205" s="100"/>
      <c r="I205" s="104">
        <v>471290141.54000002</v>
      </c>
      <c r="J205" s="104"/>
      <c r="K205" s="104"/>
      <c r="L205" s="104"/>
      <c r="M205" s="104"/>
      <c r="N205" s="104"/>
      <c r="O205" s="104"/>
      <c r="P205" s="104"/>
      <c r="Q205" s="104"/>
      <c r="R205" s="104"/>
      <c r="S205" s="104"/>
      <c r="T205" s="104"/>
      <c r="U205" s="94">
        <v>2.1044100480349701E-2</v>
      </c>
      <c r="V205" s="94"/>
      <c r="W205" s="94"/>
      <c r="X205" s="94"/>
      <c r="Y205" s="94"/>
      <c r="Z205" s="94"/>
      <c r="AA205" s="94"/>
      <c r="AB205" s="94"/>
      <c r="AC205" s="94"/>
      <c r="AD205" s="94"/>
      <c r="AE205" s="94"/>
      <c r="AF205" s="92">
        <v>7826</v>
      </c>
      <c r="AG205" s="92"/>
      <c r="AH205" s="92"/>
      <c r="AI205" s="92"/>
      <c r="AJ205" s="92"/>
      <c r="AK205" s="92"/>
      <c r="AL205" s="92"/>
      <c r="AM205" s="92"/>
      <c r="AN205" s="92"/>
      <c r="AO205" s="92"/>
      <c r="AP205" s="92"/>
      <c r="AQ205" s="94">
        <v>2.6094756041039401E-2</v>
      </c>
      <c r="AR205" s="94"/>
      <c r="AS205" s="94"/>
      <c r="AT205" s="94"/>
      <c r="AU205" s="94"/>
    </row>
    <row r="206" spans="2:47" s="1" customFormat="1" ht="11.1" customHeight="1" x14ac:dyDescent="0.15">
      <c r="B206" s="100" t="s">
        <v>1179</v>
      </c>
      <c r="C206" s="100"/>
      <c r="D206" s="100"/>
      <c r="E206" s="100"/>
      <c r="F206" s="100"/>
      <c r="G206" s="100"/>
      <c r="H206" s="100"/>
      <c r="I206" s="104">
        <v>115023472.77</v>
      </c>
      <c r="J206" s="104"/>
      <c r="K206" s="104"/>
      <c r="L206" s="104"/>
      <c r="M206" s="104"/>
      <c r="N206" s="104"/>
      <c r="O206" s="104"/>
      <c r="P206" s="104"/>
      <c r="Q206" s="104"/>
      <c r="R206" s="104"/>
      <c r="S206" s="104"/>
      <c r="T206" s="104"/>
      <c r="U206" s="94">
        <v>5.1360410609505797E-3</v>
      </c>
      <c r="V206" s="94"/>
      <c r="W206" s="94"/>
      <c r="X206" s="94"/>
      <c r="Y206" s="94"/>
      <c r="Z206" s="94"/>
      <c r="AA206" s="94"/>
      <c r="AB206" s="94"/>
      <c r="AC206" s="94"/>
      <c r="AD206" s="94"/>
      <c r="AE206" s="94"/>
      <c r="AF206" s="92">
        <v>2855</v>
      </c>
      <c r="AG206" s="92"/>
      <c r="AH206" s="92"/>
      <c r="AI206" s="92"/>
      <c r="AJ206" s="92"/>
      <c r="AK206" s="92"/>
      <c r="AL206" s="92"/>
      <c r="AM206" s="92"/>
      <c r="AN206" s="92"/>
      <c r="AO206" s="92"/>
      <c r="AP206" s="92"/>
      <c r="AQ206" s="94">
        <v>9.5196177481685993E-3</v>
      </c>
      <c r="AR206" s="94"/>
      <c r="AS206" s="94"/>
      <c r="AT206" s="94"/>
      <c r="AU206" s="94"/>
    </row>
    <row r="207" spans="2:47" s="1" customFormat="1" ht="11.1" customHeight="1" x14ac:dyDescent="0.15">
      <c r="B207" s="100" t="s">
        <v>1180</v>
      </c>
      <c r="C207" s="100"/>
      <c r="D207" s="100"/>
      <c r="E207" s="100"/>
      <c r="F207" s="100"/>
      <c r="G207" s="100"/>
      <c r="H207" s="100"/>
      <c r="I207" s="104">
        <v>56539932.420000099</v>
      </c>
      <c r="J207" s="104"/>
      <c r="K207" s="104"/>
      <c r="L207" s="104"/>
      <c r="M207" s="104"/>
      <c r="N207" s="104"/>
      <c r="O207" s="104"/>
      <c r="P207" s="104"/>
      <c r="Q207" s="104"/>
      <c r="R207" s="104"/>
      <c r="S207" s="104"/>
      <c r="T207" s="104"/>
      <c r="U207" s="94">
        <v>2.5246274303781101E-3</v>
      </c>
      <c r="V207" s="94"/>
      <c r="W207" s="94"/>
      <c r="X207" s="94"/>
      <c r="Y207" s="94"/>
      <c r="Z207" s="94"/>
      <c r="AA207" s="94"/>
      <c r="AB207" s="94"/>
      <c r="AC207" s="94"/>
      <c r="AD207" s="94"/>
      <c r="AE207" s="94"/>
      <c r="AF207" s="92">
        <v>1107</v>
      </c>
      <c r="AG207" s="92"/>
      <c r="AH207" s="92"/>
      <c r="AI207" s="92"/>
      <c r="AJ207" s="92"/>
      <c r="AK207" s="92"/>
      <c r="AL207" s="92"/>
      <c r="AM207" s="92"/>
      <c r="AN207" s="92"/>
      <c r="AO207" s="92"/>
      <c r="AP207" s="92"/>
      <c r="AQ207" s="94">
        <v>3.6911442547189598E-3</v>
      </c>
      <c r="AR207" s="94"/>
      <c r="AS207" s="94"/>
      <c r="AT207" s="94"/>
      <c r="AU207" s="94"/>
    </row>
    <row r="208" spans="2:47" s="1" customFormat="1" ht="11.1" customHeight="1" x14ac:dyDescent="0.15">
      <c r="B208" s="100" t="s">
        <v>1181</v>
      </c>
      <c r="C208" s="100"/>
      <c r="D208" s="100"/>
      <c r="E208" s="100"/>
      <c r="F208" s="100"/>
      <c r="G208" s="100"/>
      <c r="H208" s="100"/>
      <c r="I208" s="104">
        <v>8178917.9800000004</v>
      </c>
      <c r="J208" s="104"/>
      <c r="K208" s="104"/>
      <c r="L208" s="104"/>
      <c r="M208" s="104"/>
      <c r="N208" s="104"/>
      <c r="O208" s="104"/>
      <c r="P208" s="104"/>
      <c r="Q208" s="104"/>
      <c r="R208" s="104"/>
      <c r="S208" s="104"/>
      <c r="T208" s="104"/>
      <c r="U208" s="94">
        <v>3.6520596681535099E-4</v>
      </c>
      <c r="V208" s="94"/>
      <c r="W208" s="94"/>
      <c r="X208" s="94"/>
      <c r="Y208" s="94"/>
      <c r="Z208" s="94"/>
      <c r="AA208" s="94"/>
      <c r="AB208" s="94"/>
      <c r="AC208" s="94"/>
      <c r="AD208" s="94"/>
      <c r="AE208" s="94"/>
      <c r="AF208" s="92">
        <v>245</v>
      </c>
      <c r="AG208" s="92"/>
      <c r="AH208" s="92"/>
      <c r="AI208" s="92"/>
      <c r="AJ208" s="92"/>
      <c r="AK208" s="92"/>
      <c r="AL208" s="92"/>
      <c r="AM208" s="92"/>
      <c r="AN208" s="92"/>
      <c r="AO208" s="92"/>
      <c r="AP208" s="92"/>
      <c r="AQ208" s="94">
        <v>8.1691991183933704E-4</v>
      </c>
      <c r="AR208" s="94"/>
      <c r="AS208" s="94"/>
      <c r="AT208" s="94"/>
      <c r="AU208" s="94"/>
    </row>
    <row r="209" spans="2:47" s="1" customFormat="1" ht="11.1" customHeight="1" x14ac:dyDescent="0.15">
      <c r="B209" s="100" t="s">
        <v>1182</v>
      </c>
      <c r="C209" s="100"/>
      <c r="D209" s="100"/>
      <c r="E209" s="100"/>
      <c r="F209" s="100"/>
      <c r="G209" s="100"/>
      <c r="H209" s="100"/>
      <c r="I209" s="104">
        <v>428579.24</v>
      </c>
      <c r="J209" s="104"/>
      <c r="K209" s="104"/>
      <c r="L209" s="104"/>
      <c r="M209" s="104"/>
      <c r="N209" s="104"/>
      <c r="O209" s="104"/>
      <c r="P209" s="104"/>
      <c r="Q209" s="104"/>
      <c r="R209" s="104"/>
      <c r="S209" s="104"/>
      <c r="T209" s="104"/>
      <c r="U209" s="94">
        <v>1.9136968494356799E-5</v>
      </c>
      <c r="V209" s="94"/>
      <c r="W209" s="94"/>
      <c r="X209" s="94"/>
      <c r="Y209" s="94"/>
      <c r="Z209" s="94"/>
      <c r="AA209" s="94"/>
      <c r="AB209" s="94"/>
      <c r="AC209" s="94"/>
      <c r="AD209" s="94"/>
      <c r="AE209" s="94"/>
      <c r="AF209" s="92">
        <v>41</v>
      </c>
      <c r="AG209" s="92"/>
      <c r="AH209" s="92"/>
      <c r="AI209" s="92"/>
      <c r="AJ209" s="92"/>
      <c r="AK209" s="92"/>
      <c r="AL209" s="92"/>
      <c r="AM209" s="92"/>
      <c r="AN209" s="92"/>
      <c r="AO209" s="92"/>
      <c r="AP209" s="92"/>
      <c r="AQ209" s="94">
        <v>1.36709046471073E-4</v>
      </c>
      <c r="AR209" s="94"/>
      <c r="AS209" s="94"/>
      <c r="AT209" s="94"/>
      <c r="AU209" s="94"/>
    </row>
    <row r="210" spans="2:47" s="1" customFormat="1" ht="11.1" customHeight="1" x14ac:dyDescent="0.15">
      <c r="B210" s="100" t="s">
        <v>1183</v>
      </c>
      <c r="C210" s="100"/>
      <c r="D210" s="100"/>
      <c r="E210" s="100"/>
      <c r="F210" s="100"/>
      <c r="G210" s="100"/>
      <c r="H210" s="100"/>
      <c r="I210" s="104">
        <v>66367.27</v>
      </c>
      <c r="J210" s="104"/>
      <c r="K210" s="104"/>
      <c r="L210" s="104"/>
      <c r="M210" s="104"/>
      <c r="N210" s="104"/>
      <c r="O210" s="104"/>
      <c r="P210" s="104"/>
      <c r="Q210" s="104"/>
      <c r="R210" s="104"/>
      <c r="S210" s="104"/>
      <c r="T210" s="104"/>
      <c r="U210" s="94">
        <v>2.9634388148303001E-6</v>
      </c>
      <c r="V210" s="94"/>
      <c r="W210" s="94"/>
      <c r="X210" s="94"/>
      <c r="Y210" s="94"/>
      <c r="Z210" s="94"/>
      <c r="AA210" s="94"/>
      <c r="AB210" s="94"/>
      <c r="AC210" s="94"/>
      <c r="AD210" s="94"/>
      <c r="AE210" s="94"/>
      <c r="AF210" s="92">
        <v>20</v>
      </c>
      <c r="AG210" s="92"/>
      <c r="AH210" s="92"/>
      <c r="AI210" s="92"/>
      <c r="AJ210" s="92"/>
      <c r="AK210" s="92"/>
      <c r="AL210" s="92"/>
      <c r="AM210" s="92"/>
      <c r="AN210" s="92"/>
      <c r="AO210" s="92"/>
      <c r="AP210" s="92"/>
      <c r="AQ210" s="94">
        <v>6.6687339741986694E-5</v>
      </c>
      <c r="AR210" s="94"/>
      <c r="AS210" s="94"/>
      <c r="AT210" s="94"/>
      <c r="AU210" s="94"/>
    </row>
    <row r="211" spans="2:47" s="1" customFormat="1" ht="11.1" customHeight="1" x14ac:dyDescent="0.15">
      <c r="B211" s="100" t="s">
        <v>1184</v>
      </c>
      <c r="C211" s="100"/>
      <c r="D211" s="100"/>
      <c r="E211" s="100"/>
      <c r="F211" s="100"/>
      <c r="G211" s="100"/>
      <c r="H211" s="100"/>
      <c r="I211" s="104">
        <v>21438.07</v>
      </c>
      <c r="J211" s="104"/>
      <c r="K211" s="104"/>
      <c r="L211" s="104"/>
      <c r="M211" s="104"/>
      <c r="N211" s="104"/>
      <c r="O211" s="104"/>
      <c r="P211" s="104"/>
      <c r="Q211" s="104"/>
      <c r="R211" s="104"/>
      <c r="S211" s="104"/>
      <c r="T211" s="104"/>
      <c r="U211" s="94">
        <v>9.572551161596519E-7</v>
      </c>
      <c r="V211" s="94"/>
      <c r="W211" s="94"/>
      <c r="X211" s="94"/>
      <c r="Y211" s="94"/>
      <c r="Z211" s="94"/>
      <c r="AA211" s="94"/>
      <c r="AB211" s="94"/>
      <c r="AC211" s="94"/>
      <c r="AD211" s="94"/>
      <c r="AE211" s="94"/>
      <c r="AF211" s="92">
        <v>3</v>
      </c>
      <c r="AG211" s="92"/>
      <c r="AH211" s="92"/>
      <c r="AI211" s="92"/>
      <c r="AJ211" s="92"/>
      <c r="AK211" s="92"/>
      <c r="AL211" s="92"/>
      <c r="AM211" s="92"/>
      <c r="AN211" s="92"/>
      <c r="AO211" s="92"/>
      <c r="AP211" s="92"/>
      <c r="AQ211" s="94">
        <v>1.0003100961297999E-5</v>
      </c>
      <c r="AR211" s="94"/>
      <c r="AS211" s="94"/>
      <c r="AT211" s="94"/>
      <c r="AU211" s="94"/>
    </row>
    <row r="212" spans="2:47" s="1" customFormat="1" ht="11.1" customHeight="1" x14ac:dyDescent="0.15">
      <c r="B212" s="99"/>
      <c r="C212" s="99"/>
      <c r="D212" s="99"/>
      <c r="E212" s="99"/>
      <c r="F212" s="99"/>
      <c r="G212" s="99"/>
      <c r="H212" s="99"/>
      <c r="I212" s="105">
        <v>22395356930.559898</v>
      </c>
      <c r="J212" s="105"/>
      <c r="K212" s="105"/>
      <c r="L212" s="105"/>
      <c r="M212" s="105"/>
      <c r="N212" s="105"/>
      <c r="O212" s="105"/>
      <c r="P212" s="105"/>
      <c r="Q212" s="105"/>
      <c r="R212" s="105"/>
      <c r="S212" s="105"/>
      <c r="T212" s="105"/>
      <c r="U212" s="95">
        <v>1</v>
      </c>
      <c r="V212" s="95"/>
      <c r="W212" s="95"/>
      <c r="X212" s="95"/>
      <c r="Y212" s="95"/>
      <c r="Z212" s="95"/>
      <c r="AA212" s="95"/>
      <c r="AB212" s="95"/>
      <c r="AC212" s="95"/>
      <c r="AD212" s="95"/>
      <c r="AE212" s="95"/>
      <c r="AF212" s="93">
        <v>299907</v>
      </c>
      <c r="AG212" s="93"/>
      <c r="AH212" s="93"/>
      <c r="AI212" s="93"/>
      <c r="AJ212" s="93"/>
      <c r="AK212" s="93"/>
      <c r="AL212" s="93"/>
      <c r="AM212" s="93"/>
      <c r="AN212" s="93"/>
      <c r="AO212" s="93"/>
      <c r="AP212" s="93"/>
      <c r="AQ212" s="95">
        <v>1</v>
      </c>
      <c r="AR212" s="95"/>
      <c r="AS212" s="95"/>
      <c r="AT212" s="95"/>
      <c r="AU212" s="95"/>
    </row>
    <row r="213" spans="2:47" s="1" customFormat="1" ht="9" customHeight="1" x14ac:dyDescent="0.15"/>
    <row r="214" spans="2:47" s="1" customFormat="1" ht="19.2" customHeight="1" x14ac:dyDescent="0.15">
      <c r="B214" s="85" t="s">
        <v>1248</v>
      </c>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c r="AA214" s="85"/>
      <c r="AB214" s="85"/>
      <c r="AC214" s="85"/>
      <c r="AD214" s="85"/>
      <c r="AE214" s="85"/>
      <c r="AF214" s="85"/>
      <c r="AG214" s="85"/>
      <c r="AH214" s="85"/>
      <c r="AI214" s="85"/>
      <c r="AJ214" s="85"/>
      <c r="AK214" s="85"/>
      <c r="AL214" s="85"/>
      <c r="AM214" s="85"/>
      <c r="AN214" s="85"/>
      <c r="AO214" s="85"/>
      <c r="AP214" s="85"/>
      <c r="AQ214" s="85"/>
      <c r="AR214" s="85"/>
      <c r="AS214" s="85"/>
      <c r="AT214" s="85"/>
      <c r="AU214" s="85"/>
    </row>
    <row r="215" spans="2:47" s="1" customFormat="1" ht="7.95" customHeight="1" x14ac:dyDescent="0.15"/>
    <row r="216" spans="2:47" s="1" customFormat="1" ht="12.75" customHeight="1" x14ac:dyDescent="0.15">
      <c r="B216" s="99"/>
      <c r="C216" s="99"/>
      <c r="D216" s="99"/>
      <c r="E216" s="99"/>
      <c r="F216" s="99"/>
      <c r="G216" s="99"/>
      <c r="H216" s="79" t="s">
        <v>1117</v>
      </c>
      <c r="I216" s="79"/>
      <c r="J216" s="79"/>
      <c r="K216" s="79"/>
      <c r="L216" s="79"/>
      <c r="M216" s="79"/>
      <c r="N216" s="79"/>
      <c r="O216" s="79"/>
      <c r="P216" s="79"/>
      <c r="Q216" s="79"/>
      <c r="R216" s="79"/>
      <c r="S216" s="79"/>
      <c r="T216" s="79" t="s">
        <v>1118</v>
      </c>
      <c r="U216" s="79"/>
      <c r="V216" s="79"/>
      <c r="W216" s="79"/>
      <c r="X216" s="79"/>
      <c r="Y216" s="79"/>
      <c r="Z216" s="79"/>
      <c r="AA216" s="79"/>
      <c r="AB216" s="79"/>
      <c r="AC216" s="79"/>
      <c r="AD216" s="79"/>
      <c r="AE216" s="79" t="s">
        <v>1119</v>
      </c>
      <c r="AF216" s="79"/>
      <c r="AG216" s="79"/>
      <c r="AH216" s="79"/>
      <c r="AI216" s="79"/>
      <c r="AJ216" s="79"/>
      <c r="AK216" s="79"/>
      <c r="AL216" s="79"/>
      <c r="AM216" s="79"/>
      <c r="AN216" s="79"/>
      <c r="AO216" s="79"/>
      <c r="AP216" s="79" t="s">
        <v>1118</v>
      </c>
      <c r="AQ216" s="79"/>
      <c r="AR216" s="79"/>
      <c r="AS216" s="79"/>
      <c r="AT216" s="79"/>
      <c r="AU216" s="79"/>
    </row>
    <row r="217" spans="2:47" s="1" customFormat="1" ht="11.1" customHeight="1" x14ac:dyDescent="0.15">
      <c r="B217" s="100" t="s">
        <v>957</v>
      </c>
      <c r="C217" s="100"/>
      <c r="D217" s="100"/>
      <c r="E217" s="100"/>
      <c r="F217" s="100"/>
      <c r="G217" s="100"/>
      <c r="H217" s="104">
        <v>19710056941.969601</v>
      </c>
      <c r="I217" s="104"/>
      <c r="J217" s="104"/>
      <c r="K217" s="104"/>
      <c r="L217" s="104"/>
      <c r="M217" s="104"/>
      <c r="N217" s="104"/>
      <c r="O217" s="104"/>
      <c r="P217" s="104"/>
      <c r="Q217" s="104"/>
      <c r="R217" s="104"/>
      <c r="S217" s="104"/>
      <c r="T217" s="94">
        <v>0.88009568247042402</v>
      </c>
      <c r="U217" s="94"/>
      <c r="V217" s="94"/>
      <c r="W217" s="94"/>
      <c r="X217" s="94"/>
      <c r="Y217" s="94"/>
      <c r="Z217" s="94"/>
      <c r="AA217" s="94"/>
      <c r="AB217" s="94"/>
      <c r="AC217" s="94"/>
      <c r="AD217" s="94"/>
      <c r="AE217" s="92">
        <v>264121</v>
      </c>
      <c r="AF217" s="92"/>
      <c r="AG217" s="92"/>
      <c r="AH217" s="92"/>
      <c r="AI217" s="92"/>
      <c r="AJ217" s="92"/>
      <c r="AK217" s="92"/>
      <c r="AL217" s="92"/>
      <c r="AM217" s="92"/>
      <c r="AN217" s="92"/>
      <c r="AO217" s="92"/>
      <c r="AP217" s="94">
        <v>0.88067634299966302</v>
      </c>
      <c r="AQ217" s="94"/>
      <c r="AR217" s="94"/>
      <c r="AS217" s="94"/>
      <c r="AT217" s="94"/>
      <c r="AU217" s="94"/>
    </row>
    <row r="218" spans="2:47" s="1" customFormat="1" ht="11.1" customHeight="1" x14ac:dyDescent="0.15">
      <c r="B218" s="100" t="s">
        <v>1185</v>
      </c>
      <c r="C218" s="100"/>
      <c r="D218" s="100"/>
      <c r="E218" s="100"/>
      <c r="F218" s="100"/>
      <c r="G218" s="100"/>
      <c r="H218" s="104">
        <v>19052264.91</v>
      </c>
      <c r="I218" s="104"/>
      <c r="J218" s="104"/>
      <c r="K218" s="104"/>
      <c r="L218" s="104"/>
      <c r="M218" s="104"/>
      <c r="N218" s="104"/>
      <c r="O218" s="104"/>
      <c r="P218" s="104"/>
      <c r="Q218" s="104"/>
      <c r="R218" s="104"/>
      <c r="S218" s="104"/>
      <c r="T218" s="94">
        <v>8.5072387857334098E-4</v>
      </c>
      <c r="U218" s="94"/>
      <c r="V218" s="94"/>
      <c r="W218" s="94"/>
      <c r="X218" s="94"/>
      <c r="Y218" s="94"/>
      <c r="Z218" s="94"/>
      <c r="AA218" s="94"/>
      <c r="AB218" s="94"/>
      <c r="AC218" s="94"/>
      <c r="AD218" s="94"/>
      <c r="AE218" s="92">
        <v>1142</v>
      </c>
      <c r="AF218" s="92"/>
      <c r="AG218" s="92"/>
      <c r="AH218" s="92"/>
      <c r="AI218" s="92"/>
      <c r="AJ218" s="92"/>
      <c r="AK218" s="92"/>
      <c r="AL218" s="92"/>
      <c r="AM218" s="92"/>
      <c r="AN218" s="92"/>
      <c r="AO218" s="92"/>
      <c r="AP218" s="94">
        <v>3.8078470992674398E-3</v>
      </c>
      <c r="AQ218" s="94"/>
      <c r="AR218" s="94"/>
      <c r="AS218" s="94"/>
      <c r="AT218" s="94"/>
      <c r="AU218" s="94"/>
    </row>
    <row r="219" spans="2:47" s="1" customFormat="1" ht="11.1" customHeight="1" x14ac:dyDescent="0.15">
      <c r="B219" s="100" t="s">
        <v>1186</v>
      </c>
      <c r="C219" s="100"/>
      <c r="D219" s="100"/>
      <c r="E219" s="100"/>
      <c r="F219" s="100"/>
      <c r="G219" s="100"/>
      <c r="H219" s="104">
        <v>2666247723.6799998</v>
      </c>
      <c r="I219" s="104"/>
      <c r="J219" s="104"/>
      <c r="K219" s="104"/>
      <c r="L219" s="104"/>
      <c r="M219" s="104"/>
      <c r="N219" s="104"/>
      <c r="O219" s="104"/>
      <c r="P219" s="104"/>
      <c r="Q219" s="104"/>
      <c r="R219" s="104"/>
      <c r="S219" s="104"/>
      <c r="T219" s="94">
        <v>0.119053593651002</v>
      </c>
      <c r="U219" s="94"/>
      <c r="V219" s="94"/>
      <c r="W219" s="94"/>
      <c r="X219" s="94"/>
      <c r="Y219" s="94"/>
      <c r="Z219" s="94"/>
      <c r="AA219" s="94"/>
      <c r="AB219" s="94"/>
      <c r="AC219" s="94"/>
      <c r="AD219" s="94"/>
      <c r="AE219" s="92">
        <v>34644</v>
      </c>
      <c r="AF219" s="92"/>
      <c r="AG219" s="92"/>
      <c r="AH219" s="92"/>
      <c r="AI219" s="92"/>
      <c r="AJ219" s="92"/>
      <c r="AK219" s="92"/>
      <c r="AL219" s="92"/>
      <c r="AM219" s="92"/>
      <c r="AN219" s="92"/>
      <c r="AO219" s="92"/>
      <c r="AP219" s="94">
        <v>0.11551580990106899</v>
      </c>
      <c r="AQ219" s="94"/>
      <c r="AR219" s="94"/>
      <c r="AS219" s="94"/>
      <c r="AT219" s="94"/>
      <c r="AU219" s="94"/>
    </row>
    <row r="220" spans="2:47" s="1" customFormat="1" ht="12.75" customHeight="1" x14ac:dyDescent="0.15">
      <c r="B220" s="99"/>
      <c r="C220" s="99"/>
      <c r="D220" s="99"/>
      <c r="E220" s="99"/>
      <c r="F220" s="99"/>
      <c r="G220" s="99"/>
      <c r="H220" s="105">
        <v>22395356930.559601</v>
      </c>
      <c r="I220" s="105"/>
      <c r="J220" s="105"/>
      <c r="K220" s="105"/>
      <c r="L220" s="105"/>
      <c r="M220" s="105"/>
      <c r="N220" s="105"/>
      <c r="O220" s="105"/>
      <c r="P220" s="105"/>
      <c r="Q220" s="105"/>
      <c r="R220" s="105"/>
      <c r="S220" s="105"/>
      <c r="T220" s="95">
        <v>1</v>
      </c>
      <c r="U220" s="95"/>
      <c r="V220" s="95"/>
      <c r="W220" s="95"/>
      <c r="X220" s="95"/>
      <c r="Y220" s="95"/>
      <c r="Z220" s="95"/>
      <c r="AA220" s="95"/>
      <c r="AB220" s="95"/>
      <c r="AC220" s="95"/>
      <c r="AD220" s="95"/>
      <c r="AE220" s="93">
        <v>299907</v>
      </c>
      <c r="AF220" s="93"/>
      <c r="AG220" s="93"/>
      <c r="AH220" s="93"/>
      <c r="AI220" s="93"/>
      <c r="AJ220" s="93"/>
      <c r="AK220" s="93"/>
      <c r="AL220" s="93"/>
      <c r="AM220" s="93"/>
      <c r="AN220" s="93"/>
      <c r="AO220" s="93"/>
      <c r="AP220" s="95">
        <v>1</v>
      </c>
      <c r="AQ220" s="95"/>
      <c r="AR220" s="95"/>
      <c r="AS220" s="95"/>
      <c r="AT220" s="95"/>
      <c r="AU220" s="95"/>
    </row>
    <row r="221" spans="2:47" s="1" customFormat="1" ht="9" customHeight="1" x14ac:dyDescent="0.15"/>
    <row r="222" spans="2:47" s="1" customFormat="1" ht="19.2" customHeight="1" x14ac:dyDescent="0.15">
      <c r="B222" s="85" t="s">
        <v>1249</v>
      </c>
      <c r="C222" s="85"/>
      <c r="D222" s="85"/>
      <c r="E222" s="85"/>
      <c r="F222" s="85"/>
      <c r="G222" s="85"/>
      <c r="H222" s="85"/>
      <c r="I222" s="85"/>
      <c r="J222" s="85"/>
      <c r="K222" s="85"/>
      <c r="L222" s="85"/>
      <c r="M222" s="85"/>
      <c r="N222" s="85"/>
      <c r="O222" s="85"/>
      <c r="P222" s="85"/>
      <c r="Q222" s="85"/>
      <c r="R222" s="85"/>
      <c r="S222" s="85"/>
      <c r="T222" s="85"/>
      <c r="U222" s="85"/>
      <c r="V222" s="85"/>
      <c r="W222" s="85"/>
      <c r="X222" s="85"/>
      <c r="Y222" s="85"/>
      <c r="Z222" s="85"/>
      <c r="AA222" s="85"/>
      <c r="AB222" s="85"/>
      <c r="AC222" s="85"/>
      <c r="AD222" s="85"/>
      <c r="AE222" s="85"/>
      <c r="AF222" s="85"/>
      <c r="AG222" s="85"/>
      <c r="AH222" s="85"/>
      <c r="AI222" s="85"/>
      <c r="AJ222" s="85"/>
      <c r="AK222" s="85"/>
      <c r="AL222" s="85"/>
      <c r="AM222" s="85"/>
      <c r="AN222" s="85"/>
      <c r="AO222" s="85"/>
      <c r="AP222" s="85"/>
      <c r="AQ222" s="85"/>
      <c r="AR222" s="85"/>
      <c r="AS222" s="85"/>
      <c r="AT222" s="85"/>
      <c r="AU222" s="85"/>
    </row>
    <row r="223" spans="2:47" s="1" customFormat="1" ht="7.95" customHeight="1" x14ac:dyDescent="0.15"/>
    <row r="224" spans="2:47" s="1" customFormat="1" ht="12.75" customHeight="1" x14ac:dyDescent="0.15">
      <c r="B224" s="99"/>
      <c r="C224" s="99"/>
      <c r="D224" s="99"/>
      <c r="E224" s="99"/>
      <c r="F224" s="99"/>
      <c r="G224" s="79" t="s">
        <v>1117</v>
      </c>
      <c r="H224" s="79"/>
      <c r="I224" s="79"/>
      <c r="J224" s="79"/>
      <c r="K224" s="79"/>
      <c r="L224" s="79"/>
      <c r="M224" s="79"/>
      <c r="N224" s="79"/>
      <c r="O224" s="79"/>
      <c r="P224" s="79"/>
      <c r="Q224" s="79"/>
      <c r="R224" s="79"/>
      <c r="S224" s="79" t="s">
        <v>1118</v>
      </c>
      <c r="T224" s="79"/>
      <c r="U224" s="79"/>
      <c r="V224" s="79"/>
      <c r="W224" s="79"/>
      <c r="X224" s="79"/>
      <c r="Y224" s="79"/>
      <c r="Z224" s="79"/>
      <c r="AA224" s="79"/>
      <c r="AB224" s="79"/>
      <c r="AC224" s="79"/>
      <c r="AD224" s="79" t="s">
        <v>1119</v>
      </c>
      <c r="AE224" s="79"/>
      <c r="AF224" s="79"/>
      <c r="AG224" s="79"/>
      <c r="AH224" s="79"/>
      <c r="AI224" s="79"/>
      <c r="AJ224" s="79"/>
      <c r="AK224" s="79"/>
      <c r="AL224" s="79"/>
      <c r="AM224" s="79"/>
      <c r="AN224" s="79"/>
      <c r="AO224" s="79" t="s">
        <v>1118</v>
      </c>
      <c r="AP224" s="79"/>
      <c r="AQ224" s="79"/>
      <c r="AR224" s="79"/>
      <c r="AS224" s="79"/>
      <c r="AT224" s="79"/>
      <c r="AU224" s="79"/>
    </row>
    <row r="225" spans="2:47" s="1" customFormat="1" ht="12.3" customHeight="1" x14ac:dyDescent="0.15">
      <c r="B225" s="100" t="s">
        <v>1187</v>
      </c>
      <c r="C225" s="100"/>
      <c r="D225" s="100"/>
      <c r="E225" s="100"/>
      <c r="F225" s="100"/>
      <c r="G225" s="104">
        <v>760504186.69000101</v>
      </c>
      <c r="H225" s="104"/>
      <c r="I225" s="104"/>
      <c r="J225" s="104"/>
      <c r="K225" s="104"/>
      <c r="L225" s="104"/>
      <c r="M225" s="104"/>
      <c r="N225" s="104"/>
      <c r="O225" s="104"/>
      <c r="P225" s="104"/>
      <c r="Q225" s="104"/>
      <c r="R225" s="104"/>
      <c r="S225" s="94">
        <v>3.3958118597888998E-2</v>
      </c>
      <c r="T225" s="94"/>
      <c r="U225" s="94"/>
      <c r="V225" s="94"/>
      <c r="W225" s="94"/>
      <c r="X225" s="94"/>
      <c r="Y225" s="94"/>
      <c r="Z225" s="94"/>
      <c r="AA225" s="94"/>
      <c r="AB225" s="94"/>
      <c r="AC225" s="94"/>
      <c r="AD225" s="92">
        <v>11664</v>
      </c>
      <c r="AE225" s="92"/>
      <c r="AF225" s="92"/>
      <c r="AG225" s="92"/>
      <c r="AH225" s="92"/>
      <c r="AI225" s="92"/>
      <c r="AJ225" s="92"/>
      <c r="AK225" s="92"/>
      <c r="AL225" s="92"/>
      <c r="AM225" s="92"/>
      <c r="AN225" s="92"/>
      <c r="AO225" s="94">
        <v>3.8892056537526601E-2</v>
      </c>
      <c r="AP225" s="94"/>
      <c r="AQ225" s="94"/>
      <c r="AR225" s="94"/>
      <c r="AS225" s="94"/>
      <c r="AT225" s="94"/>
      <c r="AU225" s="94"/>
    </row>
    <row r="226" spans="2:47" s="1" customFormat="1" ht="12.3" customHeight="1" x14ac:dyDescent="0.15">
      <c r="B226" s="100" t="s">
        <v>1188</v>
      </c>
      <c r="C226" s="100"/>
      <c r="D226" s="100"/>
      <c r="E226" s="100"/>
      <c r="F226" s="100"/>
      <c r="G226" s="104">
        <v>360651595.30000001</v>
      </c>
      <c r="H226" s="104"/>
      <c r="I226" s="104"/>
      <c r="J226" s="104"/>
      <c r="K226" s="104"/>
      <c r="L226" s="104"/>
      <c r="M226" s="104"/>
      <c r="N226" s="104"/>
      <c r="O226" s="104"/>
      <c r="P226" s="104"/>
      <c r="Q226" s="104"/>
      <c r="R226" s="104"/>
      <c r="S226" s="94">
        <v>1.6103855652680899E-2</v>
      </c>
      <c r="T226" s="94"/>
      <c r="U226" s="94"/>
      <c r="V226" s="94"/>
      <c r="W226" s="94"/>
      <c r="X226" s="94"/>
      <c r="Y226" s="94"/>
      <c r="Z226" s="94"/>
      <c r="AA226" s="94"/>
      <c r="AB226" s="94"/>
      <c r="AC226" s="94"/>
      <c r="AD226" s="92">
        <v>6189</v>
      </c>
      <c r="AE226" s="92"/>
      <c r="AF226" s="92"/>
      <c r="AG226" s="92"/>
      <c r="AH226" s="92"/>
      <c r="AI226" s="92"/>
      <c r="AJ226" s="92"/>
      <c r="AK226" s="92"/>
      <c r="AL226" s="92"/>
      <c r="AM226" s="92"/>
      <c r="AN226" s="92"/>
      <c r="AO226" s="94">
        <v>2.06363972831578E-2</v>
      </c>
      <c r="AP226" s="94"/>
      <c r="AQ226" s="94"/>
      <c r="AR226" s="94"/>
      <c r="AS226" s="94"/>
      <c r="AT226" s="94"/>
      <c r="AU226" s="94"/>
    </row>
    <row r="227" spans="2:47" s="1" customFormat="1" ht="12.3" customHeight="1" x14ac:dyDescent="0.15">
      <c r="B227" s="100" t="s">
        <v>1189</v>
      </c>
      <c r="C227" s="100"/>
      <c r="D227" s="100"/>
      <c r="E227" s="100"/>
      <c r="F227" s="100"/>
      <c r="G227" s="104">
        <v>292706638.19</v>
      </c>
      <c r="H227" s="104"/>
      <c r="I227" s="104"/>
      <c r="J227" s="104"/>
      <c r="K227" s="104"/>
      <c r="L227" s="104"/>
      <c r="M227" s="104"/>
      <c r="N227" s="104"/>
      <c r="O227" s="104"/>
      <c r="P227" s="104"/>
      <c r="Q227" s="104"/>
      <c r="R227" s="104"/>
      <c r="S227" s="94">
        <v>1.30699697753237E-2</v>
      </c>
      <c r="T227" s="94"/>
      <c r="U227" s="94"/>
      <c r="V227" s="94"/>
      <c r="W227" s="94"/>
      <c r="X227" s="94"/>
      <c r="Y227" s="94"/>
      <c r="Z227" s="94"/>
      <c r="AA227" s="94"/>
      <c r="AB227" s="94"/>
      <c r="AC227" s="94"/>
      <c r="AD227" s="92">
        <v>3730</v>
      </c>
      <c r="AE227" s="92"/>
      <c r="AF227" s="92"/>
      <c r="AG227" s="92"/>
      <c r="AH227" s="92"/>
      <c r="AI227" s="92"/>
      <c r="AJ227" s="92"/>
      <c r="AK227" s="92"/>
      <c r="AL227" s="92"/>
      <c r="AM227" s="92"/>
      <c r="AN227" s="92"/>
      <c r="AO227" s="94">
        <v>1.2437188861880499E-2</v>
      </c>
      <c r="AP227" s="94"/>
      <c r="AQ227" s="94"/>
      <c r="AR227" s="94"/>
      <c r="AS227" s="94"/>
      <c r="AT227" s="94"/>
      <c r="AU227" s="94"/>
    </row>
    <row r="228" spans="2:47" s="1" customFormat="1" ht="12.3" customHeight="1" x14ac:dyDescent="0.15">
      <c r="B228" s="100" t="s">
        <v>1190</v>
      </c>
      <c r="C228" s="100"/>
      <c r="D228" s="100"/>
      <c r="E228" s="100"/>
      <c r="F228" s="100"/>
      <c r="G228" s="104">
        <v>333728256.87</v>
      </c>
      <c r="H228" s="104"/>
      <c r="I228" s="104"/>
      <c r="J228" s="104"/>
      <c r="K228" s="104"/>
      <c r="L228" s="104"/>
      <c r="M228" s="104"/>
      <c r="N228" s="104"/>
      <c r="O228" s="104"/>
      <c r="P228" s="104"/>
      <c r="Q228" s="104"/>
      <c r="R228" s="104"/>
      <c r="S228" s="94">
        <v>1.4901671712792001E-2</v>
      </c>
      <c r="T228" s="94"/>
      <c r="U228" s="94"/>
      <c r="V228" s="94"/>
      <c r="W228" s="94"/>
      <c r="X228" s="94"/>
      <c r="Y228" s="94"/>
      <c r="Z228" s="94"/>
      <c r="AA228" s="94"/>
      <c r="AB228" s="94"/>
      <c r="AC228" s="94"/>
      <c r="AD228" s="92">
        <v>3748</v>
      </c>
      <c r="AE228" s="92"/>
      <c r="AF228" s="92"/>
      <c r="AG228" s="92"/>
      <c r="AH228" s="92"/>
      <c r="AI228" s="92"/>
      <c r="AJ228" s="92"/>
      <c r="AK228" s="92"/>
      <c r="AL228" s="92"/>
      <c r="AM228" s="92"/>
      <c r="AN228" s="92"/>
      <c r="AO228" s="94">
        <v>1.24972074676483E-2</v>
      </c>
      <c r="AP228" s="94"/>
      <c r="AQ228" s="94"/>
      <c r="AR228" s="94"/>
      <c r="AS228" s="94"/>
      <c r="AT228" s="94"/>
      <c r="AU228" s="94"/>
    </row>
    <row r="229" spans="2:47" s="1" customFormat="1" ht="12.3" customHeight="1" x14ac:dyDescent="0.15">
      <c r="B229" s="100" t="s">
        <v>1191</v>
      </c>
      <c r="C229" s="100"/>
      <c r="D229" s="100"/>
      <c r="E229" s="100"/>
      <c r="F229" s="100"/>
      <c r="G229" s="104">
        <v>144354150.19999999</v>
      </c>
      <c r="H229" s="104"/>
      <c r="I229" s="104"/>
      <c r="J229" s="104"/>
      <c r="K229" s="104"/>
      <c r="L229" s="104"/>
      <c r="M229" s="104"/>
      <c r="N229" s="104"/>
      <c r="O229" s="104"/>
      <c r="P229" s="104"/>
      <c r="Q229" s="104"/>
      <c r="R229" s="104"/>
      <c r="S229" s="94">
        <v>6.4457177730005899E-3</v>
      </c>
      <c r="T229" s="94"/>
      <c r="U229" s="94"/>
      <c r="V229" s="94"/>
      <c r="W229" s="94"/>
      <c r="X229" s="94"/>
      <c r="Y229" s="94"/>
      <c r="Z229" s="94"/>
      <c r="AA229" s="94"/>
      <c r="AB229" s="94"/>
      <c r="AC229" s="94"/>
      <c r="AD229" s="92">
        <v>1662</v>
      </c>
      <c r="AE229" s="92"/>
      <c r="AF229" s="92"/>
      <c r="AG229" s="92"/>
      <c r="AH229" s="92"/>
      <c r="AI229" s="92"/>
      <c r="AJ229" s="92"/>
      <c r="AK229" s="92"/>
      <c r="AL229" s="92"/>
      <c r="AM229" s="92"/>
      <c r="AN229" s="92"/>
      <c r="AO229" s="94">
        <v>5.5417179325590897E-3</v>
      </c>
      <c r="AP229" s="94"/>
      <c r="AQ229" s="94"/>
      <c r="AR229" s="94"/>
      <c r="AS229" s="94"/>
      <c r="AT229" s="94"/>
      <c r="AU229" s="94"/>
    </row>
    <row r="230" spans="2:47" s="1" customFormat="1" ht="12.3" customHeight="1" x14ac:dyDescent="0.15">
      <c r="B230" s="100" t="s">
        <v>1192</v>
      </c>
      <c r="C230" s="100"/>
      <c r="D230" s="100"/>
      <c r="E230" s="100"/>
      <c r="F230" s="100"/>
      <c r="G230" s="104">
        <v>200210763.99000001</v>
      </c>
      <c r="H230" s="104"/>
      <c r="I230" s="104"/>
      <c r="J230" s="104"/>
      <c r="K230" s="104"/>
      <c r="L230" s="104"/>
      <c r="M230" s="104"/>
      <c r="N230" s="104"/>
      <c r="O230" s="104"/>
      <c r="P230" s="104"/>
      <c r="Q230" s="104"/>
      <c r="R230" s="104"/>
      <c r="S230" s="94">
        <v>8.9398335829513707E-3</v>
      </c>
      <c r="T230" s="94"/>
      <c r="U230" s="94"/>
      <c r="V230" s="94"/>
      <c r="W230" s="94"/>
      <c r="X230" s="94"/>
      <c r="Y230" s="94"/>
      <c r="Z230" s="94"/>
      <c r="AA230" s="94"/>
      <c r="AB230" s="94"/>
      <c r="AC230" s="94"/>
      <c r="AD230" s="92">
        <v>1545</v>
      </c>
      <c r="AE230" s="92"/>
      <c r="AF230" s="92"/>
      <c r="AG230" s="92"/>
      <c r="AH230" s="92"/>
      <c r="AI230" s="92"/>
      <c r="AJ230" s="92"/>
      <c r="AK230" s="92"/>
      <c r="AL230" s="92"/>
      <c r="AM230" s="92"/>
      <c r="AN230" s="92"/>
      <c r="AO230" s="94">
        <v>5.1515969950684699E-3</v>
      </c>
      <c r="AP230" s="94"/>
      <c r="AQ230" s="94"/>
      <c r="AR230" s="94"/>
      <c r="AS230" s="94"/>
      <c r="AT230" s="94"/>
      <c r="AU230" s="94"/>
    </row>
    <row r="231" spans="2:47" s="1" customFormat="1" ht="12.3" customHeight="1" x14ac:dyDescent="0.15">
      <c r="B231" s="100" t="s">
        <v>1193</v>
      </c>
      <c r="C231" s="100"/>
      <c r="D231" s="100"/>
      <c r="E231" s="100"/>
      <c r="F231" s="100"/>
      <c r="G231" s="104">
        <v>125713507.59</v>
      </c>
      <c r="H231" s="104"/>
      <c r="I231" s="104"/>
      <c r="J231" s="104"/>
      <c r="K231" s="104"/>
      <c r="L231" s="104"/>
      <c r="M231" s="104"/>
      <c r="N231" s="104"/>
      <c r="O231" s="104"/>
      <c r="P231" s="104"/>
      <c r="Q231" s="104"/>
      <c r="R231" s="104"/>
      <c r="S231" s="94">
        <v>5.6133736997269002E-3</v>
      </c>
      <c r="T231" s="94"/>
      <c r="U231" s="94"/>
      <c r="V231" s="94"/>
      <c r="W231" s="94"/>
      <c r="X231" s="94"/>
      <c r="Y231" s="94"/>
      <c r="Z231" s="94"/>
      <c r="AA231" s="94"/>
      <c r="AB231" s="94"/>
      <c r="AC231" s="94"/>
      <c r="AD231" s="92">
        <v>898</v>
      </c>
      <c r="AE231" s="92"/>
      <c r="AF231" s="92"/>
      <c r="AG231" s="92"/>
      <c r="AH231" s="92"/>
      <c r="AI231" s="92"/>
      <c r="AJ231" s="92"/>
      <c r="AK231" s="92"/>
      <c r="AL231" s="92"/>
      <c r="AM231" s="92"/>
      <c r="AN231" s="92"/>
      <c r="AO231" s="94">
        <v>2.9942615544152002E-3</v>
      </c>
      <c r="AP231" s="94"/>
      <c r="AQ231" s="94"/>
      <c r="AR231" s="94"/>
      <c r="AS231" s="94"/>
      <c r="AT231" s="94"/>
      <c r="AU231" s="94"/>
    </row>
    <row r="232" spans="2:47" s="1" customFormat="1" ht="12.3" customHeight="1" x14ac:dyDescent="0.15">
      <c r="B232" s="100" t="s">
        <v>1194</v>
      </c>
      <c r="C232" s="100"/>
      <c r="D232" s="100"/>
      <c r="E232" s="100"/>
      <c r="F232" s="100"/>
      <c r="G232" s="104">
        <v>66830904.82</v>
      </c>
      <c r="H232" s="104"/>
      <c r="I232" s="104"/>
      <c r="J232" s="104"/>
      <c r="K232" s="104"/>
      <c r="L232" s="104"/>
      <c r="M232" s="104"/>
      <c r="N232" s="104"/>
      <c r="O232" s="104"/>
      <c r="P232" s="104"/>
      <c r="Q232" s="104"/>
      <c r="R232" s="104"/>
      <c r="S232" s="94">
        <v>2.9841410890310799E-3</v>
      </c>
      <c r="T232" s="94"/>
      <c r="U232" s="94"/>
      <c r="V232" s="94"/>
      <c r="W232" s="94"/>
      <c r="X232" s="94"/>
      <c r="Y232" s="94"/>
      <c r="Z232" s="94"/>
      <c r="AA232" s="94"/>
      <c r="AB232" s="94"/>
      <c r="AC232" s="94"/>
      <c r="AD232" s="92">
        <v>1033</v>
      </c>
      <c r="AE232" s="92"/>
      <c r="AF232" s="92"/>
      <c r="AG232" s="92"/>
      <c r="AH232" s="92"/>
      <c r="AI232" s="92"/>
      <c r="AJ232" s="92"/>
      <c r="AK232" s="92"/>
      <c r="AL232" s="92"/>
      <c r="AM232" s="92"/>
      <c r="AN232" s="92"/>
      <c r="AO232" s="94">
        <v>3.4444010976736098E-3</v>
      </c>
      <c r="AP232" s="94"/>
      <c r="AQ232" s="94"/>
      <c r="AR232" s="94"/>
      <c r="AS232" s="94"/>
      <c r="AT232" s="94"/>
      <c r="AU232" s="94"/>
    </row>
    <row r="233" spans="2:47" s="1" customFormat="1" ht="12.3" customHeight="1" x14ac:dyDescent="0.15">
      <c r="B233" s="100" t="s">
        <v>1195</v>
      </c>
      <c r="C233" s="100"/>
      <c r="D233" s="100"/>
      <c r="E233" s="100"/>
      <c r="F233" s="100"/>
      <c r="G233" s="104">
        <v>231570648.28</v>
      </c>
      <c r="H233" s="104"/>
      <c r="I233" s="104"/>
      <c r="J233" s="104"/>
      <c r="K233" s="104"/>
      <c r="L233" s="104"/>
      <c r="M233" s="104"/>
      <c r="N233" s="104"/>
      <c r="O233" s="104"/>
      <c r="P233" s="104"/>
      <c r="Q233" s="104"/>
      <c r="R233" s="104"/>
      <c r="S233" s="94">
        <v>1.03401186682588E-2</v>
      </c>
      <c r="T233" s="94"/>
      <c r="U233" s="94"/>
      <c r="V233" s="94"/>
      <c r="W233" s="94"/>
      <c r="X233" s="94"/>
      <c r="Y233" s="94"/>
      <c r="Z233" s="94"/>
      <c r="AA233" s="94"/>
      <c r="AB233" s="94"/>
      <c r="AC233" s="94"/>
      <c r="AD233" s="92">
        <v>2875</v>
      </c>
      <c r="AE233" s="92"/>
      <c r="AF233" s="92"/>
      <c r="AG233" s="92"/>
      <c r="AH233" s="92"/>
      <c r="AI233" s="92"/>
      <c r="AJ233" s="92"/>
      <c r="AK233" s="92"/>
      <c r="AL233" s="92"/>
      <c r="AM233" s="92"/>
      <c r="AN233" s="92"/>
      <c r="AO233" s="94">
        <v>9.5863050879105901E-3</v>
      </c>
      <c r="AP233" s="94"/>
      <c r="AQ233" s="94"/>
      <c r="AR233" s="94"/>
      <c r="AS233" s="94"/>
      <c r="AT233" s="94"/>
      <c r="AU233" s="94"/>
    </row>
    <row r="234" spans="2:47" s="1" customFormat="1" ht="12.3" customHeight="1" x14ac:dyDescent="0.15">
      <c r="B234" s="100" t="s">
        <v>1196</v>
      </c>
      <c r="C234" s="100"/>
      <c r="D234" s="100"/>
      <c r="E234" s="100"/>
      <c r="F234" s="100"/>
      <c r="G234" s="104">
        <v>59186992.990000099</v>
      </c>
      <c r="H234" s="104"/>
      <c r="I234" s="104"/>
      <c r="J234" s="104"/>
      <c r="K234" s="104"/>
      <c r="L234" s="104"/>
      <c r="M234" s="104"/>
      <c r="N234" s="104"/>
      <c r="O234" s="104"/>
      <c r="P234" s="104"/>
      <c r="Q234" s="104"/>
      <c r="R234" s="104"/>
      <c r="S234" s="94">
        <v>2.6428242770820199E-3</v>
      </c>
      <c r="T234" s="94"/>
      <c r="U234" s="94"/>
      <c r="V234" s="94"/>
      <c r="W234" s="94"/>
      <c r="X234" s="94"/>
      <c r="Y234" s="94"/>
      <c r="Z234" s="94"/>
      <c r="AA234" s="94"/>
      <c r="AB234" s="94"/>
      <c r="AC234" s="94"/>
      <c r="AD234" s="92">
        <v>434</v>
      </c>
      <c r="AE234" s="92"/>
      <c r="AF234" s="92"/>
      <c r="AG234" s="92"/>
      <c r="AH234" s="92"/>
      <c r="AI234" s="92"/>
      <c r="AJ234" s="92"/>
      <c r="AK234" s="92"/>
      <c r="AL234" s="92"/>
      <c r="AM234" s="92"/>
      <c r="AN234" s="92"/>
      <c r="AO234" s="94">
        <v>1.44711527240111E-3</v>
      </c>
      <c r="AP234" s="94"/>
      <c r="AQ234" s="94"/>
      <c r="AR234" s="94"/>
      <c r="AS234" s="94"/>
      <c r="AT234" s="94"/>
      <c r="AU234" s="94"/>
    </row>
    <row r="235" spans="2:47" s="1" customFormat="1" ht="12.3" customHeight="1" x14ac:dyDescent="0.15">
      <c r="B235" s="100" t="s">
        <v>1197</v>
      </c>
      <c r="C235" s="100"/>
      <c r="D235" s="100"/>
      <c r="E235" s="100"/>
      <c r="F235" s="100"/>
      <c r="G235" s="104">
        <v>42543539.609999999</v>
      </c>
      <c r="H235" s="104"/>
      <c r="I235" s="104"/>
      <c r="J235" s="104"/>
      <c r="K235" s="104"/>
      <c r="L235" s="104"/>
      <c r="M235" s="104"/>
      <c r="N235" s="104"/>
      <c r="O235" s="104"/>
      <c r="P235" s="104"/>
      <c r="Q235" s="104"/>
      <c r="R235" s="104"/>
      <c r="S235" s="94">
        <v>1.8996589222450399E-3</v>
      </c>
      <c r="T235" s="94"/>
      <c r="U235" s="94"/>
      <c r="V235" s="94"/>
      <c r="W235" s="94"/>
      <c r="X235" s="94"/>
      <c r="Y235" s="94"/>
      <c r="Z235" s="94"/>
      <c r="AA235" s="94"/>
      <c r="AB235" s="94"/>
      <c r="AC235" s="94"/>
      <c r="AD235" s="92">
        <v>302</v>
      </c>
      <c r="AE235" s="92"/>
      <c r="AF235" s="92"/>
      <c r="AG235" s="92"/>
      <c r="AH235" s="92"/>
      <c r="AI235" s="92"/>
      <c r="AJ235" s="92"/>
      <c r="AK235" s="92"/>
      <c r="AL235" s="92"/>
      <c r="AM235" s="92"/>
      <c r="AN235" s="92"/>
      <c r="AO235" s="94">
        <v>1.006978830104E-3</v>
      </c>
      <c r="AP235" s="94"/>
      <c r="AQ235" s="94"/>
      <c r="AR235" s="94"/>
      <c r="AS235" s="94"/>
      <c r="AT235" s="94"/>
      <c r="AU235" s="94"/>
    </row>
    <row r="236" spans="2:47" s="1" customFormat="1" ht="12.3" customHeight="1" x14ac:dyDescent="0.15">
      <c r="B236" s="100" t="s">
        <v>1198</v>
      </c>
      <c r="C236" s="100"/>
      <c r="D236" s="100"/>
      <c r="E236" s="100"/>
      <c r="F236" s="100"/>
      <c r="G236" s="104">
        <v>8799718.8100000005</v>
      </c>
      <c r="H236" s="104"/>
      <c r="I236" s="104"/>
      <c r="J236" s="104"/>
      <c r="K236" s="104"/>
      <c r="L236" s="104"/>
      <c r="M236" s="104"/>
      <c r="N236" s="104"/>
      <c r="O236" s="104"/>
      <c r="P236" s="104"/>
      <c r="Q236" s="104"/>
      <c r="R236" s="104"/>
      <c r="S236" s="94">
        <v>3.9292603539586E-4</v>
      </c>
      <c r="T236" s="94"/>
      <c r="U236" s="94"/>
      <c r="V236" s="94"/>
      <c r="W236" s="94"/>
      <c r="X236" s="94"/>
      <c r="Y236" s="94"/>
      <c r="Z236" s="94"/>
      <c r="AA236" s="94"/>
      <c r="AB236" s="94"/>
      <c r="AC236" s="94"/>
      <c r="AD236" s="92">
        <v>78</v>
      </c>
      <c r="AE236" s="92"/>
      <c r="AF236" s="92"/>
      <c r="AG236" s="92"/>
      <c r="AH236" s="92"/>
      <c r="AI236" s="92"/>
      <c r="AJ236" s="92"/>
      <c r="AK236" s="92"/>
      <c r="AL236" s="92"/>
      <c r="AM236" s="92"/>
      <c r="AN236" s="92"/>
      <c r="AO236" s="94">
        <v>2.6008062499374799E-4</v>
      </c>
      <c r="AP236" s="94"/>
      <c r="AQ236" s="94"/>
      <c r="AR236" s="94"/>
      <c r="AS236" s="94"/>
      <c r="AT236" s="94"/>
      <c r="AU236" s="94"/>
    </row>
    <row r="237" spans="2:47" s="1" customFormat="1" ht="12.3" customHeight="1" x14ac:dyDescent="0.15">
      <c r="B237" s="100" t="s">
        <v>1199</v>
      </c>
      <c r="C237" s="100"/>
      <c r="D237" s="100"/>
      <c r="E237" s="100"/>
      <c r="F237" s="100"/>
      <c r="G237" s="104">
        <v>826241.65</v>
      </c>
      <c r="H237" s="104"/>
      <c r="I237" s="104"/>
      <c r="J237" s="104"/>
      <c r="K237" s="104"/>
      <c r="L237" s="104"/>
      <c r="M237" s="104"/>
      <c r="N237" s="104"/>
      <c r="O237" s="104"/>
      <c r="P237" s="104"/>
      <c r="Q237" s="104"/>
      <c r="R237" s="104"/>
      <c r="S237" s="94">
        <v>3.6893435213463799E-5</v>
      </c>
      <c r="T237" s="94"/>
      <c r="U237" s="94"/>
      <c r="V237" s="94"/>
      <c r="W237" s="94"/>
      <c r="X237" s="94"/>
      <c r="Y237" s="94"/>
      <c r="Z237" s="94"/>
      <c r="AA237" s="94"/>
      <c r="AB237" s="94"/>
      <c r="AC237" s="94"/>
      <c r="AD237" s="92">
        <v>11</v>
      </c>
      <c r="AE237" s="92"/>
      <c r="AF237" s="92"/>
      <c r="AG237" s="92"/>
      <c r="AH237" s="92"/>
      <c r="AI237" s="92"/>
      <c r="AJ237" s="92"/>
      <c r="AK237" s="92"/>
      <c r="AL237" s="92"/>
      <c r="AM237" s="92"/>
      <c r="AN237" s="92"/>
      <c r="AO237" s="94">
        <v>3.6678036858092699E-5</v>
      </c>
      <c r="AP237" s="94"/>
      <c r="AQ237" s="94"/>
      <c r="AR237" s="94"/>
      <c r="AS237" s="94"/>
      <c r="AT237" s="94"/>
      <c r="AU237" s="94"/>
    </row>
    <row r="238" spans="2:47" s="1" customFormat="1" ht="12.3" customHeight="1" x14ac:dyDescent="0.15">
      <c r="B238" s="100" t="s">
        <v>1200</v>
      </c>
      <c r="C238" s="100"/>
      <c r="D238" s="100"/>
      <c r="E238" s="100"/>
      <c r="F238" s="100"/>
      <c r="G238" s="104">
        <v>750310.01</v>
      </c>
      <c r="H238" s="104"/>
      <c r="I238" s="104"/>
      <c r="J238" s="104"/>
      <c r="K238" s="104"/>
      <c r="L238" s="104"/>
      <c r="M238" s="104"/>
      <c r="N238" s="104"/>
      <c r="O238" s="104"/>
      <c r="P238" s="104"/>
      <c r="Q238" s="104"/>
      <c r="R238" s="104"/>
      <c r="S238" s="94">
        <v>3.3502927072180903E-5</v>
      </c>
      <c r="T238" s="94"/>
      <c r="U238" s="94"/>
      <c r="V238" s="94"/>
      <c r="W238" s="94"/>
      <c r="X238" s="94"/>
      <c r="Y238" s="94"/>
      <c r="Z238" s="94"/>
      <c r="AA238" s="94"/>
      <c r="AB238" s="94"/>
      <c r="AC238" s="94"/>
      <c r="AD238" s="92">
        <v>6</v>
      </c>
      <c r="AE238" s="92"/>
      <c r="AF238" s="92"/>
      <c r="AG238" s="92"/>
      <c r="AH238" s="92"/>
      <c r="AI238" s="92"/>
      <c r="AJ238" s="92"/>
      <c r="AK238" s="92"/>
      <c r="AL238" s="92"/>
      <c r="AM238" s="92"/>
      <c r="AN238" s="92"/>
      <c r="AO238" s="94">
        <v>2.0006201922595999E-5</v>
      </c>
      <c r="AP238" s="94"/>
      <c r="AQ238" s="94"/>
      <c r="AR238" s="94"/>
      <c r="AS238" s="94"/>
      <c r="AT238" s="94"/>
      <c r="AU238" s="94"/>
    </row>
    <row r="239" spans="2:47" s="1" customFormat="1" ht="12.3" customHeight="1" x14ac:dyDescent="0.15">
      <c r="B239" s="100" t="s">
        <v>1201</v>
      </c>
      <c r="C239" s="100"/>
      <c r="D239" s="100"/>
      <c r="E239" s="100"/>
      <c r="F239" s="100"/>
      <c r="G239" s="104">
        <v>9902204.7300000004</v>
      </c>
      <c r="H239" s="104"/>
      <c r="I239" s="104"/>
      <c r="J239" s="104"/>
      <c r="K239" s="104"/>
      <c r="L239" s="104"/>
      <c r="M239" s="104"/>
      <c r="N239" s="104"/>
      <c r="O239" s="104"/>
      <c r="P239" s="104"/>
      <c r="Q239" s="104"/>
      <c r="R239" s="104"/>
      <c r="S239" s="94">
        <v>4.4215436086610999E-4</v>
      </c>
      <c r="T239" s="94"/>
      <c r="U239" s="94"/>
      <c r="V239" s="94"/>
      <c r="W239" s="94"/>
      <c r="X239" s="94"/>
      <c r="Y239" s="94"/>
      <c r="Z239" s="94"/>
      <c r="AA239" s="94"/>
      <c r="AB239" s="94"/>
      <c r="AC239" s="94"/>
      <c r="AD239" s="92">
        <v>63</v>
      </c>
      <c r="AE239" s="92"/>
      <c r="AF239" s="92"/>
      <c r="AG239" s="92"/>
      <c r="AH239" s="92"/>
      <c r="AI239" s="92"/>
      <c r="AJ239" s="92"/>
      <c r="AK239" s="92"/>
      <c r="AL239" s="92"/>
      <c r="AM239" s="92"/>
      <c r="AN239" s="92"/>
      <c r="AO239" s="94">
        <v>2.1006512018725799E-4</v>
      </c>
      <c r="AP239" s="94"/>
      <c r="AQ239" s="94"/>
      <c r="AR239" s="94"/>
      <c r="AS239" s="94"/>
      <c r="AT239" s="94"/>
      <c r="AU239" s="94"/>
    </row>
    <row r="240" spans="2:47" s="1" customFormat="1" ht="12.3" customHeight="1" x14ac:dyDescent="0.15">
      <c r="B240" s="100" t="s">
        <v>1202</v>
      </c>
      <c r="C240" s="100"/>
      <c r="D240" s="100"/>
      <c r="E240" s="100"/>
      <c r="F240" s="100"/>
      <c r="G240" s="104">
        <v>19757077270.829601</v>
      </c>
      <c r="H240" s="104"/>
      <c r="I240" s="104"/>
      <c r="J240" s="104"/>
      <c r="K240" s="104"/>
      <c r="L240" s="104"/>
      <c r="M240" s="104"/>
      <c r="N240" s="104"/>
      <c r="O240" s="104"/>
      <c r="P240" s="104"/>
      <c r="Q240" s="104"/>
      <c r="R240" s="104"/>
      <c r="S240" s="94">
        <v>0.88219523949047096</v>
      </c>
      <c r="T240" s="94"/>
      <c r="U240" s="94"/>
      <c r="V240" s="94"/>
      <c r="W240" s="94"/>
      <c r="X240" s="94"/>
      <c r="Y240" s="94"/>
      <c r="Z240" s="94"/>
      <c r="AA240" s="94"/>
      <c r="AB240" s="94"/>
      <c r="AC240" s="94"/>
      <c r="AD240" s="92">
        <v>265669</v>
      </c>
      <c r="AE240" s="92"/>
      <c r="AF240" s="92"/>
      <c r="AG240" s="92"/>
      <c r="AH240" s="92"/>
      <c r="AI240" s="92"/>
      <c r="AJ240" s="92"/>
      <c r="AK240" s="92"/>
      <c r="AL240" s="92"/>
      <c r="AM240" s="92"/>
      <c r="AN240" s="92"/>
      <c r="AO240" s="94">
        <v>0.88583794309569297</v>
      </c>
      <c r="AP240" s="94"/>
      <c r="AQ240" s="94"/>
      <c r="AR240" s="94"/>
      <c r="AS240" s="94"/>
      <c r="AT240" s="94"/>
      <c r="AU240" s="94"/>
    </row>
    <row r="241" spans="2:47" s="1" customFormat="1" ht="12.75" customHeight="1" x14ac:dyDescent="0.15">
      <c r="B241" s="99"/>
      <c r="C241" s="99"/>
      <c r="D241" s="99"/>
      <c r="E241" s="99"/>
      <c r="F241" s="99"/>
      <c r="G241" s="105">
        <v>22395356930.559601</v>
      </c>
      <c r="H241" s="105"/>
      <c r="I241" s="105"/>
      <c r="J241" s="105"/>
      <c r="K241" s="105"/>
      <c r="L241" s="105"/>
      <c r="M241" s="105"/>
      <c r="N241" s="105"/>
      <c r="O241" s="105"/>
      <c r="P241" s="105"/>
      <c r="Q241" s="105"/>
      <c r="R241" s="105"/>
      <c r="S241" s="95">
        <v>1</v>
      </c>
      <c r="T241" s="95"/>
      <c r="U241" s="95"/>
      <c r="V241" s="95"/>
      <c r="W241" s="95"/>
      <c r="X241" s="95"/>
      <c r="Y241" s="95"/>
      <c r="Z241" s="95"/>
      <c r="AA241" s="95"/>
      <c r="AB241" s="95"/>
      <c r="AC241" s="95"/>
      <c r="AD241" s="93">
        <v>299907</v>
      </c>
      <c r="AE241" s="93"/>
      <c r="AF241" s="93"/>
      <c r="AG241" s="93"/>
      <c r="AH241" s="93"/>
      <c r="AI241" s="93"/>
      <c r="AJ241" s="93"/>
      <c r="AK241" s="93"/>
      <c r="AL241" s="93"/>
      <c r="AM241" s="93"/>
      <c r="AN241" s="93"/>
      <c r="AO241" s="95">
        <v>1</v>
      </c>
      <c r="AP241" s="95"/>
      <c r="AQ241" s="95"/>
      <c r="AR241" s="95"/>
      <c r="AS241" s="95"/>
      <c r="AT241" s="95"/>
      <c r="AU241" s="95"/>
    </row>
    <row r="242" spans="2:47" s="1" customFormat="1" ht="9" customHeight="1" x14ac:dyDescent="0.15"/>
    <row r="243" spans="2:47" s="1" customFormat="1" ht="19.2" customHeight="1" x14ac:dyDescent="0.15">
      <c r="B243" s="85" t="s">
        <v>1250</v>
      </c>
      <c r="C243" s="85"/>
      <c r="D243" s="85"/>
      <c r="E243" s="85"/>
      <c r="F243" s="85"/>
      <c r="G243" s="85"/>
      <c r="H243" s="85"/>
      <c r="I243" s="85"/>
      <c r="J243" s="85"/>
      <c r="K243" s="85"/>
      <c r="L243" s="85"/>
      <c r="M243" s="85"/>
      <c r="N243" s="85"/>
      <c r="O243" s="85"/>
      <c r="P243" s="85"/>
      <c r="Q243" s="85"/>
      <c r="R243" s="85"/>
      <c r="S243" s="85"/>
      <c r="T243" s="85"/>
      <c r="U243" s="85"/>
      <c r="V243" s="85"/>
      <c r="W243" s="85"/>
      <c r="X243" s="85"/>
      <c r="Y243" s="85"/>
      <c r="Z243" s="85"/>
      <c r="AA243" s="85"/>
      <c r="AB243" s="85"/>
      <c r="AC243" s="85"/>
      <c r="AD243" s="85"/>
      <c r="AE243" s="85"/>
      <c r="AF243" s="85"/>
      <c r="AG243" s="85"/>
      <c r="AH243" s="85"/>
      <c r="AI243" s="85"/>
      <c r="AJ243" s="85"/>
      <c r="AK243" s="85"/>
      <c r="AL243" s="85"/>
      <c r="AM243" s="85"/>
      <c r="AN243" s="85"/>
      <c r="AO243" s="85"/>
      <c r="AP243" s="85"/>
      <c r="AQ243" s="85"/>
      <c r="AR243" s="85"/>
      <c r="AS243" s="85"/>
      <c r="AT243" s="85"/>
      <c r="AU243" s="85"/>
    </row>
    <row r="244" spans="2:47" s="1" customFormat="1" ht="7.95" customHeight="1" x14ac:dyDescent="0.15"/>
    <row r="245" spans="2:47" s="1" customFormat="1" ht="12.3" customHeight="1" x14ac:dyDescent="0.15">
      <c r="B245" s="99"/>
      <c r="C245" s="99"/>
      <c r="D245" s="99"/>
      <c r="E245" s="99"/>
      <c r="F245" s="79" t="s">
        <v>1117</v>
      </c>
      <c r="G245" s="79"/>
      <c r="H245" s="79"/>
      <c r="I245" s="79"/>
      <c r="J245" s="79"/>
      <c r="K245" s="79"/>
      <c r="L245" s="79"/>
      <c r="M245" s="79"/>
      <c r="N245" s="79"/>
      <c r="O245" s="79"/>
      <c r="P245" s="79"/>
      <c r="Q245" s="79"/>
      <c r="R245" s="79" t="s">
        <v>1118</v>
      </c>
      <c r="S245" s="79"/>
      <c r="T245" s="79"/>
      <c r="U245" s="79"/>
      <c r="V245" s="79"/>
      <c r="W245" s="79"/>
      <c r="X245" s="79"/>
      <c r="Y245" s="79"/>
      <c r="Z245" s="79"/>
      <c r="AA245" s="79"/>
      <c r="AB245" s="79"/>
      <c r="AC245" s="79" t="s">
        <v>1119</v>
      </c>
      <c r="AD245" s="79"/>
      <c r="AE245" s="79"/>
      <c r="AF245" s="79"/>
      <c r="AG245" s="79"/>
      <c r="AH245" s="79"/>
      <c r="AI245" s="79"/>
      <c r="AJ245" s="79"/>
      <c r="AK245" s="79"/>
      <c r="AL245" s="79"/>
      <c r="AM245" s="79"/>
      <c r="AN245" s="79" t="s">
        <v>1118</v>
      </c>
      <c r="AO245" s="79"/>
      <c r="AP245" s="79"/>
      <c r="AQ245" s="79"/>
      <c r="AR245" s="79"/>
      <c r="AS245" s="79"/>
      <c r="AT245" s="79"/>
    </row>
    <row r="246" spans="2:47" s="1" customFormat="1" ht="12.3" customHeight="1" x14ac:dyDescent="0.15">
      <c r="B246" s="100" t="s">
        <v>1203</v>
      </c>
      <c r="C246" s="100"/>
      <c r="D246" s="100"/>
      <c r="E246" s="100"/>
      <c r="F246" s="104">
        <v>22395353156.129501</v>
      </c>
      <c r="G246" s="104"/>
      <c r="H246" s="104"/>
      <c r="I246" s="104"/>
      <c r="J246" s="104"/>
      <c r="K246" s="104"/>
      <c r="L246" s="104"/>
      <c r="M246" s="104"/>
      <c r="N246" s="104"/>
      <c r="O246" s="104"/>
      <c r="P246" s="104"/>
      <c r="Q246" s="104"/>
      <c r="R246" s="94">
        <v>0.99999983146372695</v>
      </c>
      <c r="S246" s="94"/>
      <c r="T246" s="94"/>
      <c r="U246" s="94"/>
      <c r="V246" s="94"/>
      <c r="W246" s="94"/>
      <c r="X246" s="94"/>
      <c r="Y246" s="94"/>
      <c r="Z246" s="94"/>
      <c r="AA246" s="94"/>
      <c r="AB246" s="94"/>
      <c r="AC246" s="92">
        <v>299905</v>
      </c>
      <c r="AD246" s="92"/>
      <c r="AE246" s="92"/>
      <c r="AF246" s="92"/>
      <c r="AG246" s="92"/>
      <c r="AH246" s="92"/>
      <c r="AI246" s="92"/>
      <c r="AJ246" s="92"/>
      <c r="AK246" s="92"/>
      <c r="AL246" s="92"/>
      <c r="AM246" s="92"/>
      <c r="AN246" s="94">
        <v>0.99999333126602596</v>
      </c>
      <c r="AO246" s="94"/>
      <c r="AP246" s="94"/>
      <c r="AQ246" s="94"/>
      <c r="AR246" s="94"/>
      <c r="AS246" s="94"/>
      <c r="AT246" s="94"/>
    </row>
    <row r="247" spans="2:47" s="1" customFormat="1" ht="12.3" customHeight="1" x14ac:dyDescent="0.15">
      <c r="B247" s="100" t="s">
        <v>1204</v>
      </c>
      <c r="C247" s="100"/>
      <c r="D247" s="100"/>
      <c r="E247" s="100"/>
      <c r="F247" s="104">
        <v>3774.43</v>
      </c>
      <c r="G247" s="104"/>
      <c r="H247" s="104"/>
      <c r="I247" s="104"/>
      <c r="J247" s="104"/>
      <c r="K247" s="104"/>
      <c r="L247" s="104"/>
      <c r="M247" s="104"/>
      <c r="N247" s="104"/>
      <c r="O247" s="104"/>
      <c r="P247" s="104"/>
      <c r="Q247" s="104"/>
      <c r="R247" s="94">
        <v>1.6853627346522099E-7</v>
      </c>
      <c r="S247" s="94"/>
      <c r="T247" s="94"/>
      <c r="U247" s="94"/>
      <c r="V247" s="94"/>
      <c r="W247" s="94"/>
      <c r="X247" s="94"/>
      <c r="Y247" s="94"/>
      <c r="Z247" s="94"/>
      <c r="AA247" s="94"/>
      <c r="AB247" s="94"/>
      <c r="AC247" s="92">
        <v>2</v>
      </c>
      <c r="AD247" s="92"/>
      <c r="AE247" s="92"/>
      <c r="AF247" s="92"/>
      <c r="AG247" s="92"/>
      <c r="AH247" s="92"/>
      <c r="AI247" s="92"/>
      <c r="AJ247" s="92"/>
      <c r="AK247" s="92"/>
      <c r="AL247" s="92"/>
      <c r="AM247" s="92"/>
      <c r="AN247" s="94">
        <v>6.6687339741986699E-6</v>
      </c>
      <c r="AO247" s="94"/>
      <c r="AP247" s="94"/>
      <c r="AQ247" s="94"/>
      <c r="AR247" s="94"/>
      <c r="AS247" s="94"/>
      <c r="AT247" s="94"/>
    </row>
    <row r="248" spans="2:47" s="1" customFormat="1" ht="12.3" customHeight="1" x14ac:dyDescent="0.15">
      <c r="B248" s="99"/>
      <c r="C248" s="99"/>
      <c r="D248" s="99"/>
      <c r="E248" s="99"/>
      <c r="F248" s="105">
        <v>22395356930.559502</v>
      </c>
      <c r="G248" s="105"/>
      <c r="H248" s="105"/>
      <c r="I248" s="105"/>
      <c r="J248" s="105"/>
      <c r="K248" s="105"/>
      <c r="L248" s="105"/>
      <c r="M248" s="105"/>
      <c r="N248" s="105"/>
      <c r="O248" s="105"/>
      <c r="P248" s="105"/>
      <c r="Q248" s="105"/>
      <c r="R248" s="95">
        <v>1</v>
      </c>
      <c r="S248" s="95"/>
      <c r="T248" s="95"/>
      <c r="U248" s="95"/>
      <c r="V248" s="95"/>
      <c r="W248" s="95"/>
      <c r="X248" s="95"/>
      <c r="Y248" s="95"/>
      <c r="Z248" s="95"/>
      <c r="AA248" s="95"/>
      <c r="AB248" s="95"/>
      <c r="AC248" s="93">
        <v>299907</v>
      </c>
      <c r="AD248" s="93"/>
      <c r="AE248" s="93"/>
      <c r="AF248" s="93"/>
      <c r="AG248" s="93"/>
      <c r="AH248" s="93"/>
      <c r="AI248" s="93"/>
      <c r="AJ248" s="93"/>
      <c r="AK248" s="93"/>
      <c r="AL248" s="93"/>
      <c r="AM248" s="93"/>
      <c r="AN248" s="95">
        <v>1</v>
      </c>
      <c r="AO248" s="95"/>
      <c r="AP248" s="95"/>
      <c r="AQ248" s="95"/>
      <c r="AR248" s="95"/>
      <c r="AS248" s="95"/>
      <c r="AT248" s="95"/>
    </row>
    <row r="249" spans="2:47" s="1" customFormat="1" ht="17.55" customHeight="1" x14ac:dyDescent="0.15"/>
    <row r="250" spans="2:47" s="1" customFormat="1" ht="19.2" customHeight="1" x14ac:dyDescent="0.15">
      <c r="B250" s="85" t="s">
        <v>1251</v>
      </c>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c r="AA250" s="85"/>
      <c r="AB250" s="85"/>
      <c r="AC250" s="85"/>
      <c r="AD250" s="85"/>
      <c r="AE250" s="85"/>
      <c r="AF250" s="85"/>
      <c r="AG250" s="85"/>
      <c r="AH250" s="85"/>
      <c r="AI250" s="85"/>
      <c r="AJ250" s="85"/>
      <c r="AK250" s="85"/>
      <c r="AL250" s="85"/>
      <c r="AM250" s="85"/>
      <c r="AN250" s="85"/>
      <c r="AO250" s="85"/>
      <c r="AP250" s="85"/>
      <c r="AQ250" s="85"/>
      <c r="AR250" s="85"/>
      <c r="AS250" s="85"/>
      <c r="AT250" s="85"/>
      <c r="AU250" s="85"/>
    </row>
    <row r="251" spans="2:47" s="1" customFormat="1" ht="6.9" customHeight="1" x14ac:dyDescent="0.15"/>
    <row r="252" spans="2:47" s="1" customFormat="1" ht="13.35" customHeight="1" x14ac:dyDescent="0.15">
      <c r="B252" s="99"/>
      <c r="C252" s="99"/>
      <c r="D252" s="79" t="s">
        <v>1117</v>
      </c>
      <c r="E252" s="79"/>
      <c r="F252" s="79"/>
      <c r="G252" s="79"/>
      <c r="H252" s="79"/>
      <c r="I252" s="79"/>
      <c r="J252" s="79"/>
      <c r="K252" s="79"/>
      <c r="L252" s="79"/>
      <c r="M252" s="79"/>
      <c r="N252" s="79"/>
      <c r="O252" s="79"/>
      <c r="P252" s="79" t="s">
        <v>1118</v>
      </c>
      <c r="Q252" s="79"/>
      <c r="R252" s="79"/>
      <c r="S252" s="79"/>
      <c r="T252" s="79"/>
      <c r="U252" s="79"/>
      <c r="V252" s="79"/>
      <c r="W252" s="79"/>
      <c r="X252" s="79"/>
      <c r="Y252" s="79"/>
      <c r="Z252" s="79"/>
      <c r="AA252" s="79" t="s">
        <v>1119</v>
      </c>
      <c r="AB252" s="79"/>
      <c r="AC252" s="79"/>
      <c r="AD252" s="79"/>
      <c r="AE252" s="79"/>
      <c r="AF252" s="79"/>
      <c r="AG252" s="79"/>
      <c r="AH252" s="79"/>
      <c r="AI252" s="79"/>
      <c r="AJ252" s="79"/>
      <c r="AK252" s="79" t="s">
        <v>1118</v>
      </c>
      <c r="AL252" s="79"/>
      <c r="AM252" s="79"/>
      <c r="AN252" s="79"/>
      <c r="AO252" s="79"/>
      <c r="AP252" s="79"/>
      <c r="AQ252" s="79"/>
      <c r="AR252" s="79"/>
      <c r="AS252" s="79"/>
      <c r="AT252" s="79"/>
    </row>
    <row r="253" spans="2:47" s="1" customFormat="1" ht="12.3" customHeight="1" x14ac:dyDescent="0.15">
      <c r="B253" s="100" t="s">
        <v>1205</v>
      </c>
      <c r="C253" s="100"/>
      <c r="D253" s="104">
        <v>21585231562.809399</v>
      </c>
      <c r="E253" s="104"/>
      <c r="F253" s="104"/>
      <c r="G253" s="104"/>
      <c r="H253" s="104"/>
      <c r="I253" s="104"/>
      <c r="J253" s="104"/>
      <c r="K253" s="104"/>
      <c r="L253" s="104"/>
      <c r="M253" s="104"/>
      <c r="N253" s="104"/>
      <c r="O253" s="104"/>
      <c r="P253" s="94">
        <v>0.96382619083670196</v>
      </c>
      <c r="Q253" s="94"/>
      <c r="R253" s="94"/>
      <c r="S253" s="94"/>
      <c r="T253" s="94"/>
      <c r="U253" s="94"/>
      <c r="V253" s="94"/>
      <c r="W253" s="94"/>
      <c r="X253" s="94"/>
      <c r="Y253" s="94"/>
      <c r="Z253" s="94"/>
      <c r="AA253" s="92">
        <v>292793</v>
      </c>
      <c r="AB253" s="92"/>
      <c r="AC253" s="92"/>
      <c r="AD253" s="92"/>
      <c r="AE253" s="92"/>
      <c r="AF253" s="92"/>
      <c r="AG253" s="92"/>
      <c r="AH253" s="92"/>
      <c r="AI253" s="92"/>
      <c r="AJ253" s="92"/>
      <c r="AK253" s="94">
        <v>0.97627931325377504</v>
      </c>
      <c r="AL253" s="94"/>
      <c r="AM253" s="94"/>
      <c r="AN253" s="94"/>
      <c r="AO253" s="94"/>
      <c r="AP253" s="94"/>
      <c r="AQ253" s="94"/>
      <c r="AR253" s="94"/>
      <c r="AS253" s="94"/>
      <c r="AT253" s="94"/>
    </row>
    <row r="254" spans="2:47" s="1" customFormat="1" ht="12.3" customHeight="1" x14ac:dyDescent="0.15">
      <c r="B254" s="100" t="s">
        <v>1206</v>
      </c>
      <c r="C254" s="100"/>
      <c r="D254" s="104">
        <v>685399314.92999995</v>
      </c>
      <c r="E254" s="104"/>
      <c r="F254" s="104"/>
      <c r="G254" s="104"/>
      <c r="H254" s="104"/>
      <c r="I254" s="104"/>
      <c r="J254" s="104"/>
      <c r="K254" s="104"/>
      <c r="L254" s="104"/>
      <c r="M254" s="104"/>
      <c r="N254" s="104"/>
      <c r="O254" s="104"/>
      <c r="P254" s="94">
        <v>3.0604527405175799E-2</v>
      </c>
      <c r="Q254" s="94"/>
      <c r="R254" s="94"/>
      <c r="S254" s="94"/>
      <c r="T254" s="94"/>
      <c r="U254" s="94"/>
      <c r="V254" s="94"/>
      <c r="W254" s="94"/>
      <c r="X254" s="94"/>
      <c r="Y254" s="94"/>
      <c r="Z254" s="94"/>
      <c r="AA254" s="92">
        <v>4277</v>
      </c>
      <c r="AB254" s="92"/>
      <c r="AC254" s="92"/>
      <c r="AD254" s="92"/>
      <c r="AE254" s="92"/>
      <c r="AF254" s="92"/>
      <c r="AG254" s="92"/>
      <c r="AH254" s="92"/>
      <c r="AI254" s="92"/>
      <c r="AJ254" s="92"/>
      <c r="AK254" s="94">
        <v>1.4261087603823899E-2</v>
      </c>
      <c r="AL254" s="94"/>
      <c r="AM254" s="94"/>
      <c r="AN254" s="94"/>
      <c r="AO254" s="94"/>
      <c r="AP254" s="94"/>
      <c r="AQ254" s="94"/>
      <c r="AR254" s="94"/>
      <c r="AS254" s="94"/>
      <c r="AT254" s="94"/>
    </row>
    <row r="255" spans="2:47" s="1" customFormat="1" ht="12.3" customHeight="1" x14ac:dyDescent="0.15">
      <c r="B255" s="100" t="s">
        <v>1207</v>
      </c>
      <c r="C255" s="100"/>
      <c r="D255" s="104">
        <v>124726052.81999999</v>
      </c>
      <c r="E255" s="104"/>
      <c r="F255" s="104"/>
      <c r="G255" s="104"/>
      <c r="H255" s="104"/>
      <c r="I255" s="104"/>
      <c r="J255" s="104"/>
      <c r="K255" s="104"/>
      <c r="L255" s="104"/>
      <c r="M255" s="104"/>
      <c r="N255" s="104"/>
      <c r="O255" s="104"/>
      <c r="P255" s="94">
        <v>5.5692817581221897E-3</v>
      </c>
      <c r="Q255" s="94"/>
      <c r="R255" s="94"/>
      <c r="S255" s="94"/>
      <c r="T255" s="94"/>
      <c r="U255" s="94"/>
      <c r="V255" s="94"/>
      <c r="W255" s="94"/>
      <c r="X255" s="94"/>
      <c r="Y255" s="94"/>
      <c r="Z255" s="94"/>
      <c r="AA255" s="92">
        <v>2837</v>
      </c>
      <c r="AB255" s="92"/>
      <c r="AC255" s="92"/>
      <c r="AD255" s="92"/>
      <c r="AE255" s="92"/>
      <c r="AF255" s="92"/>
      <c r="AG255" s="92"/>
      <c r="AH255" s="92"/>
      <c r="AI255" s="92"/>
      <c r="AJ255" s="92"/>
      <c r="AK255" s="94">
        <v>9.4595991424008107E-3</v>
      </c>
      <c r="AL255" s="94"/>
      <c r="AM255" s="94"/>
      <c r="AN255" s="94"/>
      <c r="AO255" s="94"/>
      <c r="AP255" s="94"/>
      <c r="AQ255" s="94"/>
      <c r="AR255" s="94"/>
      <c r="AS255" s="94"/>
      <c r="AT255" s="94"/>
    </row>
    <row r="256" spans="2:47" s="1" customFormat="1" ht="12.3" customHeight="1" x14ac:dyDescent="0.15">
      <c r="B256" s="99"/>
      <c r="C256" s="99"/>
      <c r="D256" s="105">
        <v>22395356930.559399</v>
      </c>
      <c r="E256" s="105"/>
      <c r="F256" s="105"/>
      <c r="G256" s="105"/>
      <c r="H256" s="105"/>
      <c r="I256" s="105"/>
      <c r="J256" s="105"/>
      <c r="K256" s="105"/>
      <c r="L256" s="105"/>
      <c r="M256" s="105"/>
      <c r="N256" s="105"/>
      <c r="O256" s="105"/>
      <c r="P256" s="95">
        <v>1</v>
      </c>
      <c r="Q256" s="95"/>
      <c r="R256" s="95"/>
      <c r="S256" s="95"/>
      <c r="T256" s="95"/>
      <c r="U256" s="95"/>
      <c r="V256" s="95"/>
      <c r="W256" s="95"/>
      <c r="X256" s="95"/>
      <c r="Y256" s="95"/>
      <c r="Z256" s="95"/>
      <c r="AA256" s="93">
        <v>299907</v>
      </c>
      <c r="AB256" s="93"/>
      <c r="AC256" s="93"/>
      <c r="AD256" s="93"/>
      <c r="AE256" s="93"/>
      <c r="AF256" s="93"/>
      <c r="AG256" s="93"/>
      <c r="AH256" s="93"/>
      <c r="AI256" s="93"/>
      <c r="AJ256" s="93"/>
      <c r="AK256" s="95">
        <v>1</v>
      </c>
      <c r="AL256" s="95"/>
      <c r="AM256" s="95"/>
      <c r="AN256" s="95"/>
      <c r="AO256" s="95"/>
      <c r="AP256" s="95"/>
      <c r="AQ256" s="95"/>
      <c r="AR256" s="95"/>
      <c r="AS256" s="95"/>
      <c r="AT256" s="95"/>
    </row>
    <row r="257" spans="2:47" s="1" customFormat="1" ht="9" customHeight="1" x14ac:dyDescent="0.15"/>
    <row r="258" spans="2:47" s="1" customFormat="1" ht="19.2" customHeight="1" x14ac:dyDescent="0.15">
      <c r="B258" s="85" t="s">
        <v>1252</v>
      </c>
      <c r="C258" s="85"/>
      <c r="D258" s="85"/>
      <c r="E258" s="85"/>
      <c r="F258" s="85"/>
      <c r="G258" s="85"/>
      <c r="H258" s="85"/>
      <c r="I258" s="85"/>
      <c r="J258" s="85"/>
      <c r="K258" s="85"/>
      <c r="L258" s="85"/>
      <c r="M258" s="85"/>
      <c r="N258" s="85"/>
      <c r="O258" s="85"/>
      <c r="P258" s="85"/>
      <c r="Q258" s="85"/>
      <c r="R258" s="85"/>
      <c r="S258" s="85"/>
      <c r="T258" s="85"/>
      <c r="U258" s="85"/>
      <c r="V258" s="85"/>
      <c r="W258" s="85"/>
      <c r="X258" s="85"/>
      <c r="Y258" s="85"/>
      <c r="Z258" s="85"/>
      <c r="AA258" s="85"/>
      <c r="AB258" s="85"/>
      <c r="AC258" s="85"/>
      <c r="AD258" s="85"/>
      <c r="AE258" s="85"/>
      <c r="AF258" s="85"/>
      <c r="AG258" s="85"/>
      <c r="AH258" s="85"/>
      <c r="AI258" s="85"/>
      <c r="AJ258" s="85"/>
      <c r="AK258" s="85"/>
      <c r="AL258" s="85"/>
      <c r="AM258" s="85"/>
      <c r="AN258" s="85"/>
      <c r="AO258" s="85"/>
      <c r="AP258" s="85"/>
      <c r="AQ258" s="85"/>
      <c r="AR258" s="85"/>
      <c r="AS258" s="85"/>
      <c r="AT258" s="85"/>
      <c r="AU258" s="85"/>
    </row>
    <row r="259" spans="2:47" s="1" customFormat="1" ht="7.95" customHeight="1" x14ac:dyDescent="0.15"/>
    <row r="260" spans="2:47" s="1" customFormat="1" ht="12.75" customHeight="1" x14ac:dyDescent="0.15">
      <c r="B260" s="48"/>
      <c r="C260" s="79" t="s">
        <v>1117</v>
      </c>
      <c r="D260" s="79"/>
      <c r="E260" s="79"/>
      <c r="F260" s="79"/>
      <c r="G260" s="79"/>
      <c r="H260" s="79"/>
      <c r="I260" s="79"/>
      <c r="J260" s="79"/>
      <c r="K260" s="79"/>
      <c r="L260" s="79"/>
      <c r="M260" s="79"/>
      <c r="N260" s="79"/>
      <c r="O260" s="79" t="s">
        <v>1118</v>
      </c>
      <c r="P260" s="79"/>
      <c r="Q260" s="79"/>
      <c r="R260" s="79"/>
      <c r="S260" s="79"/>
      <c r="T260" s="79"/>
      <c r="U260" s="79"/>
      <c r="V260" s="79"/>
      <c r="W260" s="79"/>
      <c r="X260" s="79"/>
      <c r="Y260" s="79"/>
      <c r="Z260" s="79" t="s">
        <v>1119</v>
      </c>
      <c r="AA260" s="79"/>
      <c r="AB260" s="79"/>
      <c r="AC260" s="79"/>
      <c r="AD260" s="79"/>
      <c r="AE260" s="79"/>
      <c r="AF260" s="79"/>
      <c r="AG260" s="79"/>
      <c r="AH260" s="79"/>
      <c r="AI260" s="79"/>
      <c r="AJ260" s="79" t="s">
        <v>1118</v>
      </c>
      <c r="AK260" s="79"/>
      <c r="AL260" s="79"/>
      <c r="AM260" s="79"/>
      <c r="AN260" s="79"/>
      <c r="AO260" s="79"/>
      <c r="AP260" s="79"/>
      <c r="AQ260" s="79"/>
      <c r="AR260" s="79"/>
      <c r="AS260" s="79"/>
    </row>
    <row r="261" spans="2:47" s="1" customFormat="1" ht="11.1" customHeight="1" x14ac:dyDescent="0.15">
      <c r="B261" s="12" t="s">
        <v>1208</v>
      </c>
      <c r="C261" s="104">
        <v>1351035917.6400001</v>
      </c>
      <c r="D261" s="104"/>
      <c r="E261" s="104"/>
      <c r="F261" s="104"/>
      <c r="G261" s="104"/>
      <c r="H261" s="104"/>
      <c r="I261" s="104"/>
      <c r="J261" s="104"/>
      <c r="K261" s="104"/>
      <c r="L261" s="104"/>
      <c r="M261" s="104"/>
      <c r="N261" s="104"/>
      <c r="O261" s="94">
        <v>6.0326607958474401E-2</v>
      </c>
      <c r="P261" s="94"/>
      <c r="Q261" s="94"/>
      <c r="R261" s="94"/>
      <c r="S261" s="94"/>
      <c r="T261" s="94"/>
      <c r="U261" s="94"/>
      <c r="V261" s="94"/>
      <c r="W261" s="94"/>
      <c r="X261" s="94"/>
      <c r="Y261" s="94"/>
      <c r="Z261" s="92">
        <v>45858</v>
      </c>
      <c r="AA261" s="92"/>
      <c r="AB261" s="92"/>
      <c r="AC261" s="92"/>
      <c r="AD261" s="92"/>
      <c r="AE261" s="92"/>
      <c r="AF261" s="92"/>
      <c r="AG261" s="92"/>
      <c r="AH261" s="92"/>
      <c r="AI261" s="92"/>
      <c r="AJ261" s="94">
        <v>0.152907401294401</v>
      </c>
      <c r="AK261" s="94"/>
      <c r="AL261" s="94"/>
      <c r="AM261" s="94"/>
      <c r="AN261" s="94"/>
      <c r="AO261" s="94"/>
      <c r="AP261" s="94"/>
      <c r="AQ261" s="94"/>
      <c r="AR261" s="94"/>
      <c r="AS261" s="94"/>
    </row>
    <row r="262" spans="2:47" s="1" customFormat="1" ht="11.1" customHeight="1" x14ac:dyDescent="0.15">
      <c r="B262" s="12" t="s">
        <v>1209</v>
      </c>
      <c r="C262" s="104">
        <v>1723347929.3099999</v>
      </c>
      <c r="D262" s="104"/>
      <c r="E262" s="104"/>
      <c r="F262" s="104"/>
      <c r="G262" s="104"/>
      <c r="H262" s="104"/>
      <c r="I262" s="104"/>
      <c r="J262" s="104"/>
      <c r="K262" s="104"/>
      <c r="L262" s="104"/>
      <c r="M262" s="104"/>
      <c r="N262" s="104"/>
      <c r="O262" s="94">
        <v>7.6951125836193707E-2</v>
      </c>
      <c r="P262" s="94"/>
      <c r="Q262" s="94"/>
      <c r="R262" s="94"/>
      <c r="S262" s="94"/>
      <c r="T262" s="94"/>
      <c r="U262" s="94"/>
      <c r="V262" s="94"/>
      <c r="W262" s="94"/>
      <c r="X262" s="94"/>
      <c r="Y262" s="94"/>
      <c r="Z262" s="92">
        <v>39435</v>
      </c>
      <c r="AA262" s="92"/>
      <c r="AB262" s="92"/>
      <c r="AC262" s="92"/>
      <c r="AD262" s="92"/>
      <c r="AE262" s="92"/>
      <c r="AF262" s="92"/>
      <c r="AG262" s="92"/>
      <c r="AH262" s="92"/>
      <c r="AI262" s="92"/>
      <c r="AJ262" s="94">
        <v>0.13149076213626201</v>
      </c>
      <c r="AK262" s="94"/>
      <c r="AL262" s="94"/>
      <c r="AM262" s="94"/>
      <c r="AN262" s="94"/>
      <c r="AO262" s="94"/>
      <c r="AP262" s="94"/>
      <c r="AQ262" s="94"/>
      <c r="AR262" s="94"/>
      <c r="AS262" s="94"/>
    </row>
    <row r="263" spans="2:47" s="1" customFormat="1" ht="11.1" customHeight="1" x14ac:dyDescent="0.15">
      <c r="B263" s="12" t="s">
        <v>1210</v>
      </c>
      <c r="C263" s="104">
        <v>2295817970.2999802</v>
      </c>
      <c r="D263" s="104"/>
      <c r="E263" s="104"/>
      <c r="F263" s="104"/>
      <c r="G263" s="104"/>
      <c r="H263" s="104"/>
      <c r="I263" s="104"/>
      <c r="J263" s="104"/>
      <c r="K263" s="104"/>
      <c r="L263" s="104"/>
      <c r="M263" s="104"/>
      <c r="N263" s="104"/>
      <c r="O263" s="94">
        <v>0.10251312258244</v>
      </c>
      <c r="P263" s="94"/>
      <c r="Q263" s="94"/>
      <c r="R263" s="94"/>
      <c r="S263" s="94"/>
      <c r="T263" s="94"/>
      <c r="U263" s="94"/>
      <c r="V263" s="94"/>
      <c r="W263" s="94"/>
      <c r="X263" s="94"/>
      <c r="Y263" s="94"/>
      <c r="Z263" s="92">
        <v>40571</v>
      </c>
      <c r="AA263" s="92"/>
      <c r="AB263" s="92"/>
      <c r="AC263" s="92"/>
      <c r="AD263" s="92"/>
      <c r="AE263" s="92"/>
      <c r="AF263" s="92"/>
      <c r="AG263" s="92"/>
      <c r="AH263" s="92"/>
      <c r="AI263" s="92"/>
      <c r="AJ263" s="94">
        <v>0.135278603033607</v>
      </c>
      <c r="AK263" s="94"/>
      <c r="AL263" s="94"/>
      <c r="AM263" s="94"/>
      <c r="AN263" s="94"/>
      <c r="AO263" s="94"/>
      <c r="AP263" s="94"/>
      <c r="AQ263" s="94"/>
      <c r="AR263" s="94"/>
      <c r="AS263" s="94"/>
    </row>
    <row r="264" spans="2:47" s="1" customFormat="1" ht="11.1" customHeight="1" x14ac:dyDescent="0.15">
      <c r="B264" s="12" t="s">
        <v>1211</v>
      </c>
      <c r="C264" s="104">
        <v>2766328093.52003</v>
      </c>
      <c r="D264" s="104"/>
      <c r="E264" s="104"/>
      <c r="F264" s="104"/>
      <c r="G264" s="104"/>
      <c r="H264" s="104"/>
      <c r="I264" s="104"/>
      <c r="J264" s="104"/>
      <c r="K264" s="104"/>
      <c r="L264" s="104"/>
      <c r="M264" s="104"/>
      <c r="N264" s="104"/>
      <c r="O264" s="94">
        <v>0.123522393596915</v>
      </c>
      <c r="P264" s="94"/>
      <c r="Q264" s="94"/>
      <c r="R264" s="94"/>
      <c r="S264" s="94"/>
      <c r="T264" s="94"/>
      <c r="U264" s="94"/>
      <c r="V264" s="94"/>
      <c r="W264" s="94"/>
      <c r="X264" s="94"/>
      <c r="Y264" s="94"/>
      <c r="Z264" s="92">
        <v>40502</v>
      </c>
      <c r="AA264" s="92"/>
      <c r="AB264" s="92"/>
      <c r="AC264" s="92"/>
      <c r="AD264" s="92"/>
      <c r="AE264" s="92"/>
      <c r="AF264" s="92"/>
      <c r="AG264" s="92"/>
      <c r="AH264" s="92"/>
      <c r="AI264" s="92"/>
      <c r="AJ264" s="94">
        <v>0.135048531711497</v>
      </c>
      <c r="AK264" s="94"/>
      <c r="AL264" s="94"/>
      <c r="AM264" s="94"/>
      <c r="AN264" s="94"/>
      <c r="AO264" s="94"/>
      <c r="AP264" s="94"/>
      <c r="AQ264" s="94"/>
      <c r="AR264" s="94"/>
      <c r="AS264" s="94"/>
    </row>
    <row r="265" spans="2:47" s="1" customFormat="1" ht="11.1" customHeight="1" x14ac:dyDescent="0.15">
      <c r="B265" s="12" t="s">
        <v>1212</v>
      </c>
      <c r="C265" s="104">
        <v>3067112530.0500002</v>
      </c>
      <c r="D265" s="104"/>
      <c r="E265" s="104"/>
      <c r="F265" s="104"/>
      <c r="G265" s="104"/>
      <c r="H265" s="104"/>
      <c r="I265" s="104"/>
      <c r="J265" s="104"/>
      <c r="K265" s="104"/>
      <c r="L265" s="104"/>
      <c r="M265" s="104"/>
      <c r="N265" s="104"/>
      <c r="O265" s="94">
        <v>0.13695305413349801</v>
      </c>
      <c r="P265" s="94"/>
      <c r="Q265" s="94"/>
      <c r="R265" s="94"/>
      <c r="S265" s="94"/>
      <c r="T265" s="94"/>
      <c r="U265" s="94"/>
      <c r="V265" s="94"/>
      <c r="W265" s="94"/>
      <c r="X265" s="94"/>
      <c r="Y265" s="94"/>
      <c r="Z265" s="92">
        <v>38218</v>
      </c>
      <c r="AA265" s="92"/>
      <c r="AB265" s="92"/>
      <c r="AC265" s="92"/>
      <c r="AD265" s="92"/>
      <c r="AE265" s="92"/>
      <c r="AF265" s="92"/>
      <c r="AG265" s="92"/>
      <c r="AH265" s="92"/>
      <c r="AI265" s="92"/>
      <c r="AJ265" s="94">
        <v>0.127432837512962</v>
      </c>
      <c r="AK265" s="94"/>
      <c r="AL265" s="94"/>
      <c r="AM265" s="94"/>
      <c r="AN265" s="94"/>
      <c r="AO265" s="94"/>
      <c r="AP265" s="94"/>
      <c r="AQ265" s="94"/>
      <c r="AR265" s="94"/>
      <c r="AS265" s="94"/>
    </row>
    <row r="266" spans="2:47" s="1" customFormat="1" ht="11.1" customHeight="1" x14ac:dyDescent="0.15">
      <c r="B266" s="12" t="s">
        <v>1213</v>
      </c>
      <c r="C266" s="104">
        <v>3204612012.41998</v>
      </c>
      <c r="D266" s="104"/>
      <c r="E266" s="104"/>
      <c r="F266" s="104"/>
      <c r="G266" s="104"/>
      <c r="H266" s="104"/>
      <c r="I266" s="104"/>
      <c r="J266" s="104"/>
      <c r="K266" s="104"/>
      <c r="L266" s="104"/>
      <c r="M266" s="104"/>
      <c r="N266" s="104"/>
      <c r="O266" s="94">
        <v>0.14309269650652801</v>
      </c>
      <c r="P266" s="94"/>
      <c r="Q266" s="94"/>
      <c r="R266" s="94"/>
      <c r="S266" s="94"/>
      <c r="T266" s="94"/>
      <c r="U266" s="94"/>
      <c r="V266" s="94"/>
      <c r="W266" s="94"/>
      <c r="X266" s="94"/>
      <c r="Y266" s="94"/>
      <c r="Z266" s="92">
        <v>33931</v>
      </c>
      <c r="AA266" s="92"/>
      <c r="AB266" s="92"/>
      <c r="AC266" s="92"/>
      <c r="AD266" s="92"/>
      <c r="AE266" s="92"/>
      <c r="AF266" s="92"/>
      <c r="AG266" s="92"/>
      <c r="AH266" s="92"/>
      <c r="AI266" s="92"/>
      <c r="AJ266" s="94">
        <v>0.11313840623926801</v>
      </c>
      <c r="AK266" s="94"/>
      <c r="AL266" s="94"/>
      <c r="AM266" s="94"/>
      <c r="AN266" s="94"/>
      <c r="AO266" s="94"/>
      <c r="AP266" s="94"/>
      <c r="AQ266" s="94"/>
      <c r="AR266" s="94"/>
      <c r="AS266" s="94"/>
    </row>
    <row r="267" spans="2:47" s="1" customFormat="1" ht="11.1" customHeight="1" x14ac:dyDescent="0.15">
      <c r="B267" s="12" t="s">
        <v>1214</v>
      </c>
      <c r="C267" s="104">
        <v>2990911891.5500102</v>
      </c>
      <c r="D267" s="104"/>
      <c r="E267" s="104"/>
      <c r="F267" s="104"/>
      <c r="G267" s="104"/>
      <c r="H267" s="104"/>
      <c r="I267" s="104"/>
      <c r="J267" s="104"/>
      <c r="K267" s="104"/>
      <c r="L267" s="104"/>
      <c r="M267" s="104"/>
      <c r="N267" s="104"/>
      <c r="O267" s="94">
        <v>0.133550534640897</v>
      </c>
      <c r="P267" s="94"/>
      <c r="Q267" s="94"/>
      <c r="R267" s="94"/>
      <c r="S267" s="94"/>
      <c r="T267" s="94"/>
      <c r="U267" s="94"/>
      <c r="V267" s="94"/>
      <c r="W267" s="94"/>
      <c r="X267" s="94"/>
      <c r="Y267" s="94"/>
      <c r="Z267" s="92">
        <v>26585</v>
      </c>
      <c r="AA267" s="92"/>
      <c r="AB267" s="92"/>
      <c r="AC267" s="92"/>
      <c r="AD267" s="92"/>
      <c r="AE267" s="92"/>
      <c r="AF267" s="92"/>
      <c r="AG267" s="92"/>
      <c r="AH267" s="92"/>
      <c r="AI267" s="92"/>
      <c r="AJ267" s="94">
        <v>8.8644146352035796E-2</v>
      </c>
      <c r="AK267" s="94"/>
      <c r="AL267" s="94"/>
      <c r="AM267" s="94"/>
      <c r="AN267" s="94"/>
      <c r="AO267" s="94"/>
      <c r="AP267" s="94"/>
      <c r="AQ267" s="94"/>
      <c r="AR267" s="94"/>
      <c r="AS267" s="94"/>
    </row>
    <row r="268" spans="2:47" s="1" customFormat="1" ht="11.1" customHeight="1" x14ac:dyDescent="0.15">
      <c r="B268" s="12" t="s">
        <v>1215</v>
      </c>
      <c r="C268" s="104">
        <v>2027587732.5</v>
      </c>
      <c r="D268" s="104"/>
      <c r="E268" s="104"/>
      <c r="F268" s="104"/>
      <c r="G268" s="104"/>
      <c r="H268" s="104"/>
      <c r="I268" s="104"/>
      <c r="J268" s="104"/>
      <c r="K268" s="104"/>
      <c r="L268" s="104"/>
      <c r="M268" s="104"/>
      <c r="N268" s="104"/>
      <c r="O268" s="94">
        <v>9.0536075794050694E-2</v>
      </c>
      <c r="P268" s="94"/>
      <c r="Q268" s="94"/>
      <c r="R268" s="94"/>
      <c r="S268" s="94"/>
      <c r="T268" s="94"/>
      <c r="U268" s="94"/>
      <c r="V268" s="94"/>
      <c r="W268" s="94"/>
      <c r="X268" s="94"/>
      <c r="Y268" s="94"/>
      <c r="Z268" s="92">
        <v>15716</v>
      </c>
      <c r="AA268" s="92"/>
      <c r="AB268" s="92"/>
      <c r="AC268" s="92"/>
      <c r="AD268" s="92"/>
      <c r="AE268" s="92"/>
      <c r="AF268" s="92"/>
      <c r="AG268" s="92"/>
      <c r="AH268" s="92"/>
      <c r="AI268" s="92"/>
      <c r="AJ268" s="94">
        <v>5.2402911569253099E-2</v>
      </c>
      <c r="AK268" s="94"/>
      <c r="AL268" s="94"/>
      <c r="AM268" s="94"/>
      <c r="AN268" s="94"/>
      <c r="AO268" s="94"/>
      <c r="AP268" s="94"/>
      <c r="AQ268" s="94"/>
      <c r="AR268" s="94"/>
      <c r="AS268" s="94"/>
    </row>
    <row r="269" spans="2:47" s="1" customFormat="1" ht="11.1" customHeight="1" x14ac:dyDescent="0.15">
      <c r="B269" s="12" t="s">
        <v>1216</v>
      </c>
      <c r="C269" s="104">
        <v>1592155882.27</v>
      </c>
      <c r="D269" s="104"/>
      <c r="E269" s="104"/>
      <c r="F269" s="104"/>
      <c r="G269" s="104"/>
      <c r="H269" s="104"/>
      <c r="I269" s="104"/>
      <c r="J269" s="104"/>
      <c r="K269" s="104"/>
      <c r="L269" s="104"/>
      <c r="M269" s="104"/>
      <c r="N269" s="104"/>
      <c r="O269" s="94">
        <v>7.1093123775910594E-2</v>
      </c>
      <c r="P269" s="94"/>
      <c r="Q269" s="94"/>
      <c r="R269" s="94"/>
      <c r="S269" s="94"/>
      <c r="T269" s="94"/>
      <c r="U269" s="94"/>
      <c r="V269" s="94"/>
      <c r="W269" s="94"/>
      <c r="X269" s="94"/>
      <c r="Y269" s="94"/>
      <c r="Z269" s="92">
        <v>10249</v>
      </c>
      <c r="AA269" s="92"/>
      <c r="AB269" s="92"/>
      <c r="AC269" s="92"/>
      <c r="AD269" s="92"/>
      <c r="AE269" s="92"/>
      <c r="AF269" s="92"/>
      <c r="AG269" s="92"/>
      <c r="AH269" s="92"/>
      <c r="AI269" s="92"/>
      <c r="AJ269" s="94">
        <v>3.4173927250781097E-2</v>
      </c>
      <c r="AK269" s="94"/>
      <c r="AL269" s="94"/>
      <c r="AM269" s="94"/>
      <c r="AN269" s="94"/>
      <c r="AO269" s="94"/>
      <c r="AP269" s="94"/>
      <c r="AQ269" s="94"/>
      <c r="AR269" s="94"/>
      <c r="AS269" s="94"/>
    </row>
    <row r="270" spans="2:47" s="1" customFormat="1" ht="11.1" customHeight="1" x14ac:dyDescent="0.15">
      <c r="B270" s="12" t="s">
        <v>1217</v>
      </c>
      <c r="C270" s="104">
        <v>919989411.88000405</v>
      </c>
      <c r="D270" s="104"/>
      <c r="E270" s="104"/>
      <c r="F270" s="104"/>
      <c r="G270" s="104"/>
      <c r="H270" s="104"/>
      <c r="I270" s="104"/>
      <c r="J270" s="104"/>
      <c r="K270" s="104"/>
      <c r="L270" s="104"/>
      <c r="M270" s="104"/>
      <c r="N270" s="104"/>
      <c r="O270" s="94">
        <v>4.1079470835520202E-2</v>
      </c>
      <c r="P270" s="94"/>
      <c r="Q270" s="94"/>
      <c r="R270" s="94"/>
      <c r="S270" s="94"/>
      <c r="T270" s="94"/>
      <c r="U270" s="94"/>
      <c r="V270" s="94"/>
      <c r="W270" s="94"/>
      <c r="X270" s="94"/>
      <c r="Y270" s="94"/>
      <c r="Z270" s="92">
        <v>5303</v>
      </c>
      <c r="AA270" s="92"/>
      <c r="AB270" s="92"/>
      <c r="AC270" s="92"/>
      <c r="AD270" s="92"/>
      <c r="AE270" s="92"/>
      <c r="AF270" s="92"/>
      <c r="AG270" s="92"/>
      <c r="AH270" s="92"/>
      <c r="AI270" s="92"/>
      <c r="AJ270" s="94">
        <v>1.76821481325878E-2</v>
      </c>
      <c r="AK270" s="94"/>
      <c r="AL270" s="94"/>
      <c r="AM270" s="94"/>
      <c r="AN270" s="94"/>
      <c r="AO270" s="94"/>
      <c r="AP270" s="94"/>
      <c r="AQ270" s="94"/>
      <c r="AR270" s="94"/>
      <c r="AS270" s="94"/>
    </row>
    <row r="271" spans="2:47" s="1" customFormat="1" ht="11.1" customHeight="1" x14ac:dyDescent="0.15">
      <c r="B271" s="12" t="s">
        <v>1218</v>
      </c>
      <c r="C271" s="104">
        <v>138784734.91999999</v>
      </c>
      <c r="D271" s="104"/>
      <c r="E271" s="104"/>
      <c r="F271" s="104"/>
      <c r="G271" s="104"/>
      <c r="H271" s="104"/>
      <c r="I271" s="104"/>
      <c r="J271" s="104"/>
      <c r="K271" s="104"/>
      <c r="L271" s="104"/>
      <c r="M271" s="104"/>
      <c r="N271" s="104"/>
      <c r="O271" s="94">
        <v>6.1970316146477099E-3</v>
      </c>
      <c r="P271" s="94"/>
      <c r="Q271" s="94"/>
      <c r="R271" s="94"/>
      <c r="S271" s="94"/>
      <c r="T271" s="94"/>
      <c r="U271" s="94"/>
      <c r="V271" s="94"/>
      <c r="W271" s="94"/>
      <c r="X271" s="94"/>
      <c r="Y271" s="94"/>
      <c r="Z271" s="92">
        <v>1105</v>
      </c>
      <c r="AA271" s="92"/>
      <c r="AB271" s="92"/>
      <c r="AC271" s="92"/>
      <c r="AD271" s="92"/>
      <c r="AE271" s="92"/>
      <c r="AF271" s="92"/>
      <c r="AG271" s="92"/>
      <c r="AH271" s="92"/>
      <c r="AI271" s="92"/>
      <c r="AJ271" s="94">
        <v>3.6844755207447598E-3</v>
      </c>
      <c r="AK271" s="94"/>
      <c r="AL271" s="94"/>
      <c r="AM271" s="94"/>
      <c r="AN271" s="94"/>
      <c r="AO271" s="94"/>
      <c r="AP271" s="94"/>
      <c r="AQ271" s="94"/>
      <c r="AR271" s="94"/>
      <c r="AS271" s="94"/>
    </row>
    <row r="272" spans="2:47" s="1" customFormat="1" ht="11.1" customHeight="1" x14ac:dyDescent="0.15">
      <c r="B272" s="12" t="s">
        <v>1219</v>
      </c>
      <c r="C272" s="104">
        <v>88898331</v>
      </c>
      <c r="D272" s="104"/>
      <c r="E272" s="104"/>
      <c r="F272" s="104"/>
      <c r="G272" s="104"/>
      <c r="H272" s="104"/>
      <c r="I272" s="104"/>
      <c r="J272" s="104"/>
      <c r="K272" s="104"/>
      <c r="L272" s="104"/>
      <c r="M272" s="104"/>
      <c r="N272" s="104"/>
      <c r="O272" s="94">
        <v>3.96949828822295E-3</v>
      </c>
      <c r="P272" s="94"/>
      <c r="Q272" s="94"/>
      <c r="R272" s="94"/>
      <c r="S272" s="94"/>
      <c r="T272" s="94"/>
      <c r="U272" s="94"/>
      <c r="V272" s="94"/>
      <c r="W272" s="94"/>
      <c r="X272" s="94"/>
      <c r="Y272" s="94"/>
      <c r="Z272" s="92">
        <v>657</v>
      </c>
      <c r="AA272" s="92"/>
      <c r="AB272" s="92"/>
      <c r="AC272" s="92"/>
      <c r="AD272" s="92"/>
      <c r="AE272" s="92"/>
      <c r="AF272" s="92"/>
      <c r="AG272" s="92"/>
      <c r="AH272" s="92"/>
      <c r="AI272" s="92"/>
      <c r="AJ272" s="94">
        <v>2.1906791105242599E-3</v>
      </c>
      <c r="AK272" s="94"/>
      <c r="AL272" s="94"/>
      <c r="AM272" s="94"/>
      <c r="AN272" s="94"/>
      <c r="AO272" s="94"/>
      <c r="AP272" s="94"/>
      <c r="AQ272" s="94"/>
      <c r="AR272" s="94"/>
      <c r="AS272" s="94"/>
    </row>
    <row r="273" spans="2:47" s="1" customFormat="1" ht="11.1" customHeight="1" x14ac:dyDescent="0.15">
      <c r="B273" s="12" t="s">
        <v>1220</v>
      </c>
      <c r="C273" s="104">
        <v>228774493.19999999</v>
      </c>
      <c r="D273" s="104"/>
      <c r="E273" s="104"/>
      <c r="F273" s="104"/>
      <c r="G273" s="104"/>
      <c r="H273" s="104"/>
      <c r="I273" s="104"/>
      <c r="J273" s="104"/>
      <c r="K273" s="104"/>
      <c r="L273" s="104"/>
      <c r="M273" s="104"/>
      <c r="N273" s="104"/>
      <c r="O273" s="94">
        <v>1.02152644367021E-2</v>
      </c>
      <c r="P273" s="94"/>
      <c r="Q273" s="94"/>
      <c r="R273" s="94"/>
      <c r="S273" s="94"/>
      <c r="T273" s="94"/>
      <c r="U273" s="94"/>
      <c r="V273" s="94"/>
      <c r="W273" s="94"/>
      <c r="X273" s="94"/>
      <c r="Y273" s="94"/>
      <c r="Z273" s="92">
        <v>1777</v>
      </c>
      <c r="AA273" s="92"/>
      <c r="AB273" s="92"/>
      <c r="AC273" s="92"/>
      <c r="AD273" s="92"/>
      <c r="AE273" s="92"/>
      <c r="AF273" s="92"/>
      <c r="AG273" s="92"/>
      <c r="AH273" s="92"/>
      <c r="AI273" s="92"/>
      <c r="AJ273" s="94">
        <v>5.9251701360755202E-3</v>
      </c>
      <c r="AK273" s="94"/>
      <c r="AL273" s="94"/>
      <c r="AM273" s="94"/>
      <c r="AN273" s="94"/>
      <c r="AO273" s="94"/>
      <c r="AP273" s="94"/>
      <c r="AQ273" s="94"/>
      <c r="AR273" s="94"/>
      <c r="AS273" s="94"/>
    </row>
    <row r="274" spans="2:47" s="1" customFormat="1" ht="12.75" customHeight="1" x14ac:dyDescent="0.15">
      <c r="B274" s="49"/>
      <c r="C274" s="105">
        <v>22395356930.560001</v>
      </c>
      <c r="D274" s="105"/>
      <c r="E274" s="105"/>
      <c r="F274" s="105"/>
      <c r="G274" s="105"/>
      <c r="H274" s="105"/>
      <c r="I274" s="105"/>
      <c r="J274" s="105"/>
      <c r="K274" s="105"/>
      <c r="L274" s="105"/>
      <c r="M274" s="105"/>
      <c r="N274" s="105"/>
      <c r="O274" s="95">
        <v>1</v>
      </c>
      <c r="P274" s="95"/>
      <c r="Q274" s="95"/>
      <c r="R274" s="95"/>
      <c r="S274" s="95"/>
      <c r="T274" s="95"/>
      <c r="U274" s="95"/>
      <c r="V274" s="95"/>
      <c r="W274" s="95"/>
      <c r="X274" s="95"/>
      <c r="Y274" s="95"/>
      <c r="Z274" s="93">
        <v>299907</v>
      </c>
      <c r="AA274" s="93"/>
      <c r="AB274" s="93"/>
      <c r="AC274" s="93"/>
      <c r="AD274" s="93"/>
      <c r="AE274" s="93"/>
      <c r="AF274" s="93"/>
      <c r="AG274" s="93"/>
      <c r="AH274" s="93"/>
      <c r="AI274" s="93"/>
      <c r="AJ274" s="95">
        <v>1</v>
      </c>
      <c r="AK274" s="95"/>
      <c r="AL274" s="95"/>
      <c r="AM274" s="95"/>
      <c r="AN274" s="95"/>
      <c r="AO274" s="95"/>
      <c r="AP274" s="95"/>
      <c r="AQ274" s="95"/>
      <c r="AR274" s="95"/>
      <c r="AS274" s="95"/>
    </row>
    <row r="275" spans="2:47" s="1" customFormat="1" ht="9" customHeight="1" x14ac:dyDescent="0.15"/>
    <row r="276" spans="2:47" s="1" customFormat="1" ht="19.2" customHeight="1" x14ac:dyDescent="0.15">
      <c r="B276" s="85" t="s">
        <v>1253</v>
      </c>
      <c r="C276" s="85"/>
      <c r="D276" s="85"/>
      <c r="E276" s="85"/>
      <c r="F276" s="85"/>
      <c r="G276" s="85"/>
      <c r="H276" s="85"/>
      <c r="I276" s="85"/>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c r="AG276" s="85"/>
      <c r="AH276" s="85"/>
      <c r="AI276" s="85"/>
      <c r="AJ276" s="85"/>
      <c r="AK276" s="85"/>
      <c r="AL276" s="85"/>
      <c r="AM276" s="85"/>
      <c r="AN276" s="85"/>
      <c r="AO276" s="85"/>
      <c r="AP276" s="85"/>
      <c r="AQ276" s="85"/>
      <c r="AR276" s="85"/>
      <c r="AS276" s="85"/>
      <c r="AT276" s="85"/>
      <c r="AU276" s="85"/>
    </row>
    <row r="277" spans="2:47" s="1" customFormat="1" ht="7.95" customHeight="1" x14ac:dyDescent="0.15"/>
    <row r="278" spans="2:47" s="1" customFormat="1" ht="12.75" customHeight="1" x14ac:dyDescent="0.15">
      <c r="B278" s="48"/>
      <c r="C278" s="79" t="s">
        <v>1117</v>
      </c>
      <c r="D278" s="79"/>
      <c r="E278" s="79"/>
      <c r="F278" s="79"/>
      <c r="G278" s="79"/>
      <c r="H278" s="79"/>
      <c r="I278" s="79"/>
      <c r="J278" s="79"/>
      <c r="K278" s="79"/>
      <c r="L278" s="79"/>
      <c r="M278" s="79"/>
      <c r="N278" s="79"/>
      <c r="O278" s="79" t="s">
        <v>1118</v>
      </c>
      <c r="P278" s="79"/>
      <c r="Q278" s="79"/>
      <c r="R278" s="79"/>
      <c r="S278" s="79"/>
      <c r="T278" s="79"/>
      <c r="U278" s="79"/>
      <c r="V278" s="79"/>
      <c r="W278" s="79"/>
      <c r="X278" s="79"/>
      <c r="Y278" s="79"/>
      <c r="Z278" s="79" t="s">
        <v>1119</v>
      </c>
      <c r="AA278" s="79"/>
      <c r="AB278" s="79"/>
      <c r="AC278" s="79"/>
      <c r="AD278" s="79"/>
      <c r="AE278" s="79"/>
      <c r="AF278" s="79"/>
      <c r="AG278" s="79"/>
      <c r="AH278" s="79"/>
      <c r="AI278" s="79"/>
      <c r="AJ278" s="79" t="s">
        <v>1118</v>
      </c>
      <c r="AK278" s="79"/>
      <c r="AL278" s="79"/>
      <c r="AM278" s="79"/>
      <c r="AN278" s="79"/>
      <c r="AO278" s="79"/>
      <c r="AP278" s="79"/>
      <c r="AQ278" s="79"/>
      <c r="AR278" s="79"/>
      <c r="AS278" s="79"/>
    </row>
    <row r="279" spans="2:47" s="1" customFormat="1" ht="11.1" customHeight="1" x14ac:dyDescent="0.15">
      <c r="B279" s="12" t="s">
        <v>1208</v>
      </c>
      <c r="C279" s="104">
        <v>963701783.17000902</v>
      </c>
      <c r="D279" s="104"/>
      <c r="E279" s="104"/>
      <c r="F279" s="104"/>
      <c r="G279" s="104"/>
      <c r="H279" s="104"/>
      <c r="I279" s="104"/>
      <c r="J279" s="104"/>
      <c r="K279" s="104"/>
      <c r="L279" s="104"/>
      <c r="M279" s="104"/>
      <c r="N279" s="104"/>
      <c r="O279" s="94">
        <v>4.30313205615835E-2</v>
      </c>
      <c r="P279" s="94"/>
      <c r="Q279" s="94"/>
      <c r="R279" s="94"/>
      <c r="S279" s="94"/>
      <c r="T279" s="94"/>
      <c r="U279" s="94"/>
      <c r="V279" s="94"/>
      <c r="W279" s="94"/>
      <c r="X279" s="94"/>
      <c r="Y279" s="94"/>
      <c r="Z279" s="92">
        <v>30982</v>
      </c>
      <c r="AA279" s="92"/>
      <c r="AB279" s="92"/>
      <c r="AC279" s="92"/>
      <c r="AD279" s="92"/>
      <c r="AE279" s="92"/>
      <c r="AF279" s="92"/>
      <c r="AG279" s="92"/>
      <c r="AH279" s="92"/>
      <c r="AI279" s="92"/>
      <c r="AJ279" s="94">
        <v>0.10330535799431199</v>
      </c>
      <c r="AK279" s="94"/>
      <c r="AL279" s="94"/>
      <c r="AM279" s="94"/>
      <c r="AN279" s="94"/>
      <c r="AO279" s="94"/>
      <c r="AP279" s="94"/>
      <c r="AQ279" s="94"/>
      <c r="AR279" s="94"/>
      <c r="AS279" s="94"/>
    </row>
    <row r="280" spans="2:47" s="1" customFormat="1" ht="11.1" customHeight="1" x14ac:dyDescent="0.15">
      <c r="B280" s="12" t="s">
        <v>1209</v>
      </c>
      <c r="C280" s="104">
        <v>1145840546.76999</v>
      </c>
      <c r="D280" s="104"/>
      <c r="E280" s="104"/>
      <c r="F280" s="104"/>
      <c r="G280" s="104"/>
      <c r="H280" s="104"/>
      <c r="I280" s="104"/>
      <c r="J280" s="104"/>
      <c r="K280" s="104"/>
      <c r="L280" s="104"/>
      <c r="M280" s="104"/>
      <c r="N280" s="104"/>
      <c r="O280" s="94">
        <v>5.1164201147712703E-2</v>
      </c>
      <c r="P280" s="94"/>
      <c r="Q280" s="94"/>
      <c r="R280" s="94"/>
      <c r="S280" s="94"/>
      <c r="T280" s="94"/>
      <c r="U280" s="94"/>
      <c r="V280" s="94"/>
      <c r="W280" s="94"/>
      <c r="X280" s="94"/>
      <c r="Y280" s="94"/>
      <c r="Z280" s="92">
        <v>29687</v>
      </c>
      <c r="AA280" s="92"/>
      <c r="AB280" s="92"/>
      <c r="AC280" s="92"/>
      <c r="AD280" s="92"/>
      <c r="AE280" s="92"/>
      <c r="AF280" s="92"/>
      <c r="AG280" s="92"/>
      <c r="AH280" s="92"/>
      <c r="AI280" s="92"/>
      <c r="AJ280" s="94">
        <v>9.8987352746017901E-2</v>
      </c>
      <c r="AK280" s="94"/>
      <c r="AL280" s="94"/>
      <c r="AM280" s="94"/>
      <c r="AN280" s="94"/>
      <c r="AO280" s="94"/>
      <c r="AP280" s="94"/>
      <c r="AQ280" s="94"/>
      <c r="AR280" s="94"/>
      <c r="AS280" s="94"/>
    </row>
    <row r="281" spans="2:47" s="1" customFormat="1" ht="11.1" customHeight="1" x14ac:dyDescent="0.15">
      <c r="B281" s="12" t="s">
        <v>1210</v>
      </c>
      <c r="C281" s="104">
        <v>1552829171.51999</v>
      </c>
      <c r="D281" s="104"/>
      <c r="E281" s="104"/>
      <c r="F281" s="104"/>
      <c r="G281" s="104"/>
      <c r="H281" s="104"/>
      <c r="I281" s="104"/>
      <c r="J281" s="104"/>
      <c r="K281" s="104"/>
      <c r="L281" s="104"/>
      <c r="M281" s="104"/>
      <c r="N281" s="104"/>
      <c r="O281" s="94">
        <v>6.9337103058225893E-2</v>
      </c>
      <c r="P281" s="94"/>
      <c r="Q281" s="94"/>
      <c r="R281" s="94"/>
      <c r="S281" s="94"/>
      <c r="T281" s="94"/>
      <c r="U281" s="94"/>
      <c r="V281" s="94"/>
      <c r="W281" s="94"/>
      <c r="X281" s="94"/>
      <c r="Y281" s="94"/>
      <c r="Z281" s="92">
        <v>31571</v>
      </c>
      <c r="AA281" s="92"/>
      <c r="AB281" s="92"/>
      <c r="AC281" s="92"/>
      <c r="AD281" s="92"/>
      <c r="AE281" s="92"/>
      <c r="AF281" s="92"/>
      <c r="AG281" s="92"/>
      <c r="AH281" s="92"/>
      <c r="AI281" s="92"/>
      <c r="AJ281" s="94">
        <v>0.105269300149713</v>
      </c>
      <c r="AK281" s="94"/>
      <c r="AL281" s="94"/>
      <c r="AM281" s="94"/>
      <c r="AN281" s="94"/>
      <c r="AO281" s="94"/>
      <c r="AP281" s="94"/>
      <c r="AQ281" s="94"/>
      <c r="AR281" s="94"/>
      <c r="AS281" s="94"/>
    </row>
    <row r="282" spans="2:47" s="1" customFormat="1" ht="11.1" customHeight="1" x14ac:dyDescent="0.15">
      <c r="B282" s="12" t="s">
        <v>1211</v>
      </c>
      <c r="C282" s="104">
        <v>2118105983.6300001</v>
      </c>
      <c r="D282" s="104"/>
      <c r="E282" s="104"/>
      <c r="F282" s="104"/>
      <c r="G282" s="104"/>
      <c r="H282" s="104"/>
      <c r="I282" s="104"/>
      <c r="J282" s="104"/>
      <c r="K282" s="104"/>
      <c r="L282" s="104"/>
      <c r="M282" s="104"/>
      <c r="N282" s="104"/>
      <c r="O282" s="94">
        <v>9.4577906938366194E-2</v>
      </c>
      <c r="P282" s="94"/>
      <c r="Q282" s="94"/>
      <c r="R282" s="94"/>
      <c r="S282" s="94"/>
      <c r="T282" s="94"/>
      <c r="U282" s="94"/>
      <c r="V282" s="94"/>
      <c r="W282" s="94"/>
      <c r="X282" s="94"/>
      <c r="Y282" s="94"/>
      <c r="Z282" s="92">
        <v>35626</v>
      </c>
      <c r="AA282" s="92"/>
      <c r="AB282" s="92"/>
      <c r="AC282" s="92"/>
      <c r="AD282" s="92"/>
      <c r="AE282" s="92"/>
      <c r="AF282" s="92"/>
      <c r="AG282" s="92"/>
      <c r="AH282" s="92"/>
      <c r="AI282" s="92"/>
      <c r="AJ282" s="94">
        <v>0.118790158282401</v>
      </c>
      <c r="AK282" s="94"/>
      <c r="AL282" s="94"/>
      <c r="AM282" s="94"/>
      <c r="AN282" s="94"/>
      <c r="AO282" s="94"/>
      <c r="AP282" s="94"/>
      <c r="AQ282" s="94"/>
      <c r="AR282" s="94"/>
      <c r="AS282" s="94"/>
    </row>
    <row r="283" spans="2:47" s="1" customFormat="1" ht="11.1" customHeight="1" x14ac:dyDescent="0.15">
      <c r="B283" s="12" t="s">
        <v>1212</v>
      </c>
      <c r="C283" s="104">
        <v>2552137828.7000198</v>
      </c>
      <c r="D283" s="104"/>
      <c r="E283" s="104"/>
      <c r="F283" s="104"/>
      <c r="G283" s="104"/>
      <c r="H283" s="104"/>
      <c r="I283" s="104"/>
      <c r="J283" s="104"/>
      <c r="K283" s="104"/>
      <c r="L283" s="104"/>
      <c r="M283" s="104"/>
      <c r="N283" s="104"/>
      <c r="O283" s="94">
        <v>0.11395834576842399</v>
      </c>
      <c r="P283" s="94"/>
      <c r="Q283" s="94"/>
      <c r="R283" s="94"/>
      <c r="S283" s="94"/>
      <c r="T283" s="94"/>
      <c r="U283" s="94"/>
      <c r="V283" s="94"/>
      <c r="W283" s="94"/>
      <c r="X283" s="94"/>
      <c r="Y283" s="94"/>
      <c r="Z283" s="92">
        <v>36922</v>
      </c>
      <c r="AA283" s="92"/>
      <c r="AB283" s="92"/>
      <c r="AC283" s="92"/>
      <c r="AD283" s="92"/>
      <c r="AE283" s="92"/>
      <c r="AF283" s="92"/>
      <c r="AG283" s="92"/>
      <c r="AH283" s="92"/>
      <c r="AI283" s="92"/>
      <c r="AJ283" s="94">
        <v>0.123111497897682</v>
      </c>
      <c r="AK283" s="94"/>
      <c r="AL283" s="94"/>
      <c r="AM283" s="94"/>
      <c r="AN283" s="94"/>
      <c r="AO283" s="94"/>
      <c r="AP283" s="94"/>
      <c r="AQ283" s="94"/>
      <c r="AR283" s="94"/>
      <c r="AS283" s="94"/>
    </row>
    <row r="284" spans="2:47" s="1" customFormat="1" ht="11.1" customHeight="1" x14ac:dyDescent="0.15">
      <c r="B284" s="12" t="s">
        <v>1213</v>
      </c>
      <c r="C284" s="104">
        <v>2999337843.8299999</v>
      </c>
      <c r="D284" s="104"/>
      <c r="E284" s="104"/>
      <c r="F284" s="104"/>
      <c r="G284" s="104"/>
      <c r="H284" s="104"/>
      <c r="I284" s="104"/>
      <c r="J284" s="104"/>
      <c r="K284" s="104"/>
      <c r="L284" s="104"/>
      <c r="M284" s="104"/>
      <c r="N284" s="104"/>
      <c r="O284" s="94">
        <v>0.133926771211098</v>
      </c>
      <c r="P284" s="94"/>
      <c r="Q284" s="94"/>
      <c r="R284" s="94"/>
      <c r="S284" s="94"/>
      <c r="T284" s="94"/>
      <c r="U284" s="94"/>
      <c r="V284" s="94"/>
      <c r="W284" s="94"/>
      <c r="X284" s="94"/>
      <c r="Y284" s="94"/>
      <c r="Z284" s="92">
        <v>37781</v>
      </c>
      <c r="AA284" s="92"/>
      <c r="AB284" s="92"/>
      <c r="AC284" s="92"/>
      <c r="AD284" s="92"/>
      <c r="AE284" s="92"/>
      <c r="AF284" s="92"/>
      <c r="AG284" s="92"/>
      <c r="AH284" s="92"/>
      <c r="AI284" s="92"/>
      <c r="AJ284" s="94">
        <v>0.12597571913960001</v>
      </c>
      <c r="AK284" s="94"/>
      <c r="AL284" s="94"/>
      <c r="AM284" s="94"/>
      <c r="AN284" s="94"/>
      <c r="AO284" s="94"/>
      <c r="AP284" s="94"/>
      <c r="AQ284" s="94"/>
      <c r="AR284" s="94"/>
      <c r="AS284" s="94"/>
    </row>
    <row r="285" spans="2:47" s="1" customFormat="1" ht="11.1" customHeight="1" x14ac:dyDescent="0.15">
      <c r="B285" s="12" t="s">
        <v>1214</v>
      </c>
      <c r="C285" s="104">
        <v>3521157223.6700101</v>
      </c>
      <c r="D285" s="104"/>
      <c r="E285" s="104"/>
      <c r="F285" s="104"/>
      <c r="G285" s="104"/>
      <c r="H285" s="104"/>
      <c r="I285" s="104"/>
      <c r="J285" s="104"/>
      <c r="K285" s="104"/>
      <c r="L285" s="104"/>
      <c r="M285" s="104"/>
      <c r="N285" s="104"/>
      <c r="O285" s="94">
        <v>0.15722710893101</v>
      </c>
      <c r="P285" s="94"/>
      <c r="Q285" s="94"/>
      <c r="R285" s="94"/>
      <c r="S285" s="94"/>
      <c r="T285" s="94"/>
      <c r="U285" s="94"/>
      <c r="V285" s="94"/>
      <c r="W285" s="94"/>
      <c r="X285" s="94"/>
      <c r="Y285" s="94"/>
      <c r="Z285" s="92">
        <v>38132</v>
      </c>
      <c r="AA285" s="92"/>
      <c r="AB285" s="92"/>
      <c r="AC285" s="92"/>
      <c r="AD285" s="92"/>
      <c r="AE285" s="92"/>
      <c r="AF285" s="92"/>
      <c r="AG285" s="92"/>
      <c r="AH285" s="92"/>
      <c r="AI285" s="92"/>
      <c r="AJ285" s="94">
        <v>0.127146081952072</v>
      </c>
      <c r="AK285" s="94"/>
      <c r="AL285" s="94"/>
      <c r="AM285" s="94"/>
      <c r="AN285" s="94"/>
      <c r="AO285" s="94"/>
      <c r="AP285" s="94"/>
      <c r="AQ285" s="94"/>
      <c r="AR285" s="94"/>
      <c r="AS285" s="94"/>
    </row>
    <row r="286" spans="2:47" s="1" customFormat="1" ht="11.1" customHeight="1" x14ac:dyDescent="0.15">
      <c r="B286" s="12" t="s">
        <v>1215</v>
      </c>
      <c r="C286" s="104">
        <v>3700122339.51998</v>
      </c>
      <c r="D286" s="104"/>
      <c r="E286" s="104"/>
      <c r="F286" s="104"/>
      <c r="G286" s="104"/>
      <c r="H286" s="104"/>
      <c r="I286" s="104"/>
      <c r="J286" s="104"/>
      <c r="K286" s="104"/>
      <c r="L286" s="104"/>
      <c r="M286" s="104"/>
      <c r="N286" s="104"/>
      <c r="O286" s="94">
        <v>0.16521827944036499</v>
      </c>
      <c r="P286" s="94"/>
      <c r="Q286" s="94"/>
      <c r="R286" s="94"/>
      <c r="S286" s="94"/>
      <c r="T286" s="94"/>
      <c r="U286" s="94"/>
      <c r="V286" s="94"/>
      <c r="W286" s="94"/>
      <c r="X286" s="94"/>
      <c r="Y286" s="94"/>
      <c r="Z286" s="92">
        <v>32314</v>
      </c>
      <c r="AA286" s="92"/>
      <c r="AB286" s="92"/>
      <c r="AC286" s="92"/>
      <c r="AD286" s="92"/>
      <c r="AE286" s="92"/>
      <c r="AF286" s="92"/>
      <c r="AG286" s="92"/>
      <c r="AH286" s="92"/>
      <c r="AI286" s="92"/>
      <c r="AJ286" s="94">
        <v>0.107746734821128</v>
      </c>
      <c r="AK286" s="94"/>
      <c r="AL286" s="94"/>
      <c r="AM286" s="94"/>
      <c r="AN286" s="94"/>
      <c r="AO286" s="94"/>
      <c r="AP286" s="94"/>
      <c r="AQ286" s="94"/>
      <c r="AR286" s="94"/>
      <c r="AS286" s="94"/>
    </row>
    <row r="287" spans="2:47" s="1" customFormat="1" ht="11.1" customHeight="1" x14ac:dyDescent="0.15">
      <c r="B287" s="12" t="s">
        <v>1216</v>
      </c>
      <c r="C287" s="104">
        <v>2191191778.3600001</v>
      </c>
      <c r="D287" s="104"/>
      <c r="E287" s="104"/>
      <c r="F287" s="104"/>
      <c r="G287" s="104"/>
      <c r="H287" s="104"/>
      <c r="I287" s="104"/>
      <c r="J287" s="104"/>
      <c r="K287" s="104"/>
      <c r="L287" s="104"/>
      <c r="M287" s="104"/>
      <c r="N287" s="104"/>
      <c r="O287" s="94">
        <v>9.7841342076132098E-2</v>
      </c>
      <c r="P287" s="94"/>
      <c r="Q287" s="94"/>
      <c r="R287" s="94"/>
      <c r="S287" s="94"/>
      <c r="T287" s="94"/>
      <c r="U287" s="94"/>
      <c r="V287" s="94"/>
      <c r="W287" s="94"/>
      <c r="X287" s="94"/>
      <c r="Y287" s="94"/>
      <c r="Z287" s="92">
        <v>15193</v>
      </c>
      <c r="AA287" s="92"/>
      <c r="AB287" s="92"/>
      <c r="AC287" s="92"/>
      <c r="AD287" s="92"/>
      <c r="AE287" s="92"/>
      <c r="AF287" s="92"/>
      <c r="AG287" s="92"/>
      <c r="AH287" s="92"/>
      <c r="AI287" s="92"/>
      <c r="AJ287" s="94">
        <v>5.0659037635000202E-2</v>
      </c>
      <c r="AK287" s="94"/>
      <c r="AL287" s="94"/>
      <c r="AM287" s="94"/>
      <c r="AN287" s="94"/>
      <c r="AO287" s="94"/>
      <c r="AP287" s="94"/>
      <c r="AQ287" s="94"/>
      <c r="AR287" s="94"/>
      <c r="AS287" s="94"/>
    </row>
    <row r="288" spans="2:47" s="1" customFormat="1" ht="11.1" customHeight="1" x14ac:dyDescent="0.15">
      <c r="B288" s="12" t="s">
        <v>1217</v>
      </c>
      <c r="C288" s="104">
        <v>1027266688.37</v>
      </c>
      <c r="D288" s="104"/>
      <c r="E288" s="104"/>
      <c r="F288" s="104"/>
      <c r="G288" s="104"/>
      <c r="H288" s="104"/>
      <c r="I288" s="104"/>
      <c r="J288" s="104"/>
      <c r="K288" s="104"/>
      <c r="L288" s="104"/>
      <c r="M288" s="104"/>
      <c r="N288" s="104"/>
      <c r="O288" s="94">
        <v>4.5869627867740098E-2</v>
      </c>
      <c r="P288" s="94"/>
      <c r="Q288" s="94"/>
      <c r="R288" s="94"/>
      <c r="S288" s="94"/>
      <c r="T288" s="94"/>
      <c r="U288" s="94"/>
      <c r="V288" s="94"/>
      <c r="W288" s="94"/>
      <c r="X288" s="94"/>
      <c r="Y288" s="94"/>
      <c r="Z288" s="92">
        <v>6330</v>
      </c>
      <c r="AA288" s="92"/>
      <c r="AB288" s="92"/>
      <c r="AC288" s="92"/>
      <c r="AD288" s="92"/>
      <c r="AE288" s="92"/>
      <c r="AF288" s="92"/>
      <c r="AG288" s="92"/>
      <c r="AH288" s="92"/>
      <c r="AI288" s="92"/>
      <c r="AJ288" s="94">
        <v>2.1106543028338799E-2</v>
      </c>
      <c r="AK288" s="94"/>
      <c r="AL288" s="94"/>
      <c r="AM288" s="94"/>
      <c r="AN288" s="94"/>
      <c r="AO288" s="94"/>
      <c r="AP288" s="94"/>
      <c r="AQ288" s="94"/>
      <c r="AR288" s="94"/>
      <c r="AS288" s="94"/>
    </row>
    <row r="289" spans="2:47" s="1" customFormat="1" ht="11.1" customHeight="1" x14ac:dyDescent="0.15">
      <c r="B289" s="12" t="s">
        <v>1218</v>
      </c>
      <c r="C289" s="104">
        <v>168861171.72</v>
      </c>
      <c r="D289" s="104"/>
      <c r="E289" s="104"/>
      <c r="F289" s="104"/>
      <c r="G289" s="104"/>
      <c r="H289" s="104"/>
      <c r="I289" s="104"/>
      <c r="J289" s="104"/>
      <c r="K289" s="104"/>
      <c r="L289" s="104"/>
      <c r="M289" s="104"/>
      <c r="N289" s="104"/>
      <c r="O289" s="94">
        <v>7.54000805808E-3</v>
      </c>
      <c r="P289" s="94"/>
      <c r="Q289" s="94"/>
      <c r="R289" s="94"/>
      <c r="S289" s="94"/>
      <c r="T289" s="94"/>
      <c r="U289" s="94"/>
      <c r="V289" s="94"/>
      <c r="W289" s="94"/>
      <c r="X289" s="94"/>
      <c r="Y289" s="94"/>
      <c r="Z289" s="92">
        <v>1505</v>
      </c>
      <c r="AA289" s="92"/>
      <c r="AB289" s="92"/>
      <c r="AC289" s="92"/>
      <c r="AD289" s="92"/>
      <c r="AE289" s="92"/>
      <c r="AF289" s="92"/>
      <c r="AG289" s="92"/>
      <c r="AH289" s="92"/>
      <c r="AI289" s="92"/>
      <c r="AJ289" s="94">
        <v>5.0182223155844996E-3</v>
      </c>
      <c r="AK289" s="94"/>
      <c r="AL289" s="94"/>
      <c r="AM289" s="94"/>
      <c r="AN289" s="94"/>
      <c r="AO289" s="94"/>
      <c r="AP289" s="94"/>
      <c r="AQ289" s="94"/>
      <c r="AR289" s="94"/>
      <c r="AS289" s="94"/>
    </row>
    <row r="290" spans="2:47" s="1" customFormat="1" ht="11.1" customHeight="1" x14ac:dyDescent="0.15">
      <c r="B290" s="12" t="s">
        <v>1219</v>
      </c>
      <c r="C290" s="104">
        <v>113712519.27</v>
      </c>
      <c r="D290" s="104"/>
      <c r="E290" s="104"/>
      <c r="F290" s="104"/>
      <c r="G290" s="104"/>
      <c r="H290" s="104"/>
      <c r="I290" s="104"/>
      <c r="J290" s="104"/>
      <c r="K290" s="104"/>
      <c r="L290" s="104"/>
      <c r="M290" s="104"/>
      <c r="N290" s="104"/>
      <c r="O290" s="94">
        <v>5.0775042176189403E-3</v>
      </c>
      <c r="P290" s="94"/>
      <c r="Q290" s="94"/>
      <c r="R290" s="94"/>
      <c r="S290" s="94"/>
      <c r="T290" s="94"/>
      <c r="U290" s="94"/>
      <c r="V290" s="94"/>
      <c r="W290" s="94"/>
      <c r="X290" s="94"/>
      <c r="Y290" s="94"/>
      <c r="Z290" s="92">
        <v>1045</v>
      </c>
      <c r="AA290" s="92"/>
      <c r="AB290" s="92"/>
      <c r="AC290" s="92"/>
      <c r="AD290" s="92"/>
      <c r="AE290" s="92"/>
      <c r="AF290" s="92"/>
      <c r="AG290" s="92"/>
      <c r="AH290" s="92"/>
      <c r="AI290" s="92"/>
      <c r="AJ290" s="94">
        <v>3.4844135015188E-3</v>
      </c>
      <c r="AK290" s="94"/>
      <c r="AL290" s="94"/>
      <c r="AM290" s="94"/>
      <c r="AN290" s="94"/>
      <c r="AO290" s="94"/>
      <c r="AP290" s="94"/>
      <c r="AQ290" s="94"/>
      <c r="AR290" s="94"/>
      <c r="AS290" s="94"/>
    </row>
    <row r="291" spans="2:47" s="1" customFormat="1" ht="11.1" customHeight="1" x14ac:dyDescent="0.15">
      <c r="B291" s="12" t="s">
        <v>1220</v>
      </c>
      <c r="C291" s="104">
        <v>341092052.02999997</v>
      </c>
      <c r="D291" s="104"/>
      <c r="E291" s="104"/>
      <c r="F291" s="104"/>
      <c r="G291" s="104"/>
      <c r="H291" s="104"/>
      <c r="I291" s="104"/>
      <c r="J291" s="104"/>
      <c r="K291" s="104"/>
      <c r="L291" s="104"/>
      <c r="M291" s="104"/>
      <c r="N291" s="104"/>
      <c r="O291" s="94">
        <v>1.5230480723643001E-2</v>
      </c>
      <c r="P291" s="94"/>
      <c r="Q291" s="94"/>
      <c r="R291" s="94"/>
      <c r="S291" s="94"/>
      <c r="T291" s="94"/>
      <c r="U291" s="94"/>
      <c r="V291" s="94"/>
      <c r="W291" s="94"/>
      <c r="X291" s="94"/>
      <c r="Y291" s="94"/>
      <c r="Z291" s="92">
        <v>2819</v>
      </c>
      <c r="AA291" s="92"/>
      <c r="AB291" s="92"/>
      <c r="AC291" s="92"/>
      <c r="AD291" s="92"/>
      <c r="AE291" s="92"/>
      <c r="AF291" s="92"/>
      <c r="AG291" s="92"/>
      <c r="AH291" s="92"/>
      <c r="AI291" s="92"/>
      <c r="AJ291" s="94">
        <v>9.3995805366330204E-3</v>
      </c>
      <c r="AK291" s="94"/>
      <c r="AL291" s="94"/>
      <c r="AM291" s="94"/>
      <c r="AN291" s="94"/>
      <c r="AO291" s="94"/>
      <c r="AP291" s="94"/>
      <c r="AQ291" s="94"/>
      <c r="AR291" s="94"/>
      <c r="AS291" s="94"/>
    </row>
    <row r="292" spans="2:47" s="1" customFormat="1" ht="12.75" customHeight="1" x14ac:dyDescent="0.15">
      <c r="B292" s="49"/>
      <c r="C292" s="105">
        <v>22395356930.560001</v>
      </c>
      <c r="D292" s="105"/>
      <c r="E292" s="105"/>
      <c r="F292" s="105"/>
      <c r="G292" s="105"/>
      <c r="H292" s="105"/>
      <c r="I292" s="105"/>
      <c r="J292" s="105"/>
      <c r="K292" s="105"/>
      <c r="L292" s="105"/>
      <c r="M292" s="105"/>
      <c r="N292" s="105"/>
      <c r="O292" s="95">
        <v>1</v>
      </c>
      <c r="P292" s="95"/>
      <c r="Q292" s="95"/>
      <c r="R292" s="95"/>
      <c r="S292" s="95"/>
      <c r="T292" s="95"/>
      <c r="U292" s="95"/>
      <c r="V292" s="95"/>
      <c r="W292" s="95"/>
      <c r="X292" s="95"/>
      <c r="Y292" s="95"/>
      <c r="Z292" s="93">
        <v>299907</v>
      </c>
      <c r="AA292" s="93"/>
      <c r="AB292" s="93"/>
      <c r="AC292" s="93"/>
      <c r="AD292" s="93"/>
      <c r="AE292" s="93"/>
      <c r="AF292" s="93"/>
      <c r="AG292" s="93"/>
      <c r="AH292" s="93"/>
      <c r="AI292" s="93"/>
      <c r="AJ292" s="95">
        <v>1</v>
      </c>
      <c r="AK292" s="95"/>
      <c r="AL292" s="95"/>
      <c r="AM292" s="95"/>
      <c r="AN292" s="95"/>
      <c r="AO292" s="95"/>
      <c r="AP292" s="95"/>
      <c r="AQ292" s="95"/>
      <c r="AR292" s="95"/>
      <c r="AS292" s="95"/>
    </row>
    <row r="293" spans="2:47" s="1" customFormat="1" ht="9" customHeight="1" x14ac:dyDescent="0.15"/>
    <row r="294" spans="2:47" s="1" customFormat="1" ht="19.2" customHeight="1" x14ac:dyDescent="0.15">
      <c r="B294" s="85" t="s">
        <v>1254</v>
      </c>
      <c r="C294" s="85"/>
      <c r="D294" s="85"/>
      <c r="E294" s="85"/>
      <c r="F294" s="85"/>
      <c r="G294" s="85"/>
      <c r="H294" s="85"/>
      <c r="I294" s="85"/>
      <c r="J294" s="85"/>
      <c r="K294" s="85"/>
      <c r="L294" s="85"/>
      <c r="M294" s="85"/>
      <c r="N294" s="85"/>
      <c r="O294" s="85"/>
      <c r="P294" s="85"/>
      <c r="Q294" s="85"/>
      <c r="R294" s="85"/>
      <c r="S294" s="85"/>
      <c r="T294" s="85"/>
      <c r="U294" s="85"/>
      <c r="V294" s="85"/>
      <c r="W294" s="85"/>
      <c r="X294" s="85"/>
      <c r="Y294" s="85"/>
      <c r="Z294" s="85"/>
      <c r="AA294" s="85"/>
      <c r="AB294" s="85"/>
      <c r="AC294" s="85"/>
      <c r="AD294" s="85"/>
      <c r="AE294" s="85"/>
      <c r="AF294" s="85"/>
      <c r="AG294" s="85"/>
      <c r="AH294" s="85"/>
      <c r="AI294" s="85"/>
      <c r="AJ294" s="85"/>
      <c r="AK294" s="85"/>
      <c r="AL294" s="85"/>
      <c r="AM294" s="85"/>
      <c r="AN294" s="85"/>
      <c r="AO294" s="85"/>
      <c r="AP294" s="85"/>
      <c r="AQ294" s="85"/>
      <c r="AR294" s="85"/>
      <c r="AS294" s="85"/>
      <c r="AT294" s="85"/>
      <c r="AU294" s="85"/>
    </row>
    <row r="295" spans="2:47" s="1" customFormat="1" ht="7.95" customHeight="1" x14ac:dyDescent="0.15"/>
    <row r="296" spans="2:47" s="1" customFormat="1" ht="13.35" customHeight="1" x14ac:dyDescent="0.15">
      <c r="B296" s="99"/>
      <c r="C296" s="99"/>
      <c r="D296" s="79" t="s">
        <v>1117</v>
      </c>
      <c r="E296" s="79"/>
      <c r="F296" s="79"/>
      <c r="G296" s="79"/>
      <c r="H296" s="79"/>
      <c r="I296" s="79"/>
      <c r="J296" s="79"/>
      <c r="K296" s="79"/>
      <c r="L296" s="79"/>
      <c r="M296" s="79"/>
      <c r="N296" s="79"/>
      <c r="O296" s="79"/>
      <c r="P296" s="79" t="s">
        <v>1118</v>
      </c>
      <c r="Q296" s="79"/>
      <c r="R296" s="79"/>
      <c r="S296" s="79"/>
      <c r="T296" s="79"/>
      <c r="U296" s="79"/>
      <c r="V296" s="79"/>
      <c r="W296" s="79"/>
      <c r="X296" s="79"/>
      <c r="Y296" s="79"/>
      <c r="Z296" s="79"/>
      <c r="AA296" s="79" t="s">
        <v>1119</v>
      </c>
      <c r="AB296" s="79"/>
      <c r="AC296" s="79"/>
      <c r="AD296" s="79"/>
      <c r="AE296" s="79"/>
      <c r="AF296" s="79"/>
      <c r="AG296" s="79"/>
      <c r="AH296" s="79"/>
      <c r="AI296" s="79"/>
      <c r="AJ296" s="79"/>
      <c r="AK296" s="79" t="s">
        <v>1118</v>
      </c>
      <c r="AL296" s="79"/>
      <c r="AM296" s="79"/>
      <c r="AN296" s="79"/>
      <c r="AO296" s="79"/>
      <c r="AP296" s="79"/>
      <c r="AQ296" s="79"/>
      <c r="AR296" s="79"/>
      <c r="AS296" s="79"/>
      <c r="AT296" s="96"/>
      <c r="AU296" s="96"/>
    </row>
    <row r="297" spans="2:47" s="1" customFormat="1" ht="11.1" customHeight="1" x14ac:dyDescent="0.15">
      <c r="B297" s="100" t="s">
        <v>1221</v>
      </c>
      <c r="C297" s="100"/>
      <c r="D297" s="104">
        <v>139053943.91</v>
      </c>
      <c r="E297" s="104"/>
      <c r="F297" s="104"/>
      <c r="G297" s="104"/>
      <c r="H297" s="104"/>
      <c r="I297" s="104"/>
      <c r="J297" s="104"/>
      <c r="K297" s="104"/>
      <c r="L297" s="104"/>
      <c r="M297" s="104"/>
      <c r="N297" s="104"/>
      <c r="O297" s="104"/>
      <c r="P297" s="94">
        <v>6.2090523647895602E-3</v>
      </c>
      <c r="Q297" s="94"/>
      <c r="R297" s="94"/>
      <c r="S297" s="94"/>
      <c r="T297" s="94"/>
      <c r="U297" s="94"/>
      <c r="V297" s="94"/>
      <c r="W297" s="94"/>
      <c r="X297" s="94"/>
      <c r="Y297" s="94"/>
      <c r="Z297" s="94"/>
      <c r="AA297" s="92">
        <v>16921</v>
      </c>
      <c r="AB297" s="92"/>
      <c r="AC297" s="92"/>
      <c r="AD297" s="92"/>
      <c r="AE297" s="92"/>
      <c r="AF297" s="92"/>
      <c r="AG297" s="92"/>
      <c r="AH297" s="92"/>
      <c r="AI297" s="92"/>
      <c r="AJ297" s="92"/>
      <c r="AK297" s="94">
        <v>5.6420823788707802E-2</v>
      </c>
      <c r="AL297" s="94"/>
      <c r="AM297" s="94"/>
      <c r="AN297" s="94"/>
      <c r="AO297" s="94"/>
      <c r="AP297" s="94"/>
      <c r="AQ297" s="94"/>
      <c r="AR297" s="94"/>
      <c r="AS297" s="94"/>
      <c r="AT297" s="97">
        <v>1</v>
      </c>
      <c r="AU297" s="97"/>
    </row>
    <row r="298" spans="2:47" s="1" customFormat="1" ht="11.1" customHeight="1" x14ac:dyDescent="0.15">
      <c r="B298" s="100" t="s">
        <v>1222</v>
      </c>
      <c r="C298" s="100"/>
      <c r="D298" s="104">
        <v>502695935.53999901</v>
      </c>
      <c r="E298" s="104"/>
      <c r="F298" s="104"/>
      <c r="G298" s="104"/>
      <c r="H298" s="104"/>
      <c r="I298" s="104"/>
      <c r="J298" s="104"/>
      <c r="K298" s="104"/>
      <c r="L298" s="104"/>
      <c r="M298" s="104"/>
      <c r="N298" s="104"/>
      <c r="O298" s="104"/>
      <c r="P298" s="94">
        <v>2.24464355311987E-2</v>
      </c>
      <c r="Q298" s="94"/>
      <c r="R298" s="94"/>
      <c r="S298" s="94"/>
      <c r="T298" s="94"/>
      <c r="U298" s="94"/>
      <c r="V298" s="94"/>
      <c r="W298" s="94"/>
      <c r="X298" s="94"/>
      <c r="Y298" s="94"/>
      <c r="Z298" s="94"/>
      <c r="AA298" s="92">
        <v>20396</v>
      </c>
      <c r="AB298" s="92"/>
      <c r="AC298" s="92"/>
      <c r="AD298" s="92"/>
      <c r="AE298" s="92"/>
      <c r="AF298" s="92"/>
      <c r="AG298" s="92"/>
      <c r="AH298" s="92"/>
      <c r="AI298" s="92"/>
      <c r="AJ298" s="92"/>
      <c r="AK298" s="94">
        <v>6.8007749068878007E-2</v>
      </c>
      <c r="AL298" s="94"/>
      <c r="AM298" s="94"/>
      <c r="AN298" s="94"/>
      <c r="AO298" s="94"/>
      <c r="AP298" s="94"/>
      <c r="AQ298" s="94"/>
      <c r="AR298" s="94"/>
      <c r="AS298" s="94"/>
      <c r="AT298" s="97">
        <v>2</v>
      </c>
      <c r="AU298" s="97"/>
    </row>
    <row r="299" spans="2:47" s="1" customFormat="1" ht="11.1" customHeight="1" x14ac:dyDescent="0.15">
      <c r="B299" s="100" t="s">
        <v>1223</v>
      </c>
      <c r="C299" s="100"/>
      <c r="D299" s="104">
        <v>1208033087.1600101</v>
      </c>
      <c r="E299" s="104"/>
      <c r="F299" s="104"/>
      <c r="G299" s="104"/>
      <c r="H299" s="104"/>
      <c r="I299" s="104"/>
      <c r="J299" s="104"/>
      <c r="K299" s="104"/>
      <c r="L299" s="104"/>
      <c r="M299" s="104"/>
      <c r="N299" s="104"/>
      <c r="O299" s="104"/>
      <c r="P299" s="94">
        <v>5.3941229465807899E-2</v>
      </c>
      <c r="Q299" s="94"/>
      <c r="R299" s="94"/>
      <c r="S299" s="94"/>
      <c r="T299" s="94"/>
      <c r="U299" s="94"/>
      <c r="V299" s="94"/>
      <c r="W299" s="94"/>
      <c r="X299" s="94"/>
      <c r="Y299" s="94"/>
      <c r="Z299" s="94"/>
      <c r="AA299" s="92">
        <v>27723</v>
      </c>
      <c r="AB299" s="92"/>
      <c r="AC299" s="92"/>
      <c r="AD299" s="92"/>
      <c r="AE299" s="92"/>
      <c r="AF299" s="92"/>
      <c r="AG299" s="92"/>
      <c r="AH299" s="92"/>
      <c r="AI299" s="92"/>
      <c r="AJ299" s="92"/>
      <c r="AK299" s="94">
        <v>9.2438655983354795E-2</v>
      </c>
      <c r="AL299" s="94"/>
      <c r="AM299" s="94"/>
      <c r="AN299" s="94"/>
      <c r="AO299" s="94"/>
      <c r="AP299" s="94"/>
      <c r="AQ299" s="94"/>
      <c r="AR299" s="94"/>
      <c r="AS299" s="94"/>
      <c r="AT299" s="97">
        <v>3</v>
      </c>
      <c r="AU299" s="97"/>
    </row>
    <row r="300" spans="2:47" s="1" customFormat="1" ht="11.1" customHeight="1" x14ac:dyDescent="0.15">
      <c r="B300" s="100" t="s">
        <v>1224</v>
      </c>
      <c r="C300" s="100"/>
      <c r="D300" s="104">
        <v>2516188806.1099901</v>
      </c>
      <c r="E300" s="104"/>
      <c r="F300" s="104"/>
      <c r="G300" s="104"/>
      <c r="H300" s="104"/>
      <c r="I300" s="104"/>
      <c r="J300" s="104"/>
      <c r="K300" s="104"/>
      <c r="L300" s="104"/>
      <c r="M300" s="104"/>
      <c r="N300" s="104"/>
      <c r="O300" s="104"/>
      <c r="P300" s="94">
        <v>0.112353145962879</v>
      </c>
      <c r="Q300" s="94"/>
      <c r="R300" s="94"/>
      <c r="S300" s="94"/>
      <c r="T300" s="94"/>
      <c r="U300" s="94"/>
      <c r="V300" s="94"/>
      <c r="W300" s="94"/>
      <c r="X300" s="94"/>
      <c r="Y300" s="94"/>
      <c r="Z300" s="94"/>
      <c r="AA300" s="92">
        <v>38301</v>
      </c>
      <c r="AB300" s="92"/>
      <c r="AC300" s="92"/>
      <c r="AD300" s="92"/>
      <c r="AE300" s="92"/>
      <c r="AF300" s="92"/>
      <c r="AG300" s="92"/>
      <c r="AH300" s="92"/>
      <c r="AI300" s="92"/>
      <c r="AJ300" s="92"/>
      <c r="AK300" s="94">
        <v>0.127709589972892</v>
      </c>
      <c r="AL300" s="94"/>
      <c r="AM300" s="94"/>
      <c r="AN300" s="94"/>
      <c r="AO300" s="94"/>
      <c r="AP300" s="94"/>
      <c r="AQ300" s="94"/>
      <c r="AR300" s="94"/>
      <c r="AS300" s="94"/>
      <c r="AT300" s="97">
        <v>4</v>
      </c>
      <c r="AU300" s="97"/>
    </row>
    <row r="301" spans="2:47" s="1" customFormat="1" ht="11.1" customHeight="1" x14ac:dyDescent="0.15">
      <c r="B301" s="100" t="s">
        <v>1225</v>
      </c>
      <c r="C301" s="100"/>
      <c r="D301" s="104">
        <v>4148552334.48</v>
      </c>
      <c r="E301" s="104"/>
      <c r="F301" s="104"/>
      <c r="G301" s="104"/>
      <c r="H301" s="104"/>
      <c r="I301" s="104"/>
      <c r="J301" s="104"/>
      <c r="K301" s="104"/>
      <c r="L301" s="104"/>
      <c r="M301" s="104"/>
      <c r="N301" s="104"/>
      <c r="O301" s="104"/>
      <c r="P301" s="94">
        <v>0.185241626080941</v>
      </c>
      <c r="Q301" s="94"/>
      <c r="R301" s="94"/>
      <c r="S301" s="94"/>
      <c r="T301" s="94"/>
      <c r="U301" s="94"/>
      <c r="V301" s="94"/>
      <c r="W301" s="94"/>
      <c r="X301" s="94"/>
      <c r="Y301" s="94"/>
      <c r="Z301" s="94"/>
      <c r="AA301" s="92">
        <v>43341</v>
      </c>
      <c r="AB301" s="92"/>
      <c r="AC301" s="92"/>
      <c r="AD301" s="92"/>
      <c r="AE301" s="92"/>
      <c r="AF301" s="92"/>
      <c r="AG301" s="92"/>
      <c r="AH301" s="92"/>
      <c r="AI301" s="92"/>
      <c r="AJ301" s="92"/>
      <c r="AK301" s="94">
        <v>0.144514799587872</v>
      </c>
      <c r="AL301" s="94"/>
      <c r="AM301" s="94"/>
      <c r="AN301" s="94"/>
      <c r="AO301" s="94"/>
      <c r="AP301" s="94"/>
      <c r="AQ301" s="94"/>
      <c r="AR301" s="94"/>
      <c r="AS301" s="94"/>
      <c r="AT301" s="97">
        <v>5</v>
      </c>
      <c r="AU301" s="97"/>
    </row>
    <row r="302" spans="2:47" s="1" customFormat="1" ht="11.1" customHeight="1" x14ac:dyDescent="0.15">
      <c r="B302" s="100" t="s">
        <v>1226</v>
      </c>
      <c r="C302" s="100"/>
      <c r="D302" s="104">
        <v>960713825.61000097</v>
      </c>
      <c r="E302" s="104"/>
      <c r="F302" s="104"/>
      <c r="G302" s="104"/>
      <c r="H302" s="104"/>
      <c r="I302" s="104"/>
      <c r="J302" s="104"/>
      <c r="K302" s="104"/>
      <c r="L302" s="104"/>
      <c r="M302" s="104"/>
      <c r="N302" s="104"/>
      <c r="O302" s="104"/>
      <c r="P302" s="94">
        <v>4.2897901944087401E-2</v>
      </c>
      <c r="Q302" s="94"/>
      <c r="R302" s="94"/>
      <c r="S302" s="94"/>
      <c r="T302" s="94"/>
      <c r="U302" s="94"/>
      <c r="V302" s="94"/>
      <c r="W302" s="94"/>
      <c r="X302" s="94"/>
      <c r="Y302" s="94"/>
      <c r="Z302" s="94"/>
      <c r="AA302" s="92">
        <v>18301</v>
      </c>
      <c r="AB302" s="92"/>
      <c r="AC302" s="92"/>
      <c r="AD302" s="92"/>
      <c r="AE302" s="92"/>
      <c r="AF302" s="92"/>
      <c r="AG302" s="92"/>
      <c r="AH302" s="92"/>
      <c r="AI302" s="92"/>
      <c r="AJ302" s="92"/>
      <c r="AK302" s="94">
        <v>6.1022250230904899E-2</v>
      </c>
      <c r="AL302" s="94"/>
      <c r="AM302" s="94"/>
      <c r="AN302" s="94"/>
      <c r="AO302" s="94"/>
      <c r="AP302" s="94"/>
      <c r="AQ302" s="94"/>
      <c r="AR302" s="94"/>
      <c r="AS302" s="94"/>
      <c r="AT302" s="97">
        <v>6</v>
      </c>
      <c r="AU302" s="97"/>
    </row>
    <row r="303" spans="2:47" s="1" customFormat="1" ht="11.1" customHeight="1" x14ac:dyDescent="0.15">
      <c r="B303" s="100" t="s">
        <v>1227</v>
      </c>
      <c r="C303" s="100"/>
      <c r="D303" s="104">
        <v>990931882.81000102</v>
      </c>
      <c r="E303" s="104"/>
      <c r="F303" s="104"/>
      <c r="G303" s="104"/>
      <c r="H303" s="104"/>
      <c r="I303" s="104"/>
      <c r="J303" s="104"/>
      <c r="K303" s="104"/>
      <c r="L303" s="104"/>
      <c r="M303" s="104"/>
      <c r="N303" s="104"/>
      <c r="O303" s="104"/>
      <c r="P303" s="94">
        <v>4.4247202037570897E-2</v>
      </c>
      <c r="Q303" s="94"/>
      <c r="R303" s="94"/>
      <c r="S303" s="94"/>
      <c r="T303" s="94"/>
      <c r="U303" s="94"/>
      <c r="V303" s="94"/>
      <c r="W303" s="94"/>
      <c r="X303" s="94"/>
      <c r="Y303" s="94"/>
      <c r="Z303" s="94"/>
      <c r="AA303" s="92">
        <v>16700</v>
      </c>
      <c r="AB303" s="92"/>
      <c r="AC303" s="92"/>
      <c r="AD303" s="92"/>
      <c r="AE303" s="92"/>
      <c r="AF303" s="92"/>
      <c r="AG303" s="92"/>
      <c r="AH303" s="92"/>
      <c r="AI303" s="92"/>
      <c r="AJ303" s="92"/>
      <c r="AK303" s="94">
        <v>5.5683928684558903E-2</v>
      </c>
      <c r="AL303" s="94"/>
      <c r="AM303" s="94"/>
      <c r="AN303" s="94"/>
      <c r="AO303" s="94"/>
      <c r="AP303" s="94"/>
      <c r="AQ303" s="94"/>
      <c r="AR303" s="94"/>
      <c r="AS303" s="94"/>
      <c r="AT303" s="97">
        <v>7</v>
      </c>
      <c r="AU303" s="97"/>
    </row>
    <row r="304" spans="2:47" s="1" customFormat="1" ht="11.1" customHeight="1" x14ac:dyDescent="0.15">
      <c r="B304" s="100" t="s">
        <v>1228</v>
      </c>
      <c r="C304" s="100"/>
      <c r="D304" s="104">
        <v>1219008213.9400001</v>
      </c>
      <c r="E304" s="104"/>
      <c r="F304" s="104"/>
      <c r="G304" s="104"/>
      <c r="H304" s="104"/>
      <c r="I304" s="104"/>
      <c r="J304" s="104"/>
      <c r="K304" s="104"/>
      <c r="L304" s="104"/>
      <c r="M304" s="104"/>
      <c r="N304" s="104"/>
      <c r="O304" s="104"/>
      <c r="P304" s="94">
        <v>5.4431292062890997E-2</v>
      </c>
      <c r="Q304" s="94"/>
      <c r="R304" s="94"/>
      <c r="S304" s="94"/>
      <c r="T304" s="94"/>
      <c r="U304" s="94"/>
      <c r="V304" s="94"/>
      <c r="W304" s="94"/>
      <c r="X304" s="94"/>
      <c r="Y304" s="94"/>
      <c r="Z304" s="94"/>
      <c r="AA304" s="92">
        <v>17275</v>
      </c>
      <c r="AB304" s="92"/>
      <c r="AC304" s="92"/>
      <c r="AD304" s="92"/>
      <c r="AE304" s="92"/>
      <c r="AF304" s="92"/>
      <c r="AG304" s="92"/>
      <c r="AH304" s="92"/>
      <c r="AI304" s="92"/>
      <c r="AJ304" s="92"/>
      <c r="AK304" s="94">
        <v>5.7601189702141002E-2</v>
      </c>
      <c r="AL304" s="94"/>
      <c r="AM304" s="94"/>
      <c r="AN304" s="94"/>
      <c r="AO304" s="94"/>
      <c r="AP304" s="94"/>
      <c r="AQ304" s="94"/>
      <c r="AR304" s="94"/>
      <c r="AS304" s="94"/>
      <c r="AT304" s="97">
        <v>8</v>
      </c>
      <c r="AU304" s="97"/>
    </row>
    <row r="305" spans="2:47" s="1" customFormat="1" ht="11.1" customHeight="1" x14ac:dyDescent="0.15">
      <c r="B305" s="100" t="s">
        <v>1229</v>
      </c>
      <c r="C305" s="100"/>
      <c r="D305" s="104">
        <v>1745829312.1599901</v>
      </c>
      <c r="E305" s="104"/>
      <c r="F305" s="104"/>
      <c r="G305" s="104"/>
      <c r="H305" s="104"/>
      <c r="I305" s="104"/>
      <c r="J305" s="104"/>
      <c r="K305" s="104"/>
      <c r="L305" s="104"/>
      <c r="M305" s="104"/>
      <c r="N305" s="104"/>
      <c r="O305" s="104"/>
      <c r="P305" s="94">
        <v>7.7954967075237497E-2</v>
      </c>
      <c r="Q305" s="94"/>
      <c r="R305" s="94"/>
      <c r="S305" s="94"/>
      <c r="T305" s="94"/>
      <c r="U305" s="94"/>
      <c r="V305" s="94"/>
      <c r="W305" s="94"/>
      <c r="X305" s="94"/>
      <c r="Y305" s="94"/>
      <c r="Z305" s="94"/>
      <c r="AA305" s="92">
        <v>19000</v>
      </c>
      <c r="AB305" s="92"/>
      <c r="AC305" s="92"/>
      <c r="AD305" s="92"/>
      <c r="AE305" s="92"/>
      <c r="AF305" s="92"/>
      <c r="AG305" s="92"/>
      <c r="AH305" s="92"/>
      <c r="AI305" s="92"/>
      <c r="AJ305" s="92"/>
      <c r="AK305" s="94">
        <v>6.3352972754887396E-2</v>
      </c>
      <c r="AL305" s="94"/>
      <c r="AM305" s="94"/>
      <c r="AN305" s="94"/>
      <c r="AO305" s="94"/>
      <c r="AP305" s="94"/>
      <c r="AQ305" s="94"/>
      <c r="AR305" s="94"/>
      <c r="AS305" s="94"/>
      <c r="AT305" s="97">
        <v>9</v>
      </c>
      <c r="AU305" s="97"/>
    </row>
    <row r="306" spans="2:47" s="1" customFormat="1" ht="11.1" customHeight="1" x14ac:dyDescent="0.15">
      <c r="B306" s="100" t="s">
        <v>1230</v>
      </c>
      <c r="C306" s="100"/>
      <c r="D306" s="104">
        <v>1822623546.3800099</v>
      </c>
      <c r="E306" s="104"/>
      <c r="F306" s="104"/>
      <c r="G306" s="104"/>
      <c r="H306" s="104"/>
      <c r="I306" s="104"/>
      <c r="J306" s="104"/>
      <c r="K306" s="104"/>
      <c r="L306" s="104"/>
      <c r="M306" s="104"/>
      <c r="N306" s="104"/>
      <c r="O306" s="104"/>
      <c r="P306" s="94">
        <v>8.1383991870784295E-2</v>
      </c>
      <c r="Q306" s="94"/>
      <c r="R306" s="94"/>
      <c r="S306" s="94"/>
      <c r="T306" s="94"/>
      <c r="U306" s="94"/>
      <c r="V306" s="94"/>
      <c r="W306" s="94"/>
      <c r="X306" s="94"/>
      <c r="Y306" s="94"/>
      <c r="Z306" s="94"/>
      <c r="AA306" s="92">
        <v>16725</v>
      </c>
      <c r="AB306" s="92"/>
      <c r="AC306" s="92"/>
      <c r="AD306" s="92"/>
      <c r="AE306" s="92"/>
      <c r="AF306" s="92"/>
      <c r="AG306" s="92"/>
      <c r="AH306" s="92"/>
      <c r="AI306" s="92"/>
      <c r="AJ306" s="92"/>
      <c r="AK306" s="94">
        <v>5.5767287859236403E-2</v>
      </c>
      <c r="AL306" s="94"/>
      <c r="AM306" s="94"/>
      <c r="AN306" s="94"/>
      <c r="AO306" s="94"/>
      <c r="AP306" s="94"/>
      <c r="AQ306" s="94"/>
      <c r="AR306" s="94"/>
      <c r="AS306" s="94"/>
      <c r="AT306" s="97">
        <v>10</v>
      </c>
      <c r="AU306" s="97"/>
    </row>
    <row r="307" spans="2:47" s="1" customFormat="1" ht="11.1" customHeight="1" x14ac:dyDescent="0.15">
      <c r="B307" s="100" t="s">
        <v>1231</v>
      </c>
      <c r="C307" s="100"/>
      <c r="D307" s="104">
        <v>3254584300.43999</v>
      </c>
      <c r="E307" s="104"/>
      <c r="F307" s="104"/>
      <c r="G307" s="104"/>
      <c r="H307" s="104"/>
      <c r="I307" s="104"/>
      <c r="J307" s="104"/>
      <c r="K307" s="104"/>
      <c r="L307" s="104"/>
      <c r="M307" s="104"/>
      <c r="N307" s="104"/>
      <c r="O307" s="104"/>
      <c r="P307" s="94">
        <v>0.145324064739459</v>
      </c>
      <c r="Q307" s="94"/>
      <c r="R307" s="94"/>
      <c r="S307" s="94"/>
      <c r="T307" s="94"/>
      <c r="U307" s="94"/>
      <c r="V307" s="94"/>
      <c r="W307" s="94"/>
      <c r="X307" s="94"/>
      <c r="Y307" s="94"/>
      <c r="Z307" s="94"/>
      <c r="AA307" s="92">
        <v>35512</v>
      </c>
      <c r="AB307" s="92"/>
      <c r="AC307" s="92"/>
      <c r="AD307" s="92"/>
      <c r="AE307" s="92"/>
      <c r="AF307" s="92"/>
      <c r="AG307" s="92"/>
      <c r="AH307" s="92"/>
      <c r="AI307" s="92"/>
      <c r="AJ307" s="92"/>
      <c r="AK307" s="94">
        <v>0.118410040445872</v>
      </c>
      <c r="AL307" s="94"/>
      <c r="AM307" s="94"/>
      <c r="AN307" s="94"/>
      <c r="AO307" s="94"/>
      <c r="AP307" s="94"/>
      <c r="AQ307" s="94"/>
      <c r="AR307" s="94"/>
      <c r="AS307" s="94"/>
      <c r="AT307" s="97">
        <v>11</v>
      </c>
      <c r="AU307" s="97"/>
    </row>
    <row r="308" spans="2:47" s="1" customFormat="1" ht="11.1" customHeight="1" x14ac:dyDescent="0.15">
      <c r="B308" s="100" t="s">
        <v>1232</v>
      </c>
      <c r="C308" s="100"/>
      <c r="D308" s="104">
        <v>1480818635.9400001</v>
      </c>
      <c r="E308" s="104"/>
      <c r="F308" s="104"/>
      <c r="G308" s="104"/>
      <c r="H308" s="104"/>
      <c r="I308" s="104"/>
      <c r="J308" s="104"/>
      <c r="K308" s="104"/>
      <c r="L308" s="104"/>
      <c r="M308" s="104"/>
      <c r="N308" s="104"/>
      <c r="O308" s="104"/>
      <c r="P308" s="94">
        <v>6.6121680513129999E-2</v>
      </c>
      <c r="Q308" s="94"/>
      <c r="R308" s="94"/>
      <c r="S308" s="94"/>
      <c r="T308" s="94"/>
      <c r="U308" s="94"/>
      <c r="V308" s="94"/>
      <c r="W308" s="94"/>
      <c r="X308" s="94"/>
      <c r="Y308" s="94"/>
      <c r="Z308" s="94"/>
      <c r="AA308" s="92">
        <v>13519</v>
      </c>
      <c r="AB308" s="92"/>
      <c r="AC308" s="92"/>
      <c r="AD308" s="92"/>
      <c r="AE308" s="92"/>
      <c r="AF308" s="92"/>
      <c r="AG308" s="92"/>
      <c r="AH308" s="92"/>
      <c r="AI308" s="92"/>
      <c r="AJ308" s="92"/>
      <c r="AK308" s="94">
        <v>4.5077307298595902E-2</v>
      </c>
      <c r="AL308" s="94"/>
      <c r="AM308" s="94"/>
      <c r="AN308" s="94"/>
      <c r="AO308" s="94"/>
      <c r="AP308" s="94"/>
      <c r="AQ308" s="94"/>
      <c r="AR308" s="94"/>
      <c r="AS308" s="94"/>
      <c r="AT308" s="97">
        <v>12</v>
      </c>
      <c r="AU308" s="97"/>
    </row>
    <row r="309" spans="2:47" s="1" customFormat="1" ht="11.1" customHeight="1" x14ac:dyDescent="0.15">
      <c r="B309" s="100" t="s">
        <v>1233</v>
      </c>
      <c r="C309" s="100"/>
      <c r="D309" s="104">
        <v>671477729.02999902</v>
      </c>
      <c r="E309" s="104"/>
      <c r="F309" s="104"/>
      <c r="G309" s="104"/>
      <c r="H309" s="104"/>
      <c r="I309" s="104"/>
      <c r="J309" s="104"/>
      <c r="K309" s="104"/>
      <c r="L309" s="104"/>
      <c r="M309" s="104"/>
      <c r="N309" s="104"/>
      <c r="O309" s="104"/>
      <c r="P309" s="94">
        <v>2.9982899183612601E-2</v>
      </c>
      <c r="Q309" s="94"/>
      <c r="R309" s="94"/>
      <c r="S309" s="94"/>
      <c r="T309" s="94"/>
      <c r="U309" s="94"/>
      <c r="V309" s="94"/>
      <c r="W309" s="94"/>
      <c r="X309" s="94"/>
      <c r="Y309" s="94"/>
      <c r="Z309" s="94"/>
      <c r="AA309" s="92">
        <v>5439</v>
      </c>
      <c r="AB309" s="92"/>
      <c r="AC309" s="92"/>
      <c r="AD309" s="92"/>
      <c r="AE309" s="92"/>
      <c r="AF309" s="92"/>
      <c r="AG309" s="92"/>
      <c r="AH309" s="92"/>
      <c r="AI309" s="92"/>
      <c r="AJ309" s="92"/>
      <c r="AK309" s="94">
        <v>1.81356220428333E-2</v>
      </c>
      <c r="AL309" s="94"/>
      <c r="AM309" s="94"/>
      <c r="AN309" s="94"/>
      <c r="AO309" s="94"/>
      <c r="AP309" s="94"/>
      <c r="AQ309" s="94"/>
      <c r="AR309" s="94"/>
      <c r="AS309" s="94"/>
      <c r="AT309" s="97">
        <v>13</v>
      </c>
      <c r="AU309" s="97"/>
    </row>
    <row r="310" spans="2:47" s="1" customFormat="1" ht="11.1" customHeight="1" x14ac:dyDescent="0.15">
      <c r="B310" s="100" t="s">
        <v>1234</v>
      </c>
      <c r="C310" s="100"/>
      <c r="D310" s="104">
        <v>1734845377.05</v>
      </c>
      <c r="E310" s="104"/>
      <c r="F310" s="104"/>
      <c r="G310" s="104"/>
      <c r="H310" s="104"/>
      <c r="I310" s="104"/>
      <c r="J310" s="104"/>
      <c r="K310" s="104"/>
      <c r="L310" s="104"/>
      <c r="M310" s="104"/>
      <c r="N310" s="104"/>
      <c r="O310" s="104"/>
      <c r="P310" s="94">
        <v>7.7464511167611105E-2</v>
      </c>
      <c r="Q310" s="94"/>
      <c r="R310" s="94"/>
      <c r="S310" s="94"/>
      <c r="T310" s="94"/>
      <c r="U310" s="94"/>
      <c r="V310" s="94"/>
      <c r="W310" s="94"/>
      <c r="X310" s="94"/>
      <c r="Y310" s="94"/>
      <c r="Z310" s="94"/>
      <c r="AA310" s="92">
        <v>10754</v>
      </c>
      <c r="AB310" s="92"/>
      <c r="AC310" s="92"/>
      <c r="AD310" s="92"/>
      <c r="AE310" s="92"/>
      <c r="AF310" s="92"/>
      <c r="AG310" s="92"/>
      <c r="AH310" s="92"/>
      <c r="AI310" s="92"/>
      <c r="AJ310" s="92"/>
      <c r="AK310" s="94">
        <v>3.5857782579266202E-2</v>
      </c>
      <c r="AL310" s="94"/>
      <c r="AM310" s="94"/>
      <c r="AN310" s="94"/>
      <c r="AO310" s="94"/>
      <c r="AP310" s="94"/>
      <c r="AQ310" s="94"/>
      <c r="AR310" s="94"/>
      <c r="AS310" s="94"/>
      <c r="AT310" s="97">
        <v>14</v>
      </c>
      <c r="AU310" s="97"/>
    </row>
    <row r="311" spans="2:47" s="1" customFormat="1" ht="11.1" customHeight="1" x14ac:dyDescent="0.15">
      <c r="B311" s="99"/>
      <c r="C311" s="99"/>
      <c r="D311" s="105">
        <v>22395356930.560001</v>
      </c>
      <c r="E311" s="105"/>
      <c r="F311" s="105"/>
      <c r="G311" s="105"/>
      <c r="H311" s="105"/>
      <c r="I311" s="105"/>
      <c r="J311" s="105"/>
      <c r="K311" s="105"/>
      <c r="L311" s="105"/>
      <c r="M311" s="105"/>
      <c r="N311" s="105"/>
      <c r="O311" s="105"/>
      <c r="P311" s="95">
        <v>1</v>
      </c>
      <c r="Q311" s="95"/>
      <c r="R311" s="95"/>
      <c r="S311" s="95"/>
      <c r="T311" s="95"/>
      <c r="U311" s="95"/>
      <c r="V311" s="95"/>
      <c r="W311" s="95"/>
      <c r="X311" s="95"/>
      <c r="Y311" s="95"/>
      <c r="Z311" s="95"/>
      <c r="AA311" s="93">
        <v>299907</v>
      </c>
      <c r="AB311" s="93"/>
      <c r="AC311" s="93"/>
      <c r="AD311" s="93"/>
      <c r="AE311" s="93"/>
      <c r="AF311" s="93"/>
      <c r="AG311" s="93"/>
      <c r="AH311" s="93"/>
      <c r="AI311" s="93"/>
      <c r="AJ311" s="93"/>
      <c r="AK311" s="95">
        <v>1</v>
      </c>
      <c r="AL311" s="95"/>
      <c r="AM311" s="95"/>
      <c r="AN311" s="95"/>
      <c r="AO311" s="95"/>
      <c r="AP311" s="95"/>
      <c r="AQ311" s="95"/>
      <c r="AR311" s="95"/>
      <c r="AS311" s="95"/>
      <c r="AT311" s="98"/>
      <c r="AU311" s="98"/>
    </row>
    <row r="312" spans="2:47" s="1" customFormat="1" ht="9" customHeight="1" x14ac:dyDescent="0.15"/>
    <row r="313" spans="2:47" s="1" customFormat="1" ht="19.2" customHeight="1" x14ac:dyDescent="0.15">
      <c r="B313" s="85" t="s">
        <v>1255</v>
      </c>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c r="AG313" s="85"/>
      <c r="AH313" s="85"/>
      <c r="AI313" s="85"/>
      <c r="AJ313" s="85"/>
      <c r="AK313" s="85"/>
      <c r="AL313" s="85"/>
      <c r="AM313" s="85"/>
      <c r="AN313" s="85"/>
      <c r="AO313" s="85"/>
      <c r="AP313" s="85"/>
      <c r="AQ313" s="85"/>
      <c r="AR313" s="85"/>
      <c r="AS313" s="85"/>
      <c r="AT313" s="85"/>
      <c r="AU313" s="85"/>
    </row>
    <row r="314" spans="2:47" s="1" customFormat="1" ht="7.95" customHeight="1" x14ac:dyDescent="0.15"/>
    <row r="315" spans="2:47" s="1" customFormat="1" ht="10.65" customHeight="1" x14ac:dyDescent="0.15">
      <c r="B315" s="79" t="s">
        <v>1120</v>
      </c>
      <c r="C315" s="79"/>
      <c r="D315" s="79" t="s">
        <v>1117</v>
      </c>
      <c r="E315" s="79"/>
      <c r="F315" s="79"/>
      <c r="G315" s="79"/>
      <c r="H315" s="79"/>
      <c r="I315" s="79"/>
      <c r="J315" s="79"/>
      <c r="K315" s="79"/>
      <c r="L315" s="79"/>
      <c r="M315" s="79"/>
      <c r="N315" s="79"/>
      <c r="O315" s="79"/>
      <c r="P315" s="79" t="s">
        <v>1118</v>
      </c>
      <c r="Q315" s="79"/>
      <c r="R315" s="79"/>
      <c r="S315" s="79"/>
      <c r="T315" s="79"/>
      <c r="U315" s="79"/>
      <c r="V315" s="79"/>
      <c r="W315" s="79"/>
      <c r="X315" s="79"/>
      <c r="Y315" s="79"/>
      <c r="Z315" s="79"/>
      <c r="AA315" s="79" t="s">
        <v>1119</v>
      </c>
      <c r="AB315" s="79"/>
      <c r="AC315" s="79"/>
      <c r="AD315" s="79"/>
      <c r="AE315" s="79"/>
      <c r="AF315" s="79"/>
      <c r="AG315" s="79"/>
      <c r="AH315" s="79"/>
      <c r="AI315" s="79"/>
      <c r="AJ315" s="79"/>
      <c r="AK315" s="79" t="s">
        <v>1118</v>
      </c>
      <c r="AL315" s="79"/>
      <c r="AM315" s="79"/>
      <c r="AN315" s="79"/>
      <c r="AO315" s="79"/>
      <c r="AP315" s="79"/>
      <c r="AQ315" s="79"/>
      <c r="AR315" s="79"/>
      <c r="AS315" s="79"/>
      <c r="AT315" s="79"/>
    </row>
    <row r="316" spans="2:47" s="1" customFormat="1" ht="10.65" customHeight="1" x14ac:dyDescent="0.15">
      <c r="B316" s="100" t="s">
        <v>1235</v>
      </c>
      <c r="C316" s="100"/>
      <c r="D316" s="104">
        <v>412070005.51000297</v>
      </c>
      <c r="E316" s="104"/>
      <c r="F316" s="104"/>
      <c r="G316" s="104"/>
      <c r="H316" s="104"/>
      <c r="I316" s="104"/>
      <c r="J316" s="104"/>
      <c r="K316" s="104"/>
      <c r="L316" s="104"/>
      <c r="M316" s="104"/>
      <c r="N316" s="104"/>
      <c r="O316" s="104"/>
      <c r="P316" s="94">
        <v>1.8399796296512901E-2</v>
      </c>
      <c r="Q316" s="94"/>
      <c r="R316" s="94"/>
      <c r="S316" s="94"/>
      <c r="T316" s="94"/>
      <c r="U316" s="94"/>
      <c r="V316" s="94"/>
      <c r="W316" s="94"/>
      <c r="X316" s="94"/>
      <c r="Y316" s="94"/>
      <c r="Z316" s="94"/>
      <c r="AA316" s="92">
        <v>20509</v>
      </c>
      <c r="AB316" s="92"/>
      <c r="AC316" s="92"/>
      <c r="AD316" s="92"/>
      <c r="AE316" s="92"/>
      <c r="AF316" s="92"/>
      <c r="AG316" s="92"/>
      <c r="AH316" s="92"/>
      <c r="AI316" s="92"/>
      <c r="AJ316" s="92"/>
      <c r="AK316" s="94">
        <v>6.8384532538420195E-2</v>
      </c>
      <c r="AL316" s="94"/>
      <c r="AM316" s="94"/>
      <c r="AN316" s="94"/>
      <c r="AO316" s="94"/>
      <c r="AP316" s="94"/>
      <c r="AQ316" s="94"/>
      <c r="AR316" s="94"/>
      <c r="AS316" s="94"/>
      <c r="AT316" s="94"/>
    </row>
    <row r="317" spans="2:47" s="1" customFormat="1" ht="10.65" customHeight="1" x14ac:dyDescent="0.15">
      <c r="B317" s="100" t="s">
        <v>1122</v>
      </c>
      <c r="C317" s="100"/>
      <c r="D317" s="104">
        <v>604038537.54999995</v>
      </c>
      <c r="E317" s="104"/>
      <c r="F317" s="104"/>
      <c r="G317" s="104"/>
      <c r="H317" s="104"/>
      <c r="I317" s="104"/>
      <c r="J317" s="104"/>
      <c r="K317" s="104"/>
      <c r="L317" s="104"/>
      <c r="M317" s="104"/>
      <c r="N317" s="104"/>
      <c r="O317" s="104"/>
      <c r="P317" s="94">
        <v>2.6971596810129301E-2</v>
      </c>
      <c r="Q317" s="94"/>
      <c r="R317" s="94"/>
      <c r="S317" s="94"/>
      <c r="T317" s="94"/>
      <c r="U317" s="94"/>
      <c r="V317" s="94"/>
      <c r="W317" s="94"/>
      <c r="X317" s="94"/>
      <c r="Y317" s="94"/>
      <c r="Z317" s="94"/>
      <c r="AA317" s="92">
        <v>24729</v>
      </c>
      <c r="AB317" s="92"/>
      <c r="AC317" s="92"/>
      <c r="AD317" s="92"/>
      <c r="AE317" s="92"/>
      <c r="AF317" s="92"/>
      <c r="AG317" s="92"/>
      <c r="AH317" s="92"/>
      <c r="AI317" s="92"/>
      <c r="AJ317" s="92"/>
      <c r="AK317" s="94">
        <v>8.2455561223979401E-2</v>
      </c>
      <c r="AL317" s="94"/>
      <c r="AM317" s="94"/>
      <c r="AN317" s="94"/>
      <c r="AO317" s="94"/>
      <c r="AP317" s="94"/>
      <c r="AQ317" s="94"/>
      <c r="AR317" s="94"/>
      <c r="AS317" s="94"/>
      <c r="AT317" s="94"/>
    </row>
    <row r="318" spans="2:47" s="1" customFormat="1" ht="10.65" customHeight="1" x14ac:dyDescent="0.15">
      <c r="B318" s="100" t="s">
        <v>1123</v>
      </c>
      <c r="C318" s="100"/>
      <c r="D318" s="104">
        <v>740793655.66000199</v>
      </c>
      <c r="E318" s="104"/>
      <c r="F318" s="104"/>
      <c r="G318" s="104"/>
      <c r="H318" s="104"/>
      <c r="I318" s="104"/>
      <c r="J318" s="104"/>
      <c r="K318" s="104"/>
      <c r="L318" s="104"/>
      <c r="M318" s="104"/>
      <c r="N318" s="104"/>
      <c r="O318" s="104"/>
      <c r="P318" s="94">
        <v>3.3078001746386101E-2</v>
      </c>
      <c r="Q318" s="94"/>
      <c r="R318" s="94"/>
      <c r="S318" s="94"/>
      <c r="T318" s="94"/>
      <c r="U318" s="94"/>
      <c r="V318" s="94"/>
      <c r="W318" s="94"/>
      <c r="X318" s="94"/>
      <c r="Y318" s="94"/>
      <c r="Z318" s="94"/>
      <c r="AA318" s="92">
        <v>22001</v>
      </c>
      <c r="AB318" s="92"/>
      <c r="AC318" s="92"/>
      <c r="AD318" s="92"/>
      <c r="AE318" s="92"/>
      <c r="AF318" s="92"/>
      <c r="AG318" s="92"/>
      <c r="AH318" s="92"/>
      <c r="AI318" s="92"/>
      <c r="AJ318" s="92"/>
      <c r="AK318" s="94">
        <v>7.3359408083172498E-2</v>
      </c>
      <c r="AL318" s="94"/>
      <c r="AM318" s="94"/>
      <c r="AN318" s="94"/>
      <c r="AO318" s="94"/>
      <c r="AP318" s="94"/>
      <c r="AQ318" s="94"/>
      <c r="AR318" s="94"/>
      <c r="AS318" s="94"/>
      <c r="AT318" s="94"/>
    </row>
    <row r="319" spans="2:47" s="1" customFormat="1" ht="10.65" customHeight="1" x14ac:dyDescent="0.15">
      <c r="B319" s="100" t="s">
        <v>1124</v>
      </c>
      <c r="C319" s="100"/>
      <c r="D319" s="104">
        <v>939262015.17000103</v>
      </c>
      <c r="E319" s="104"/>
      <c r="F319" s="104"/>
      <c r="G319" s="104"/>
      <c r="H319" s="104"/>
      <c r="I319" s="104"/>
      <c r="J319" s="104"/>
      <c r="K319" s="104"/>
      <c r="L319" s="104"/>
      <c r="M319" s="104"/>
      <c r="N319" s="104"/>
      <c r="O319" s="104"/>
      <c r="P319" s="94">
        <v>4.1940033288253298E-2</v>
      </c>
      <c r="Q319" s="94"/>
      <c r="R319" s="94"/>
      <c r="S319" s="94"/>
      <c r="T319" s="94"/>
      <c r="U319" s="94"/>
      <c r="V319" s="94"/>
      <c r="W319" s="94"/>
      <c r="X319" s="94"/>
      <c r="Y319" s="94"/>
      <c r="Z319" s="94"/>
      <c r="AA319" s="92">
        <v>21239</v>
      </c>
      <c r="AB319" s="92"/>
      <c r="AC319" s="92"/>
      <c r="AD319" s="92"/>
      <c r="AE319" s="92"/>
      <c r="AF319" s="92"/>
      <c r="AG319" s="92"/>
      <c r="AH319" s="92"/>
      <c r="AI319" s="92"/>
      <c r="AJ319" s="92"/>
      <c r="AK319" s="94">
        <v>7.0818620439002805E-2</v>
      </c>
      <c r="AL319" s="94"/>
      <c r="AM319" s="94"/>
      <c r="AN319" s="94"/>
      <c r="AO319" s="94"/>
      <c r="AP319" s="94"/>
      <c r="AQ319" s="94"/>
      <c r="AR319" s="94"/>
      <c r="AS319" s="94"/>
      <c r="AT319" s="94"/>
    </row>
    <row r="320" spans="2:47" s="1" customFormat="1" ht="10.65" customHeight="1" x14ac:dyDescent="0.15">
      <c r="B320" s="100" t="s">
        <v>1125</v>
      </c>
      <c r="C320" s="100"/>
      <c r="D320" s="104">
        <v>1491836457.49999</v>
      </c>
      <c r="E320" s="104"/>
      <c r="F320" s="104"/>
      <c r="G320" s="104"/>
      <c r="H320" s="104"/>
      <c r="I320" s="104"/>
      <c r="J320" s="104"/>
      <c r="K320" s="104"/>
      <c r="L320" s="104"/>
      <c r="M320" s="104"/>
      <c r="N320" s="104"/>
      <c r="O320" s="104"/>
      <c r="P320" s="94">
        <v>6.66136495223381E-2</v>
      </c>
      <c r="Q320" s="94"/>
      <c r="R320" s="94"/>
      <c r="S320" s="94"/>
      <c r="T320" s="94"/>
      <c r="U320" s="94"/>
      <c r="V320" s="94"/>
      <c r="W320" s="94"/>
      <c r="X320" s="94"/>
      <c r="Y320" s="94"/>
      <c r="Z320" s="94"/>
      <c r="AA320" s="92">
        <v>28516</v>
      </c>
      <c r="AB320" s="92"/>
      <c r="AC320" s="92"/>
      <c r="AD320" s="92"/>
      <c r="AE320" s="92"/>
      <c r="AF320" s="92"/>
      <c r="AG320" s="92"/>
      <c r="AH320" s="92"/>
      <c r="AI320" s="92"/>
      <c r="AJ320" s="92"/>
      <c r="AK320" s="94">
        <v>9.5082809004124594E-2</v>
      </c>
      <c r="AL320" s="94"/>
      <c r="AM320" s="94"/>
      <c r="AN320" s="94"/>
      <c r="AO320" s="94"/>
      <c r="AP320" s="94"/>
      <c r="AQ320" s="94"/>
      <c r="AR320" s="94"/>
      <c r="AS320" s="94"/>
      <c r="AT320" s="94"/>
    </row>
    <row r="321" spans="2:47" s="1" customFormat="1" ht="10.65" customHeight="1" x14ac:dyDescent="0.15">
      <c r="B321" s="100" t="s">
        <v>1126</v>
      </c>
      <c r="C321" s="100"/>
      <c r="D321" s="104">
        <v>1431621136.49999</v>
      </c>
      <c r="E321" s="104"/>
      <c r="F321" s="104"/>
      <c r="G321" s="104"/>
      <c r="H321" s="104"/>
      <c r="I321" s="104"/>
      <c r="J321" s="104"/>
      <c r="K321" s="104"/>
      <c r="L321" s="104"/>
      <c r="M321" s="104"/>
      <c r="N321" s="104"/>
      <c r="O321" s="104"/>
      <c r="P321" s="94">
        <v>6.3924908227135604E-2</v>
      </c>
      <c r="Q321" s="94"/>
      <c r="R321" s="94"/>
      <c r="S321" s="94"/>
      <c r="T321" s="94"/>
      <c r="U321" s="94"/>
      <c r="V321" s="94"/>
      <c r="W321" s="94"/>
      <c r="X321" s="94"/>
      <c r="Y321" s="94"/>
      <c r="Z321" s="94"/>
      <c r="AA321" s="92">
        <v>22935</v>
      </c>
      <c r="AB321" s="92"/>
      <c r="AC321" s="92"/>
      <c r="AD321" s="92"/>
      <c r="AE321" s="92"/>
      <c r="AF321" s="92"/>
      <c r="AG321" s="92"/>
      <c r="AH321" s="92"/>
      <c r="AI321" s="92"/>
      <c r="AJ321" s="92"/>
      <c r="AK321" s="94">
        <v>7.6473706849123205E-2</v>
      </c>
      <c r="AL321" s="94"/>
      <c r="AM321" s="94"/>
      <c r="AN321" s="94"/>
      <c r="AO321" s="94"/>
      <c r="AP321" s="94"/>
      <c r="AQ321" s="94"/>
      <c r="AR321" s="94"/>
      <c r="AS321" s="94"/>
      <c r="AT321" s="94"/>
    </row>
    <row r="322" spans="2:47" s="1" customFormat="1" ht="10.65" customHeight="1" x14ac:dyDescent="0.15">
      <c r="B322" s="100" t="s">
        <v>1127</v>
      </c>
      <c r="C322" s="100"/>
      <c r="D322" s="104">
        <v>2031881184.3399999</v>
      </c>
      <c r="E322" s="104"/>
      <c r="F322" s="104"/>
      <c r="G322" s="104"/>
      <c r="H322" s="104"/>
      <c r="I322" s="104"/>
      <c r="J322" s="104"/>
      <c r="K322" s="104"/>
      <c r="L322" s="104"/>
      <c r="M322" s="104"/>
      <c r="N322" s="104"/>
      <c r="O322" s="104"/>
      <c r="P322" s="94">
        <v>9.0727787489171902E-2</v>
      </c>
      <c r="Q322" s="94"/>
      <c r="R322" s="94"/>
      <c r="S322" s="94"/>
      <c r="T322" s="94"/>
      <c r="U322" s="94"/>
      <c r="V322" s="94"/>
      <c r="W322" s="94"/>
      <c r="X322" s="94"/>
      <c r="Y322" s="94"/>
      <c r="Z322" s="94"/>
      <c r="AA322" s="92">
        <v>28356</v>
      </c>
      <c r="AB322" s="92"/>
      <c r="AC322" s="92"/>
      <c r="AD322" s="92"/>
      <c r="AE322" s="92"/>
      <c r="AF322" s="92"/>
      <c r="AG322" s="92"/>
      <c r="AH322" s="92"/>
      <c r="AI322" s="92"/>
      <c r="AJ322" s="92"/>
      <c r="AK322" s="94">
        <v>9.4549310286188695E-2</v>
      </c>
      <c r="AL322" s="94"/>
      <c r="AM322" s="94"/>
      <c r="AN322" s="94"/>
      <c r="AO322" s="94"/>
      <c r="AP322" s="94"/>
      <c r="AQ322" s="94"/>
      <c r="AR322" s="94"/>
      <c r="AS322" s="94"/>
      <c r="AT322" s="94"/>
    </row>
    <row r="323" spans="2:47" s="1" customFormat="1" ht="10.65" customHeight="1" x14ac:dyDescent="0.15">
      <c r="B323" s="100" t="s">
        <v>1128</v>
      </c>
      <c r="C323" s="100"/>
      <c r="D323" s="104">
        <v>2840363278.0599999</v>
      </c>
      <c r="E323" s="104"/>
      <c r="F323" s="104"/>
      <c r="G323" s="104"/>
      <c r="H323" s="104"/>
      <c r="I323" s="104"/>
      <c r="J323" s="104"/>
      <c r="K323" s="104"/>
      <c r="L323" s="104"/>
      <c r="M323" s="104"/>
      <c r="N323" s="104"/>
      <c r="O323" s="104"/>
      <c r="P323" s="94">
        <v>0.126828220995403</v>
      </c>
      <c r="Q323" s="94"/>
      <c r="R323" s="94"/>
      <c r="S323" s="94"/>
      <c r="T323" s="94"/>
      <c r="U323" s="94"/>
      <c r="V323" s="94"/>
      <c r="W323" s="94"/>
      <c r="X323" s="94"/>
      <c r="Y323" s="94"/>
      <c r="Z323" s="94"/>
      <c r="AA323" s="92">
        <v>34505</v>
      </c>
      <c r="AB323" s="92"/>
      <c r="AC323" s="92"/>
      <c r="AD323" s="92"/>
      <c r="AE323" s="92"/>
      <c r="AF323" s="92"/>
      <c r="AG323" s="92"/>
      <c r="AH323" s="92"/>
      <c r="AI323" s="92"/>
      <c r="AJ323" s="92"/>
      <c r="AK323" s="94">
        <v>0.115052332889863</v>
      </c>
      <c r="AL323" s="94"/>
      <c r="AM323" s="94"/>
      <c r="AN323" s="94"/>
      <c r="AO323" s="94"/>
      <c r="AP323" s="94"/>
      <c r="AQ323" s="94"/>
      <c r="AR323" s="94"/>
      <c r="AS323" s="94"/>
      <c r="AT323" s="94"/>
    </row>
    <row r="324" spans="2:47" s="1" customFormat="1" ht="10.65" customHeight="1" x14ac:dyDescent="0.15">
      <c r="B324" s="100" t="s">
        <v>1129</v>
      </c>
      <c r="C324" s="100"/>
      <c r="D324" s="104">
        <v>1727166788.2100101</v>
      </c>
      <c r="E324" s="104"/>
      <c r="F324" s="104"/>
      <c r="G324" s="104"/>
      <c r="H324" s="104"/>
      <c r="I324" s="104"/>
      <c r="J324" s="104"/>
      <c r="K324" s="104"/>
      <c r="L324" s="104"/>
      <c r="M324" s="104"/>
      <c r="N324" s="104"/>
      <c r="O324" s="104"/>
      <c r="P324" s="94">
        <v>7.7121645953906096E-2</v>
      </c>
      <c r="Q324" s="94"/>
      <c r="R324" s="94"/>
      <c r="S324" s="94"/>
      <c r="T324" s="94"/>
      <c r="U324" s="94"/>
      <c r="V324" s="94"/>
      <c r="W324" s="94"/>
      <c r="X324" s="94"/>
      <c r="Y324" s="94"/>
      <c r="Z324" s="94"/>
      <c r="AA324" s="92">
        <v>18860</v>
      </c>
      <c r="AB324" s="92"/>
      <c r="AC324" s="92"/>
      <c r="AD324" s="92"/>
      <c r="AE324" s="92"/>
      <c r="AF324" s="92"/>
      <c r="AG324" s="92"/>
      <c r="AH324" s="92"/>
      <c r="AI324" s="92"/>
      <c r="AJ324" s="92"/>
      <c r="AK324" s="94">
        <v>6.2886161376693395E-2</v>
      </c>
      <c r="AL324" s="94"/>
      <c r="AM324" s="94"/>
      <c r="AN324" s="94"/>
      <c r="AO324" s="94"/>
      <c r="AP324" s="94"/>
      <c r="AQ324" s="94"/>
      <c r="AR324" s="94"/>
      <c r="AS324" s="94"/>
      <c r="AT324" s="94"/>
    </row>
    <row r="325" spans="2:47" s="1" customFormat="1" ht="10.65" customHeight="1" x14ac:dyDescent="0.15">
      <c r="B325" s="100" t="s">
        <v>1130</v>
      </c>
      <c r="C325" s="100"/>
      <c r="D325" s="104">
        <v>2813602867.9099898</v>
      </c>
      <c r="E325" s="104"/>
      <c r="F325" s="104"/>
      <c r="G325" s="104"/>
      <c r="H325" s="104"/>
      <c r="I325" s="104"/>
      <c r="J325" s="104"/>
      <c r="K325" s="104"/>
      <c r="L325" s="104"/>
      <c r="M325" s="104"/>
      <c r="N325" s="104"/>
      <c r="O325" s="104"/>
      <c r="P325" s="94">
        <v>0.12563331214742299</v>
      </c>
      <c r="Q325" s="94"/>
      <c r="R325" s="94"/>
      <c r="S325" s="94"/>
      <c r="T325" s="94"/>
      <c r="U325" s="94"/>
      <c r="V325" s="94"/>
      <c r="W325" s="94"/>
      <c r="X325" s="94"/>
      <c r="Y325" s="94"/>
      <c r="Z325" s="94"/>
      <c r="AA325" s="92">
        <v>27351</v>
      </c>
      <c r="AB325" s="92"/>
      <c r="AC325" s="92"/>
      <c r="AD325" s="92"/>
      <c r="AE325" s="92"/>
      <c r="AF325" s="92"/>
      <c r="AG325" s="92"/>
      <c r="AH325" s="92"/>
      <c r="AI325" s="92"/>
      <c r="AJ325" s="92"/>
      <c r="AK325" s="94">
        <v>9.1198271464153893E-2</v>
      </c>
      <c r="AL325" s="94"/>
      <c r="AM325" s="94"/>
      <c r="AN325" s="94"/>
      <c r="AO325" s="94"/>
      <c r="AP325" s="94"/>
      <c r="AQ325" s="94"/>
      <c r="AR325" s="94"/>
      <c r="AS325" s="94"/>
      <c r="AT325" s="94"/>
    </row>
    <row r="326" spans="2:47" s="1" customFormat="1" ht="10.65" customHeight="1" x14ac:dyDescent="0.15">
      <c r="B326" s="100" t="s">
        <v>1131</v>
      </c>
      <c r="C326" s="100"/>
      <c r="D326" s="104">
        <v>3079348676.8700099</v>
      </c>
      <c r="E326" s="104"/>
      <c r="F326" s="104"/>
      <c r="G326" s="104"/>
      <c r="H326" s="104"/>
      <c r="I326" s="104"/>
      <c r="J326" s="104"/>
      <c r="K326" s="104"/>
      <c r="L326" s="104"/>
      <c r="M326" s="104"/>
      <c r="N326" s="104"/>
      <c r="O326" s="104"/>
      <c r="P326" s="94">
        <v>0.13749942393943401</v>
      </c>
      <c r="Q326" s="94"/>
      <c r="R326" s="94"/>
      <c r="S326" s="94"/>
      <c r="T326" s="94"/>
      <c r="U326" s="94"/>
      <c r="V326" s="94"/>
      <c r="W326" s="94"/>
      <c r="X326" s="94"/>
      <c r="Y326" s="94"/>
      <c r="Z326" s="94"/>
      <c r="AA326" s="92">
        <v>23975</v>
      </c>
      <c r="AB326" s="92"/>
      <c r="AC326" s="92"/>
      <c r="AD326" s="92"/>
      <c r="AE326" s="92"/>
      <c r="AF326" s="92"/>
      <c r="AG326" s="92"/>
      <c r="AH326" s="92"/>
      <c r="AI326" s="92"/>
      <c r="AJ326" s="92"/>
      <c r="AK326" s="94">
        <v>7.9941448515706504E-2</v>
      </c>
      <c r="AL326" s="94"/>
      <c r="AM326" s="94"/>
      <c r="AN326" s="94"/>
      <c r="AO326" s="94"/>
      <c r="AP326" s="94"/>
      <c r="AQ326" s="94"/>
      <c r="AR326" s="94"/>
      <c r="AS326" s="94"/>
      <c r="AT326" s="94"/>
    </row>
    <row r="327" spans="2:47" s="1" customFormat="1" ht="10.65" customHeight="1" x14ac:dyDescent="0.15">
      <c r="B327" s="100" t="s">
        <v>1132</v>
      </c>
      <c r="C327" s="100"/>
      <c r="D327" s="104">
        <v>819148701.82000005</v>
      </c>
      <c r="E327" s="104"/>
      <c r="F327" s="104"/>
      <c r="G327" s="104"/>
      <c r="H327" s="104"/>
      <c r="I327" s="104"/>
      <c r="J327" s="104"/>
      <c r="K327" s="104"/>
      <c r="L327" s="104"/>
      <c r="M327" s="104"/>
      <c r="N327" s="104"/>
      <c r="O327" s="104"/>
      <c r="P327" s="94">
        <v>3.65767200924677E-2</v>
      </c>
      <c r="Q327" s="94"/>
      <c r="R327" s="94"/>
      <c r="S327" s="94"/>
      <c r="T327" s="94"/>
      <c r="U327" s="94"/>
      <c r="V327" s="94"/>
      <c r="W327" s="94"/>
      <c r="X327" s="94"/>
      <c r="Y327" s="94"/>
      <c r="Z327" s="94"/>
      <c r="AA327" s="92">
        <v>5899</v>
      </c>
      <c r="AB327" s="92"/>
      <c r="AC327" s="92"/>
      <c r="AD327" s="92"/>
      <c r="AE327" s="92"/>
      <c r="AF327" s="92"/>
      <c r="AG327" s="92"/>
      <c r="AH327" s="92"/>
      <c r="AI327" s="92"/>
      <c r="AJ327" s="92"/>
      <c r="AK327" s="94">
        <v>1.9669430856899001E-2</v>
      </c>
      <c r="AL327" s="94"/>
      <c r="AM327" s="94"/>
      <c r="AN327" s="94"/>
      <c r="AO327" s="94"/>
      <c r="AP327" s="94"/>
      <c r="AQ327" s="94"/>
      <c r="AR327" s="94"/>
      <c r="AS327" s="94"/>
      <c r="AT327" s="94"/>
    </row>
    <row r="328" spans="2:47" s="1" customFormat="1" ht="10.65" customHeight="1" x14ac:dyDescent="0.15">
      <c r="B328" s="100" t="s">
        <v>1133</v>
      </c>
      <c r="C328" s="100"/>
      <c r="D328" s="104">
        <v>1890064607.43999</v>
      </c>
      <c r="E328" s="104"/>
      <c r="F328" s="104"/>
      <c r="G328" s="104"/>
      <c r="H328" s="104"/>
      <c r="I328" s="104"/>
      <c r="J328" s="104"/>
      <c r="K328" s="104"/>
      <c r="L328" s="104"/>
      <c r="M328" s="104"/>
      <c r="N328" s="104"/>
      <c r="O328" s="104"/>
      <c r="P328" s="94">
        <v>8.4395377724963694E-2</v>
      </c>
      <c r="Q328" s="94"/>
      <c r="R328" s="94"/>
      <c r="S328" s="94"/>
      <c r="T328" s="94"/>
      <c r="U328" s="94"/>
      <c r="V328" s="94"/>
      <c r="W328" s="94"/>
      <c r="X328" s="94"/>
      <c r="Y328" s="94"/>
      <c r="Z328" s="94"/>
      <c r="AA328" s="92">
        <v>11520</v>
      </c>
      <c r="AB328" s="92"/>
      <c r="AC328" s="92"/>
      <c r="AD328" s="92"/>
      <c r="AE328" s="92"/>
      <c r="AF328" s="92"/>
      <c r="AG328" s="92"/>
      <c r="AH328" s="92"/>
      <c r="AI328" s="92"/>
      <c r="AJ328" s="92"/>
      <c r="AK328" s="94">
        <v>3.8411907691384299E-2</v>
      </c>
      <c r="AL328" s="94"/>
      <c r="AM328" s="94"/>
      <c r="AN328" s="94"/>
      <c r="AO328" s="94"/>
      <c r="AP328" s="94"/>
      <c r="AQ328" s="94"/>
      <c r="AR328" s="94"/>
      <c r="AS328" s="94"/>
      <c r="AT328" s="94"/>
    </row>
    <row r="329" spans="2:47" s="1" customFormat="1" ht="10.65" customHeight="1" x14ac:dyDescent="0.15">
      <c r="B329" s="100" t="s">
        <v>1134</v>
      </c>
      <c r="C329" s="100"/>
      <c r="D329" s="104">
        <v>1279501333.01</v>
      </c>
      <c r="E329" s="104"/>
      <c r="F329" s="104"/>
      <c r="G329" s="104"/>
      <c r="H329" s="104"/>
      <c r="I329" s="104"/>
      <c r="J329" s="104"/>
      <c r="K329" s="104"/>
      <c r="L329" s="104"/>
      <c r="M329" s="104"/>
      <c r="N329" s="104"/>
      <c r="O329" s="104"/>
      <c r="P329" s="94">
        <v>5.7132437628802997E-2</v>
      </c>
      <c r="Q329" s="94"/>
      <c r="R329" s="94"/>
      <c r="S329" s="94"/>
      <c r="T329" s="94"/>
      <c r="U329" s="94"/>
      <c r="V329" s="94"/>
      <c r="W329" s="94"/>
      <c r="X329" s="94"/>
      <c r="Y329" s="94"/>
      <c r="Z329" s="94"/>
      <c r="AA329" s="92">
        <v>7722</v>
      </c>
      <c r="AB329" s="92"/>
      <c r="AC329" s="92"/>
      <c r="AD329" s="92"/>
      <c r="AE329" s="92"/>
      <c r="AF329" s="92"/>
      <c r="AG329" s="92"/>
      <c r="AH329" s="92"/>
      <c r="AI329" s="92"/>
      <c r="AJ329" s="92"/>
      <c r="AK329" s="94">
        <v>2.5747981874381098E-2</v>
      </c>
      <c r="AL329" s="94"/>
      <c r="AM329" s="94"/>
      <c r="AN329" s="94"/>
      <c r="AO329" s="94"/>
      <c r="AP329" s="94"/>
      <c r="AQ329" s="94"/>
      <c r="AR329" s="94"/>
      <c r="AS329" s="94"/>
      <c r="AT329" s="94"/>
    </row>
    <row r="330" spans="2:47" s="1" customFormat="1" ht="10.65" customHeight="1" x14ac:dyDescent="0.15">
      <c r="B330" s="100" t="s">
        <v>1135</v>
      </c>
      <c r="C330" s="100"/>
      <c r="D330" s="104">
        <v>170131105.96000001</v>
      </c>
      <c r="E330" s="104"/>
      <c r="F330" s="104"/>
      <c r="G330" s="104"/>
      <c r="H330" s="104"/>
      <c r="I330" s="104"/>
      <c r="J330" s="104"/>
      <c r="K330" s="104"/>
      <c r="L330" s="104"/>
      <c r="M330" s="104"/>
      <c r="N330" s="104"/>
      <c r="O330" s="104"/>
      <c r="P330" s="94">
        <v>7.5967133047941896E-3</v>
      </c>
      <c r="Q330" s="94"/>
      <c r="R330" s="94"/>
      <c r="S330" s="94"/>
      <c r="T330" s="94"/>
      <c r="U330" s="94"/>
      <c r="V330" s="94"/>
      <c r="W330" s="94"/>
      <c r="X330" s="94"/>
      <c r="Y330" s="94"/>
      <c r="Z330" s="94"/>
      <c r="AA330" s="92">
        <v>1115</v>
      </c>
      <c r="AB330" s="92"/>
      <c r="AC330" s="92"/>
      <c r="AD330" s="92"/>
      <c r="AE330" s="92"/>
      <c r="AF330" s="92"/>
      <c r="AG330" s="92"/>
      <c r="AH330" s="92"/>
      <c r="AI330" s="92"/>
      <c r="AJ330" s="92"/>
      <c r="AK330" s="94">
        <v>3.71781919061576E-3</v>
      </c>
      <c r="AL330" s="94"/>
      <c r="AM330" s="94"/>
      <c r="AN330" s="94"/>
      <c r="AO330" s="94"/>
      <c r="AP330" s="94"/>
      <c r="AQ330" s="94"/>
      <c r="AR330" s="94"/>
      <c r="AS330" s="94"/>
      <c r="AT330" s="94"/>
    </row>
    <row r="331" spans="2:47" s="1" customFormat="1" ht="10.65" customHeight="1" x14ac:dyDescent="0.15">
      <c r="B331" s="100" t="s">
        <v>1136</v>
      </c>
      <c r="C331" s="100"/>
      <c r="D331" s="104">
        <v>68114663.310000002</v>
      </c>
      <c r="E331" s="104"/>
      <c r="F331" s="104"/>
      <c r="G331" s="104"/>
      <c r="H331" s="104"/>
      <c r="I331" s="104"/>
      <c r="J331" s="104"/>
      <c r="K331" s="104"/>
      <c r="L331" s="104"/>
      <c r="M331" s="104"/>
      <c r="N331" s="104"/>
      <c r="O331" s="104"/>
      <c r="P331" s="94">
        <v>3.0414636177132299E-3</v>
      </c>
      <c r="Q331" s="94"/>
      <c r="R331" s="94"/>
      <c r="S331" s="94"/>
      <c r="T331" s="94"/>
      <c r="U331" s="94"/>
      <c r="V331" s="94"/>
      <c r="W331" s="94"/>
      <c r="X331" s="94"/>
      <c r="Y331" s="94"/>
      <c r="Z331" s="94"/>
      <c r="AA331" s="92">
        <v>406</v>
      </c>
      <c r="AB331" s="92"/>
      <c r="AC331" s="92"/>
      <c r="AD331" s="92"/>
      <c r="AE331" s="92"/>
      <c r="AF331" s="92"/>
      <c r="AG331" s="92"/>
      <c r="AH331" s="92"/>
      <c r="AI331" s="92"/>
      <c r="AJ331" s="92"/>
      <c r="AK331" s="94">
        <v>1.35375299676233E-3</v>
      </c>
      <c r="AL331" s="94"/>
      <c r="AM331" s="94"/>
      <c r="AN331" s="94"/>
      <c r="AO331" s="94"/>
      <c r="AP331" s="94"/>
      <c r="AQ331" s="94"/>
      <c r="AR331" s="94"/>
      <c r="AS331" s="94"/>
      <c r="AT331" s="94"/>
    </row>
    <row r="332" spans="2:47" s="1" customFormat="1" ht="10.65" customHeight="1" x14ac:dyDescent="0.15">
      <c r="B332" s="100" t="s">
        <v>1137</v>
      </c>
      <c r="C332" s="100"/>
      <c r="D332" s="104">
        <v>48501396.5</v>
      </c>
      <c r="E332" s="104"/>
      <c r="F332" s="104"/>
      <c r="G332" s="104"/>
      <c r="H332" s="104"/>
      <c r="I332" s="104"/>
      <c r="J332" s="104"/>
      <c r="K332" s="104"/>
      <c r="L332" s="104"/>
      <c r="M332" s="104"/>
      <c r="N332" s="104"/>
      <c r="O332" s="104"/>
      <c r="P332" s="94">
        <v>2.1656898191167698E-3</v>
      </c>
      <c r="Q332" s="94"/>
      <c r="R332" s="94"/>
      <c r="S332" s="94"/>
      <c r="T332" s="94"/>
      <c r="U332" s="94"/>
      <c r="V332" s="94"/>
      <c r="W332" s="94"/>
      <c r="X332" s="94"/>
      <c r="Y332" s="94"/>
      <c r="Z332" s="94"/>
      <c r="AA332" s="92">
        <v>236</v>
      </c>
      <c r="AB332" s="92"/>
      <c r="AC332" s="92"/>
      <c r="AD332" s="92"/>
      <c r="AE332" s="92"/>
      <c r="AF332" s="92"/>
      <c r="AG332" s="92"/>
      <c r="AH332" s="92"/>
      <c r="AI332" s="92"/>
      <c r="AJ332" s="92"/>
      <c r="AK332" s="94">
        <v>7.8691060895544297E-4</v>
      </c>
      <c r="AL332" s="94"/>
      <c r="AM332" s="94"/>
      <c r="AN332" s="94"/>
      <c r="AO332" s="94"/>
      <c r="AP332" s="94"/>
      <c r="AQ332" s="94"/>
      <c r="AR332" s="94"/>
      <c r="AS332" s="94"/>
      <c r="AT332" s="94"/>
    </row>
    <row r="333" spans="2:47" s="1" customFormat="1" ht="10.65" customHeight="1" x14ac:dyDescent="0.15">
      <c r="B333" s="100" t="s">
        <v>1138</v>
      </c>
      <c r="C333" s="100"/>
      <c r="D333" s="104">
        <v>7910519.2400000002</v>
      </c>
      <c r="E333" s="104"/>
      <c r="F333" s="104"/>
      <c r="G333" s="104"/>
      <c r="H333" s="104"/>
      <c r="I333" s="104"/>
      <c r="J333" s="104"/>
      <c r="K333" s="104"/>
      <c r="L333" s="104"/>
      <c r="M333" s="104"/>
      <c r="N333" s="104"/>
      <c r="O333" s="104"/>
      <c r="P333" s="94">
        <v>3.5322139604774801E-4</v>
      </c>
      <c r="Q333" s="94"/>
      <c r="R333" s="94"/>
      <c r="S333" s="94"/>
      <c r="T333" s="94"/>
      <c r="U333" s="94"/>
      <c r="V333" s="94"/>
      <c r="W333" s="94"/>
      <c r="X333" s="94"/>
      <c r="Y333" s="94"/>
      <c r="Z333" s="94"/>
      <c r="AA333" s="92">
        <v>33</v>
      </c>
      <c r="AB333" s="92"/>
      <c r="AC333" s="92"/>
      <c r="AD333" s="92"/>
      <c r="AE333" s="92"/>
      <c r="AF333" s="92"/>
      <c r="AG333" s="92"/>
      <c r="AH333" s="92"/>
      <c r="AI333" s="92"/>
      <c r="AJ333" s="92"/>
      <c r="AK333" s="94">
        <v>1.10034110574278E-4</v>
      </c>
      <c r="AL333" s="94"/>
      <c r="AM333" s="94"/>
      <c r="AN333" s="94"/>
      <c r="AO333" s="94"/>
      <c r="AP333" s="94"/>
      <c r="AQ333" s="94"/>
      <c r="AR333" s="94"/>
      <c r="AS333" s="94"/>
      <c r="AT333" s="94"/>
    </row>
    <row r="334" spans="2:47" s="1" customFormat="1" ht="9.6" customHeight="1" x14ac:dyDescent="0.15">
      <c r="B334" s="99"/>
      <c r="C334" s="99"/>
      <c r="D334" s="105">
        <v>22395356930.560001</v>
      </c>
      <c r="E334" s="105"/>
      <c r="F334" s="105"/>
      <c r="G334" s="105"/>
      <c r="H334" s="105"/>
      <c r="I334" s="105"/>
      <c r="J334" s="105"/>
      <c r="K334" s="105"/>
      <c r="L334" s="105"/>
      <c r="M334" s="105"/>
      <c r="N334" s="105"/>
      <c r="O334" s="105"/>
      <c r="P334" s="95">
        <v>1</v>
      </c>
      <c r="Q334" s="95"/>
      <c r="R334" s="95"/>
      <c r="S334" s="95"/>
      <c r="T334" s="95"/>
      <c r="U334" s="95"/>
      <c r="V334" s="95"/>
      <c r="W334" s="95"/>
      <c r="X334" s="95"/>
      <c r="Y334" s="95"/>
      <c r="Z334" s="95"/>
      <c r="AA334" s="93">
        <v>299907</v>
      </c>
      <c r="AB334" s="93"/>
      <c r="AC334" s="93"/>
      <c r="AD334" s="93"/>
      <c r="AE334" s="93"/>
      <c r="AF334" s="93"/>
      <c r="AG334" s="93"/>
      <c r="AH334" s="93"/>
      <c r="AI334" s="93"/>
      <c r="AJ334" s="93"/>
      <c r="AK334" s="95">
        <v>1</v>
      </c>
      <c r="AL334" s="95"/>
      <c r="AM334" s="95"/>
      <c r="AN334" s="95"/>
      <c r="AO334" s="95"/>
      <c r="AP334" s="95"/>
      <c r="AQ334" s="95"/>
      <c r="AR334" s="95"/>
      <c r="AS334" s="95"/>
      <c r="AT334" s="95"/>
    </row>
    <row r="335" spans="2:47" s="1" customFormat="1" ht="9" customHeight="1" x14ac:dyDescent="0.15"/>
    <row r="336" spans="2:47" s="1" customFormat="1" ht="19.2" customHeight="1" x14ac:dyDescent="0.15">
      <c r="B336" s="85" t="s">
        <v>1256</v>
      </c>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c r="AG336" s="85"/>
      <c r="AH336" s="85"/>
      <c r="AI336" s="85"/>
      <c r="AJ336" s="85"/>
      <c r="AK336" s="85"/>
      <c r="AL336" s="85"/>
      <c r="AM336" s="85"/>
      <c r="AN336" s="85"/>
      <c r="AO336" s="85"/>
      <c r="AP336" s="85"/>
      <c r="AQ336" s="85"/>
      <c r="AR336" s="85"/>
      <c r="AS336" s="85"/>
      <c r="AT336" s="85"/>
      <c r="AU336" s="85"/>
    </row>
    <row r="337" spans="2:47" s="1" customFormat="1" ht="7.95" customHeight="1" x14ac:dyDescent="0.15"/>
    <row r="338" spans="2:47" s="1" customFormat="1" ht="12.3" customHeight="1" x14ac:dyDescent="0.15">
      <c r="B338" s="79" t="s">
        <v>1120</v>
      </c>
      <c r="C338" s="79"/>
      <c r="D338" s="79"/>
      <c r="E338" s="79" t="s">
        <v>1117</v>
      </c>
      <c r="F338" s="79"/>
      <c r="G338" s="79"/>
      <c r="H338" s="79"/>
      <c r="I338" s="79"/>
      <c r="J338" s="79"/>
      <c r="K338" s="79"/>
      <c r="L338" s="79"/>
      <c r="M338" s="79"/>
      <c r="N338" s="79"/>
      <c r="O338" s="79"/>
      <c r="P338" s="79"/>
      <c r="Q338" s="79" t="s">
        <v>1118</v>
      </c>
      <c r="R338" s="79"/>
      <c r="S338" s="79"/>
      <c r="T338" s="79"/>
      <c r="U338" s="79"/>
      <c r="V338" s="79"/>
      <c r="W338" s="79"/>
      <c r="X338" s="79"/>
      <c r="Y338" s="79"/>
      <c r="Z338" s="79"/>
      <c r="AA338" s="79"/>
      <c r="AB338" s="79" t="s">
        <v>1119</v>
      </c>
      <c r="AC338" s="79"/>
      <c r="AD338" s="79"/>
      <c r="AE338" s="79"/>
      <c r="AF338" s="79"/>
      <c r="AG338" s="79"/>
      <c r="AH338" s="79"/>
      <c r="AI338" s="79"/>
      <c r="AJ338" s="79"/>
      <c r="AK338" s="79"/>
      <c r="AL338" s="79" t="s">
        <v>1118</v>
      </c>
      <c r="AM338" s="79"/>
      <c r="AN338" s="79"/>
      <c r="AO338" s="79"/>
      <c r="AP338" s="79"/>
      <c r="AQ338" s="79"/>
      <c r="AR338" s="79"/>
      <c r="AS338" s="79"/>
      <c r="AT338" s="79"/>
      <c r="AU338" s="79"/>
    </row>
    <row r="339" spans="2:47" s="1" customFormat="1" ht="10.65" customHeight="1" x14ac:dyDescent="0.15">
      <c r="B339" s="100" t="s">
        <v>1202</v>
      </c>
      <c r="C339" s="100"/>
      <c r="D339" s="100"/>
      <c r="E339" s="104">
        <v>19757077270.829601</v>
      </c>
      <c r="F339" s="104"/>
      <c r="G339" s="104"/>
      <c r="H339" s="104"/>
      <c r="I339" s="104"/>
      <c r="J339" s="104"/>
      <c r="K339" s="104"/>
      <c r="L339" s="104"/>
      <c r="M339" s="104"/>
      <c r="N339" s="104"/>
      <c r="O339" s="104"/>
      <c r="P339" s="104"/>
      <c r="Q339" s="94">
        <v>0.88219523949047096</v>
      </c>
      <c r="R339" s="94"/>
      <c r="S339" s="94"/>
      <c r="T339" s="94"/>
      <c r="U339" s="94"/>
      <c r="V339" s="94"/>
      <c r="W339" s="94"/>
      <c r="X339" s="94"/>
      <c r="Y339" s="94"/>
      <c r="Z339" s="94"/>
      <c r="AA339" s="94"/>
      <c r="AB339" s="92">
        <v>265669</v>
      </c>
      <c r="AC339" s="92"/>
      <c r="AD339" s="92"/>
      <c r="AE339" s="92"/>
      <c r="AF339" s="92"/>
      <c r="AG339" s="92"/>
      <c r="AH339" s="92"/>
      <c r="AI339" s="92"/>
      <c r="AJ339" s="92"/>
      <c r="AK339" s="92"/>
      <c r="AL339" s="94">
        <v>0.88583794309569297</v>
      </c>
      <c r="AM339" s="94"/>
      <c r="AN339" s="94"/>
      <c r="AO339" s="94"/>
      <c r="AP339" s="94"/>
      <c r="AQ339" s="94"/>
      <c r="AR339" s="94"/>
      <c r="AS339" s="94"/>
      <c r="AT339" s="94"/>
      <c r="AU339" s="94"/>
    </row>
    <row r="340" spans="2:47" s="1" customFormat="1" ht="10.65" customHeight="1" x14ac:dyDescent="0.15">
      <c r="B340" s="100" t="s">
        <v>1235</v>
      </c>
      <c r="C340" s="100"/>
      <c r="D340" s="100"/>
      <c r="E340" s="104">
        <v>1180582443.0899999</v>
      </c>
      <c r="F340" s="104"/>
      <c r="G340" s="104"/>
      <c r="H340" s="104"/>
      <c r="I340" s="104"/>
      <c r="J340" s="104"/>
      <c r="K340" s="104"/>
      <c r="L340" s="104"/>
      <c r="M340" s="104"/>
      <c r="N340" s="104"/>
      <c r="O340" s="104"/>
      <c r="P340" s="104"/>
      <c r="Q340" s="94">
        <v>5.2715500215093102E-2</v>
      </c>
      <c r="R340" s="94"/>
      <c r="S340" s="94"/>
      <c r="T340" s="94"/>
      <c r="U340" s="94"/>
      <c r="V340" s="94"/>
      <c r="W340" s="94"/>
      <c r="X340" s="94"/>
      <c r="Y340" s="94"/>
      <c r="Z340" s="94"/>
      <c r="AA340" s="94"/>
      <c r="AB340" s="92">
        <v>18736</v>
      </c>
      <c r="AC340" s="92"/>
      <c r="AD340" s="92"/>
      <c r="AE340" s="92"/>
      <c r="AF340" s="92"/>
      <c r="AG340" s="92"/>
      <c r="AH340" s="92"/>
      <c r="AI340" s="92"/>
      <c r="AJ340" s="92"/>
      <c r="AK340" s="92"/>
      <c r="AL340" s="94">
        <v>6.2472699870293101E-2</v>
      </c>
      <c r="AM340" s="94"/>
      <c r="AN340" s="94"/>
      <c r="AO340" s="94"/>
      <c r="AP340" s="94"/>
      <c r="AQ340" s="94"/>
      <c r="AR340" s="94"/>
      <c r="AS340" s="94"/>
      <c r="AT340" s="94"/>
      <c r="AU340" s="94"/>
    </row>
    <row r="341" spans="2:47" s="1" customFormat="1" ht="10.65" customHeight="1" x14ac:dyDescent="0.15">
      <c r="B341" s="100" t="s">
        <v>1122</v>
      </c>
      <c r="C341" s="100"/>
      <c r="D341" s="100"/>
      <c r="E341" s="104">
        <v>607296822.88000095</v>
      </c>
      <c r="F341" s="104"/>
      <c r="G341" s="104"/>
      <c r="H341" s="104"/>
      <c r="I341" s="104"/>
      <c r="J341" s="104"/>
      <c r="K341" s="104"/>
      <c r="L341" s="104"/>
      <c r="M341" s="104"/>
      <c r="N341" s="104"/>
      <c r="O341" s="104"/>
      <c r="P341" s="104"/>
      <c r="Q341" s="94">
        <v>2.7117086133658E-2</v>
      </c>
      <c r="R341" s="94"/>
      <c r="S341" s="94"/>
      <c r="T341" s="94"/>
      <c r="U341" s="94"/>
      <c r="V341" s="94"/>
      <c r="W341" s="94"/>
      <c r="X341" s="94"/>
      <c r="Y341" s="94"/>
      <c r="Z341" s="94"/>
      <c r="AA341" s="94"/>
      <c r="AB341" s="92">
        <v>7218</v>
      </c>
      <c r="AC341" s="92"/>
      <c r="AD341" s="92"/>
      <c r="AE341" s="92"/>
      <c r="AF341" s="92"/>
      <c r="AG341" s="92"/>
      <c r="AH341" s="92"/>
      <c r="AI341" s="92"/>
      <c r="AJ341" s="92"/>
      <c r="AK341" s="92"/>
      <c r="AL341" s="94">
        <v>2.4067460912883001E-2</v>
      </c>
      <c r="AM341" s="94"/>
      <c r="AN341" s="94"/>
      <c r="AO341" s="94"/>
      <c r="AP341" s="94"/>
      <c r="AQ341" s="94"/>
      <c r="AR341" s="94"/>
      <c r="AS341" s="94"/>
      <c r="AT341" s="94"/>
      <c r="AU341" s="94"/>
    </row>
    <row r="342" spans="2:47" s="1" customFormat="1" ht="10.65" customHeight="1" x14ac:dyDescent="0.15">
      <c r="B342" s="100" t="s">
        <v>1123</v>
      </c>
      <c r="C342" s="100"/>
      <c r="D342" s="100"/>
      <c r="E342" s="104">
        <v>372607562.91000003</v>
      </c>
      <c r="F342" s="104"/>
      <c r="G342" s="104"/>
      <c r="H342" s="104"/>
      <c r="I342" s="104"/>
      <c r="J342" s="104"/>
      <c r="K342" s="104"/>
      <c r="L342" s="104"/>
      <c r="M342" s="104"/>
      <c r="N342" s="104"/>
      <c r="O342" s="104"/>
      <c r="P342" s="104"/>
      <c r="Q342" s="94">
        <v>1.6637714864975301E-2</v>
      </c>
      <c r="R342" s="94"/>
      <c r="S342" s="94"/>
      <c r="T342" s="94"/>
      <c r="U342" s="94"/>
      <c r="V342" s="94"/>
      <c r="W342" s="94"/>
      <c r="X342" s="94"/>
      <c r="Y342" s="94"/>
      <c r="Z342" s="94"/>
      <c r="AA342" s="94"/>
      <c r="AB342" s="92">
        <v>3079</v>
      </c>
      <c r="AC342" s="92"/>
      <c r="AD342" s="92"/>
      <c r="AE342" s="92"/>
      <c r="AF342" s="92"/>
      <c r="AG342" s="92"/>
      <c r="AH342" s="92"/>
      <c r="AI342" s="92"/>
      <c r="AJ342" s="92"/>
      <c r="AK342" s="92"/>
      <c r="AL342" s="94">
        <v>1.0266515953278901E-2</v>
      </c>
      <c r="AM342" s="94"/>
      <c r="AN342" s="94"/>
      <c r="AO342" s="94"/>
      <c r="AP342" s="94"/>
      <c r="AQ342" s="94"/>
      <c r="AR342" s="94"/>
      <c r="AS342" s="94"/>
      <c r="AT342" s="94"/>
      <c r="AU342" s="94"/>
    </row>
    <row r="343" spans="2:47" s="1" customFormat="1" ht="10.65" customHeight="1" x14ac:dyDescent="0.15">
      <c r="B343" s="100" t="s">
        <v>1124</v>
      </c>
      <c r="C343" s="100"/>
      <c r="D343" s="100"/>
      <c r="E343" s="104">
        <v>158731518.31999999</v>
      </c>
      <c r="F343" s="104"/>
      <c r="G343" s="104"/>
      <c r="H343" s="104"/>
      <c r="I343" s="104"/>
      <c r="J343" s="104"/>
      <c r="K343" s="104"/>
      <c r="L343" s="104"/>
      <c r="M343" s="104"/>
      <c r="N343" s="104"/>
      <c r="O343" s="104"/>
      <c r="P343" s="104"/>
      <c r="Q343" s="94">
        <v>7.08769763358415E-3</v>
      </c>
      <c r="R343" s="94"/>
      <c r="S343" s="94"/>
      <c r="T343" s="94"/>
      <c r="U343" s="94"/>
      <c r="V343" s="94"/>
      <c r="W343" s="94"/>
      <c r="X343" s="94"/>
      <c r="Y343" s="94"/>
      <c r="Z343" s="94"/>
      <c r="AA343" s="94"/>
      <c r="AB343" s="92">
        <v>1929</v>
      </c>
      <c r="AC343" s="92"/>
      <c r="AD343" s="92"/>
      <c r="AE343" s="92"/>
      <c r="AF343" s="92"/>
      <c r="AG343" s="92"/>
      <c r="AH343" s="92"/>
      <c r="AI343" s="92"/>
      <c r="AJ343" s="92"/>
      <c r="AK343" s="92"/>
      <c r="AL343" s="94">
        <v>6.4319939181146204E-3</v>
      </c>
      <c r="AM343" s="94"/>
      <c r="AN343" s="94"/>
      <c r="AO343" s="94"/>
      <c r="AP343" s="94"/>
      <c r="AQ343" s="94"/>
      <c r="AR343" s="94"/>
      <c r="AS343" s="94"/>
      <c r="AT343" s="94"/>
      <c r="AU343" s="94"/>
    </row>
    <row r="344" spans="2:47" s="1" customFormat="1" ht="10.65" customHeight="1" x14ac:dyDescent="0.15">
      <c r="B344" s="100" t="s">
        <v>1125</v>
      </c>
      <c r="C344" s="100"/>
      <c r="D344" s="100"/>
      <c r="E344" s="104">
        <v>252400711.53</v>
      </c>
      <c r="F344" s="104"/>
      <c r="G344" s="104"/>
      <c r="H344" s="104"/>
      <c r="I344" s="104"/>
      <c r="J344" s="104"/>
      <c r="K344" s="104"/>
      <c r="L344" s="104"/>
      <c r="M344" s="104"/>
      <c r="N344" s="104"/>
      <c r="O344" s="104"/>
      <c r="P344" s="104"/>
      <c r="Q344" s="94">
        <v>1.1270224998539099E-2</v>
      </c>
      <c r="R344" s="94"/>
      <c r="S344" s="94"/>
      <c r="T344" s="94"/>
      <c r="U344" s="94"/>
      <c r="V344" s="94"/>
      <c r="W344" s="94"/>
      <c r="X344" s="94"/>
      <c r="Y344" s="94"/>
      <c r="Z344" s="94"/>
      <c r="AA344" s="94"/>
      <c r="AB344" s="92">
        <v>2803</v>
      </c>
      <c r="AC344" s="92"/>
      <c r="AD344" s="92"/>
      <c r="AE344" s="92"/>
      <c r="AF344" s="92"/>
      <c r="AG344" s="92"/>
      <c r="AH344" s="92"/>
      <c r="AI344" s="92"/>
      <c r="AJ344" s="92"/>
      <c r="AK344" s="92"/>
      <c r="AL344" s="94">
        <v>9.3462306648394305E-3</v>
      </c>
      <c r="AM344" s="94"/>
      <c r="AN344" s="94"/>
      <c r="AO344" s="94"/>
      <c r="AP344" s="94"/>
      <c r="AQ344" s="94"/>
      <c r="AR344" s="94"/>
      <c r="AS344" s="94"/>
      <c r="AT344" s="94"/>
      <c r="AU344" s="94"/>
    </row>
    <row r="345" spans="2:47" s="1" customFormat="1" ht="10.65" customHeight="1" x14ac:dyDescent="0.15">
      <c r="B345" s="100" t="s">
        <v>1126</v>
      </c>
      <c r="C345" s="100"/>
      <c r="D345" s="100"/>
      <c r="E345" s="104">
        <v>54952894.289999999</v>
      </c>
      <c r="F345" s="104"/>
      <c r="G345" s="104"/>
      <c r="H345" s="104"/>
      <c r="I345" s="104"/>
      <c r="J345" s="104"/>
      <c r="K345" s="104"/>
      <c r="L345" s="104"/>
      <c r="M345" s="104"/>
      <c r="N345" s="104"/>
      <c r="O345" s="104"/>
      <c r="P345" s="104"/>
      <c r="Q345" s="94">
        <v>2.4537628250529899E-3</v>
      </c>
      <c r="R345" s="94"/>
      <c r="S345" s="94"/>
      <c r="T345" s="94"/>
      <c r="U345" s="94"/>
      <c r="V345" s="94"/>
      <c r="W345" s="94"/>
      <c r="X345" s="94"/>
      <c r="Y345" s="94"/>
      <c r="Z345" s="94"/>
      <c r="AA345" s="94"/>
      <c r="AB345" s="92">
        <v>391</v>
      </c>
      <c r="AC345" s="92"/>
      <c r="AD345" s="92"/>
      <c r="AE345" s="92"/>
      <c r="AF345" s="92"/>
      <c r="AG345" s="92"/>
      <c r="AH345" s="92"/>
      <c r="AI345" s="92"/>
      <c r="AJ345" s="92"/>
      <c r="AK345" s="92"/>
      <c r="AL345" s="94">
        <v>1.3037374919558399E-3</v>
      </c>
      <c r="AM345" s="94"/>
      <c r="AN345" s="94"/>
      <c r="AO345" s="94"/>
      <c r="AP345" s="94"/>
      <c r="AQ345" s="94"/>
      <c r="AR345" s="94"/>
      <c r="AS345" s="94"/>
      <c r="AT345" s="94"/>
      <c r="AU345" s="94"/>
    </row>
    <row r="346" spans="2:47" s="1" customFormat="1" ht="10.65" customHeight="1" x14ac:dyDescent="0.15">
      <c r="B346" s="100" t="s">
        <v>1128</v>
      </c>
      <c r="C346" s="100"/>
      <c r="D346" s="100"/>
      <c r="E346" s="104">
        <v>10289159.859999999</v>
      </c>
      <c r="F346" s="104"/>
      <c r="G346" s="104"/>
      <c r="H346" s="104"/>
      <c r="I346" s="104"/>
      <c r="J346" s="104"/>
      <c r="K346" s="104"/>
      <c r="L346" s="104"/>
      <c r="M346" s="104"/>
      <c r="N346" s="104"/>
      <c r="O346" s="104"/>
      <c r="P346" s="104"/>
      <c r="Q346" s="94">
        <v>4.5943272491272101E-4</v>
      </c>
      <c r="R346" s="94"/>
      <c r="S346" s="94"/>
      <c r="T346" s="94"/>
      <c r="U346" s="94"/>
      <c r="V346" s="94"/>
      <c r="W346" s="94"/>
      <c r="X346" s="94"/>
      <c r="Y346" s="94"/>
      <c r="Z346" s="94"/>
      <c r="AA346" s="94"/>
      <c r="AB346" s="92">
        <v>67</v>
      </c>
      <c r="AC346" s="92"/>
      <c r="AD346" s="92"/>
      <c r="AE346" s="92"/>
      <c r="AF346" s="92"/>
      <c r="AG346" s="92"/>
      <c r="AH346" s="92"/>
      <c r="AI346" s="92"/>
      <c r="AJ346" s="92"/>
      <c r="AK346" s="92"/>
      <c r="AL346" s="94">
        <v>2.2340258813565499E-4</v>
      </c>
      <c r="AM346" s="94"/>
      <c r="AN346" s="94"/>
      <c r="AO346" s="94"/>
      <c r="AP346" s="94"/>
      <c r="AQ346" s="94"/>
      <c r="AR346" s="94"/>
      <c r="AS346" s="94"/>
      <c r="AT346" s="94"/>
      <c r="AU346" s="94"/>
    </row>
    <row r="347" spans="2:47" s="1" customFormat="1" ht="10.65" customHeight="1" x14ac:dyDescent="0.15">
      <c r="B347" s="100" t="s">
        <v>1127</v>
      </c>
      <c r="C347" s="100"/>
      <c r="D347" s="100"/>
      <c r="E347" s="104">
        <v>1418546.85</v>
      </c>
      <c r="F347" s="104"/>
      <c r="G347" s="104"/>
      <c r="H347" s="104"/>
      <c r="I347" s="104"/>
      <c r="J347" s="104"/>
      <c r="K347" s="104"/>
      <c r="L347" s="104"/>
      <c r="M347" s="104"/>
      <c r="N347" s="104"/>
      <c r="O347" s="104"/>
      <c r="P347" s="104"/>
      <c r="Q347" s="94">
        <v>6.3341113713812606E-5</v>
      </c>
      <c r="R347" s="94"/>
      <c r="S347" s="94"/>
      <c r="T347" s="94"/>
      <c r="U347" s="94"/>
      <c r="V347" s="94"/>
      <c r="W347" s="94"/>
      <c r="X347" s="94"/>
      <c r="Y347" s="94"/>
      <c r="Z347" s="94"/>
      <c r="AA347" s="94"/>
      <c r="AB347" s="92">
        <v>15</v>
      </c>
      <c r="AC347" s="92"/>
      <c r="AD347" s="92"/>
      <c r="AE347" s="92"/>
      <c r="AF347" s="92"/>
      <c r="AG347" s="92"/>
      <c r="AH347" s="92"/>
      <c r="AI347" s="92"/>
      <c r="AJ347" s="92"/>
      <c r="AK347" s="92"/>
      <c r="AL347" s="94">
        <v>5.001550480649E-5</v>
      </c>
      <c r="AM347" s="94"/>
      <c r="AN347" s="94"/>
      <c r="AO347" s="94"/>
      <c r="AP347" s="94"/>
      <c r="AQ347" s="94"/>
      <c r="AR347" s="94"/>
      <c r="AS347" s="94"/>
      <c r="AT347" s="94"/>
      <c r="AU347" s="94"/>
    </row>
    <row r="348" spans="2:47" s="1" customFormat="1" ht="9.6" customHeight="1" x14ac:dyDescent="0.15">
      <c r="B348" s="99"/>
      <c r="C348" s="99"/>
      <c r="D348" s="99"/>
      <c r="E348" s="105">
        <v>22395356930.559601</v>
      </c>
      <c r="F348" s="105"/>
      <c r="G348" s="105"/>
      <c r="H348" s="105"/>
      <c r="I348" s="105"/>
      <c r="J348" s="105"/>
      <c r="K348" s="105"/>
      <c r="L348" s="105"/>
      <c r="M348" s="105"/>
      <c r="N348" s="105"/>
      <c r="O348" s="105"/>
      <c r="P348" s="105"/>
      <c r="Q348" s="95">
        <v>1</v>
      </c>
      <c r="R348" s="95"/>
      <c r="S348" s="95"/>
      <c r="T348" s="95"/>
      <c r="U348" s="95"/>
      <c r="V348" s="95"/>
      <c r="W348" s="95"/>
      <c r="X348" s="95"/>
      <c r="Y348" s="95"/>
      <c r="Z348" s="95"/>
      <c r="AA348" s="95"/>
      <c r="AB348" s="93">
        <v>299907</v>
      </c>
      <c r="AC348" s="93"/>
      <c r="AD348" s="93"/>
      <c r="AE348" s="93"/>
      <c r="AF348" s="93"/>
      <c r="AG348" s="93"/>
      <c r="AH348" s="93"/>
      <c r="AI348" s="93"/>
      <c r="AJ348" s="93"/>
      <c r="AK348" s="93"/>
      <c r="AL348" s="95">
        <v>1</v>
      </c>
      <c r="AM348" s="95"/>
      <c r="AN348" s="95"/>
      <c r="AO348" s="95"/>
      <c r="AP348" s="95"/>
      <c r="AQ348" s="95"/>
      <c r="AR348" s="95"/>
      <c r="AS348" s="95"/>
      <c r="AT348" s="95"/>
      <c r="AU348" s="95"/>
    </row>
    <row r="349" spans="2:47" s="1" customFormat="1" ht="11.7" customHeight="1" x14ac:dyDescent="0.15"/>
    <row r="350" spans="2:47" s="1" customFormat="1" ht="19.2" customHeight="1" x14ac:dyDescent="0.15">
      <c r="B350" s="85" t="s">
        <v>1257</v>
      </c>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c r="AA350" s="85"/>
      <c r="AB350" s="85"/>
      <c r="AC350" s="85"/>
      <c r="AD350" s="85"/>
      <c r="AE350" s="85"/>
      <c r="AF350" s="85"/>
      <c r="AG350" s="85"/>
      <c r="AH350" s="85"/>
      <c r="AI350" s="85"/>
      <c r="AJ350" s="85"/>
      <c r="AK350" s="85"/>
      <c r="AL350" s="85"/>
      <c r="AM350" s="85"/>
      <c r="AN350" s="85"/>
      <c r="AO350" s="85"/>
      <c r="AP350" s="85"/>
      <c r="AQ350" s="85"/>
      <c r="AR350" s="85"/>
      <c r="AS350" s="85"/>
      <c r="AT350" s="85"/>
      <c r="AU350" s="85"/>
    </row>
    <row r="351" spans="2:47" s="1" customFormat="1" ht="9" customHeight="1" x14ac:dyDescent="0.15"/>
    <row r="352" spans="2:47" s="1" customFormat="1" ht="12.3" customHeight="1" x14ac:dyDescent="0.15">
      <c r="B352" s="79"/>
      <c r="C352" s="79"/>
      <c r="D352" s="79"/>
      <c r="E352" s="79" t="s">
        <v>1117</v>
      </c>
      <c r="F352" s="79"/>
      <c r="G352" s="79"/>
      <c r="H352" s="79"/>
      <c r="I352" s="79"/>
      <c r="J352" s="79"/>
      <c r="K352" s="79"/>
      <c r="L352" s="79"/>
      <c r="M352" s="79"/>
      <c r="N352" s="79"/>
      <c r="O352" s="79"/>
      <c r="P352" s="79"/>
      <c r="Q352" s="79" t="s">
        <v>1118</v>
      </c>
      <c r="R352" s="79"/>
      <c r="S352" s="79"/>
      <c r="T352" s="79"/>
      <c r="U352" s="79"/>
      <c r="V352" s="79"/>
      <c r="W352" s="79"/>
      <c r="X352" s="79"/>
      <c r="Y352" s="79"/>
      <c r="Z352" s="79"/>
      <c r="AA352" s="79"/>
      <c r="AB352" s="79" t="s">
        <v>1236</v>
      </c>
      <c r="AC352" s="79"/>
      <c r="AD352" s="79"/>
      <c r="AE352" s="79"/>
      <c r="AF352" s="79"/>
      <c r="AG352" s="79"/>
      <c r="AH352" s="79"/>
      <c r="AI352" s="79"/>
      <c r="AJ352" s="79"/>
      <c r="AK352" s="79"/>
      <c r="AL352" s="79" t="s">
        <v>1118</v>
      </c>
      <c r="AM352" s="79"/>
      <c r="AN352" s="79"/>
      <c r="AO352" s="79"/>
      <c r="AP352" s="79"/>
      <c r="AQ352" s="79"/>
      <c r="AR352" s="79"/>
      <c r="AS352" s="79"/>
      <c r="AT352" s="79"/>
      <c r="AU352" s="79"/>
    </row>
    <row r="353" spans="2:47" s="1" customFormat="1" ht="12.3" customHeight="1" x14ac:dyDescent="0.15">
      <c r="B353" s="100" t="s">
        <v>780</v>
      </c>
      <c r="C353" s="100"/>
      <c r="D353" s="100"/>
      <c r="E353" s="104">
        <v>57467940231.729301</v>
      </c>
      <c r="F353" s="104"/>
      <c r="G353" s="104"/>
      <c r="H353" s="104"/>
      <c r="I353" s="104"/>
      <c r="J353" s="104"/>
      <c r="K353" s="104"/>
      <c r="L353" s="104"/>
      <c r="M353" s="104"/>
      <c r="N353" s="104"/>
      <c r="O353" s="104"/>
      <c r="P353" s="104"/>
      <c r="Q353" s="94">
        <v>0.83727048322687203</v>
      </c>
      <c r="R353" s="94"/>
      <c r="S353" s="94"/>
      <c r="T353" s="94"/>
      <c r="U353" s="94"/>
      <c r="V353" s="94"/>
      <c r="W353" s="94"/>
      <c r="X353" s="94"/>
      <c r="Y353" s="94"/>
      <c r="Z353" s="94"/>
      <c r="AA353" s="94"/>
      <c r="AB353" s="92">
        <v>141769</v>
      </c>
      <c r="AC353" s="92"/>
      <c r="AD353" s="92"/>
      <c r="AE353" s="92"/>
      <c r="AF353" s="92"/>
      <c r="AG353" s="92"/>
      <c r="AH353" s="92"/>
      <c r="AI353" s="92"/>
      <c r="AJ353" s="92"/>
      <c r="AK353" s="92"/>
      <c r="AL353" s="94">
        <v>0.81914254347951698</v>
      </c>
      <c r="AM353" s="94"/>
      <c r="AN353" s="94"/>
      <c r="AO353" s="94"/>
      <c r="AP353" s="94"/>
      <c r="AQ353" s="94"/>
      <c r="AR353" s="94"/>
      <c r="AS353" s="94"/>
      <c r="AT353" s="94"/>
      <c r="AU353" s="94"/>
    </row>
    <row r="354" spans="2:47" s="1" customFormat="1" ht="12.3" customHeight="1" x14ac:dyDescent="0.15">
      <c r="B354" s="100" t="s">
        <v>790</v>
      </c>
      <c r="C354" s="100"/>
      <c r="D354" s="100"/>
      <c r="E354" s="104">
        <v>11169305894.809999</v>
      </c>
      <c r="F354" s="104"/>
      <c r="G354" s="104"/>
      <c r="H354" s="104"/>
      <c r="I354" s="104"/>
      <c r="J354" s="104"/>
      <c r="K354" s="104"/>
      <c r="L354" s="104"/>
      <c r="M354" s="104"/>
      <c r="N354" s="104"/>
      <c r="O354" s="104"/>
      <c r="P354" s="104"/>
      <c r="Q354" s="94">
        <v>0.162729516773128</v>
      </c>
      <c r="R354" s="94"/>
      <c r="S354" s="94"/>
      <c r="T354" s="94"/>
      <c r="U354" s="94"/>
      <c r="V354" s="94"/>
      <c r="W354" s="94"/>
      <c r="X354" s="94"/>
      <c r="Y354" s="94"/>
      <c r="Z354" s="94"/>
      <c r="AA354" s="94"/>
      <c r="AB354" s="92">
        <v>31301</v>
      </c>
      <c r="AC354" s="92"/>
      <c r="AD354" s="92"/>
      <c r="AE354" s="92"/>
      <c r="AF354" s="92"/>
      <c r="AG354" s="92"/>
      <c r="AH354" s="92"/>
      <c r="AI354" s="92"/>
      <c r="AJ354" s="92"/>
      <c r="AK354" s="92"/>
      <c r="AL354" s="94">
        <v>0.18085745652048299</v>
      </c>
      <c r="AM354" s="94"/>
      <c r="AN354" s="94"/>
      <c r="AO354" s="94"/>
      <c r="AP354" s="94"/>
      <c r="AQ354" s="94"/>
      <c r="AR354" s="94"/>
      <c r="AS354" s="94"/>
      <c r="AT354" s="94"/>
      <c r="AU354" s="94"/>
    </row>
    <row r="355" spans="2:47" s="1" customFormat="1" ht="9.6" customHeight="1" x14ac:dyDescent="0.15">
      <c r="B355" s="99"/>
      <c r="C355" s="99"/>
      <c r="D355" s="99"/>
      <c r="E355" s="105">
        <v>68637246126.539299</v>
      </c>
      <c r="F355" s="105"/>
      <c r="G355" s="105"/>
      <c r="H355" s="105"/>
      <c r="I355" s="105"/>
      <c r="J355" s="105"/>
      <c r="K355" s="105"/>
      <c r="L355" s="105"/>
      <c r="M355" s="105"/>
      <c r="N355" s="105"/>
      <c r="O355" s="105"/>
      <c r="P355" s="105"/>
      <c r="Q355" s="95">
        <v>1</v>
      </c>
      <c r="R355" s="95"/>
      <c r="S355" s="95"/>
      <c r="T355" s="95"/>
      <c r="U355" s="95"/>
      <c r="V355" s="95"/>
      <c r="W355" s="95"/>
      <c r="X355" s="95"/>
      <c r="Y355" s="95"/>
      <c r="Z355" s="95"/>
      <c r="AA355" s="95"/>
      <c r="AB355" s="93">
        <v>173070</v>
      </c>
      <c r="AC355" s="93"/>
      <c r="AD355" s="93"/>
      <c r="AE355" s="93"/>
      <c r="AF355" s="93"/>
      <c r="AG355" s="93"/>
      <c r="AH355" s="93"/>
      <c r="AI355" s="93"/>
      <c r="AJ355" s="93"/>
      <c r="AK355" s="93"/>
      <c r="AL355" s="95">
        <v>1</v>
      </c>
      <c r="AM355" s="95"/>
      <c r="AN355" s="95"/>
      <c r="AO355" s="95"/>
      <c r="AP355" s="95"/>
      <c r="AQ355" s="95"/>
      <c r="AR355" s="95"/>
      <c r="AS355" s="95"/>
      <c r="AT355" s="95"/>
      <c r="AU355" s="95"/>
    </row>
    <row r="356" spans="2:47" s="1" customFormat="1" ht="9" customHeight="1" x14ac:dyDescent="0.15"/>
    <row r="357" spans="2:47" s="1" customFormat="1" ht="19.2" customHeight="1" x14ac:dyDescent="0.15">
      <c r="B357" s="85" t="s">
        <v>1258</v>
      </c>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c r="AA357" s="85"/>
      <c r="AB357" s="85"/>
      <c r="AC357" s="85"/>
      <c r="AD357" s="85"/>
      <c r="AE357" s="85"/>
      <c r="AF357" s="85"/>
      <c r="AG357" s="85"/>
      <c r="AH357" s="85"/>
      <c r="AI357" s="85"/>
      <c r="AJ357" s="85"/>
      <c r="AK357" s="85"/>
      <c r="AL357" s="85"/>
      <c r="AM357" s="85"/>
      <c r="AN357" s="85"/>
      <c r="AO357" s="85"/>
      <c r="AP357" s="85"/>
      <c r="AQ357" s="85"/>
      <c r="AR357" s="85"/>
      <c r="AS357" s="85"/>
      <c r="AT357" s="85"/>
      <c r="AU357" s="85"/>
    </row>
    <row r="358" spans="2:47" s="1" customFormat="1" ht="9" customHeight="1" x14ac:dyDescent="0.15"/>
    <row r="359" spans="2:47" s="1" customFormat="1" ht="14.85" customHeight="1" x14ac:dyDescent="0.15">
      <c r="B359" s="101"/>
      <c r="C359" s="101"/>
      <c r="D359" s="101"/>
      <c r="E359" s="79" t="s">
        <v>1117</v>
      </c>
      <c r="F359" s="79"/>
      <c r="G359" s="79"/>
      <c r="H359" s="79"/>
      <c r="I359" s="79"/>
      <c r="J359" s="79"/>
      <c r="K359" s="79"/>
      <c r="L359" s="79"/>
      <c r="M359" s="79"/>
      <c r="N359" s="79"/>
      <c r="O359" s="79"/>
      <c r="P359" s="79"/>
      <c r="Q359" s="79" t="s">
        <v>1118</v>
      </c>
      <c r="R359" s="79"/>
      <c r="S359" s="79"/>
      <c r="T359" s="79"/>
      <c r="U359" s="79"/>
      <c r="V359" s="79"/>
      <c r="W359" s="79"/>
      <c r="X359" s="79"/>
      <c r="Y359" s="79"/>
      <c r="Z359" s="79"/>
      <c r="AA359" s="79"/>
      <c r="AB359" s="79" t="s">
        <v>1119</v>
      </c>
      <c r="AC359" s="79"/>
      <c r="AD359" s="79"/>
      <c r="AE359" s="79"/>
      <c r="AF359" s="79"/>
      <c r="AG359" s="79"/>
      <c r="AH359" s="79"/>
      <c r="AI359" s="79"/>
      <c r="AJ359" s="79"/>
      <c r="AK359" s="79"/>
      <c r="AL359" s="79" t="s">
        <v>1118</v>
      </c>
      <c r="AM359" s="79"/>
      <c r="AN359" s="79"/>
      <c r="AO359" s="79"/>
      <c r="AP359" s="79"/>
      <c r="AQ359" s="79"/>
      <c r="AR359" s="79"/>
      <c r="AS359" s="79"/>
      <c r="AT359" s="79"/>
      <c r="AU359" s="79"/>
    </row>
    <row r="360" spans="2:47" s="1" customFormat="1" ht="12.3" customHeight="1" x14ac:dyDescent="0.15">
      <c r="B360" s="102" t="s">
        <v>1237</v>
      </c>
      <c r="C360" s="102"/>
      <c r="D360" s="102"/>
      <c r="E360" s="104">
        <v>20086583974.8895</v>
      </c>
      <c r="F360" s="104"/>
      <c r="G360" s="104"/>
      <c r="H360" s="104"/>
      <c r="I360" s="104"/>
      <c r="J360" s="104"/>
      <c r="K360" s="104"/>
      <c r="L360" s="104"/>
      <c r="M360" s="104"/>
      <c r="N360" s="104"/>
      <c r="O360" s="104"/>
      <c r="P360" s="104"/>
      <c r="Q360" s="94">
        <v>0.89690840995172605</v>
      </c>
      <c r="R360" s="94"/>
      <c r="S360" s="94"/>
      <c r="T360" s="94"/>
      <c r="U360" s="94"/>
      <c r="V360" s="94"/>
      <c r="W360" s="94"/>
      <c r="X360" s="94"/>
      <c r="Y360" s="94"/>
      <c r="Z360" s="94"/>
      <c r="AA360" s="94"/>
      <c r="AB360" s="92">
        <v>271934</v>
      </c>
      <c r="AC360" s="92"/>
      <c r="AD360" s="92"/>
      <c r="AE360" s="92"/>
      <c r="AF360" s="92"/>
      <c r="AG360" s="92"/>
      <c r="AH360" s="92"/>
      <c r="AI360" s="92"/>
      <c r="AJ360" s="92"/>
      <c r="AK360" s="92"/>
      <c r="AL360" s="94">
        <v>0.90672775226987001</v>
      </c>
      <c r="AM360" s="94"/>
      <c r="AN360" s="94"/>
      <c r="AO360" s="94"/>
      <c r="AP360" s="94"/>
      <c r="AQ360" s="94"/>
      <c r="AR360" s="94"/>
      <c r="AS360" s="94"/>
      <c r="AT360" s="94"/>
      <c r="AU360" s="94"/>
    </row>
    <row r="361" spans="2:47" s="1" customFormat="1" ht="12.3" customHeight="1" x14ac:dyDescent="0.15">
      <c r="B361" s="102" t="s">
        <v>1238</v>
      </c>
      <c r="C361" s="102"/>
      <c r="D361" s="102"/>
      <c r="E361" s="104">
        <v>2305007585.2800102</v>
      </c>
      <c r="F361" s="104"/>
      <c r="G361" s="104"/>
      <c r="H361" s="104"/>
      <c r="I361" s="104"/>
      <c r="J361" s="104"/>
      <c r="K361" s="104"/>
      <c r="L361" s="104"/>
      <c r="M361" s="104"/>
      <c r="N361" s="104"/>
      <c r="O361" s="104"/>
      <c r="P361" s="104"/>
      <c r="Q361" s="94">
        <v>0.102923458305535</v>
      </c>
      <c r="R361" s="94"/>
      <c r="S361" s="94"/>
      <c r="T361" s="94"/>
      <c r="U361" s="94"/>
      <c r="V361" s="94"/>
      <c r="W361" s="94"/>
      <c r="X361" s="94"/>
      <c r="Y361" s="94"/>
      <c r="Z361" s="94"/>
      <c r="AA361" s="94"/>
      <c r="AB361" s="92">
        <v>26438</v>
      </c>
      <c r="AC361" s="92"/>
      <c r="AD361" s="92"/>
      <c r="AE361" s="92"/>
      <c r="AF361" s="92"/>
      <c r="AG361" s="92"/>
      <c r="AH361" s="92"/>
      <c r="AI361" s="92"/>
      <c r="AJ361" s="92"/>
      <c r="AK361" s="92"/>
      <c r="AL361" s="94">
        <v>8.8153994404932198E-2</v>
      </c>
      <c r="AM361" s="94"/>
      <c r="AN361" s="94"/>
      <c r="AO361" s="94"/>
      <c r="AP361" s="94"/>
      <c r="AQ361" s="94"/>
      <c r="AR361" s="94"/>
      <c r="AS361" s="94"/>
      <c r="AT361" s="94"/>
      <c r="AU361" s="94"/>
    </row>
    <row r="362" spans="2:47" s="1" customFormat="1" ht="12.3" customHeight="1" x14ac:dyDescent="0.15">
      <c r="B362" s="102" t="s">
        <v>1239</v>
      </c>
      <c r="C362" s="102"/>
      <c r="D362" s="102"/>
      <c r="E362" s="104">
        <v>3765370.39</v>
      </c>
      <c r="F362" s="104"/>
      <c r="G362" s="104"/>
      <c r="H362" s="104"/>
      <c r="I362" s="104"/>
      <c r="J362" s="104"/>
      <c r="K362" s="104"/>
      <c r="L362" s="104"/>
      <c r="M362" s="104"/>
      <c r="N362" s="104"/>
      <c r="O362" s="104"/>
      <c r="P362" s="104"/>
      <c r="Q362" s="94">
        <v>1.6813174273913801E-4</v>
      </c>
      <c r="R362" s="94"/>
      <c r="S362" s="94"/>
      <c r="T362" s="94"/>
      <c r="U362" s="94"/>
      <c r="V362" s="94"/>
      <c r="W362" s="94"/>
      <c r="X362" s="94"/>
      <c r="Y362" s="94"/>
      <c r="Z362" s="94"/>
      <c r="AA362" s="94"/>
      <c r="AB362" s="92">
        <v>58</v>
      </c>
      <c r="AC362" s="92"/>
      <c r="AD362" s="92"/>
      <c r="AE362" s="92"/>
      <c r="AF362" s="92"/>
      <c r="AG362" s="92"/>
      <c r="AH362" s="92"/>
      <c r="AI362" s="92"/>
      <c r="AJ362" s="92"/>
      <c r="AK362" s="92"/>
      <c r="AL362" s="94">
        <v>1.93393285251761E-4</v>
      </c>
      <c r="AM362" s="94"/>
      <c r="AN362" s="94"/>
      <c r="AO362" s="94"/>
      <c r="AP362" s="94"/>
      <c r="AQ362" s="94"/>
      <c r="AR362" s="94"/>
      <c r="AS362" s="94"/>
      <c r="AT362" s="94"/>
      <c r="AU362" s="94"/>
    </row>
    <row r="363" spans="2:47" s="1" customFormat="1" ht="12.3" customHeight="1" x14ac:dyDescent="0.15">
      <c r="B363" s="102" t="s">
        <v>790</v>
      </c>
      <c r="C363" s="102"/>
      <c r="D363" s="102"/>
      <c r="E363" s="104">
        <v>0</v>
      </c>
      <c r="F363" s="104"/>
      <c r="G363" s="104"/>
      <c r="H363" s="104"/>
      <c r="I363" s="104"/>
      <c r="J363" s="104"/>
      <c r="K363" s="104"/>
      <c r="L363" s="104"/>
      <c r="M363" s="104"/>
      <c r="N363" s="104"/>
      <c r="O363" s="104"/>
      <c r="P363" s="104"/>
      <c r="Q363" s="94">
        <v>0</v>
      </c>
      <c r="R363" s="94"/>
      <c r="S363" s="94"/>
      <c r="T363" s="94"/>
      <c r="U363" s="94"/>
      <c r="V363" s="94"/>
      <c r="W363" s="94"/>
      <c r="X363" s="94"/>
      <c r="Y363" s="94"/>
      <c r="Z363" s="94"/>
      <c r="AA363" s="94"/>
      <c r="AB363" s="92">
        <v>1477</v>
      </c>
      <c r="AC363" s="92"/>
      <c r="AD363" s="92"/>
      <c r="AE363" s="92"/>
      <c r="AF363" s="92"/>
      <c r="AG363" s="92"/>
      <c r="AH363" s="92"/>
      <c r="AI363" s="92"/>
      <c r="AJ363" s="92"/>
      <c r="AK363" s="92"/>
      <c r="AL363" s="94">
        <v>4.92486003994572E-3</v>
      </c>
      <c r="AM363" s="94"/>
      <c r="AN363" s="94"/>
      <c r="AO363" s="94"/>
      <c r="AP363" s="94"/>
      <c r="AQ363" s="94"/>
      <c r="AR363" s="94"/>
      <c r="AS363" s="94"/>
      <c r="AT363" s="94"/>
      <c r="AU363" s="94"/>
    </row>
    <row r="364" spans="2:47" s="1" customFormat="1" ht="13.35" customHeight="1" x14ac:dyDescent="0.15">
      <c r="B364" s="101"/>
      <c r="C364" s="101"/>
      <c r="D364" s="101"/>
      <c r="E364" s="105">
        <v>22395356930.559502</v>
      </c>
      <c r="F364" s="105"/>
      <c r="G364" s="105"/>
      <c r="H364" s="105"/>
      <c r="I364" s="105"/>
      <c r="J364" s="105"/>
      <c r="K364" s="105"/>
      <c r="L364" s="105"/>
      <c r="M364" s="105"/>
      <c r="N364" s="105"/>
      <c r="O364" s="105"/>
      <c r="P364" s="105"/>
      <c r="Q364" s="95">
        <v>1</v>
      </c>
      <c r="R364" s="95"/>
      <c r="S364" s="95"/>
      <c r="T364" s="95"/>
      <c r="U364" s="95"/>
      <c r="V364" s="95"/>
      <c r="W364" s="95"/>
      <c r="X364" s="95"/>
      <c r="Y364" s="95"/>
      <c r="Z364" s="95"/>
      <c r="AA364" s="95"/>
      <c r="AB364" s="93">
        <v>299907</v>
      </c>
      <c r="AC364" s="93"/>
      <c r="AD364" s="93"/>
      <c r="AE364" s="93"/>
      <c r="AF364" s="93"/>
      <c r="AG364" s="93"/>
      <c r="AH364" s="93"/>
      <c r="AI364" s="93"/>
      <c r="AJ364" s="93"/>
      <c r="AK364" s="93"/>
      <c r="AL364" s="95">
        <v>1</v>
      </c>
      <c r="AM364" s="95"/>
      <c r="AN364" s="95"/>
      <c r="AO364" s="95"/>
      <c r="AP364" s="95"/>
      <c r="AQ364" s="95"/>
      <c r="AR364" s="95"/>
      <c r="AS364" s="95"/>
      <c r="AT364" s="95"/>
      <c r="AU364" s="95"/>
    </row>
  </sheetData>
  <mergeCells count="1495">
    <mergeCell ref="Z282:AI282"/>
    <mergeCell ref="Z283:AI283"/>
    <mergeCell ref="Z284:AI284"/>
    <mergeCell ref="Z285:AI285"/>
    <mergeCell ref="Z286:AI286"/>
    <mergeCell ref="Z287:AI287"/>
    <mergeCell ref="Z288:AI288"/>
    <mergeCell ref="Z289:AI289"/>
    <mergeCell ref="Z290:AI290"/>
    <mergeCell ref="Z291:AI291"/>
    <mergeCell ref="Z292:AI292"/>
    <mergeCell ref="Z262:AI262"/>
    <mergeCell ref="Z263:AI263"/>
    <mergeCell ref="Z264:AI264"/>
    <mergeCell ref="Z265:AI265"/>
    <mergeCell ref="Z266:AI266"/>
    <mergeCell ref="Z267:AI267"/>
    <mergeCell ref="Z268:AI268"/>
    <mergeCell ref="Z269:AI269"/>
    <mergeCell ref="Z270:AI270"/>
    <mergeCell ref="Z271:AI271"/>
    <mergeCell ref="Z272:AI272"/>
    <mergeCell ref="Z273:AI273"/>
    <mergeCell ref="Z274:AI274"/>
    <mergeCell ref="Z278:AI278"/>
    <mergeCell ref="Z279:AI279"/>
    <mergeCell ref="Z280:AI280"/>
    <mergeCell ref="Z281:AI281"/>
    <mergeCell ref="X83:AH83"/>
    <mergeCell ref="X84:AH84"/>
    <mergeCell ref="X85:AH85"/>
    <mergeCell ref="X86:AH86"/>
    <mergeCell ref="X87:AH87"/>
    <mergeCell ref="X88:AH88"/>
    <mergeCell ref="X89:AH89"/>
    <mergeCell ref="X90:AH90"/>
    <mergeCell ref="X91:AH91"/>
    <mergeCell ref="X92:AH92"/>
    <mergeCell ref="X93:AH93"/>
    <mergeCell ref="X94:AH94"/>
    <mergeCell ref="X95:AH95"/>
    <mergeCell ref="X96:AH96"/>
    <mergeCell ref="X97:AH97"/>
    <mergeCell ref="X98:AH98"/>
    <mergeCell ref="X99:AH99"/>
    <mergeCell ref="X63:AH63"/>
    <mergeCell ref="X64:AH64"/>
    <mergeCell ref="X68:AH68"/>
    <mergeCell ref="X69:AH69"/>
    <mergeCell ref="X70:AH70"/>
    <mergeCell ref="X71:AH71"/>
    <mergeCell ref="X72:AH72"/>
    <mergeCell ref="X73:AH73"/>
    <mergeCell ref="X74:AH74"/>
    <mergeCell ref="X75:AH75"/>
    <mergeCell ref="X76:AH76"/>
    <mergeCell ref="X77:AH77"/>
    <mergeCell ref="X78:AH78"/>
    <mergeCell ref="X79:AH79"/>
    <mergeCell ref="X80:AH80"/>
    <mergeCell ref="X81:AH81"/>
    <mergeCell ref="X82:AH82"/>
    <mergeCell ref="W145:AG145"/>
    <mergeCell ref="W15:AG15"/>
    <mergeCell ref="W16:AG16"/>
    <mergeCell ref="W17:AG17"/>
    <mergeCell ref="W18:AG18"/>
    <mergeCell ref="W19:AG19"/>
    <mergeCell ref="W20:AG20"/>
    <mergeCell ref="W21:AG21"/>
    <mergeCell ref="W22:AG22"/>
    <mergeCell ref="W23:AG23"/>
    <mergeCell ref="W24:AG24"/>
    <mergeCell ref="W25:AG25"/>
    <mergeCell ref="W26:AG26"/>
    <mergeCell ref="W27:AG27"/>
    <mergeCell ref="X100:AH100"/>
    <mergeCell ref="X31:AH31"/>
    <mergeCell ref="X32:AH32"/>
    <mergeCell ref="X33:AH33"/>
    <mergeCell ref="X34:AH34"/>
    <mergeCell ref="X35:AH35"/>
    <mergeCell ref="X36:AH36"/>
    <mergeCell ref="X37:AH37"/>
    <mergeCell ref="X38:AH38"/>
    <mergeCell ref="X39:AH39"/>
    <mergeCell ref="X40:AH40"/>
    <mergeCell ref="X41:AH41"/>
    <mergeCell ref="X42:AH42"/>
    <mergeCell ref="X43:AH43"/>
    <mergeCell ref="X44:AH44"/>
    <mergeCell ref="X45:AH45"/>
    <mergeCell ref="X46:AH46"/>
    <mergeCell ref="X47:AH47"/>
    <mergeCell ref="W129:AG129"/>
    <mergeCell ref="W130:AG130"/>
    <mergeCell ref="W131:AG131"/>
    <mergeCell ref="W132:AG132"/>
    <mergeCell ref="W133:AG133"/>
    <mergeCell ref="W134:AG134"/>
    <mergeCell ref="W135:AG135"/>
    <mergeCell ref="W136:AG136"/>
    <mergeCell ref="W137:AG137"/>
    <mergeCell ref="W138:AG138"/>
    <mergeCell ref="W139:AG139"/>
    <mergeCell ref="W14:AG14"/>
    <mergeCell ref="W140:AG140"/>
    <mergeCell ref="W141:AG141"/>
    <mergeCell ref="W142:AG142"/>
    <mergeCell ref="W143:AG143"/>
    <mergeCell ref="W144:AG144"/>
    <mergeCell ref="X48:AH48"/>
    <mergeCell ref="X49:AH49"/>
    <mergeCell ref="X50:AH50"/>
    <mergeCell ref="X51:AH51"/>
    <mergeCell ref="X52:AH52"/>
    <mergeCell ref="X53:AH53"/>
    <mergeCell ref="X54:AH54"/>
    <mergeCell ref="X55:AH55"/>
    <mergeCell ref="X56:AH56"/>
    <mergeCell ref="X57:AH57"/>
    <mergeCell ref="X58:AH58"/>
    <mergeCell ref="X59:AH59"/>
    <mergeCell ref="X60:AH60"/>
    <mergeCell ref="X61:AH61"/>
    <mergeCell ref="X62:AH62"/>
    <mergeCell ref="V186:AF186"/>
    <mergeCell ref="V187:AF187"/>
    <mergeCell ref="V188:AF188"/>
    <mergeCell ref="V189:AF189"/>
    <mergeCell ref="V190:AF190"/>
    <mergeCell ref="V191:AF191"/>
    <mergeCell ref="V192:AF192"/>
    <mergeCell ref="W104:AG104"/>
    <mergeCell ref="W105:AG105"/>
    <mergeCell ref="W106:AG106"/>
    <mergeCell ref="W107:AG107"/>
    <mergeCell ref="W108:AG108"/>
    <mergeCell ref="W109:AG109"/>
    <mergeCell ref="W110:AG110"/>
    <mergeCell ref="W111:AG111"/>
    <mergeCell ref="W112:AG112"/>
    <mergeCell ref="W113:AG113"/>
    <mergeCell ref="W114:AG114"/>
    <mergeCell ref="W115:AG115"/>
    <mergeCell ref="W116:AG116"/>
    <mergeCell ref="W117:AG117"/>
    <mergeCell ref="W118:AG118"/>
    <mergeCell ref="W119:AG119"/>
    <mergeCell ref="W120:AG120"/>
    <mergeCell ref="W121:AG121"/>
    <mergeCell ref="W122:AG122"/>
    <mergeCell ref="W123:AG123"/>
    <mergeCell ref="W124:AG124"/>
    <mergeCell ref="W125:AG125"/>
    <mergeCell ref="W126:AG126"/>
    <mergeCell ref="W127:AG127"/>
    <mergeCell ref="W128:AG128"/>
    <mergeCell ref="U196:AE196"/>
    <mergeCell ref="U197:AE197"/>
    <mergeCell ref="U198:AE198"/>
    <mergeCell ref="U199:AE199"/>
    <mergeCell ref="U200:AE200"/>
    <mergeCell ref="U201:AE201"/>
    <mergeCell ref="U202:AE202"/>
    <mergeCell ref="U203:AE203"/>
    <mergeCell ref="U204:AE204"/>
    <mergeCell ref="U205:AE205"/>
    <mergeCell ref="U206:AE206"/>
    <mergeCell ref="U207:AE207"/>
    <mergeCell ref="U208:AE208"/>
    <mergeCell ref="U209:AE209"/>
    <mergeCell ref="U210:AE210"/>
    <mergeCell ref="U211:AE211"/>
    <mergeCell ref="U212:AE212"/>
    <mergeCell ref="U166:AF166"/>
    <mergeCell ref="U167:AF167"/>
    <mergeCell ref="U168:AF168"/>
    <mergeCell ref="U169:AF169"/>
    <mergeCell ref="U170:AF170"/>
    <mergeCell ref="U171:AF171"/>
    <mergeCell ref="U172:AF172"/>
    <mergeCell ref="U173:AF173"/>
    <mergeCell ref="U174:AF174"/>
    <mergeCell ref="U175:AF175"/>
    <mergeCell ref="U176:AF176"/>
    <mergeCell ref="U177:AF177"/>
    <mergeCell ref="U178:AF178"/>
    <mergeCell ref="U179:AF179"/>
    <mergeCell ref="U180:AF180"/>
    <mergeCell ref="U181:AF181"/>
    <mergeCell ref="U182:AF182"/>
    <mergeCell ref="U149:AF149"/>
    <mergeCell ref="U150:AF150"/>
    <mergeCell ref="U151:AF151"/>
    <mergeCell ref="U152:AF152"/>
    <mergeCell ref="U153:AF153"/>
    <mergeCell ref="U154:AF154"/>
    <mergeCell ref="U155:AF155"/>
    <mergeCell ref="U156:AF156"/>
    <mergeCell ref="U157:AF157"/>
    <mergeCell ref="U158:AF158"/>
    <mergeCell ref="U159:AF159"/>
    <mergeCell ref="U160:AF160"/>
    <mergeCell ref="U161:AF161"/>
    <mergeCell ref="U162:AF162"/>
    <mergeCell ref="U163:AF163"/>
    <mergeCell ref="U164:AF164"/>
    <mergeCell ref="U165:AF165"/>
    <mergeCell ref="S230:AC230"/>
    <mergeCell ref="S231:AC231"/>
    <mergeCell ref="S232:AC232"/>
    <mergeCell ref="S233:AC233"/>
    <mergeCell ref="S234:AC234"/>
    <mergeCell ref="S235:AC235"/>
    <mergeCell ref="S236:AC236"/>
    <mergeCell ref="S237:AC237"/>
    <mergeCell ref="S238:AC238"/>
    <mergeCell ref="S239:AC239"/>
    <mergeCell ref="S240:AC240"/>
    <mergeCell ref="S241:AC241"/>
    <mergeCell ref="T216:AD216"/>
    <mergeCell ref="T217:AD217"/>
    <mergeCell ref="T218:AD218"/>
    <mergeCell ref="T219:AD219"/>
    <mergeCell ref="T220:AD220"/>
    <mergeCell ref="Q342:AA342"/>
    <mergeCell ref="Q343:AA343"/>
    <mergeCell ref="Q344:AA344"/>
    <mergeCell ref="Q345:AA345"/>
    <mergeCell ref="Q346:AA346"/>
    <mergeCell ref="Q347:AA347"/>
    <mergeCell ref="Q348:AA348"/>
    <mergeCell ref="Q352:AA352"/>
    <mergeCell ref="Q353:AA353"/>
    <mergeCell ref="Q354:AA354"/>
    <mergeCell ref="Q355:AA355"/>
    <mergeCell ref="Q359:AA359"/>
    <mergeCell ref="Q360:AA360"/>
    <mergeCell ref="Q361:AA361"/>
    <mergeCell ref="Q362:AA362"/>
    <mergeCell ref="Q363:AA363"/>
    <mergeCell ref="Q364:AA364"/>
    <mergeCell ref="P301:Z301"/>
    <mergeCell ref="P302:Z302"/>
    <mergeCell ref="P303:Z303"/>
    <mergeCell ref="P304:Z304"/>
    <mergeCell ref="P305:Z305"/>
    <mergeCell ref="P306:Z306"/>
    <mergeCell ref="P307:Z307"/>
    <mergeCell ref="P308:Z308"/>
    <mergeCell ref="P309:Z309"/>
    <mergeCell ref="P310:Z310"/>
    <mergeCell ref="P311:Z311"/>
    <mergeCell ref="P315:Z315"/>
    <mergeCell ref="P316:Z316"/>
    <mergeCell ref="P317:Z317"/>
    <mergeCell ref="P318:Z318"/>
    <mergeCell ref="P319:Z319"/>
    <mergeCell ref="P320:Z320"/>
    <mergeCell ref="M98:W98"/>
    <mergeCell ref="M99:W99"/>
    <mergeCell ref="N3:AV3"/>
    <mergeCell ref="N9:X9"/>
    <mergeCell ref="O260:Y260"/>
    <mergeCell ref="O261:Y261"/>
    <mergeCell ref="O262:Y262"/>
    <mergeCell ref="O263:Y263"/>
    <mergeCell ref="O264:Y264"/>
    <mergeCell ref="O265:Y265"/>
    <mergeCell ref="O266:Y266"/>
    <mergeCell ref="O267:Y267"/>
    <mergeCell ref="O268:Y268"/>
    <mergeCell ref="O269:Y269"/>
    <mergeCell ref="O270:Y270"/>
    <mergeCell ref="O271:Y271"/>
    <mergeCell ref="O272:Y272"/>
    <mergeCell ref="P252:Z252"/>
    <mergeCell ref="P253:Z253"/>
    <mergeCell ref="P254:Z254"/>
    <mergeCell ref="P255:Z255"/>
    <mergeCell ref="P256:Z256"/>
    <mergeCell ref="R245:AB245"/>
    <mergeCell ref="R246:AB246"/>
    <mergeCell ref="R247:AB247"/>
    <mergeCell ref="R248:AB248"/>
    <mergeCell ref="S224:AC224"/>
    <mergeCell ref="S225:AC225"/>
    <mergeCell ref="S226:AC226"/>
    <mergeCell ref="S227:AC227"/>
    <mergeCell ref="S228:AC228"/>
    <mergeCell ref="S229:AC229"/>
    <mergeCell ref="M81:W81"/>
    <mergeCell ref="M82:W82"/>
    <mergeCell ref="M83:W83"/>
    <mergeCell ref="M84:W84"/>
    <mergeCell ref="M85:W85"/>
    <mergeCell ref="M86:W86"/>
    <mergeCell ref="M87:W87"/>
    <mergeCell ref="M88:W88"/>
    <mergeCell ref="M89:W89"/>
    <mergeCell ref="M90:W90"/>
    <mergeCell ref="M91:W91"/>
    <mergeCell ref="M92:W92"/>
    <mergeCell ref="M93:W93"/>
    <mergeCell ref="M94:W94"/>
    <mergeCell ref="M95:W95"/>
    <mergeCell ref="M96:W96"/>
    <mergeCell ref="M97:W97"/>
    <mergeCell ref="K170:T170"/>
    <mergeCell ref="K171:T171"/>
    <mergeCell ref="K172:T172"/>
    <mergeCell ref="K173:T173"/>
    <mergeCell ref="K174:T174"/>
    <mergeCell ref="K175:T175"/>
    <mergeCell ref="K176:T176"/>
    <mergeCell ref="K177:T177"/>
    <mergeCell ref="K178:T178"/>
    <mergeCell ref="K179:T179"/>
    <mergeCell ref="K18:V18"/>
    <mergeCell ref="K180:T180"/>
    <mergeCell ref="K181:T181"/>
    <mergeCell ref="K182:T182"/>
    <mergeCell ref="K19:V19"/>
    <mergeCell ref="K20:V20"/>
    <mergeCell ref="K21:V21"/>
    <mergeCell ref="K22:V22"/>
    <mergeCell ref="K23:V23"/>
    <mergeCell ref="K24:V24"/>
    <mergeCell ref="K25:V25"/>
    <mergeCell ref="K26:V26"/>
    <mergeCell ref="K27:V27"/>
    <mergeCell ref="L31:W31"/>
    <mergeCell ref="L32:W32"/>
    <mergeCell ref="L33:W33"/>
    <mergeCell ref="L34:W34"/>
    <mergeCell ref="L35:W35"/>
    <mergeCell ref="L36:W36"/>
    <mergeCell ref="L37:W37"/>
    <mergeCell ref="L38:W38"/>
    <mergeCell ref="L39:W39"/>
    <mergeCell ref="K154:T154"/>
    <mergeCell ref="K155:T155"/>
    <mergeCell ref="K156:T156"/>
    <mergeCell ref="K157:T157"/>
    <mergeCell ref="K158:T158"/>
    <mergeCell ref="K159:T159"/>
    <mergeCell ref="K16:V16"/>
    <mergeCell ref="K160:T160"/>
    <mergeCell ref="K161:T161"/>
    <mergeCell ref="K162:T162"/>
    <mergeCell ref="K163:T163"/>
    <mergeCell ref="K164:T164"/>
    <mergeCell ref="K165:T165"/>
    <mergeCell ref="K166:T166"/>
    <mergeCell ref="K167:T167"/>
    <mergeCell ref="K168:T168"/>
    <mergeCell ref="K169:T169"/>
    <mergeCell ref="K17:V17"/>
    <mergeCell ref="L40:W40"/>
    <mergeCell ref="L41:W41"/>
    <mergeCell ref="L42:W42"/>
    <mergeCell ref="L43:W43"/>
    <mergeCell ref="L44:W44"/>
    <mergeCell ref="L45:W45"/>
    <mergeCell ref="L46:W46"/>
    <mergeCell ref="L47:W47"/>
    <mergeCell ref="L48:W48"/>
    <mergeCell ref="L49:W49"/>
    <mergeCell ref="L50:W50"/>
    <mergeCell ref="L51:W51"/>
    <mergeCell ref="L52:W52"/>
    <mergeCell ref="L53:W53"/>
    <mergeCell ref="K136:V136"/>
    <mergeCell ref="K137:V137"/>
    <mergeCell ref="K138:V138"/>
    <mergeCell ref="K139:V139"/>
    <mergeCell ref="K14:V14"/>
    <mergeCell ref="K140:V140"/>
    <mergeCell ref="K141:V141"/>
    <mergeCell ref="K142:V142"/>
    <mergeCell ref="K143:V143"/>
    <mergeCell ref="K144:V144"/>
    <mergeCell ref="K145:V145"/>
    <mergeCell ref="K149:T149"/>
    <mergeCell ref="K15:V15"/>
    <mergeCell ref="K150:T150"/>
    <mergeCell ref="K151:T151"/>
    <mergeCell ref="K152:T152"/>
    <mergeCell ref="K153:T153"/>
    <mergeCell ref="L54:W54"/>
    <mergeCell ref="L55:W55"/>
    <mergeCell ref="L56:W56"/>
    <mergeCell ref="L57:W57"/>
    <mergeCell ref="L58:W58"/>
    <mergeCell ref="L59:W59"/>
    <mergeCell ref="L60:W60"/>
    <mergeCell ref="L61:W61"/>
    <mergeCell ref="L62:W62"/>
    <mergeCell ref="L63:W63"/>
    <mergeCell ref="L64:W64"/>
    <mergeCell ref="M100:W100"/>
    <mergeCell ref="M68:W68"/>
    <mergeCell ref="M69:W69"/>
    <mergeCell ref="M70:W70"/>
    <mergeCell ref="E364:P364"/>
    <mergeCell ref="F245:Q245"/>
    <mergeCell ref="F246:Q246"/>
    <mergeCell ref="F247:Q247"/>
    <mergeCell ref="F248:Q248"/>
    <mergeCell ref="G224:R224"/>
    <mergeCell ref="G225:R225"/>
    <mergeCell ref="G226:R226"/>
    <mergeCell ref="G227:R227"/>
    <mergeCell ref="G228:R228"/>
    <mergeCell ref="G229:R229"/>
    <mergeCell ref="G230:R230"/>
    <mergeCell ref="G231:R231"/>
    <mergeCell ref="G232:R232"/>
    <mergeCell ref="G233:R233"/>
    <mergeCell ref="G234:R234"/>
    <mergeCell ref="G235:R235"/>
    <mergeCell ref="G236:R236"/>
    <mergeCell ref="G237:R237"/>
    <mergeCell ref="G238:R238"/>
    <mergeCell ref="G239:R239"/>
    <mergeCell ref="G240:R240"/>
    <mergeCell ref="G241:R241"/>
    <mergeCell ref="O273:Y273"/>
    <mergeCell ref="O274:Y274"/>
    <mergeCell ref="O278:Y278"/>
    <mergeCell ref="O279:Y279"/>
    <mergeCell ref="O280:Y280"/>
    <mergeCell ref="O281:Y281"/>
    <mergeCell ref="O282:Y282"/>
    <mergeCell ref="O283:Y283"/>
    <mergeCell ref="O284:Y284"/>
    <mergeCell ref="E341:P341"/>
    <mergeCell ref="E342:P342"/>
    <mergeCell ref="E343:P343"/>
    <mergeCell ref="E344:P344"/>
    <mergeCell ref="E345:P345"/>
    <mergeCell ref="E346:P346"/>
    <mergeCell ref="E347:P347"/>
    <mergeCell ref="E348:P348"/>
    <mergeCell ref="E352:P352"/>
    <mergeCell ref="E353:P353"/>
    <mergeCell ref="E354:P354"/>
    <mergeCell ref="E355:P355"/>
    <mergeCell ref="E359:P359"/>
    <mergeCell ref="E360:P360"/>
    <mergeCell ref="E361:P361"/>
    <mergeCell ref="E362:P362"/>
    <mergeCell ref="E363:P363"/>
    <mergeCell ref="D321:O321"/>
    <mergeCell ref="D322:O322"/>
    <mergeCell ref="D323:O323"/>
    <mergeCell ref="D324:O324"/>
    <mergeCell ref="D325:O325"/>
    <mergeCell ref="D326:O326"/>
    <mergeCell ref="D327:O327"/>
    <mergeCell ref="D328:O328"/>
    <mergeCell ref="D329:O329"/>
    <mergeCell ref="D330:O330"/>
    <mergeCell ref="D331:O331"/>
    <mergeCell ref="D332:O332"/>
    <mergeCell ref="D333:O333"/>
    <mergeCell ref="D334:O334"/>
    <mergeCell ref="E338:P338"/>
    <mergeCell ref="E339:P339"/>
    <mergeCell ref="E340:P340"/>
    <mergeCell ref="P321:Z321"/>
    <mergeCell ref="P322:Z322"/>
    <mergeCell ref="P323:Z323"/>
    <mergeCell ref="P324:Z324"/>
    <mergeCell ref="P325:Z325"/>
    <mergeCell ref="P326:Z326"/>
    <mergeCell ref="P327:Z327"/>
    <mergeCell ref="P328:Z328"/>
    <mergeCell ref="P329:Z329"/>
    <mergeCell ref="P330:Z330"/>
    <mergeCell ref="P331:Z331"/>
    <mergeCell ref="P332:Z332"/>
    <mergeCell ref="P333:Z333"/>
    <mergeCell ref="P334:Z334"/>
    <mergeCell ref="Q338:AA338"/>
    <mergeCell ref="D301:O301"/>
    <mergeCell ref="D302:O302"/>
    <mergeCell ref="D303:O303"/>
    <mergeCell ref="D304:O304"/>
    <mergeCell ref="D305:O305"/>
    <mergeCell ref="D306:O306"/>
    <mergeCell ref="D307:O307"/>
    <mergeCell ref="D308:O308"/>
    <mergeCell ref="D309:O309"/>
    <mergeCell ref="D310:O310"/>
    <mergeCell ref="D311:O311"/>
    <mergeCell ref="D315:O315"/>
    <mergeCell ref="D316:O316"/>
    <mergeCell ref="D317:O317"/>
    <mergeCell ref="D318:O318"/>
    <mergeCell ref="D319:O319"/>
    <mergeCell ref="D320:O320"/>
    <mergeCell ref="C286:N286"/>
    <mergeCell ref="C287:N287"/>
    <mergeCell ref="C288:N288"/>
    <mergeCell ref="C289:N289"/>
    <mergeCell ref="C290:N290"/>
    <mergeCell ref="C291:N291"/>
    <mergeCell ref="C292:N292"/>
    <mergeCell ref="D252:O252"/>
    <mergeCell ref="D253:O253"/>
    <mergeCell ref="D254:O254"/>
    <mergeCell ref="D255:O255"/>
    <mergeCell ref="D256:O256"/>
    <mergeCell ref="D296:O296"/>
    <mergeCell ref="D297:O297"/>
    <mergeCell ref="D298:O298"/>
    <mergeCell ref="D299:O299"/>
    <mergeCell ref="D300:O300"/>
    <mergeCell ref="O285:Y285"/>
    <mergeCell ref="O286:Y286"/>
    <mergeCell ref="O287:Y287"/>
    <mergeCell ref="O288:Y288"/>
    <mergeCell ref="O289:Y289"/>
    <mergeCell ref="O290:Y290"/>
    <mergeCell ref="O291:Y291"/>
    <mergeCell ref="O292:Y292"/>
    <mergeCell ref="P296:Z296"/>
    <mergeCell ref="P297:Z297"/>
    <mergeCell ref="P298:Z298"/>
    <mergeCell ref="P299:Z299"/>
    <mergeCell ref="P300:Z300"/>
    <mergeCell ref="Z260:AI260"/>
    <mergeCell ref="Z261:AI261"/>
    <mergeCell ref="B357:AU357"/>
    <mergeCell ref="B359:D359"/>
    <mergeCell ref="B36:K36"/>
    <mergeCell ref="B360:D360"/>
    <mergeCell ref="B361:D361"/>
    <mergeCell ref="B362:D362"/>
    <mergeCell ref="B363:D363"/>
    <mergeCell ref="B364:D364"/>
    <mergeCell ref="B37:K37"/>
    <mergeCell ref="B38:K38"/>
    <mergeCell ref="B39:K39"/>
    <mergeCell ref="B40:K40"/>
    <mergeCell ref="B41:K41"/>
    <mergeCell ref="B42:K42"/>
    <mergeCell ref="B43:K43"/>
    <mergeCell ref="B44:K44"/>
    <mergeCell ref="B45:K45"/>
    <mergeCell ref="B46:K46"/>
    <mergeCell ref="B47:K47"/>
    <mergeCell ref="B48:K48"/>
    <mergeCell ref="B49:K49"/>
    <mergeCell ref="B50:K50"/>
    <mergeCell ref="B51:K51"/>
    <mergeCell ref="B52:K52"/>
    <mergeCell ref="B53:K53"/>
    <mergeCell ref="B54:K54"/>
    <mergeCell ref="B55:K55"/>
    <mergeCell ref="B56:K56"/>
    <mergeCell ref="B57:K57"/>
    <mergeCell ref="B58:K58"/>
    <mergeCell ref="B59:K59"/>
    <mergeCell ref="B60:K60"/>
    <mergeCell ref="B339:D339"/>
    <mergeCell ref="B34:K34"/>
    <mergeCell ref="B340:D340"/>
    <mergeCell ref="B341:D341"/>
    <mergeCell ref="B342:D342"/>
    <mergeCell ref="B343:D343"/>
    <mergeCell ref="B344:D344"/>
    <mergeCell ref="B345:D345"/>
    <mergeCell ref="B346:D346"/>
    <mergeCell ref="B347:D347"/>
    <mergeCell ref="B348:D348"/>
    <mergeCell ref="B35:K35"/>
    <mergeCell ref="B350:AU350"/>
    <mergeCell ref="B352:D352"/>
    <mergeCell ref="B353:D353"/>
    <mergeCell ref="B354:D354"/>
    <mergeCell ref="B355:D355"/>
    <mergeCell ref="B61:K61"/>
    <mergeCell ref="B62:K62"/>
    <mergeCell ref="B63:K63"/>
    <mergeCell ref="B64:K64"/>
    <mergeCell ref="B66:AU66"/>
    <mergeCell ref="B68:L68"/>
    <mergeCell ref="B69:L69"/>
    <mergeCell ref="B70:L70"/>
    <mergeCell ref="B71:L71"/>
    <mergeCell ref="B72:L72"/>
    <mergeCell ref="B73:L73"/>
    <mergeCell ref="B74:L74"/>
    <mergeCell ref="B75:L75"/>
    <mergeCell ref="B76:L76"/>
    <mergeCell ref="B77:L77"/>
    <mergeCell ref="B321:C321"/>
    <mergeCell ref="B322:C322"/>
    <mergeCell ref="B323:C323"/>
    <mergeCell ref="B324:C324"/>
    <mergeCell ref="B325:C325"/>
    <mergeCell ref="B326:C326"/>
    <mergeCell ref="B327:C327"/>
    <mergeCell ref="B328:C328"/>
    <mergeCell ref="B329:C329"/>
    <mergeCell ref="B33:K33"/>
    <mergeCell ref="B330:C330"/>
    <mergeCell ref="B331:C331"/>
    <mergeCell ref="B332:C332"/>
    <mergeCell ref="B333:C333"/>
    <mergeCell ref="B334:C334"/>
    <mergeCell ref="B336:AU336"/>
    <mergeCell ref="B338:D338"/>
    <mergeCell ref="B78:L78"/>
    <mergeCell ref="B79:L79"/>
    <mergeCell ref="B80:L80"/>
    <mergeCell ref="B81:L81"/>
    <mergeCell ref="B82:L82"/>
    <mergeCell ref="B83:L83"/>
    <mergeCell ref="B84:L84"/>
    <mergeCell ref="B85:L85"/>
    <mergeCell ref="B86:L86"/>
    <mergeCell ref="B87:L87"/>
    <mergeCell ref="B88:L88"/>
    <mergeCell ref="B89:L89"/>
    <mergeCell ref="B90:L90"/>
    <mergeCell ref="B91:L91"/>
    <mergeCell ref="B92:L92"/>
    <mergeCell ref="B304:C304"/>
    <mergeCell ref="B305:C305"/>
    <mergeCell ref="B306:C306"/>
    <mergeCell ref="B307:C307"/>
    <mergeCell ref="B308:C308"/>
    <mergeCell ref="B309:C309"/>
    <mergeCell ref="B31:K31"/>
    <mergeCell ref="B310:C310"/>
    <mergeCell ref="B311:C311"/>
    <mergeCell ref="B313:AU313"/>
    <mergeCell ref="B315:C315"/>
    <mergeCell ref="B316:C316"/>
    <mergeCell ref="B317:C317"/>
    <mergeCell ref="B318:C318"/>
    <mergeCell ref="B319:C319"/>
    <mergeCell ref="B32:K32"/>
    <mergeCell ref="B320:C320"/>
    <mergeCell ref="B93:L93"/>
    <mergeCell ref="B94:L94"/>
    <mergeCell ref="B95:L95"/>
    <mergeCell ref="B96:L96"/>
    <mergeCell ref="B97:L97"/>
    <mergeCell ref="B98:L98"/>
    <mergeCell ref="B99:L99"/>
    <mergeCell ref="C260:N260"/>
    <mergeCell ref="C261:N261"/>
    <mergeCell ref="C262:N262"/>
    <mergeCell ref="C263:N263"/>
    <mergeCell ref="C264:N264"/>
    <mergeCell ref="C265:N265"/>
    <mergeCell ref="C266:N266"/>
    <mergeCell ref="C267:N267"/>
    <mergeCell ref="B254:C254"/>
    <mergeCell ref="B255:C255"/>
    <mergeCell ref="B256:C256"/>
    <mergeCell ref="B258:AU258"/>
    <mergeCell ref="B26:J26"/>
    <mergeCell ref="B27:J27"/>
    <mergeCell ref="B276:AU276"/>
    <mergeCell ref="B29:AU29"/>
    <mergeCell ref="B294:AU294"/>
    <mergeCell ref="B296:C296"/>
    <mergeCell ref="B297:C297"/>
    <mergeCell ref="B298:C298"/>
    <mergeCell ref="B299:C299"/>
    <mergeCell ref="B300:C300"/>
    <mergeCell ref="B301:C301"/>
    <mergeCell ref="B302:C302"/>
    <mergeCell ref="B303:C303"/>
    <mergeCell ref="C268:N268"/>
    <mergeCell ref="C269:N269"/>
    <mergeCell ref="C270:N270"/>
    <mergeCell ref="C271:N271"/>
    <mergeCell ref="C272:N272"/>
    <mergeCell ref="C273:N273"/>
    <mergeCell ref="C274:N274"/>
    <mergeCell ref="C278:N278"/>
    <mergeCell ref="C279:N279"/>
    <mergeCell ref="C280:N280"/>
    <mergeCell ref="C281:N281"/>
    <mergeCell ref="C282:N282"/>
    <mergeCell ref="C283:N283"/>
    <mergeCell ref="C284:N284"/>
    <mergeCell ref="C285:N285"/>
    <mergeCell ref="B235:F235"/>
    <mergeCell ref="B236:F236"/>
    <mergeCell ref="B237:F237"/>
    <mergeCell ref="B238:F238"/>
    <mergeCell ref="B239:F239"/>
    <mergeCell ref="B24:J24"/>
    <mergeCell ref="B240:F240"/>
    <mergeCell ref="B241:F241"/>
    <mergeCell ref="B243:AU243"/>
    <mergeCell ref="B245:E245"/>
    <mergeCell ref="B246:E246"/>
    <mergeCell ref="B247:E247"/>
    <mergeCell ref="B248:E248"/>
    <mergeCell ref="B25:J25"/>
    <mergeCell ref="B250:AU250"/>
    <mergeCell ref="B252:C252"/>
    <mergeCell ref="B253:C253"/>
    <mergeCell ref="H216:S216"/>
    <mergeCell ref="H217:S217"/>
    <mergeCell ref="H218:S218"/>
    <mergeCell ref="H219:S219"/>
    <mergeCell ref="H220:S220"/>
    <mergeCell ref="I196:T196"/>
    <mergeCell ref="I197:T197"/>
    <mergeCell ref="I198:T198"/>
    <mergeCell ref="I199:T199"/>
    <mergeCell ref="I200:T200"/>
    <mergeCell ref="I201:T201"/>
    <mergeCell ref="I202:T202"/>
    <mergeCell ref="I203:T203"/>
    <mergeCell ref="I204:T204"/>
    <mergeCell ref="I205:T205"/>
    <mergeCell ref="B218:G218"/>
    <mergeCell ref="B219:G219"/>
    <mergeCell ref="B22:J22"/>
    <mergeCell ref="B220:G220"/>
    <mergeCell ref="B222:AU222"/>
    <mergeCell ref="B224:F224"/>
    <mergeCell ref="B225:F225"/>
    <mergeCell ref="B226:F226"/>
    <mergeCell ref="B227:F227"/>
    <mergeCell ref="B228:F228"/>
    <mergeCell ref="B229:F229"/>
    <mergeCell ref="B23:J23"/>
    <mergeCell ref="B230:F230"/>
    <mergeCell ref="B231:F231"/>
    <mergeCell ref="B232:F232"/>
    <mergeCell ref="B233:F233"/>
    <mergeCell ref="B234:F234"/>
    <mergeCell ref="I206:T206"/>
    <mergeCell ref="I207:T207"/>
    <mergeCell ref="I208:T208"/>
    <mergeCell ref="I209:T209"/>
    <mergeCell ref="I210:T210"/>
    <mergeCell ref="I211:T211"/>
    <mergeCell ref="I212:T212"/>
    <mergeCell ref="J186:U186"/>
    <mergeCell ref="J187:U187"/>
    <mergeCell ref="J188:U188"/>
    <mergeCell ref="J189:U189"/>
    <mergeCell ref="J190:U190"/>
    <mergeCell ref="J191:U191"/>
    <mergeCell ref="J192:U192"/>
    <mergeCell ref="K104:V104"/>
    <mergeCell ref="B200:H200"/>
    <mergeCell ref="B201:H201"/>
    <mergeCell ref="B202:H202"/>
    <mergeCell ref="B203:H203"/>
    <mergeCell ref="B204:H204"/>
    <mergeCell ref="B205:H205"/>
    <mergeCell ref="B206:H206"/>
    <mergeCell ref="B207:H207"/>
    <mergeCell ref="B208:H208"/>
    <mergeCell ref="B209:H209"/>
    <mergeCell ref="B21:J21"/>
    <mergeCell ref="B210:H210"/>
    <mergeCell ref="B211:H211"/>
    <mergeCell ref="B212:H212"/>
    <mergeCell ref="B214:AU214"/>
    <mergeCell ref="B216:G216"/>
    <mergeCell ref="B217:G217"/>
    <mergeCell ref="K105:V105"/>
    <mergeCell ref="K106:V106"/>
    <mergeCell ref="K107:V107"/>
    <mergeCell ref="K108:V108"/>
    <mergeCell ref="K109:V109"/>
    <mergeCell ref="K110:V110"/>
    <mergeCell ref="K111:V111"/>
    <mergeCell ref="K112:V112"/>
    <mergeCell ref="K113:V113"/>
    <mergeCell ref="K114:V114"/>
    <mergeCell ref="K115:V115"/>
    <mergeCell ref="K116:V116"/>
    <mergeCell ref="K117:V117"/>
    <mergeCell ref="K118:V118"/>
    <mergeCell ref="K119:V119"/>
    <mergeCell ref="B182:J182"/>
    <mergeCell ref="B184:AU184"/>
    <mergeCell ref="B186:I186"/>
    <mergeCell ref="B187:I187"/>
    <mergeCell ref="B188:I188"/>
    <mergeCell ref="B189:I189"/>
    <mergeCell ref="B19:J19"/>
    <mergeCell ref="B190:I190"/>
    <mergeCell ref="B191:I191"/>
    <mergeCell ref="B192:I192"/>
    <mergeCell ref="B194:AU194"/>
    <mergeCell ref="B196:H196"/>
    <mergeCell ref="B197:H197"/>
    <mergeCell ref="B198:H198"/>
    <mergeCell ref="B199:H199"/>
    <mergeCell ref="B2:L4"/>
    <mergeCell ref="B20:J20"/>
    <mergeCell ref="B6:AU6"/>
    <mergeCell ref="B8:K10"/>
    <mergeCell ref="K120:V120"/>
    <mergeCell ref="K121:V121"/>
    <mergeCell ref="K122:V122"/>
    <mergeCell ref="K123:V123"/>
    <mergeCell ref="K124:V124"/>
    <mergeCell ref="K125:V125"/>
    <mergeCell ref="K126:V126"/>
    <mergeCell ref="K127:V127"/>
    <mergeCell ref="K128:V128"/>
    <mergeCell ref="K129:V129"/>
    <mergeCell ref="K130:V130"/>
    <mergeCell ref="K131:V131"/>
    <mergeCell ref="K132:V132"/>
    <mergeCell ref="B167:J167"/>
    <mergeCell ref="B168:J168"/>
    <mergeCell ref="B169:J169"/>
    <mergeCell ref="B17:J17"/>
    <mergeCell ref="B170:J170"/>
    <mergeCell ref="B171:J171"/>
    <mergeCell ref="B172:J172"/>
    <mergeCell ref="B173:J173"/>
    <mergeCell ref="B174:J174"/>
    <mergeCell ref="B175:J175"/>
    <mergeCell ref="B176:J176"/>
    <mergeCell ref="B177:J177"/>
    <mergeCell ref="B178:J178"/>
    <mergeCell ref="B179:J179"/>
    <mergeCell ref="B18:J18"/>
    <mergeCell ref="B180:J180"/>
    <mergeCell ref="B181:J181"/>
    <mergeCell ref="B151:J151"/>
    <mergeCell ref="B152:J152"/>
    <mergeCell ref="B153:J153"/>
    <mergeCell ref="B154:J154"/>
    <mergeCell ref="B155:J155"/>
    <mergeCell ref="B156:J156"/>
    <mergeCell ref="B157:J157"/>
    <mergeCell ref="B158:J158"/>
    <mergeCell ref="B159:J159"/>
    <mergeCell ref="B16:J16"/>
    <mergeCell ref="B160:J160"/>
    <mergeCell ref="B161:J161"/>
    <mergeCell ref="B162:J162"/>
    <mergeCell ref="B163:J163"/>
    <mergeCell ref="B164:J164"/>
    <mergeCell ref="B165:J165"/>
    <mergeCell ref="B166:J166"/>
    <mergeCell ref="B12:AU12"/>
    <mergeCell ref="B120:J120"/>
    <mergeCell ref="B121:J121"/>
    <mergeCell ref="B122:J122"/>
    <mergeCell ref="B123:J123"/>
    <mergeCell ref="B124:J124"/>
    <mergeCell ref="B125:J125"/>
    <mergeCell ref="B126:J126"/>
    <mergeCell ref="B127:J127"/>
    <mergeCell ref="B128:J128"/>
    <mergeCell ref="B129:J129"/>
    <mergeCell ref="B130:J130"/>
    <mergeCell ref="B131:J131"/>
    <mergeCell ref="B132:J132"/>
    <mergeCell ref="B133:J133"/>
    <mergeCell ref="B134:J134"/>
    <mergeCell ref="B135:J135"/>
    <mergeCell ref="B14:J14"/>
    <mergeCell ref="B15:J15"/>
    <mergeCell ref="K133:V133"/>
    <mergeCell ref="K134:V134"/>
    <mergeCell ref="K135:V135"/>
    <mergeCell ref="M71:W71"/>
    <mergeCell ref="M72:W72"/>
    <mergeCell ref="M73:W73"/>
    <mergeCell ref="M74:W74"/>
    <mergeCell ref="M75:W75"/>
    <mergeCell ref="M76:W76"/>
    <mergeCell ref="M77:W77"/>
    <mergeCell ref="M78:W78"/>
    <mergeCell ref="M79:W79"/>
    <mergeCell ref="M80:W80"/>
    <mergeCell ref="AT311:AU311"/>
    <mergeCell ref="B100:L100"/>
    <mergeCell ref="B102:AU102"/>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B117:J117"/>
    <mergeCell ref="B118:J118"/>
    <mergeCell ref="B119:J119"/>
    <mergeCell ref="B136:J136"/>
    <mergeCell ref="B137:J137"/>
    <mergeCell ref="B138:J138"/>
    <mergeCell ref="B139:J139"/>
    <mergeCell ref="B140:J140"/>
    <mergeCell ref="B141:J141"/>
    <mergeCell ref="B142:J142"/>
    <mergeCell ref="B143:J143"/>
    <mergeCell ref="B144:J144"/>
    <mergeCell ref="B145:J145"/>
    <mergeCell ref="B147:AU147"/>
    <mergeCell ref="B149:J149"/>
    <mergeCell ref="B150:J150"/>
    <mergeCell ref="AR48:AS48"/>
    <mergeCell ref="AR49:AS49"/>
    <mergeCell ref="AR50:AS50"/>
    <mergeCell ref="AR51:AS51"/>
    <mergeCell ref="AR52:AS52"/>
    <mergeCell ref="AR53:AS53"/>
    <mergeCell ref="AR54:AS54"/>
    <mergeCell ref="AR55:AS55"/>
    <mergeCell ref="AR56:AS56"/>
    <mergeCell ref="AR57:AS57"/>
    <mergeCell ref="AR58:AS58"/>
    <mergeCell ref="AR59:AS59"/>
    <mergeCell ref="AR60:AS60"/>
    <mergeCell ref="AR61:AS61"/>
    <mergeCell ref="AR62:AS62"/>
    <mergeCell ref="AR63:AS63"/>
    <mergeCell ref="AR64:AS64"/>
    <mergeCell ref="AR31:AS31"/>
    <mergeCell ref="AR32:AS32"/>
    <mergeCell ref="AR33:AS33"/>
    <mergeCell ref="AR34:AS34"/>
    <mergeCell ref="AR35:AS35"/>
    <mergeCell ref="AR36:AS36"/>
    <mergeCell ref="AR37:AS37"/>
    <mergeCell ref="AR38:AS38"/>
    <mergeCell ref="AR39:AS39"/>
    <mergeCell ref="AR40:AS40"/>
    <mergeCell ref="AR41:AS41"/>
    <mergeCell ref="AR42:AS42"/>
    <mergeCell ref="AR43:AS43"/>
    <mergeCell ref="AR44:AS44"/>
    <mergeCell ref="AR45:AS45"/>
    <mergeCell ref="AR46:AS46"/>
    <mergeCell ref="AR47:AS47"/>
    <mergeCell ref="AO83:AU83"/>
    <mergeCell ref="AO84:AU84"/>
    <mergeCell ref="AO85:AU85"/>
    <mergeCell ref="AO86:AU86"/>
    <mergeCell ref="AO87:AU87"/>
    <mergeCell ref="AO88:AU88"/>
    <mergeCell ref="AO89:AU89"/>
    <mergeCell ref="AO90:AU90"/>
    <mergeCell ref="AO91:AU91"/>
    <mergeCell ref="AO92:AU92"/>
    <mergeCell ref="AO93:AU93"/>
    <mergeCell ref="AO94:AU94"/>
    <mergeCell ref="AO95:AU95"/>
    <mergeCell ref="AO96:AU96"/>
    <mergeCell ref="AO97:AU97"/>
    <mergeCell ref="AO98:AU98"/>
    <mergeCell ref="AO99:AU99"/>
    <mergeCell ref="AO145:AT145"/>
    <mergeCell ref="AO224:AU224"/>
    <mergeCell ref="AO225:AU225"/>
    <mergeCell ref="AO226:AU226"/>
    <mergeCell ref="AO227:AU227"/>
    <mergeCell ref="AO228:AU228"/>
    <mergeCell ref="AO229:AU229"/>
    <mergeCell ref="AO230:AU230"/>
    <mergeCell ref="AO231:AU231"/>
    <mergeCell ref="AO232:AU232"/>
    <mergeCell ref="AO233:AU233"/>
    <mergeCell ref="AO234:AU234"/>
    <mergeCell ref="AO235:AU235"/>
    <mergeCell ref="AO236:AU236"/>
    <mergeCell ref="AO237:AU237"/>
    <mergeCell ref="AO238:AU238"/>
    <mergeCell ref="AO239:AU239"/>
    <mergeCell ref="AP216:AU216"/>
    <mergeCell ref="AP217:AU217"/>
    <mergeCell ref="AP218:AU218"/>
    <mergeCell ref="AP219:AU219"/>
    <mergeCell ref="AP220:AU220"/>
    <mergeCell ref="AQ196:AU196"/>
    <mergeCell ref="AQ197:AU197"/>
    <mergeCell ref="AQ198:AU198"/>
    <mergeCell ref="AQ199:AU199"/>
    <mergeCell ref="AQ200:AU200"/>
    <mergeCell ref="AQ201:AU201"/>
    <mergeCell ref="AQ202:AU202"/>
    <mergeCell ref="AQ203:AU203"/>
    <mergeCell ref="AQ204:AU204"/>
    <mergeCell ref="AQ205:AU205"/>
    <mergeCell ref="AO128:AT128"/>
    <mergeCell ref="AO129:AT129"/>
    <mergeCell ref="AO130:AT130"/>
    <mergeCell ref="AO131:AT131"/>
    <mergeCell ref="AO132:AT132"/>
    <mergeCell ref="AO133:AT133"/>
    <mergeCell ref="AO134:AT134"/>
    <mergeCell ref="AO135:AT135"/>
    <mergeCell ref="AO136:AT136"/>
    <mergeCell ref="AO137:AT137"/>
    <mergeCell ref="AO138:AT138"/>
    <mergeCell ref="AO139:AT139"/>
    <mergeCell ref="AO140:AT140"/>
    <mergeCell ref="AO141:AT141"/>
    <mergeCell ref="AO142:AT142"/>
    <mergeCell ref="AO143:AT143"/>
    <mergeCell ref="AO144:AT144"/>
    <mergeCell ref="AN190:AU190"/>
    <mergeCell ref="AN191:AU191"/>
    <mergeCell ref="AN192:AU192"/>
    <mergeCell ref="AN245:AT245"/>
    <mergeCell ref="AN246:AT246"/>
    <mergeCell ref="AN247:AT247"/>
    <mergeCell ref="AN248:AT248"/>
    <mergeCell ref="AO100:AU100"/>
    <mergeCell ref="AO104:AT104"/>
    <mergeCell ref="AO105:AT105"/>
    <mergeCell ref="AO106:AT106"/>
    <mergeCell ref="AO107:AT107"/>
    <mergeCell ref="AO108:AT108"/>
    <mergeCell ref="AO109:AT109"/>
    <mergeCell ref="AO110:AT110"/>
    <mergeCell ref="AO111:AT111"/>
    <mergeCell ref="AO112:AT112"/>
    <mergeCell ref="AO113:AT113"/>
    <mergeCell ref="AO114:AT114"/>
    <mergeCell ref="AO115:AT115"/>
    <mergeCell ref="AO116:AT116"/>
    <mergeCell ref="AO117:AT117"/>
    <mergeCell ref="AO118:AT118"/>
    <mergeCell ref="AO119:AT119"/>
    <mergeCell ref="AO120:AT120"/>
    <mergeCell ref="AO121:AT121"/>
    <mergeCell ref="AO122:AT122"/>
    <mergeCell ref="AO123:AT123"/>
    <mergeCell ref="AO124:AT124"/>
    <mergeCell ref="AO125:AT125"/>
    <mergeCell ref="AO126:AT126"/>
    <mergeCell ref="AO127:AT127"/>
    <mergeCell ref="AM170:AU170"/>
    <mergeCell ref="AM171:AU171"/>
    <mergeCell ref="AM172:AU172"/>
    <mergeCell ref="AM173:AU173"/>
    <mergeCell ref="AM174:AU174"/>
    <mergeCell ref="AM175:AU175"/>
    <mergeCell ref="AM176:AU176"/>
    <mergeCell ref="AM177:AU177"/>
    <mergeCell ref="AM178:AU178"/>
    <mergeCell ref="AM179:AU179"/>
    <mergeCell ref="AM180:AU180"/>
    <mergeCell ref="AM181:AU181"/>
    <mergeCell ref="AM182:AU182"/>
    <mergeCell ref="AN186:AU186"/>
    <mergeCell ref="AN187:AU187"/>
    <mergeCell ref="AN188:AU188"/>
    <mergeCell ref="AN189:AU189"/>
    <mergeCell ref="AL348:AU348"/>
    <mergeCell ref="AL352:AU352"/>
    <mergeCell ref="AL353:AU353"/>
    <mergeCell ref="AL354:AU354"/>
    <mergeCell ref="AL355:AU355"/>
    <mergeCell ref="AL359:AU359"/>
    <mergeCell ref="AL360:AU360"/>
    <mergeCell ref="AL361:AU361"/>
    <mergeCell ref="AL362:AU362"/>
    <mergeCell ref="AL363:AU363"/>
    <mergeCell ref="AL364:AU364"/>
    <mergeCell ref="AM149:AU149"/>
    <mergeCell ref="AM150:AU150"/>
    <mergeCell ref="AM151:AU151"/>
    <mergeCell ref="AM152:AU152"/>
    <mergeCell ref="AM153:AU153"/>
    <mergeCell ref="AM154:AU154"/>
    <mergeCell ref="AM155:AU155"/>
    <mergeCell ref="AM156:AU156"/>
    <mergeCell ref="AM157:AU157"/>
    <mergeCell ref="AM158:AU158"/>
    <mergeCell ref="AM159:AU159"/>
    <mergeCell ref="AM160:AU160"/>
    <mergeCell ref="AM161:AU161"/>
    <mergeCell ref="AM162:AU162"/>
    <mergeCell ref="AM163:AU163"/>
    <mergeCell ref="AM164:AU164"/>
    <mergeCell ref="AM165:AU165"/>
    <mergeCell ref="AM166:AU166"/>
    <mergeCell ref="AM167:AU167"/>
    <mergeCell ref="AM168:AU168"/>
    <mergeCell ref="AM169:AU169"/>
    <mergeCell ref="AK316:AT316"/>
    <mergeCell ref="AK317:AT317"/>
    <mergeCell ref="AK318:AT318"/>
    <mergeCell ref="AK319:AT319"/>
    <mergeCell ref="AK320:AT320"/>
    <mergeCell ref="AK321:AT321"/>
    <mergeCell ref="AK322:AT322"/>
    <mergeCell ref="AK323:AT323"/>
    <mergeCell ref="AK324:AT324"/>
    <mergeCell ref="AK325:AT325"/>
    <mergeCell ref="AK326:AT326"/>
    <mergeCell ref="AK327:AT327"/>
    <mergeCell ref="AK328:AT328"/>
    <mergeCell ref="AK329:AT329"/>
    <mergeCell ref="AK330:AT330"/>
    <mergeCell ref="AK331:AT331"/>
    <mergeCell ref="AK332:AT332"/>
    <mergeCell ref="AK296:AS296"/>
    <mergeCell ref="AK297:AS297"/>
    <mergeCell ref="AK298:AS298"/>
    <mergeCell ref="AK299:AS299"/>
    <mergeCell ref="AK300:AS300"/>
    <mergeCell ref="AK301:AS301"/>
    <mergeCell ref="AK302:AS302"/>
    <mergeCell ref="AK303:AS303"/>
    <mergeCell ref="AK304:AS304"/>
    <mergeCell ref="AK305:AS305"/>
    <mergeCell ref="AK306:AS306"/>
    <mergeCell ref="AK307:AS307"/>
    <mergeCell ref="AK308:AS308"/>
    <mergeCell ref="AK309:AS309"/>
    <mergeCell ref="AK310:AS310"/>
    <mergeCell ref="AK311:AS311"/>
    <mergeCell ref="AK315:AT315"/>
    <mergeCell ref="AT296:AU296"/>
    <mergeCell ref="AT297:AU297"/>
    <mergeCell ref="AT298:AU298"/>
    <mergeCell ref="AT299:AU299"/>
    <mergeCell ref="AT300:AU300"/>
    <mergeCell ref="AT301:AU301"/>
    <mergeCell ref="AT302:AU302"/>
    <mergeCell ref="AT303:AU303"/>
    <mergeCell ref="AT304:AU304"/>
    <mergeCell ref="AT305:AU305"/>
    <mergeCell ref="AT306:AU306"/>
    <mergeCell ref="AT307:AU307"/>
    <mergeCell ref="AT308:AU308"/>
    <mergeCell ref="AT309:AU309"/>
    <mergeCell ref="AT310:AU310"/>
    <mergeCell ref="AJ278:AS278"/>
    <mergeCell ref="AJ279:AS279"/>
    <mergeCell ref="AJ280:AS280"/>
    <mergeCell ref="AJ281:AS281"/>
    <mergeCell ref="AJ282:AS282"/>
    <mergeCell ref="AJ283:AS283"/>
    <mergeCell ref="AJ284:AS284"/>
    <mergeCell ref="AJ285:AS285"/>
    <mergeCell ref="AJ286:AS286"/>
    <mergeCell ref="AJ287:AS287"/>
    <mergeCell ref="AJ288:AS288"/>
    <mergeCell ref="AJ289:AS289"/>
    <mergeCell ref="AJ290:AS290"/>
    <mergeCell ref="AJ291:AS291"/>
    <mergeCell ref="AJ292:AS292"/>
    <mergeCell ref="AK252:AT252"/>
    <mergeCell ref="AK253:AT253"/>
    <mergeCell ref="AK254:AT254"/>
    <mergeCell ref="AK255:AT255"/>
    <mergeCell ref="AK256:AT256"/>
    <mergeCell ref="AI83:AN83"/>
    <mergeCell ref="AI84:AN84"/>
    <mergeCell ref="AI85:AN85"/>
    <mergeCell ref="AI86:AN86"/>
    <mergeCell ref="AI87:AN87"/>
    <mergeCell ref="AI88:AN88"/>
    <mergeCell ref="AI89:AN89"/>
    <mergeCell ref="AI90:AN90"/>
    <mergeCell ref="AI91:AN91"/>
    <mergeCell ref="AI92:AN92"/>
    <mergeCell ref="AI93:AN93"/>
    <mergeCell ref="AI94:AN94"/>
    <mergeCell ref="AI95:AN95"/>
    <mergeCell ref="AI96:AN96"/>
    <mergeCell ref="AI97:AN97"/>
    <mergeCell ref="AI98:AN98"/>
    <mergeCell ref="AI99:AN99"/>
    <mergeCell ref="AI63:AQ63"/>
    <mergeCell ref="AI64:AQ64"/>
    <mergeCell ref="AI68:AN68"/>
    <mergeCell ref="AI69:AN69"/>
    <mergeCell ref="AI70:AN70"/>
    <mergeCell ref="AI71:AN71"/>
    <mergeCell ref="AI72:AN72"/>
    <mergeCell ref="AI73:AN73"/>
    <mergeCell ref="AI74:AN74"/>
    <mergeCell ref="AI75:AN75"/>
    <mergeCell ref="AI76:AN76"/>
    <mergeCell ref="AI77:AN77"/>
    <mergeCell ref="AI78:AN78"/>
    <mergeCell ref="AI79:AN79"/>
    <mergeCell ref="AI80:AN80"/>
    <mergeCell ref="AI81:AN81"/>
    <mergeCell ref="AI82:AN82"/>
    <mergeCell ref="AO68:AU68"/>
    <mergeCell ref="AO69:AU69"/>
    <mergeCell ref="AO70:AU70"/>
    <mergeCell ref="AO71:AU71"/>
    <mergeCell ref="AO72:AU72"/>
    <mergeCell ref="AO73:AU73"/>
    <mergeCell ref="AO74:AU74"/>
    <mergeCell ref="AO75:AU75"/>
    <mergeCell ref="AO76:AU76"/>
    <mergeCell ref="AO77:AU77"/>
    <mergeCell ref="AO78:AU78"/>
    <mergeCell ref="AO79:AU79"/>
    <mergeCell ref="AO80:AU80"/>
    <mergeCell ref="AO81:AU81"/>
    <mergeCell ref="AO82:AU82"/>
    <mergeCell ref="AH145:AN145"/>
    <mergeCell ref="AH15:AR15"/>
    <mergeCell ref="AH16:AR16"/>
    <mergeCell ref="AH17:AR17"/>
    <mergeCell ref="AH18:AR18"/>
    <mergeCell ref="AH19:AR19"/>
    <mergeCell ref="AH20:AR20"/>
    <mergeCell ref="AH21:AR21"/>
    <mergeCell ref="AH22:AR22"/>
    <mergeCell ref="AH23:AR23"/>
    <mergeCell ref="AH24:AR24"/>
    <mergeCell ref="AH25:AR25"/>
    <mergeCell ref="AH26:AR26"/>
    <mergeCell ref="AH27:AR27"/>
    <mergeCell ref="AI100:AN100"/>
    <mergeCell ref="AI31:AQ31"/>
    <mergeCell ref="AI32:AQ32"/>
    <mergeCell ref="AI33:AQ33"/>
    <mergeCell ref="AI34:AQ34"/>
    <mergeCell ref="AI35:AQ35"/>
    <mergeCell ref="AI36:AQ36"/>
    <mergeCell ref="AI37:AQ37"/>
    <mergeCell ref="AI38:AQ38"/>
    <mergeCell ref="AI39:AQ39"/>
    <mergeCell ref="AI40:AQ40"/>
    <mergeCell ref="AI41:AQ41"/>
    <mergeCell ref="AI42:AQ42"/>
    <mergeCell ref="AI43:AQ43"/>
    <mergeCell ref="AI44:AQ44"/>
    <mergeCell ref="AI45:AQ45"/>
    <mergeCell ref="AI46:AQ46"/>
    <mergeCell ref="AI47:AQ47"/>
    <mergeCell ref="AH129:AN129"/>
    <mergeCell ref="AH130:AN130"/>
    <mergeCell ref="AH131:AN131"/>
    <mergeCell ref="AH132:AN132"/>
    <mergeCell ref="AH133:AN133"/>
    <mergeCell ref="AH134:AN134"/>
    <mergeCell ref="AH135:AN135"/>
    <mergeCell ref="AH136:AN136"/>
    <mergeCell ref="AH137:AN137"/>
    <mergeCell ref="AH138:AN138"/>
    <mergeCell ref="AH139:AN139"/>
    <mergeCell ref="AH14:AR14"/>
    <mergeCell ref="AH140:AN140"/>
    <mergeCell ref="AH141:AN141"/>
    <mergeCell ref="AH142:AN142"/>
    <mergeCell ref="AH143:AN143"/>
    <mergeCell ref="AH144:AN144"/>
    <mergeCell ref="AI48:AQ48"/>
    <mergeCell ref="AI49:AQ49"/>
    <mergeCell ref="AI50:AQ50"/>
    <mergeCell ref="AI51:AQ51"/>
    <mergeCell ref="AI52:AQ52"/>
    <mergeCell ref="AI53:AQ53"/>
    <mergeCell ref="AI54:AQ54"/>
    <mergeCell ref="AI55:AQ55"/>
    <mergeCell ref="AI56:AQ56"/>
    <mergeCell ref="AI57:AQ57"/>
    <mergeCell ref="AI58:AQ58"/>
    <mergeCell ref="AI59:AQ59"/>
    <mergeCell ref="AI60:AQ60"/>
    <mergeCell ref="AI61:AQ61"/>
    <mergeCell ref="AI62:AQ62"/>
    <mergeCell ref="AG186:AM186"/>
    <mergeCell ref="AG187:AM187"/>
    <mergeCell ref="AG188:AM188"/>
    <mergeCell ref="AG189:AM189"/>
    <mergeCell ref="AG190:AM190"/>
    <mergeCell ref="AG191:AM191"/>
    <mergeCell ref="AG192:AM192"/>
    <mergeCell ref="AH104:AN104"/>
    <mergeCell ref="AH105:AN105"/>
    <mergeCell ref="AH106:AN106"/>
    <mergeCell ref="AH107:AN107"/>
    <mergeCell ref="AH108:AN108"/>
    <mergeCell ref="AH109:AN109"/>
    <mergeCell ref="AH110:AN110"/>
    <mergeCell ref="AH111:AN111"/>
    <mergeCell ref="AH112:AN112"/>
    <mergeCell ref="AH113:AN113"/>
    <mergeCell ref="AH114:AN114"/>
    <mergeCell ref="AH115:AN115"/>
    <mergeCell ref="AH116:AN116"/>
    <mergeCell ref="AH117:AN117"/>
    <mergeCell ref="AH118:AN118"/>
    <mergeCell ref="AH119:AN119"/>
    <mergeCell ref="AH120:AN120"/>
    <mergeCell ref="AH121:AN121"/>
    <mergeCell ref="AH122:AN122"/>
    <mergeCell ref="AH123:AN123"/>
    <mergeCell ref="AH124:AN124"/>
    <mergeCell ref="AH125:AN125"/>
    <mergeCell ref="AH126:AN126"/>
    <mergeCell ref="AH127:AN127"/>
    <mergeCell ref="AH128:AN128"/>
    <mergeCell ref="AG166:AL166"/>
    <mergeCell ref="AG167:AL167"/>
    <mergeCell ref="AG168:AL168"/>
    <mergeCell ref="AG169:AL169"/>
    <mergeCell ref="AG170:AL170"/>
    <mergeCell ref="AG171:AL171"/>
    <mergeCell ref="AG172:AL172"/>
    <mergeCell ref="AG173:AL173"/>
    <mergeCell ref="AG174:AL174"/>
    <mergeCell ref="AG175:AL175"/>
    <mergeCell ref="AG176:AL176"/>
    <mergeCell ref="AG177:AL177"/>
    <mergeCell ref="AG178:AL178"/>
    <mergeCell ref="AG179:AL179"/>
    <mergeCell ref="AG180:AL180"/>
    <mergeCell ref="AG181:AL181"/>
    <mergeCell ref="AG182:AL182"/>
    <mergeCell ref="AG149:AL149"/>
    <mergeCell ref="AG150:AL150"/>
    <mergeCell ref="AG151:AL151"/>
    <mergeCell ref="AG152:AL152"/>
    <mergeCell ref="AG153:AL153"/>
    <mergeCell ref="AG154:AL154"/>
    <mergeCell ref="AG155:AL155"/>
    <mergeCell ref="AG156:AL156"/>
    <mergeCell ref="AG157:AL157"/>
    <mergeCell ref="AG158:AL158"/>
    <mergeCell ref="AG159:AL159"/>
    <mergeCell ref="AG160:AL160"/>
    <mergeCell ref="AG161:AL161"/>
    <mergeCell ref="AG162:AL162"/>
    <mergeCell ref="AG163:AL163"/>
    <mergeCell ref="AG164:AL164"/>
    <mergeCell ref="AG165:AL165"/>
    <mergeCell ref="AD241:AN241"/>
    <mergeCell ref="AE216:AO216"/>
    <mergeCell ref="AE217:AO217"/>
    <mergeCell ref="AE218:AO218"/>
    <mergeCell ref="AE219:AO219"/>
    <mergeCell ref="AE220:AO220"/>
    <mergeCell ref="AF196:AP196"/>
    <mergeCell ref="AF197:AP197"/>
    <mergeCell ref="AF198:AP198"/>
    <mergeCell ref="AF199:AP199"/>
    <mergeCell ref="AF200:AP200"/>
    <mergeCell ref="AF201:AP201"/>
    <mergeCell ref="AF202:AP202"/>
    <mergeCell ref="AF203:AP203"/>
    <mergeCell ref="AF204:AP204"/>
    <mergeCell ref="AF205:AP205"/>
    <mergeCell ref="AF206:AP206"/>
    <mergeCell ref="AF207:AP207"/>
    <mergeCell ref="AF208:AP208"/>
    <mergeCell ref="AF209:AP209"/>
    <mergeCell ref="AF210:AP210"/>
    <mergeCell ref="AF211:AP211"/>
    <mergeCell ref="AF212:AP212"/>
    <mergeCell ref="AO240:AU240"/>
    <mergeCell ref="AO241:AU241"/>
    <mergeCell ref="AQ206:AU206"/>
    <mergeCell ref="AQ207:AU207"/>
    <mergeCell ref="AQ208:AU208"/>
    <mergeCell ref="AQ209:AU209"/>
    <mergeCell ref="AQ210:AU210"/>
    <mergeCell ref="AQ211:AU211"/>
    <mergeCell ref="AQ212:AU212"/>
    <mergeCell ref="AB348:AK348"/>
    <mergeCell ref="AB352:AK352"/>
    <mergeCell ref="AB353:AK353"/>
    <mergeCell ref="AB354:AK354"/>
    <mergeCell ref="AB355:AK355"/>
    <mergeCell ref="AB359:AK359"/>
    <mergeCell ref="AB360:AK360"/>
    <mergeCell ref="AB361:AK361"/>
    <mergeCell ref="AB362:AK362"/>
    <mergeCell ref="AB363:AK363"/>
    <mergeCell ref="AB364:AK364"/>
    <mergeCell ref="AC245:AM245"/>
    <mergeCell ref="AC246:AM246"/>
    <mergeCell ref="AC247:AM247"/>
    <mergeCell ref="AC248:AM248"/>
    <mergeCell ref="AD224:AN224"/>
    <mergeCell ref="AD225:AN225"/>
    <mergeCell ref="AD226:AN226"/>
    <mergeCell ref="AD227:AN227"/>
    <mergeCell ref="AD228:AN228"/>
    <mergeCell ref="AD229:AN229"/>
    <mergeCell ref="AD230:AN230"/>
    <mergeCell ref="AD231:AN231"/>
    <mergeCell ref="AD232:AN232"/>
    <mergeCell ref="AD233:AN233"/>
    <mergeCell ref="AD234:AN234"/>
    <mergeCell ref="AD235:AN235"/>
    <mergeCell ref="AD236:AN236"/>
    <mergeCell ref="AD237:AN237"/>
    <mergeCell ref="AD238:AN238"/>
    <mergeCell ref="AD239:AN239"/>
    <mergeCell ref="AD240:AN240"/>
    <mergeCell ref="AA328:AJ328"/>
    <mergeCell ref="AA329:AJ329"/>
    <mergeCell ref="AA330:AJ330"/>
    <mergeCell ref="AA331:AJ331"/>
    <mergeCell ref="AA332:AJ332"/>
    <mergeCell ref="AA333:AJ333"/>
    <mergeCell ref="AA334:AJ334"/>
    <mergeCell ref="AB338:AK338"/>
    <mergeCell ref="AB339:AK339"/>
    <mergeCell ref="AB340:AK340"/>
    <mergeCell ref="AB341:AK341"/>
    <mergeCell ref="AB342:AK342"/>
    <mergeCell ref="AB343:AK343"/>
    <mergeCell ref="AB344:AK344"/>
    <mergeCell ref="AB345:AK345"/>
    <mergeCell ref="AB346:AK346"/>
    <mergeCell ref="AB347:AK347"/>
    <mergeCell ref="AK333:AT333"/>
    <mergeCell ref="AK334:AT334"/>
    <mergeCell ref="AL338:AU338"/>
    <mergeCell ref="AL339:AU339"/>
    <mergeCell ref="AL340:AU340"/>
    <mergeCell ref="AL341:AU341"/>
    <mergeCell ref="AL342:AU342"/>
    <mergeCell ref="AL343:AU343"/>
    <mergeCell ref="AL344:AU344"/>
    <mergeCell ref="AL345:AU345"/>
    <mergeCell ref="AL346:AU346"/>
    <mergeCell ref="AL347:AU347"/>
    <mergeCell ref="Q339:AA339"/>
    <mergeCell ref="Q340:AA340"/>
    <mergeCell ref="Q341:AA341"/>
    <mergeCell ref="AA308:AJ308"/>
    <mergeCell ref="AA309:AJ309"/>
    <mergeCell ref="AA310:AJ310"/>
    <mergeCell ref="AA311:AJ311"/>
    <mergeCell ref="AA315:AJ315"/>
    <mergeCell ref="AA316:AJ316"/>
    <mergeCell ref="AA317:AJ317"/>
    <mergeCell ref="AA318:AJ318"/>
    <mergeCell ref="AA319:AJ319"/>
    <mergeCell ref="AA320:AJ320"/>
    <mergeCell ref="AA321:AJ321"/>
    <mergeCell ref="AA322:AJ322"/>
    <mergeCell ref="AA323:AJ323"/>
    <mergeCell ref="AA324:AJ324"/>
    <mergeCell ref="AA325:AJ325"/>
    <mergeCell ref="AA326:AJ326"/>
    <mergeCell ref="AA327:AJ327"/>
    <mergeCell ref="AA252:AJ252"/>
    <mergeCell ref="AA253:AJ253"/>
    <mergeCell ref="AA254:AJ254"/>
    <mergeCell ref="AA255:AJ255"/>
    <mergeCell ref="AA256:AJ256"/>
    <mergeCell ref="AA296:AJ296"/>
    <mergeCell ref="AA297:AJ297"/>
    <mergeCell ref="AA298:AJ298"/>
    <mergeCell ref="AA299:AJ299"/>
    <mergeCell ref="AA300:AJ300"/>
    <mergeCell ref="AA301:AJ301"/>
    <mergeCell ref="AA302:AJ302"/>
    <mergeCell ref="AA303:AJ303"/>
    <mergeCell ref="AA304:AJ304"/>
    <mergeCell ref="AA305:AJ305"/>
    <mergeCell ref="AA306:AJ306"/>
    <mergeCell ref="AA307:AJ307"/>
    <mergeCell ref="AJ260:AS260"/>
    <mergeCell ref="AJ261:AS261"/>
    <mergeCell ref="AJ262:AS262"/>
    <mergeCell ref="AJ263:AS263"/>
    <mergeCell ref="AJ264:AS264"/>
    <mergeCell ref="AJ265:AS265"/>
    <mergeCell ref="AJ266:AS266"/>
    <mergeCell ref="AJ267:AS267"/>
    <mergeCell ref="AJ268:AS268"/>
    <mergeCell ref="AJ269:AS269"/>
    <mergeCell ref="AJ270:AS270"/>
    <mergeCell ref="AJ271:AS271"/>
    <mergeCell ref="AJ272:AS272"/>
    <mergeCell ref="AJ273:AS273"/>
    <mergeCell ref="AJ274:AS274"/>
  </mergeCells>
  <pageMargins left="0.7" right="0.7" top="0.75" bottom="0.75" header="0.3" footer="0.3"/>
  <pageSetup paperSize="9" scale="88" orientation="portrait" r:id="rId1"/>
  <headerFooter alignWithMargins="0">
    <oddFooter>&amp;R_x000D_&amp;1#&amp;"Aptos"&amp;10&amp;K0078D7 Classification : Internal</oddFooter>
  </headerFooter>
  <rowBreaks count="3" manualBreakCount="3">
    <brk id="65" max="16383" man="1"/>
    <brk id="146" max="16383" man="1"/>
    <brk id="29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47"/>
  <sheetViews>
    <sheetView view="pageBreakPreview" topLeftCell="A2" zoomScale="60" zoomScaleNormal="100" workbookViewId="0"/>
  </sheetViews>
  <sheetFormatPr defaultRowHeight="14.4" x14ac:dyDescent="0.25"/>
  <cols>
    <col min="1" max="1" width="0.6640625" customWidth="1"/>
    <col min="2" max="2" width="0.109375" customWidth="1"/>
    <col min="3" max="3" width="21.6640625" customWidth="1"/>
    <col min="4" max="4" width="0.88671875" customWidth="1"/>
    <col min="5" max="5" width="14.5546875" customWidth="1"/>
    <col min="6" max="6" width="48.88671875" customWidth="1"/>
    <col min="7" max="8" width="0" hidden="1" customWidth="1"/>
    <col min="9" max="9" width="0.109375" customWidth="1"/>
  </cols>
  <sheetData>
    <row r="1" spans="2:8" s="1" customFormat="1" ht="0.45" customHeight="1" x14ac:dyDescent="0.15"/>
    <row r="2" spans="2:8" s="1" customFormat="1" ht="7.95" customHeight="1" x14ac:dyDescent="0.15">
      <c r="B2" s="64"/>
      <c r="C2" s="64"/>
      <c r="D2" s="64"/>
    </row>
    <row r="3" spans="2:8" s="1" customFormat="1" ht="22.95" customHeight="1" x14ac:dyDescent="0.15">
      <c r="B3" s="64"/>
      <c r="C3" s="64"/>
      <c r="D3" s="64"/>
      <c r="E3" s="66" t="s">
        <v>0</v>
      </c>
      <c r="F3" s="66"/>
      <c r="G3" s="66"/>
      <c r="H3" s="66"/>
    </row>
    <row r="4" spans="2:8" s="1" customFormat="1" ht="6.3" customHeight="1" x14ac:dyDescent="0.15">
      <c r="B4" s="64"/>
      <c r="C4" s="64"/>
      <c r="D4" s="64"/>
    </row>
    <row r="5" spans="2:8" s="1" customFormat="1" ht="9.6" customHeight="1" x14ac:dyDescent="0.15"/>
    <row r="6" spans="2:8" s="1" customFormat="1" ht="33" customHeight="1" x14ac:dyDescent="0.15">
      <c r="B6" s="65" t="s">
        <v>1240</v>
      </c>
      <c r="C6" s="65"/>
      <c r="D6" s="65"/>
      <c r="E6" s="65"/>
      <c r="F6" s="65"/>
    </row>
    <row r="7" spans="2:8" s="1" customFormat="1" ht="6.9" customHeight="1" x14ac:dyDescent="0.15"/>
    <row r="8" spans="2:8" s="1" customFormat="1" ht="5.25" customHeight="1" x14ac:dyDescent="0.15">
      <c r="B8" s="68" t="s">
        <v>1109</v>
      </c>
      <c r="C8" s="68"/>
    </row>
    <row r="9" spans="2:8" s="1" customFormat="1" ht="21.3" customHeight="1" x14ac:dyDescent="0.15">
      <c r="B9" s="68"/>
      <c r="C9" s="68"/>
      <c r="E9" s="4">
        <v>46142</v>
      </c>
    </row>
    <row r="10" spans="2:8" s="1" customFormat="1" ht="2.7" customHeight="1" x14ac:dyDescent="0.15">
      <c r="B10" s="68"/>
      <c r="C10" s="68"/>
    </row>
    <row r="11" spans="2:8" s="1" customFormat="1" ht="2.1" customHeight="1" x14ac:dyDescent="0.15"/>
    <row r="12" spans="2:8" s="1" customFormat="1" ht="19.2" customHeight="1" x14ac:dyDescent="0.15">
      <c r="C12" s="85" t="s">
        <v>1241</v>
      </c>
      <c r="D12" s="85"/>
      <c r="E12" s="85"/>
      <c r="F12" s="85"/>
      <c r="G12" s="85"/>
      <c r="H12" s="85"/>
    </row>
    <row r="13" spans="2:8" s="1" customFormat="1" ht="238.35" customHeight="1" x14ac:dyDescent="0.15"/>
    <row r="14" spans="2:8" s="1" customFormat="1" ht="19.2" customHeight="1" x14ac:dyDescent="0.15">
      <c r="B14" s="85" t="s">
        <v>1242</v>
      </c>
      <c r="C14" s="85"/>
      <c r="D14" s="85"/>
      <c r="E14" s="85"/>
      <c r="F14" s="85"/>
      <c r="G14" s="85"/>
      <c r="H14" s="85"/>
    </row>
    <row r="15" spans="2:8" s="1" customFormat="1" ht="399.45" customHeight="1" x14ac:dyDescent="0.15"/>
    <row r="16" spans="2:8" s="1" customFormat="1" ht="19.2" customHeight="1" x14ac:dyDescent="0.15">
      <c r="B16" s="85" t="s">
        <v>1243</v>
      </c>
      <c r="C16" s="85"/>
      <c r="D16" s="85"/>
      <c r="E16" s="85"/>
      <c r="F16" s="85"/>
      <c r="G16" s="85"/>
      <c r="H16" s="85"/>
    </row>
    <row r="17" spans="2:8" s="1" customFormat="1" ht="355.2" customHeight="1" x14ac:dyDescent="0.15"/>
    <row r="18" spans="2:8" s="1" customFormat="1" ht="19.2" customHeight="1" x14ac:dyDescent="0.15">
      <c r="B18" s="85" t="s">
        <v>1244</v>
      </c>
      <c r="C18" s="85"/>
      <c r="D18" s="85"/>
      <c r="E18" s="85"/>
      <c r="F18" s="85"/>
    </row>
    <row r="19" spans="2:8" s="1" customFormat="1" ht="393.6" customHeight="1" x14ac:dyDescent="0.15"/>
    <row r="20" spans="2:8" s="1" customFormat="1" ht="19.2" customHeight="1" x14ac:dyDescent="0.15">
      <c r="B20" s="85" t="s">
        <v>1245</v>
      </c>
      <c r="C20" s="85"/>
      <c r="D20" s="85"/>
      <c r="E20" s="85"/>
      <c r="F20" s="85"/>
    </row>
    <row r="21" spans="2:8" s="1" customFormat="1" ht="394.65" customHeight="1" x14ac:dyDescent="0.15"/>
    <row r="22" spans="2:8" s="1" customFormat="1" ht="19.2" customHeight="1" x14ac:dyDescent="0.15">
      <c r="B22" s="85" t="s">
        <v>1246</v>
      </c>
      <c r="C22" s="85"/>
      <c r="D22" s="85"/>
      <c r="E22" s="85"/>
      <c r="F22" s="85"/>
    </row>
    <row r="23" spans="2:8" s="1" customFormat="1" ht="375.9" customHeight="1" x14ac:dyDescent="0.15"/>
    <row r="24" spans="2:8" s="1" customFormat="1" ht="19.649999999999999" customHeight="1" x14ac:dyDescent="0.15">
      <c r="B24" s="85" t="s">
        <v>1247</v>
      </c>
      <c r="C24" s="85"/>
      <c r="D24" s="85"/>
      <c r="E24" s="85"/>
      <c r="F24" s="85"/>
    </row>
    <row r="25" spans="2:8" s="1" customFormat="1" ht="263.39999999999998" customHeight="1" x14ac:dyDescent="0.15"/>
    <row r="26" spans="2:8" s="1" customFormat="1" ht="19.2" customHeight="1" x14ac:dyDescent="0.15">
      <c r="B26" s="85" t="s">
        <v>1248</v>
      </c>
      <c r="C26" s="85"/>
      <c r="D26" s="85"/>
      <c r="E26" s="85"/>
      <c r="F26" s="85"/>
      <c r="G26" s="85"/>
      <c r="H26" s="85"/>
    </row>
    <row r="27" spans="2:8" s="1" customFormat="1" ht="175.95" customHeight="1" x14ac:dyDescent="0.15"/>
    <row r="28" spans="2:8" s="1" customFormat="1" ht="19.2" customHeight="1" x14ac:dyDescent="0.15">
      <c r="B28" s="85" t="s">
        <v>1249</v>
      </c>
      <c r="C28" s="85"/>
      <c r="D28" s="85"/>
      <c r="E28" s="85"/>
      <c r="F28" s="85"/>
    </row>
    <row r="29" spans="2:8" s="1" customFormat="1" ht="284.7" customHeight="1" x14ac:dyDescent="0.15"/>
    <row r="30" spans="2:8" s="1" customFormat="1" ht="19.2" customHeight="1" x14ac:dyDescent="0.15">
      <c r="B30" s="85" t="s">
        <v>1250</v>
      </c>
      <c r="C30" s="85"/>
      <c r="D30" s="85"/>
      <c r="E30" s="85"/>
      <c r="F30" s="85"/>
    </row>
    <row r="31" spans="2:8" s="1" customFormat="1" ht="195.15" customHeight="1" x14ac:dyDescent="0.15"/>
    <row r="32" spans="2:8" s="1" customFormat="1" ht="19.2" customHeight="1" x14ac:dyDescent="0.15">
      <c r="B32" s="85" t="s">
        <v>1251</v>
      </c>
      <c r="C32" s="85"/>
      <c r="D32" s="85"/>
      <c r="E32" s="85"/>
      <c r="F32" s="85"/>
    </row>
    <row r="33" spans="2:8" s="1" customFormat="1" ht="193.05" customHeight="1" x14ac:dyDescent="0.15"/>
    <row r="34" spans="2:8" s="1" customFormat="1" ht="19.2" customHeight="1" x14ac:dyDescent="0.15">
      <c r="B34" s="85" t="s">
        <v>1252</v>
      </c>
      <c r="C34" s="85"/>
      <c r="D34" s="85"/>
      <c r="E34" s="85"/>
      <c r="F34" s="85"/>
      <c r="G34" s="85"/>
      <c r="H34" s="85"/>
    </row>
    <row r="35" spans="2:8" s="1" customFormat="1" ht="341.25" customHeight="1" x14ac:dyDescent="0.15"/>
    <row r="36" spans="2:8" s="1" customFormat="1" ht="19.2" customHeight="1" x14ac:dyDescent="0.15">
      <c r="B36" s="85" t="s">
        <v>1253</v>
      </c>
      <c r="C36" s="85"/>
      <c r="D36" s="85"/>
      <c r="E36" s="85"/>
      <c r="F36" s="85"/>
      <c r="G36" s="85"/>
      <c r="H36" s="85"/>
    </row>
    <row r="37" spans="2:8" s="1" customFormat="1" ht="318.89999999999998" customHeight="1" x14ac:dyDescent="0.15"/>
    <row r="38" spans="2:8" s="1" customFormat="1" ht="19.2" customHeight="1" x14ac:dyDescent="0.15">
      <c r="B38" s="85" t="s">
        <v>1254</v>
      </c>
      <c r="C38" s="85"/>
      <c r="D38" s="85"/>
      <c r="E38" s="85"/>
      <c r="F38" s="85"/>
    </row>
    <row r="39" spans="2:8" s="1" customFormat="1" ht="278.85000000000002" customHeight="1" x14ac:dyDescent="0.15"/>
    <row r="40" spans="2:8" s="1" customFormat="1" ht="19.2" customHeight="1" x14ac:dyDescent="0.15">
      <c r="B40" s="85" t="s">
        <v>1255</v>
      </c>
      <c r="C40" s="85"/>
      <c r="D40" s="85"/>
      <c r="E40" s="85"/>
      <c r="F40" s="85"/>
    </row>
    <row r="41" spans="2:8" s="1" customFormat="1" ht="361.5" customHeight="1" x14ac:dyDescent="0.15"/>
    <row r="42" spans="2:8" s="1" customFormat="1" ht="19.2" customHeight="1" x14ac:dyDescent="0.15">
      <c r="B42" s="85" t="s">
        <v>1256</v>
      </c>
      <c r="C42" s="85"/>
      <c r="D42" s="85"/>
      <c r="E42" s="85"/>
      <c r="F42" s="85"/>
    </row>
    <row r="43" spans="2:8" s="1" customFormat="1" ht="394.65" customHeight="1" x14ac:dyDescent="0.15"/>
    <row r="44" spans="2:8" s="1" customFormat="1" ht="19.2" customHeight="1" x14ac:dyDescent="0.15">
      <c r="B44" s="85" t="s">
        <v>1257</v>
      </c>
      <c r="C44" s="85"/>
      <c r="D44" s="85"/>
      <c r="E44" s="85"/>
      <c r="F44" s="85"/>
    </row>
    <row r="45" spans="2:8" s="1" customFormat="1" ht="181.35" customHeight="1" x14ac:dyDescent="0.15"/>
    <row r="46" spans="2:8" s="1" customFormat="1" ht="19.2" customHeight="1" x14ac:dyDescent="0.15">
      <c r="B46" s="85" t="s">
        <v>1258</v>
      </c>
      <c r="C46" s="85"/>
      <c r="D46" s="85"/>
      <c r="E46" s="85"/>
      <c r="F46" s="85"/>
      <c r="G46" s="85"/>
    </row>
    <row r="47" spans="2:8" s="1" customFormat="1" ht="172.8" customHeight="1" x14ac:dyDescent="0.15"/>
  </sheetData>
  <mergeCells count="22">
    <mergeCell ref="B42:F42"/>
    <mergeCell ref="B44:F44"/>
    <mergeCell ref="B46:G46"/>
    <mergeCell ref="B6:F6"/>
    <mergeCell ref="B8:C10"/>
    <mergeCell ref="C12:H12"/>
    <mergeCell ref="B32:F32"/>
    <mergeCell ref="B34:H34"/>
    <mergeCell ref="B36:H36"/>
    <mergeCell ref="B38:F38"/>
    <mergeCell ref="B40:F40"/>
    <mergeCell ref="B22:F22"/>
    <mergeCell ref="B24:F24"/>
    <mergeCell ref="B26:H26"/>
    <mergeCell ref="B28:F28"/>
    <mergeCell ref="B30:F30"/>
    <mergeCell ref="B14:H14"/>
    <mergeCell ref="B16:H16"/>
    <mergeCell ref="B18:F18"/>
    <mergeCell ref="B2:D4"/>
    <mergeCell ref="B20:F20"/>
    <mergeCell ref="E3:H3"/>
  </mergeCells>
  <pageMargins left="0.7" right="0.7" top="0.75" bottom="0.75" header="0.3" footer="0.3"/>
  <pageSetup paperSize="9" scale="32" orientation="portrait" r:id="rId1"/>
  <headerFooter alignWithMargins="0">
    <oddFooter>&amp;R_x000D_&amp;1#&amp;"Aptos"&amp;10&amp;K0078D7 Classification : Internal</oddFooter>
  </headerFooter>
  <rowBreaks count="2" manualBreakCount="2">
    <brk id="23" max="16383" man="1"/>
    <brk id="39"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I25"/>
  <sheetViews>
    <sheetView topLeftCell="A2" zoomScaleNormal="100" workbookViewId="0"/>
  </sheetViews>
  <sheetFormatPr defaultRowHeight="14.4" x14ac:dyDescent="0.25"/>
  <cols>
    <col min="1" max="1" width="0.6640625" customWidth="1"/>
    <col min="2" max="2" width="13.6640625" customWidth="1"/>
    <col min="3" max="3" width="6.6640625" customWidth="1"/>
    <col min="4" max="4" width="13.5546875" customWidth="1"/>
    <col min="5" max="5" width="14.5546875" customWidth="1"/>
    <col min="6" max="6" width="21.21875" customWidth="1"/>
    <col min="7" max="7" width="14.5546875" customWidth="1"/>
    <col min="8" max="9" width="0.109375" customWidth="1"/>
    <col min="10" max="10" width="0.21875" customWidth="1"/>
  </cols>
  <sheetData>
    <row r="1" spans="2:9" s="1" customFormat="1" ht="0.45" customHeight="1" x14ac:dyDescent="0.15"/>
    <row r="2" spans="2:9" s="1" customFormat="1" ht="7.95" customHeight="1" x14ac:dyDescent="0.15">
      <c r="B2" s="64"/>
      <c r="C2" s="64"/>
    </row>
    <row r="3" spans="2:9" s="1" customFormat="1" ht="22.95" customHeight="1" x14ac:dyDescent="0.15">
      <c r="B3" s="64"/>
      <c r="C3" s="64"/>
      <c r="D3" s="66" t="s">
        <v>0</v>
      </c>
      <c r="E3" s="66"/>
      <c r="F3" s="66"/>
      <c r="G3" s="66"/>
      <c r="H3" s="66"/>
      <c r="I3" s="66"/>
    </row>
    <row r="4" spans="2:9" s="1" customFormat="1" ht="6.3" customHeight="1" x14ac:dyDescent="0.15">
      <c r="B4" s="64"/>
      <c r="C4" s="64"/>
    </row>
    <row r="5" spans="2:9" s="1" customFormat="1" ht="9" customHeight="1" x14ac:dyDescent="0.15"/>
    <row r="6" spans="2:9" s="1" customFormat="1" ht="33" customHeight="1" x14ac:dyDescent="0.15">
      <c r="B6" s="65" t="s">
        <v>1264</v>
      </c>
      <c r="C6" s="65"/>
      <c r="D6" s="65"/>
      <c r="E6" s="65"/>
      <c r="F6" s="65"/>
      <c r="G6" s="65"/>
      <c r="H6" s="65"/>
    </row>
    <row r="7" spans="2:9" s="1" customFormat="1" ht="14.4" customHeight="1" x14ac:dyDescent="0.15"/>
    <row r="8" spans="2:9" s="1" customFormat="1" ht="21.3" customHeight="1" x14ac:dyDescent="0.15">
      <c r="B8" s="68" t="s">
        <v>1109</v>
      </c>
      <c r="D8" s="4">
        <v>46142</v>
      </c>
    </row>
    <row r="9" spans="2:9" s="1" customFormat="1" ht="1.05" customHeight="1" x14ac:dyDescent="0.15">
      <c r="B9" s="68"/>
    </row>
    <row r="10" spans="2:9" s="1" customFormat="1" ht="12.75" customHeight="1" x14ac:dyDescent="0.15"/>
    <row r="11" spans="2:9" s="1" customFormat="1" ht="19.2" customHeight="1" x14ac:dyDescent="0.15">
      <c r="B11" s="106" t="s">
        <v>1265</v>
      </c>
      <c r="C11" s="106"/>
      <c r="D11" s="106"/>
      <c r="E11" s="106"/>
      <c r="F11" s="106"/>
      <c r="G11" s="106"/>
      <c r="H11" s="106"/>
    </row>
    <row r="12" spans="2:9" s="1" customFormat="1" ht="14.85" customHeight="1" x14ac:dyDescent="0.15"/>
    <row r="13" spans="2:9" s="1" customFormat="1" ht="14.85" customHeight="1" x14ac:dyDescent="0.15">
      <c r="B13" s="5"/>
      <c r="C13" s="107" t="s">
        <v>1117</v>
      </c>
      <c r="D13" s="107"/>
      <c r="E13" s="21" t="s">
        <v>1118</v>
      </c>
      <c r="F13" s="21" t="s">
        <v>1119</v>
      </c>
      <c r="G13" s="21" t="s">
        <v>1118</v>
      </c>
    </row>
    <row r="14" spans="2:9" s="1" customFormat="1" ht="14.85" customHeight="1" x14ac:dyDescent="0.15">
      <c r="B14" s="8" t="s">
        <v>1259</v>
      </c>
      <c r="C14" s="108">
        <v>22314735806.339401</v>
      </c>
      <c r="D14" s="108"/>
      <c r="E14" s="50">
        <v>0.99640009648114403</v>
      </c>
      <c r="F14" s="51">
        <v>299176</v>
      </c>
      <c r="G14" s="50">
        <v>0.99756257773242996</v>
      </c>
    </row>
    <row r="15" spans="2:9" s="1" customFormat="1" ht="2.7" customHeight="1" x14ac:dyDescent="0.15"/>
    <row r="16" spans="2:9" s="1" customFormat="1" ht="14.85" customHeight="1" x14ac:dyDescent="0.15">
      <c r="B16" s="8" t="s">
        <v>1260</v>
      </c>
      <c r="C16" s="108">
        <v>61008793.18</v>
      </c>
      <c r="D16" s="108"/>
      <c r="E16" s="50">
        <v>2.72417150435092E-3</v>
      </c>
      <c r="F16" s="51">
        <v>551</v>
      </c>
      <c r="G16" s="50">
        <v>1.83723620989173E-3</v>
      </c>
    </row>
    <row r="17" spans="2:7" s="1" customFormat="1" ht="1.05" customHeight="1" x14ac:dyDescent="0.15"/>
    <row r="18" spans="2:7" s="1" customFormat="1" ht="14.85" customHeight="1" x14ac:dyDescent="0.15">
      <c r="B18" s="8" t="s">
        <v>1261</v>
      </c>
      <c r="C18" s="108">
        <v>13477057.609999999</v>
      </c>
      <c r="D18" s="108"/>
      <c r="E18" s="50">
        <v>6.0177909429117099E-4</v>
      </c>
      <c r="F18" s="51">
        <v>120</v>
      </c>
      <c r="G18" s="50">
        <v>4.0012403845192E-4</v>
      </c>
    </row>
    <row r="19" spans="2:7" s="1" customFormat="1" ht="2.1" customHeight="1" x14ac:dyDescent="0.15"/>
    <row r="20" spans="2:7" s="1" customFormat="1" ht="14.85" customHeight="1" x14ac:dyDescent="0.15">
      <c r="B20" s="8" t="s">
        <v>1262</v>
      </c>
      <c r="C20" s="108">
        <v>3837062.79</v>
      </c>
      <c r="D20" s="108"/>
      <c r="E20" s="50">
        <v>1.7133295985848E-4</v>
      </c>
      <c r="F20" s="51">
        <v>38</v>
      </c>
      <c r="G20" s="50">
        <v>1.2670594550977501E-4</v>
      </c>
    </row>
    <row r="21" spans="2:7" s="1" customFormat="1" ht="2.1" customHeight="1" x14ac:dyDescent="0.15"/>
    <row r="22" spans="2:7" s="1" customFormat="1" ht="14.85" customHeight="1" x14ac:dyDescent="0.15">
      <c r="B22" s="8" t="s">
        <v>1263</v>
      </c>
      <c r="C22" s="108">
        <v>2298210.64</v>
      </c>
      <c r="D22" s="108"/>
      <c r="E22" s="50">
        <v>1.02619960339365E-4</v>
      </c>
      <c r="F22" s="51">
        <v>22</v>
      </c>
      <c r="G22" s="50">
        <v>7.3356073716185303E-5</v>
      </c>
    </row>
    <row r="23" spans="2:7" s="1" customFormat="1" ht="1.05" customHeight="1" x14ac:dyDescent="0.15"/>
    <row r="24" spans="2:7" s="1" customFormat="1" ht="14.85" customHeight="1" x14ac:dyDescent="0.15">
      <c r="B24" s="6" t="s">
        <v>72</v>
      </c>
      <c r="C24" s="109">
        <v>22395356930.559799</v>
      </c>
      <c r="D24" s="109"/>
      <c r="E24" s="52">
        <v>1</v>
      </c>
      <c r="F24" s="53">
        <v>299907</v>
      </c>
      <c r="G24" s="52">
        <v>1</v>
      </c>
    </row>
    <row r="25" spans="2:7" s="1" customFormat="1" ht="358.95" customHeight="1" x14ac:dyDescent="0.15"/>
  </sheetData>
  <mergeCells count="12">
    <mergeCell ref="C24:D24"/>
    <mergeCell ref="D3:I3"/>
    <mergeCell ref="C14:D14"/>
    <mergeCell ref="C16:D16"/>
    <mergeCell ref="C18:D18"/>
    <mergeCell ref="C20:D20"/>
    <mergeCell ref="C22:D22"/>
    <mergeCell ref="B11:H11"/>
    <mergeCell ref="B2:C4"/>
    <mergeCell ref="B6:H6"/>
    <mergeCell ref="B8:B9"/>
    <mergeCell ref="C13:D1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N483"/>
  <sheetViews>
    <sheetView zoomScaleNormal="100" workbookViewId="0"/>
  </sheetViews>
  <sheetFormatPr defaultRowHeight="14.4" x14ac:dyDescent="0.25"/>
  <cols>
    <col min="1" max="1" width="0.44140625" customWidth="1"/>
    <col min="2" max="2" width="0.109375" customWidth="1"/>
    <col min="3" max="3" width="0.44140625" customWidth="1"/>
    <col min="4" max="4" width="9.21875" customWidth="1"/>
    <col min="5" max="5" width="5.21875" customWidth="1"/>
    <col min="6" max="6" width="0.44140625" customWidth="1"/>
    <col min="7" max="7" width="6.5546875" customWidth="1"/>
    <col min="8" max="8" width="5.44140625" customWidth="1"/>
    <col min="9" max="9" width="8.44140625" customWidth="1"/>
    <col min="10" max="10" width="3.109375" customWidth="1"/>
    <col min="11" max="11" width="12.21875" customWidth="1"/>
    <col min="12" max="12" width="12" customWidth="1"/>
    <col min="13" max="13" width="12.33203125" customWidth="1"/>
    <col min="14" max="14" width="6.109375" customWidth="1"/>
    <col min="15" max="15" width="0.109375" customWidth="1"/>
  </cols>
  <sheetData>
    <row r="1" spans="2:14" s="1" customFormat="1" ht="9" customHeight="1" x14ac:dyDescent="0.15">
      <c r="C1" s="64"/>
      <c r="D1" s="64"/>
      <c r="E1" s="64"/>
      <c r="F1" s="64"/>
      <c r="G1" s="64"/>
    </row>
    <row r="2" spans="2:14" s="1" customFormat="1" ht="22.95" customHeight="1" x14ac:dyDescent="0.15">
      <c r="C2" s="64"/>
      <c r="D2" s="64"/>
      <c r="E2" s="64"/>
      <c r="F2" s="64"/>
      <c r="G2" s="64"/>
      <c r="I2" s="66" t="s">
        <v>0</v>
      </c>
      <c r="J2" s="66"/>
      <c r="K2" s="66"/>
      <c r="L2" s="66"/>
      <c r="M2" s="66"/>
      <c r="N2" s="66"/>
    </row>
    <row r="3" spans="2:14" s="1" customFormat="1" ht="5.85" customHeight="1" x14ac:dyDescent="0.15">
      <c r="C3" s="64"/>
      <c r="D3" s="64"/>
      <c r="E3" s="64"/>
      <c r="F3" s="64"/>
      <c r="G3" s="64"/>
    </row>
    <row r="4" spans="2:14" s="1" customFormat="1" ht="2.1" customHeight="1" x14ac:dyDescent="0.15"/>
    <row r="5" spans="2:14" s="1" customFormat="1" ht="31.95" customHeight="1" x14ac:dyDescent="0.15">
      <c r="C5" s="65" t="s">
        <v>1275</v>
      </c>
      <c r="D5" s="65"/>
      <c r="E5" s="65"/>
      <c r="F5" s="65"/>
      <c r="G5" s="65"/>
      <c r="H5" s="65"/>
      <c r="I5" s="65"/>
      <c r="J5" s="65"/>
      <c r="K5" s="65"/>
      <c r="L5" s="65"/>
      <c r="M5" s="65"/>
    </row>
    <row r="6" spans="2:14" s="1" customFormat="1" ht="2.1" customHeight="1" x14ac:dyDescent="0.15"/>
    <row r="7" spans="2:14" s="1" customFormat="1" ht="2.1" customHeight="1" x14ac:dyDescent="0.15">
      <c r="C7" s="68" t="s">
        <v>1109</v>
      </c>
      <c r="D7" s="68"/>
      <c r="E7" s="68"/>
    </row>
    <row r="8" spans="2:14" s="1" customFormat="1" ht="21.3" customHeight="1" x14ac:dyDescent="0.15">
      <c r="H8" s="114">
        <v>46113</v>
      </c>
      <c r="I8" s="114"/>
    </row>
    <row r="9" spans="2:14" s="1" customFormat="1" ht="4.2" customHeight="1" x14ac:dyDescent="0.15"/>
    <row r="10" spans="2:14" s="1" customFormat="1" ht="17.55" customHeight="1" x14ac:dyDescent="0.15">
      <c r="B10" s="110" t="s">
        <v>1276</v>
      </c>
      <c r="C10" s="110"/>
      <c r="D10" s="110"/>
      <c r="E10" s="110"/>
      <c r="F10" s="110"/>
      <c r="G10" s="63" t="s">
        <v>1277</v>
      </c>
      <c r="I10" s="115" t="s">
        <v>1278</v>
      </c>
      <c r="J10" s="115"/>
      <c r="K10" s="115"/>
      <c r="L10" s="115"/>
      <c r="M10" s="115"/>
    </row>
    <row r="11" spans="2:14" s="1" customFormat="1" ht="27.15" customHeight="1" x14ac:dyDescent="0.15">
      <c r="C11" s="54" t="s">
        <v>1266</v>
      </c>
      <c r="D11" s="21" t="s">
        <v>1267</v>
      </c>
      <c r="E11" s="21" t="s">
        <v>1268</v>
      </c>
      <c r="F11" s="54" t="s">
        <v>1269</v>
      </c>
      <c r="G11" s="112" t="s">
        <v>1270</v>
      </c>
      <c r="H11" s="112"/>
      <c r="I11" s="107" t="s">
        <v>1271</v>
      </c>
      <c r="J11" s="107"/>
      <c r="K11" s="21" t="s">
        <v>1272</v>
      </c>
      <c r="L11" s="21" t="s">
        <v>1273</v>
      </c>
      <c r="M11" s="21" t="s">
        <v>1274</v>
      </c>
    </row>
    <row r="12" spans="2:14" s="1" customFormat="1" ht="12.75" customHeight="1" x14ac:dyDescent="0.15">
      <c r="C12" s="55">
        <v>46113</v>
      </c>
      <c r="D12" s="56">
        <v>46143</v>
      </c>
      <c r="E12" s="13">
        <v>1</v>
      </c>
      <c r="F12" s="57">
        <v>30</v>
      </c>
      <c r="G12" s="111">
        <v>17000000000</v>
      </c>
      <c r="H12" s="111"/>
      <c r="I12" s="92">
        <v>22254782664.179699</v>
      </c>
      <c r="J12" s="92"/>
      <c r="K12" s="13">
        <v>22218253511.141899</v>
      </c>
      <c r="L12" s="13">
        <v>22163568435.8293</v>
      </c>
      <c r="M12" s="13">
        <v>22072715648.9002</v>
      </c>
    </row>
    <row r="13" spans="2:14" s="1" customFormat="1" ht="12.75" customHeight="1" x14ac:dyDescent="0.15">
      <c r="C13" s="55">
        <v>46113</v>
      </c>
      <c r="D13" s="56">
        <v>46174</v>
      </c>
      <c r="E13" s="13">
        <v>2</v>
      </c>
      <c r="F13" s="57">
        <v>61</v>
      </c>
      <c r="G13" s="111">
        <v>17000000000</v>
      </c>
      <c r="H13" s="111"/>
      <c r="I13" s="92">
        <v>22112450028.2803</v>
      </c>
      <c r="J13" s="92"/>
      <c r="K13" s="13">
        <v>22038711709.2967</v>
      </c>
      <c r="L13" s="13">
        <v>21928557506.479401</v>
      </c>
      <c r="M13" s="13">
        <v>21746169414.528301</v>
      </c>
    </row>
    <row r="14" spans="2:14" s="1" customFormat="1" ht="12.75" customHeight="1" x14ac:dyDescent="0.15">
      <c r="C14" s="55">
        <v>46113</v>
      </c>
      <c r="D14" s="56">
        <v>46204</v>
      </c>
      <c r="E14" s="13">
        <v>3</v>
      </c>
      <c r="F14" s="57">
        <v>91</v>
      </c>
      <c r="G14" s="111">
        <v>17000000000</v>
      </c>
      <c r="H14" s="111"/>
      <c r="I14" s="92">
        <v>21972734796.210098</v>
      </c>
      <c r="J14" s="92"/>
      <c r="K14" s="13">
        <v>21863516457.2878</v>
      </c>
      <c r="L14" s="13">
        <v>21700694909.270901</v>
      </c>
      <c r="M14" s="13">
        <v>21431986533.911201</v>
      </c>
    </row>
    <row r="15" spans="2:14" s="1" customFormat="1" ht="12.75" customHeight="1" x14ac:dyDescent="0.15">
      <c r="C15" s="55">
        <v>46113</v>
      </c>
      <c r="D15" s="56">
        <v>46235</v>
      </c>
      <c r="E15" s="13">
        <v>4</v>
      </c>
      <c r="F15" s="57">
        <v>122</v>
      </c>
      <c r="G15" s="111">
        <v>17000000000</v>
      </c>
      <c r="H15" s="111"/>
      <c r="I15" s="92">
        <v>21831777544.608299</v>
      </c>
      <c r="J15" s="92"/>
      <c r="K15" s="13">
        <v>21686415595.784302</v>
      </c>
      <c r="L15" s="13">
        <v>21470170666.248798</v>
      </c>
      <c r="M15" s="13">
        <v>21114504915.160999</v>
      </c>
    </row>
    <row r="16" spans="2:14" s="1" customFormat="1" ht="12.75" customHeight="1" x14ac:dyDescent="0.15">
      <c r="C16" s="55">
        <v>46113</v>
      </c>
      <c r="D16" s="56">
        <v>46266</v>
      </c>
      <c r="E16" s="13">
        <v>5</v>
      </c>
      <c r="F16" s="57">
        <v>153</v>
      </c>
      <c r="G16" s="111">
        <v>17000000000</v>
      </c>
      <c r="H16" s="111"/>
      <c r="I16" s="92">
        <v>21686065161.611401</v>
      </c>
      <c r="J16" s="92"/>
      <c r="K16" s="13">
        <v>21505137133.4842</v>
      </c>
      <c r="L16" s="13">
        <v>21236553181.062401</v>
      </c>
      <c r="M16" s="13">
        <v>20796299109.027199</v>
      </c>
    </row>
    <row r="17" spans="3:13" s="1" customFormat="1" ht="12.75" customHeight="1" x14ac:dyDescent="0.15">
      <c r="C17" s="55">
        <v>46113</v>
      </c>
      <c r="D17" s="56">
        <v>46296</v>
      </c>
      <c r="E17" s="13">
        <v>6</v>
      </c>
      <c r="F17" s="57">
        <v>183</v>
      </c>
      <c r="G17" s="111">
        <v>17000000000</v>
      </c>
      <c r="H17" s="111"/>
      <c r="I17" s="92">
        <v>21543849087.252499</v>
      </c>
      <c r="J17" s="92"/>
      <c r="K17" s="13">
        <v>21329040382.7813</v>
      </c>
      <c r="L17" s="13">
        <v>21010814914.636002</v>
      </c>
      <c r="M17" s="13">
        <v>20490898691.3069</v>
      </c>
    </row>
    <row r="18" spans="3:13" s="1" customFormat="1" ht="12.75" customHeight="1" x14ac:dyDescent="0.15">
      <c r="C18" s="55">
        <v>46113</v>
      </c>
      <c r="D18" s="56">
        <v>46327</v>
      </c>
      <c r="E18" s="13">
        <v>7</v>
      </c>
      <c r="F18" s="57">
        <v>214</v>
      </c>
      <c r="G18" s="111">
        <v>17000000000</v>
      </c>
      <c r="H18" s="111"/>
      <c r="I18" s="92">
        <v>21402237473.621799</v>
      </c>
      <c r="J18" s="92"/>
      <c r="K18" s="13">
        <v>21152902903.667801</v>
      </c>
      <c r="L18" s="13">
        <v>20784311819.229198</v>
      </c>
      <c r="M18" s="13">
        <v>20184145955.5131</v>
      </c>
    </row>
    <row r="19" spans="3:13" s="1" customFormat="1" ht="12.75" customHeight="1" x14ac:dyDescent="0.15">
      <c r="C19" s="55">
        <v>46113</v>
      </c>
      <c r="D19" s="56">
        <v>46357</v>
      </c>
      <c r="E19" s="13">
        <v>8</v>
      </c>
      <c r="F19" s="57">
        <v>244</v>
      </c>
      <c r="G19" s="111">
        <v>17000000000</v>
      </c>
      <c r="H19" s="111"/>
      <c r="I19" s="92">
        <v>21259135030.210201</v>
      </c>
      <c r="J19" s="92"/>
      <c r="K19" s="13">
        <v>20976979226.568901</v>
      </c>
      <c r="L19" s="13">
        <v>20560723316.516998</v>
      </c>
      <c r="M19" s="13">
        <v>19885165092.466099</v>
      </c>
    </row>
    <row r="20" spans="3:13" s="1" customFormat="1" ht="12.75" customHeight="1" x14ac:dyDescent="0.15">
      <c r="C20" s="55">
        <v>46113</v>
      </c>
      <c r="D20" s="56">
        <v>46388</v>
      </c>
      <c r="E20" s="13">
        <v>9</v>
      </c>
      <c r="F20" s="57">
        <v>275</v>
      </c>
      <c r="G20" s="111">
        <v>17000000000</v>
      </c>
      <c r="H20" s="111"/>
      <c r="I20" s="92">
        <v>21113640266.4109</v>
      </c>
      <c r="J20" s="92"/>
      <c r="K20" s="13">
        <v>20798080486.1054</v>
      </c>
      <c r="L20" s="13">
        <v>20333530343.705799</v>
      </c>
      <c r="M20" s="13">
        <v>19582143096.380501</v>
      </c>
    </row>
    <row r="21" spans="3:13" s="1" customFormat="1" ht="12.75" customHeight="1" x14ac:dyDescent="0.15">
      <c r="C21" s="55">
        <v>46113</v>
      </c>
      <c r="D21" s="56">
        <v>46419</v>
      </c>
      <c r="E21" s="13">
        <v>10</v>
      </c>
      <c r="F21" s="57">
        <v>306</v>
      </c>
      <c r="G21" s="111">
        <v>17000000000</v>
      </c>
      <c r="H21" s="111"/>
      <c r="I21" s="92">
        <v>20976806413.981899</v>
      </c>
      <c r="J21" s="92"/>
      <c r="K21" s="13">
        <v>20628245250.174599</v>
      </c>
      <c r="L21" s="13">
        <v>20116198508.011902</v>
      </c>
      <c r="M21" s="13">
        <v>19290787803.715302</v>
      </c>
    </row>
    <row r="22" spans="3:13" s="1" customFormat="1" ht="12.75" customHeight="1" x14ac:dyDescent="0.15">
      <c r="C22" s="55">
        <v>46113</v>
      </c>
      <c r="D22" s="56">
        <v>46447</v>
      </c>
      <c r="E22" s="13">
        <v>11</v>
      </c>
      <c r="F22" s="57">
        <v>334</v>
      </c>
      <c r="G22" s="111">
        <v>17000000000</v>
      </c>
      <c r="H22" s="111"/>
      <c r="I22" s="92">
        <v>20837522788.539101</v>
      </c>
      <c r="J22" s="92"/>
      <c r="K22" s="13">
        <v>20459882093.174</v>
      </c>
      <c r="L22" s="13">
        <v>19906177362.157799</v>
      </c>
      <c r="M22" s="13">
        <v>19016339914.857101</v>
      </c>
    </row>
    <row r="23" spans="3:13" s="1" customFormat="1" ht="12.75" customHeight="1" x14ac:dyDescent="0.15">
      <c r="C23" s="55">
        <v>46113</v>
      </c>
      <c r="D23" s="56">
        <v>46478</v>
      </c>
      <c r="E23" s="13">
        <v>12</v>
      </c>
      <c r="F23" s="57">
        <v>365</v>
      </c>
      <c r="G23" s="111">
        <v>17000000000</v>
      </c>
      <c r="H23" s="111"/>
      <c r="I23" s="92">
        <v>20697793268.011398</v>
      </c>
      <c r="J23" s="92"/>
      <c r="K23" s="13">
        <v>20288216128.4496</v>
      </c>
      <c r="L23" s="13">
        <v>19688956445.429798</v>
      </c>
      <c r="M23" s="13">
        <v>18729163473.397701</v>
      </c>
    </row>
    <row r="24" spans="3:13" s="1" customFormat="1" ht="12.75" customHeight="1" x14ac:dyDescent="0.15">
      <c r="C24" s="55">
        <v>46113</v>
      </c>
      <c r="D24" s="56">
        <v>46508</v>
      </c>
      <c r="E24" s="13">
        <v>13</v>
      </c>
      <c r="F24" s="57">
        <v>395</v>
      </c>
      <c r="G24" s="111">
        <v>14500000000</v>
      </c>
      <c r="H24" s="111"/>
      <c r="I24" s="92">
        <v>20551328223.8577</v>
      </c>
      <c r="J24" s="92"/>
      <c r="K24" s="13">
        <v>20111583833.925201</v>
      </c>
      <c r="L24" s="13">
        <v>19469503497.687099</v>
      </c>
      <c r="M24" s="13">
        <v>18444489606.552299</v>
      </c>
    </row>
    <row r="25" spans="3:13" s="1" customFormat="1" ht="12.75" customHeight="1" x14ac:dyDescent="0.15">
      <c r="C25" s="55">
        <v>46113</v>
      </c>
      <c r="D25" s="56">
        <v>46539</v>
      </c>
      <c r="E25" s="13">
        <v>14</v>
      </c>
      <c r="F25" s="57">
        <v>426</v>
      </c>
      <c r="G25" s="111">
        <v>14500000000</v>
      </c>
      <c r="H25" s="111"/>
      <c r="I25" s="92">
        <v>20415131629.842899</v>
      </c>
      <c r="J25" s="92"/>
      <c r="K25" s="13">
        <v>19944416811.173</v>
      </c>
      <c r="L25" s="13">
        <v>19258570044.7924</v>
      </c>
      <c r="M25" s="13">
        <v>18167385116.113701</v>
      </c>
    </row>
    <row r="26" spans="3:13" s="1" customFormat="1" ht="12.75" customHeight="1" x14ac:dyDescent="0.15">
      <c r="C26" s="55">
        <v>46113</v>
      </c>
      <c r="D26" s="56">
        <v>46569</v>
      </c>
      <c r="E26" s="13">
        <v>15</v>
      </c>
      <c r="F26" s="57">
        <v>456</v>
      </c>
      <c r="G26" s="111">
        <v>14500000000</v>
      </c>
      <c r="H26" s="111"/>
      <c r="I26" s="92">
        <v>20274819393.264801</v>
      </c>
      <c r="J26" s="92"/>
      <c r="K26" s="13">
        <v>19774827871.858002</v>
      </c>
      <c r="L26" s="13">
        <v>19047815463.213902</v>
      </c>
      <c r="M26" s="13">
        <v>17894915149.114399</v>
      </c>
    </row>
    <row r="27" spans="3:13" s="1" customFormat="1" ht="12.75" customHeight="1" x14ac:dyDescent="0.15">
      <c r="C27" s="55">
        <v>46113</v>
      </c>
      <c r="D27" s="56">
        <v>46600</v>
      </c>
      <c r="E27" s="13">
        <v>16</v>
      </c>
      <c r="F27" s="57">
        <v>487</v>
      </c>
      <c r="G27" s="111">
        <v>14500000000</v>
      </c>
      <c r="H27" s="111"/>
      <c r="I27" s="92">
        <v>20140107196.134998</v>
      </c>
      <c r="J27" s="92"/>
      <c r="K27" s="13">
        <v>19610121049.570702</v>
      </c>
      <c r="L27" s="13">
        <v>18841124979.579102</v>
      </c>
      <c r="M27" s="13">
        <v>17625762687.6647</v>
      </c>
    </row>
    <row r="28" spans="3:13" s="1" customFormat="1" ht="12.75" customHeight="1" x14ac:dyDescent="0.15">
      <c r="C28" s="55">
        <v>46113</v>
      </c>
      <c r="D28" s="56">
        <v>46631</v>
      </c>
      <c r="E28" s="13">
        <v>17</v>
      </c>
      <c r="F28" s="57">
        <v>518</v>
      </c>
      <c r="G28" s="111">
        <v>14500000000</v>
      </c>
      <c r="H28" s="111"/>
      <c r="I28" s="92">
        <v>20003038433.905399</v>
      </c>
      <c r="J28" s="92"/>
      <c r="K28" s="13">
        <v>19443625391.157101</v>
      </c>
      <c r="L28" s="13">
        <v>18633648292.242699</v>
      </c>
      <c r="M28" s="13">
        <v>17357836835.198799</v>
      </c>
    </row>
    <row r="29" spans="3:13" s="1" customFormat="1" ht="12.75" customHeight="1" x14ac:dyDescent="0.15">
      <c r="C29" s="55">
        <v>46113</v>
      </c>
      <c r="D29" s="56">
        <v>46661</v>
      </c>
      <c r="E29" s="13">
        <v>18</v>
      </c>
      <c r="F29" s="57">
        <v>548</v>
      </c>
      <c r="G29" s="111">
        <v>14500000000</v>
      </c>
      <c r="H29" s="111"/>
      <c r="I29" s="92">
        <v>19862295841.426899</v>
      </c>
      <c r="J29" s="92"/>
      <c r="K29" s="13">
        <v>19275128517.783001</v>
      </c>
      <c r="L29" s="13">
        <v>18426705652.876801</v>
      </c>
      <c r="M29" s="13">
        <v>17094700236.24</v>
      </c>
    </row>
    <row r="30" spans="3:13" s="1" customFormat="1" ht="12.75" customHeight="1" x14ac:dyDescent="0.15">
      <c r="C30" s="55">
        <v>46113</v>
      </c>
      <c r="D30" s="56">
        <v>46692</v>
      </c>
      <c r="E30" s="13">
        <v>19</v>
      </c>
      <c r="F30" s="57">
        <v>579</v>
      </c>
      <c r="G30" s="111">
        <v>14500000000</v>
      </c>
      <c r="H30" s="111"/>
      <c r="I30" s="92">
        <v>19728337445.0327</v>
      </c>
      <c r="J30" s="92"/>
      <c r="K30" s="13">
        <v>19112658629.344501</v>
      </c>
      <c r="L30" s="13">
        <v>18224919215.5266</v>
      </c>
      <c r="M30" s="13">
        <v>16835887793.312599</v>
      </c>
    </row>
    <row r="31" spans="3:13" s="1" customFormat="1" ht="12.75" customHeight="1" x14ac:dyDescent="0.15">
      <c r="C31" s="55">
        <v>46113</v>
      </c>
      <c r="D31" s="56">
        <v>46722</v>
      </c>
      <c r="E31" s="13">
        <v>20</v>
      </c>
      <c r="F31" s="57">
        <v>609</v>
      </c>
      <c r="G31" s="111">
        <v>13000000000</v>
      </c>
      <c r="H31" s="111"/>
      <c r="I31" s="92">
        <v>19593467486.697201</v>
      </c>
      <c r="J31" s="92"/>
      <c r="K31" s="13">
        <v>18950840489.924</v>
      </c>
      <c r="L31" s="13">
        <v>18026140528.829201</v>
      </c>
      <c r="M31" s="13">
        <v>16583998377.383699</v>
      </c>
    </row>
    <row r="32" spans="3:13" s="1" customFormat="1" ht="12.75" customHeight="1" x14ac:dyDescent="0.15">
      <c r="C32" s="55">
        <v>46113</v>
      </c>
      <c r="D32" s="56">
        <v>46753</v>
      </c>
      <c r="E32" s="13">
        <v>21</v>
      </c>
      <c r="F32" s="57">
        <v>640</v>
      </c>
      <c r="G32" s="111">
        <v>13000000000</v>
      </c>
      <c r="H32" s="111"/>
      <c r="I32" s="92">
        <v>19461512861.262001</v>
      </c>
      <c r="J32" s="92"/>
      <c r="K32" s="13">
        <v>18791288151.910198</v>
      </c>
      <c r="L32" s="13">
        <v>17828915283.678699</v>
      </c>
      <c r="M32" s="13">
        <v>16333077963.5275</v>
      </c>
    </row>
    <row r="33" spans="3:13" s="1" customFormat="1" ht="12.75" customHeight="1" x14ac:dyDescent="0.15">
      <c r="C33" s="55">
        <v>46113</v>
      </c>
      <c r="D33" s="56">
        <v>46784</v>
      </c>
      <c r="E33" s="13">
        <v>22</v>
      </c>
      <c r="F33" s="57">
        <v>671</v>
      </c>
      <c r="G33" s="111">
        <v>13000000000</v>
      </c>
      <c r="H33" s="111"/>
      <c r="I33" s="92">
        <v>19329654937.442101</v>
      </c>
      <c r="J33" s="92"/>
      <c r="K33" s="13">
        <v>18632315736.778599</v>
      </c>
      <c r="L33" s="13">
        <v>17633125439.617001</v>
      </c>
      <c r="M33" s="13">
        <v>16085295006.7803</v>
      </c>
    </row>
    <row r="34" spans="3:13" s="1" customFormat="1" ht="12.75" customHeight="1" x14ac:dyDescent="0.15">
      <c r="C34" s="55">
        <v>46113</v>
      </c>
      <c r="D34" s="56">
        <v>46813</v>
      </c>
      <c r="E34" s="13">
        <v>23</v>
      </c>
      <c r="F34" s="57">
        <v>700</v>
      </c>
      <c r="G34" s="111">
        <v>13000000000</v>
      </c>
      <c r="H34" s="111"/>
      <c r="I34" s="92">
        <v>19198689962.409401</v>
      </c>
      <c r="J34" s="92"/>
      <c r="K34" s="13">
        <v>18476711201.840099</v>
      </c>
      <c r="L34" s="13">
        <v>17444260939.841</v>
      </c>
      <c r="M34" s="13">
        <v>15849948487.187599</v>
      </c>
    </row>
    <row r="35" spans="3:13" s="1" customFormat="1" ht="12.75" customHeight="1" x14ac:dyDescent="0.15">
      <c r="C35" s="55">
        <v>46113</v>
      </c>
      <c r="D35" s="56">
        <v>46844</v>
      </c>
      <c r="E35" s="13">
        <v>24</v>
      </c>
      <c r="F35" s="57">
        <v>731</v>
      </c>
      <c r="G35" s="111">
        <v>13000000000</v>
      </c>
      <c r="H35" s="111"/>
      <c r="I35" s="92">
        <v>19068509449.111</v>
      </c>
      <c r="J35" s="92"/>
      <c r="K35" s="13">
        <v>18320300831.389</v>
      </c>
      <c r="L35" s="13">
        <v>17252601751.353001</v>
      </c>
      <c r="M35" s="13">
        <v>15609410345.892099</v>
      </c>
    </row>
    <row r="36" spans="3:13" s="1" customFormat="1" ht="12.75" customHeight="1" x14ac:dyDescent="0.15">
      <c r="C36" s="55">
        <v>46113</v>
      </c>
      <c r="D36" s="56">
        <v>46874</v>
      </c>
      <c r="E36" s="13">
        <v>25</v>
      </c>
      <c r="F36" s="57">
        <v>761</v>
      </c>
      <c r="G36" s="111">
        <v>13000000000</v>
      </c>
      <c r="H36" s="111"/>
      <c r="I36" s="92">
        <v>18935426208.032299</v>
      </c>
      <c r="J36" s="92"/>
      <c r="K36" s="13">
        <v>18162578304.583099</v>
      </c>
      <c r="L36" s="13">
        <v>17061973521.735001</v>
      </c>
      <c r="M36" s="13">
        <v>15373659123.003201</v>
      </c>
    </row>
    <row r="37" spans="3:13" s="1" customFormat="1" ht="12.75" customHeight="1" x14ac:dyDescent="0.15">
      <c r="C37" s="55">
        <v>46113</v>
      </c>
      <c r="D37" s="56">
        <v>46905</v>
      </c>
      <c r="E37" s="13">
        <v>26</v>
      </c>
      <c r="F37" s="57">
        <v>792</v>
      </c>
      <c r="G37" s="111">
        <v>13000000000</v>
      </c>
      <c r="H37" s="111"/>
      <c r="I37" s="92">
        <v>18801209283.282501</v>
      </c>
      <c r="J37" s="92"/>
      <c r="K37" s="13">
        <v>18003252706.645699</v>
      </c>
      <c r="L37" s="13">
        <v>16869291172.4438</v>
      </c>
      <c r="M37" s="13">
        <v>15135662589.0518</v>
      </c>
    </row>
    <row r="38" spans="3:13" s="1" customFormat="1" ht="12.75" customHeight="1" x14ac:dyDescent="0.15">
      <c r="C38" s="55">
        <v>46113</v>
      </c>
      <c r="D38" s="56">
        <v>46935</v>
      </c>
      <c r="E38" s="13">
        <v>27</v>
      </c>
      <c r="F38" s="57">
        <v>822</v>
      </c>
      <c r="G38" s="111">
        <v>13000000000</v>
      </c>
      <c r="H38" s="111"/>
      <c r="I38" s="92">
        <v>18664624859.729801</v>
      </c>
      <c r="J38" s="92"/>
      <c r="K38" s="13">
        <v>17843129180.596901</v>
      </c>
      <c r="L38" s="13">
        <v>16678102701.586201</v>
      </c>
      <c r="M38" s="13">
        <v>14902781380.971001</v>
      </c>
    </row>
    <row r="39" spans="3:13" s="1" customFormat="1" ht="12.75" customHeight="1" x14ac:dyDescent="0.15">
      <c r="C39" s="55">
        <v>46113</v>
      </c>
      <c r="D39" s="56">
        <v>46966</v>
      </c>
      <c r="E39" s="13">
        <v>28</v>
      </c>
      <c r="F39" s="57">
        <v>853</v>
      </c>
      <c r="G39" s="111">
        <v>13000000000</v>
      </c>
      <c r="H39" s="111"/>
      <c r="I39" s="92">
        <v>18536426041.9249</v>
      </c>
      <c r="J39" s="92"/>
      <c r="K39" s="13">
        <v>17690517440.023602</v>
      </c>
      <c r="L39" s="13">
        <v>16493402330.8666</v>
      </c>
      <c r="M39" s="13">
        <v>14675319302.675699</v>
      </c>
    </row>
    <row r="40" spans="3:13" s="1" customFormat="1" ht="12.75" customHeight="1" x14ac:dyDescent="0.15">
      <c r="C40" s="55">
        <v>46113</v>
      </c>
      <c r="D40" s="56">
        <v>46997</v>
      </c>
      <c r="E40" s="13">
        <v>29</v>
      </c>
      <c r="F40" s="57">
        <v>884</v>
      </c>
      <c r="G40" s="111">
        <v>13000000000</v>
      </c>
      <c r="H40" s="111"/>
      <c r="I40" s="92">
        <v>18401801978.6315</v>
      </c>
      <c r="J40" s="92"/>
      <c r="K40" s="13">
        <v>17532250422.869801</v>
      </c>
      <c r="L40" s="13">
        <v>16304274374.575701</v>
      </c>
      <c r="M40" s="13">
        <v>14445593879.9125</v>
      </c>
    </row>
    <row r="41" spans="3:13" s="1" customFormat="1" ht="12.75" customHeight="1" x14ac:dyDescent="0.15">
      <c r="C41" s="55">
        <v>46113</v>
      </c>
      <c r="D41" s="56">
        <v>47027</v>
      </c>
      <c r="E41" s="13">
        <v>30</v>
      </c>
      <c r="F41" s="57">
        <v>914</v>
      </c>
      <c r="G41" s="111">
        <v>13000000000</v>
      </c>
      <c r="H41" s="111"/>
      <c r="I41" s="92">
        <v>18270969530.939899</v>
      </c>
      <c r="J41" s="92"/>
      <c r="K41" s="13">
        <v>17379027325.908501</v>
      </c>
      <c r="L41" s="13">
        <v>16122004694.9251</v>
      </c>
      <c r="M41" s="13">
        <v>14225549546.1255</v>
      </c>
    </row>
    <row r="42" spans="3:13" s="1" customFormat="1" ht="12.75" customHeight="1" x14ac:dyDescent="0.15">
      <c r="C42" s="55">
        <v>46113</v>
      </c>
      <c r="D42" s="56">
        <v>47058</v>
      </c>
      <c r="E42" s="13">
        <v>31</v>
      </c>
      <c r="F42" s="57">
        <v>945</v>
      </c>
      <c r="G42" s="111">
        <v>13000000000</v>
      </c>
      <c r="H42" s="111"/>
      <c r="I42" s="92">
        <v>18139698590.117599</v>
      </c>
      <c r="J42" s="92"/>
      <c r="K42" s="13">
        <v>17224900357.9632</v>
      </c>
      <c r="L42" s="13">
        <v>15938387758.214199</v>
      </c>
      <c r="M42" s="13">
        <v>14003965018.9562</v>
      </c>
    </row>
    <row r="43" spans="3:13" s="1" customFormat="1" ht="12.75" customHeight="1" x14ac:dyDescent="0.15">
      <c r="C43" s="55">
        <v>46113</v>
      </c>
      <c r="D43" s="56">
        <v>47088</v>
      </c>
      <c r="E43" s="13">
        <v>32</v>
      </c>
      <c r="F43" s="57">
        <v>975</v>
      </c>
      <c r="G43" s="111">
        <v>13000000000</v>
      </c>
      <c r="H43" s="111"/>
      <c r="I43" s="92">
        <v>18010429006.251701</v>
      </c>
      <c r="J43" s="92"/>
      <c r="K43" s="13">
        <v>17074078347.2068</v>
      </c>
      <c r="L43" s="13">
        <v>15759945355.068001</v>
      </c>
      <c r="M43" s="13">
        <v>13790417663.6847</v>
      </c>
    </row>
    <row r="44" spans="3:13" s="1" customFormat="1" ht="12.75" customHeight="1" x14ac:dyDescent="0.15">
      <c r="C44" s="55">
        <v>46113</v>
      </c>
      <c r="D44" s="56">
        <v>47119</v>
      </c>
      <c r="E44" s="13">
        <v>33</v>
      </c>
      <c r="F44" s="57">
        <v>1006</v>
      </c>
      <c r="G44" s="111">
        <v>13000000000</v>
      </c>
      <c r="H44" s="111"/>
      <c r="I44" s="92">
        <v>17884083778.792198</v>
      </c>
      <c r="J44" s="92"/>
      <c r="K44" s="13">
        <v>16925545976.7535</v>
      </c>
      <c r="L44" s="13">
        <v>15583112899.379101</v>
      </c>
      <c r="M44" s="13">
        <v>13577929489.219299</v>
      </c>
    </row>
    <row r="45" spans="3:13" s="1" customFormat="1" ht="12.75" customHeight="1" x14ac:dyDescent="0.15">
      <c r="C45" s="55">
        <v>46113</v>
      </c>
      <c r="D45" s="56">
        <v>47150</v>
      </c>
      <c r="E45" s="13">
        <v>34</v>
      </c>
      <c r="F45" s="57">
        <v>1037</v>
      </c>
      <c r="G45" s="111">
        <v>10500000000</v>
      </c>
      <c r="H45" s="111"/>
      <c r="I45" s="92">
        <v>17754726319.744301</v>
      </c>
      <c r="J45" s="92"/>
      <c r="K45" s="13">
        <v>16774622384.5438</v>
      </c>
      <c r="L45" s="13">
        <v>15404881987.3449</v>
      </c>
      <c r="M45" s="13">
        <v>13365780576.7211</v>
      </c>
    </row>
    <row r="46" spans="3:13" s="1" customFormat="1" ht="12.75" customHeight="1" x14ac:dyDescent="0.15">
      <c r="C46" s="55">
        <v>46113</v>
      </c>
      <c r="D46" s="56">
        <v>47178</v>
      </c>
      <c r="E46" s="13">
        <v>35</v>
      </c>
      <c r="F46" s="57">
        <v>1065</v>
      </c>
      <c r="G46" s="111">
        <v>10500000000</v>
      </c>
      <c r="H46" s="111"/>
      <c r="I46" s="92">
        <v>17627412741.955299</v>
      </c>
      <c r="J46" s="92"/>
      <c r="K46" s="13">
        <v>16628821321.5033</v>
      </c>
      <c r="L46" s="13">
        <v>15235903247.5695</v>
      </c>
      <c r="M46" s="13">
        <v>13168586741.757401</v>
      </c>
    </row>
    <row r="47" spans="3:13" s="1" customFormat="1" ht="12.75" customHeight="1" x14ac:dyDescent="0.15">
      <c r="C47" s="55">
        <v>46113</v>
      </c>
      <c r="D47" s="56">
        <v>47209</v>
      </c>
      <c r="E47" s="13">
        <v>36</v>
      </c>
      <c r="F47" s="57">
        <v>1096</v>
      </c>
      <c r="G47" s="111">
        <v>10500000000</v>
      </c>
      <c r="H47" s="111"/>
      <c r="I47" s="92">
        <v>17498996099.944801</v>
      </c>
      <c r="J47" s="92"/>
      <c r="K47" s="13">
        <v>16479681225.268999</v>
      </c>
      <c r="L47" s="13">
        <v>15060855399.76</v>
      </c>
      <c r="M47" s="13">
        <v>12962155320.178101</v>
      </c>
    </row>
    <row r="48" spans="3:13" s="1" customFormat="1" ht="12.75" customHeight="1" x14ac:dyDescent="0.15">
      <c r="C48" s="55">
        <v>46113</v>
      </c>
      <c r="D48" s="56">
        <v>47239</v>
      </c>
      <c r="E48" s="13">
        <v>37</v>
      </c>
      <c r="F48" s="57">
        <v>1126</v>
      </c>
      <c r="G48" s="111">
        <v>10500000000</v>
      </c>
      <c r="H48" s="111"/>
      <c r="I48" s="92">
        <v>17369106070.4146</v>
      </c>
      <c r="J48" s="92"/>
      <c r="K48" s="13">
        <v>16330508199.201</v>
      </c>
      <c r="L48" s="13">
        <v>14887792238.5068</v>
      </c>
      <c r="M48" s="13">
        <v>12760684326.641001</v>
      </c>
    </row>
    <row r="49" spans="3:13" s="1" customFormat="1" ht="12.75" customHeight="1" x14ac:dyDescent="0.15">
      <c r="C49" s="55">
        <v>46113</v>
      </c>
      <c r="D49" s="56">
        <v>47270</v>
      </c>
      <c r="E49" s="13">
        <v>38</v>
      </c>
      <c r="F49" s="57">
        <v>1157</v>
      </c>
      <c r="G49" s="111">
        <v>10500000000</v>
      </c>
      <c r="H49" s="111"/>
      <c r="I49" s="92">
        <v>17238408542.118999</v>
      </c>
      <c r="J49" s="92"/>
      <c r="K49" s="13">
        <v>16180136488.425501</v>
      </c>
      <c r="L49" s="13">
        <v>14713191012.055799</v>
      </c>
      <c r="M49" s="13">
        <v>12557614839.4146</v>
      </c>
    </row>
    <row r="50" spans="3:13" s="1" customFormat="1" ht="12.75" customHeight="1" x14ac:dyDescent="0.15">
      <c r="C50" s="55">
        <v>46113</v>
      </c>
      <c r="D50" s="56">
        <v>47300</v>
      </c>
      <c r="E50" s="13">
        <v>39</v>
      </c>
      <c r="F50" s="57">
        <v>1187</v>
      </c>
      <c r="G50" s="111">
        <v>10500000000</v>
      </c>
      <c r="H50" s="111"/>
      <c r="I50" s="92">
        <v>17107756643.9132</v>
      </c>
      <c r="J50" s="92"/>
      <c r="K50" s="13">
        <v>16031148457.3641</v>
      </c>
      <c r="L50" s="13">
        <v>14541831083.6654</v>
      </c>
      <c r="M50" s="13">
        <v>12360483647.0109</v>
      </c>
    </row>
    <row r="51" spans="3:13" s="1" customFormat="1" ht="12.75" customHeight="1" x14ac:dyDescent="0.15">
      <c r="C51" s="55">
        <v>46113</v>
      </c>
      <c r="D51" s="56">
        <v>47331</v>
      </c>
      <c r="E51" s="13">
        <v>40</v>
      </c>
      <c r="F51" s="57">
        <v>1218</v>
      </c>
      <c r="G51" s="111">
        <v>10500000000</v>
      </c>
      <c r="H51" s="111"/>
      <c r="I51" s="92">
        <v>16981700127.6754</v>
      </c>
      <c r="J51" s="92"/>
      <c r="K51" s="13">
        <v>15886035135.743799</v>
      </c>
      <c r="L51" s="13">
        <v>14373550902.240101</v>
      </c>
      <c r="M51" s="13">
        <v>12165698791.6318</v>
      </c>
    </row>
    <row r="52" spans="3:13" s="1" customFormat="1" ht="12.75" customHeight="1" x14ac:dyDescent="0.15">
      <c r="C52" s="55">
        <v>46113</v>
      </c>
      <c r="D52" s="56">
        <v>47362</v>
      </c>
      <c r="E52" s="13">
        <v>41</v>
      </c>
      <c r="F52" s="57">
        <v>1249</v>
      </c>
      <c r="G52" s="111">
        <v>10500000000</v>
      </c>
      <c r="H52" s="111"/>
      <c r="I52" s="92">
        <v>16850890668.9797</v>
      </c>
      <c r="J52" s="92"/>
      <c r="K52" s="13">
        <v>15736929203.9182</v>
      </c>
      <c r="L52" s="13">
        <v>14202429315.2017</v>
      </c>
      <c r="M52" s="13">
        <v>11969947466.4991</v>
      </c>
    </row>
    <row r="53" spans="3:13" s="1" customFormat="1" ht="12.75" customHeight="1" x14ac:dyDescent="0.15">
      <c r="C53" s="55">
        <v>46113</v>
      </c>
      <c r="D53" s="56">
        <v>47392</v>
      </c>
      <c r="E53" s="13">
        <v>42</v>
      </c>
      <c r="F53" s="57">
        <v>1279</v>
      </c>
      <c r="G53" s="111">
        <v>10500000000</v>
      </c>
      <c r="H53" s="111"/>
      <c r="I53" s="92">
        <v>16723713637.121201</v>
      </c>
      <c r="J53" s="92"/>
      <c r="K53" s="13">
        <v>15592523707.200399</v>
      </c>
      <c r="L53" s="13">
        <v>14037469503.971001</v>
      </c>
      <c r="M53" s="13">
        <v>11782420473.3804</v>
      </c>
    </row>
    <row r="54" spans="3:13" s="1" customFormat="1" ht="12.75" customHeight="1" x14ac:dyDescent="0.15">
      <c r="C54" s="55">
        <v>46113</v>
      </c>
      <c r="D54" s="56">
        <v>47423</v>
      </c>
      <c r="E54" s="13">
        <v>43</v>
      </c>
      <c r="F54" s="57">
        <v>1310</v>
      </c>
      <c r="G54" s="111">
        <v>10500000000</v>
      </c>
      <c r="H54" s="111"/>
      <c r="I54" s="92">
        <v>16594287908.568701</v>
      </c>
      <c r="J54" s="92"/>
      <c r="K54" s="13">
        <v>15445610912.5012</v>
      </c>
      <c r="L54" s="13">
        <v>13869844626.7955</v>
      </c>
      <c r="M54" s="13">
        <v>11592414647.3435</v>
      </c>
    </row>
    <row r="55" spans="3:13" s="1" customFormat="1" ht="12.75" customHeight="1" x14ac:dyDescent="0.15">
      <c r="C55" s="55">
        <v>46113</v>
      </c>
      <c r="D55" s="56">
        <v>47453</v>
      </c>
      <c r="E55" s="13">
        <v>44</v>
      </c>
      <c r="F55" s="57">
        <v>1340</v>
      </c>
      <c r="G55" s="111">
        <v>10500000000</v>
      </c>
      <c r="H55" s="111"/>
      <c r="I55" s="92">
        <v>16467637597.075701</v>
      </c>
      <c r="J55" s="92"/>
      <c r="K55" s="13">
        <v>15302568454.0425</v>
      </c>
      <c r="L55" s="13">
        <v>13707574150.6852</v>
      </c>
      <c r="M55" s="13">
        <v>11409825389.700899</v>
      </c>
    </row>
    <row r="56" spans="3:13" s="1" customFormat="1" ht="12.75" customHeight="1" x14ac:dyDescent="0.15">
      <c r="C56" s="55">
        <v>46113</v>
      </c>
      <c r="D56" s="56">
        <v>47484</v>
      </c>
      <c r="E56" s="13">
        <v>45</v>
      </c>
      <c r="F56" s="57">
        <v>1371</v>
      </c>
      <c r="G56" s="111">
        <v>10500000000</v>
      </c>
      <c r="H56" s="111"/>
      <c r="I56" s="92">
        <v>16343639445.9977</v>
      </c>
      <c r="J56" s="92"/>
      <c r="K56" s="13">
        <v>15161584192.3372</v>
      </c>
      <c r="L56" s="13">
        <v>13546744746.33</v>
      </c>
      <c r="M56" s="13">
        <v>11228195394.209299</v>
      </c>
    </row>
    <row r="57" spans="3:13" s="1" customFormat="1" ht="12.75" customHeight="1" x14ac:dyDescent="0.15">
      <c r="C57" s="55">
        <v>46113</v>
      </c>
      <c r="D57" s="56">
        <v>47515</v>
      </c>
      <c r="E57" s="13">
        <v>46</v>
      </c>
      <c r="F57" s="57">
        <v>1402</v>
      </c>
      <c r="G57" s="111">
        <v>10500000000</v>
      </c>
      <c r="H57" s="111"/>
      <c r="I57" s="92">
        <v>16221449079.777599</v>
      </c>
      <c r="J57" s="92"/>
      <c r="K57" s="13">
        <v>15022708341.9904</v>
      </c>
      <c r="L57" s="13">
        <v>13388523783.7211</v>
      </c>
      <c r="M57" s="13">
        <v>11050052157.353001</v>
      </c>
    </row>
    <row r="58" spans="3:13" s="1" customFormat="1" ht="12.75" customHeight="1" x14ac:dyDescent="0.15">
      <c r="C58" s="55">
        <v>46113</v>
      </c>
      <c r="D58" s="56">
        <v>47543</v>
      </c>
      <c r="E58" s="13">
        <v>47</v>
      </c>
      <c r="F58" s="57">
        <v>1430</v>
      </c>
      <c r="G58" s="111">
        <v>10500000000</v>
      </c>
      <c r="H58" s="111"/>
      <c r="I58" s="92">
        <v>16098307177.2738</v>
      </c>
      <c r="J58" s="92"/>
      <c r="K58" s="13">
        <v>14885825415.9198</v>
      </c>
      <c r="L58" s="13">
        <v>13236052955.2355</v>
      </c>
      <c r="M58" s="13">
        <v>10882411419.449301</v>
      </c>
    </row>
    <row r="59" spans="3:13" s="1" customFormat="1" ht="12.75" customHeight="1" x14ac:dyDescent="0.15">
      <c r="C59" s="55">
        <v>46113</v>
      </c>
      <c r="D59" s="56">
        <v>47574</v>
      </c>
      <c r="E59" s="13">
        <v>48</v>
      </c>
      <c r="F59" s="57">
        <v>1461</v>
      </c>
      <c r="G59" s="111">
        <v>10500000000</v>
      </c>
      <c r="H59" s="111"/>
      <c r="I59" s="92">
        <v>15972398456.872601</v>
      </c>
      <c r="J59" s="92"/>
      <c r="K59" s="13">
        <v>14744349811.0616</v>
      </c>
      <c r="L59" s="13">
        <v>13076914786.286301</v>
      </c>
      <c r="M59" s="13">
        <v>10706032515.4401</v>
      </c>
    </row>
    <row r="60" spans="3:13" s="1" customFormat="1" ht="12.75" customHeight="1" x14ac:dyDescent="0.15">
      <c r="C60" s="55">
        <v>46113</v>
      </c>
      <c r="D60" s="56">
        <v>47604</v>
      </c>
      <c r="E60" s="13">
        <v>49</v>
      </c>
      <c r="F60" s="57">
        <v>1491</v>
      </c>
      <c r="G60" s="111">
        <v>8000000000</v>
      </c>
      <c r="H60" s="111"/>
      <c r="I60" s="92">
        <v>15846157646.617399</v>
      </c>
      <c r="J60" s="92"/>
      <c r="K60" s="13">
        <v>14603804914.6486</v>
      </c>
      <c r="L60" s="13">
        <v>12920385086.4095</v>
      </c>
      <c r="M60" s="13">
        <v>10534521299.991301</v>
      </c>
    </row>
    <row r="61" spans="3:13" s="1" customFormat="1" ht="12.75" customHeight="1" x14ac:dyDescent="0.15">
      <c r="C61" s="55">
        <v>46113</v>
      </c>
      <c r="D61" s="56">
        <v>47635</v>
      </c>
      <c r="E61" s="13">
        <v>50</v>
      </c>
      <c r="F61" s="57">
        <v>1522</v>
      </c>
      <c r="G61" s="111">
        <v>8000000000</v>
      </c>
      <c r="H61" s="111"/>
      <c r="I61" s="92">
        <v>15724162154.3293</v>
      </c>
      <c r="J61" s="92"/>
      <c r="K61" s="13">
        <v>14466795533.8727</v>
      </c>
      <c r="L61" s="13">
        <v>12766618223.7922</v>
      </c>
      <c r="M61" s="13">
        <v>10365060435.352501</v>
      </c>
    </row>
    <row r="62" spans="3:13" s="1" customFormat="1" ht="12.75" customHeight="1" x14ac:dyDescent="0.15">
      <c r="C62" s="55">
        <v>46113</v>
      </c>
      <c r="D62" s="56">
        <v>47665</v>
      </c>
      <c r="E62" s="13">
        <v>51</v>
      </c>
      <c r="F62" s="57">
        <v>1552</v>
      </c>
      <c r="G62" s="111">
        <v>8000000000</v>
      </c>
      <c r="H62" s="111"/>
      <c r="I62" s="92">
        <v>15600092411.571899</v>
      </c>
      <c r="J62" s="92"/>
      <c r="K62" s="13">
        <v>14329088368.648199</v>
      </c>
      <c r="L62" s="13">
        <v>12613971814.0777</v>
      </c>
      <c r="M62" s="13">
        <v>10199148308.7069</v>
      </c>
    </row>
    <row r="63" spans="3:13" s="1" customFormat="1" ht="12.75" customHeight="1" x14ac:dyDescent="0.15">
      <c r="C63" s="55">
        <v>46113</v>
      </c>
      <c r="D63" s="56">
        <v>47696</v>
      </c>
      <c r="E63" s="13">
        <v>52</v>
      </c>
      <c r="F63" s="57">
        <v>1583</v>
      </c>
      <c r="G63" s="111">
        <v>8000000000</v>
      </c>
      <c r="H63" s="111"/>
      <c r="I63" s="92">
        <v>15479420945.382299</v>
      </c>
      <c r="J63" s="92"/>
      <c r="K63" s="13">
        <v>14194133304.202101</v>
      </c>
      <c r="L63" s="13">
        <v>12463392372.149</v>
      </c>
      <c r="M63" s="13">
        <v>10034712588.4711</v>
      </c>
    </row>
    <row r="64" spans="3:13" s="1" customFormat="1" ht="12.75" customHeight="1" x14ac:dyDescent="0.15">
      <c r="C64" s="55">
        <v>46113</v>
      </c>
      <c r="D64" s="56">
        <v>47727</v>
      </c>
      <c r="E64" s="13">
        <v>53</v>
      </c>
      <c r="F64" s="57">
        <v>1614</v>
      </c>
      <c r="G64" s="111">
        <v>8000000000</v>
      </c>
      <c r="H64" s="111"/>
      <c r="I64" s="92">
        <v>15358971047.639299</v>
      </c>
      <c r="J64" s="92"/>
      <c r="K64" s="13">
        <v>14059797633.8694</v>
      </c>
      <c r="L64" s="13">
        <v>12314039739.411501</v>
      </c>
      <c r="M64" s="13">
        <v>9872470410.1987705</v>
      </c>
    </row>
    <row r="65" spans="3:13" s="1" customFormat="1" ht="12.75" customHeight="1" x14ac:dyDescent="0.15">
      <c r="C65" s="55">
        <v>46113</v>
      </c>
      <c r="D65" s="56">
        <v>47757</v>
      </c>
      <c r="E65" s="13">
        <v>54</v>
      </c>
      <c r="F65" s="57">
        <v>1644</v>
      </c>
      <c r="G65" s="111">
        <v>8000000000</v>
      </c>
      <c r="H65" s="111"/>
      <c r="I65" s="92">
        <v>15237955174.825001</v>
      </c>
      <c r="J65" s="92"/>
      <c r="K65" s="13">
        <v>13926122149.0588</v>
      </c>
      <c r="L65" s="13">
        <v>12166942298.604401</v>
      </c>
      <c r="M65" s="13">
        <v>9714552995.8935909</v>
      </c>
    </row>
    <row r="66" spans="3:13" s="1" customFormat="1" ht="12.75" customHeight="1" x14ac:dyDescent="0.15">
      <c r="C66" s="55">
        <v>46113</v>
      </c>
      <c r="D66" s="56">
        <v>47788</v>
      </c>
      <c r="E66" s="13">
        <v>55</v>
      </c>
      <c r="F66" s="57">
        <v>1675</v>
      </c>
      <c r="G66" s="111">
        <v>8000000000</v>
      </c>
      <c r="H66" s="111"/>
      <c r="I66" s="92">
        <v>15117089481.002701</v>
      </c>
      <c r="J66" s="92"/>
      <c r="K66" s="13">
        <v>13792229377.973499</v>
      </c>
      <c r="L66" s="13">
        <v>12019317634.712299</v>
      </c>
      <c r="M66" s="13">
        <v>9556036621.1441708</v>
      </c>
    </row>
    <row r="67" spans="3:13" s="1" customFormat="1" ht="12.75" customHeight="1" x14ac:dyDescent="0.15">
      <c r="C67" s="55">
        <v>46113</v>
      </c>
      <c r="D67" s="56">
        <v>47818</v>
      </c>
      <c r="E67" s="13">
        <v>56</v>
      </c>
      <c r="F67" s="57">
        <v>1705</v>
      </c>
      <c r="G67" s="111">
        <v>8000000000</v>
      </c>
      <c r="H67" s="111"/>
      <c r="I67" s="92">
        <v>14996037509.081699</v>
      </c>
      <c r="J67" s="92"/>
      <c r="K67" s="13">
        <v>13659329009.807899</v>
      </c>
      <c r="L67" s="13">
        <v>11874203139.1887</v>
      </c>
      <c r="M67" s="13">
        <v>9401963282.8585892</v>
      </c>
    </row>
    <row r="68" spans="3:13" s="1" customFormat="1" ht="12.75" customHeight="1" x14ac:dyDescent="0.15">
      <c r="C68" s="55">
        <v>46113</v>
      </c>
      <c r="D68" s="56">
        <v>47849</v>
      </c>
      <c r="E68" s="13">
        <v>57</v>
      </c>
      <c r="F68" s="57">
        <v>1736</v>
      </c>
      <c r="G68" s="111">
        <v>8000000000</v>
      </c>
      <c r="H68" s="111"/>
      <c r="I68" s="92">
        <v>14877294051.4814</v>
      </c>
      <c r="J68" s="92"/>
      <c r="K68" s="13">
        <v>13528186253.6689</v>
      </c>
      <c r="L68" s="13">
        <v>11730290709.0324</v>
      </c>
      <c r="M68" s="13">
        <v>9248673993.4316406</v>
      </c>
    </row>
    <row r="69" spans="3:13" s="1" customFormat="1" ht="12.75" customHeight="1" x14ac:dyDescent="0.15">
      <c r="C69" s="55">
        <v>46113</v>
      </c>
      <c r="D69" s="56">
        <v>47880</v>
      </c>
      <c r="E69" s="13">
        <v>58</v>
      </c>
      <c r="F69" s="57">
        <v>1767</v>
      </c>
      <c r="G69" s="111">
        <v>8000000000</v>
      </c>
      <c r="H69" s="111"/>
      <c r="I69" s="92">
        <v>14760332535.409599</v>
      </c>
      <c r="J69" s="92"/>
      <c r="K69" s="13">
        <v>13399066662.4977</v>
      </c>
      <c r="L69" s="13">
        <v>11588783300.5166</v>
      </c>
      <c r="M69" s="13">
        <v>9098402754.2890491</v>
      </c>
    </row>
    <row r="70" spans="3:13" s="1" customFormat="1" ht="12.75" customHeight="1" x14ac:dyDescent="0.15">
      <c r="C70" s="55">
        <v>46113</v>
      </c>
      <c r="D70" s="56">
        <v>47908</v>
      </c>
      <c r="E70" s="13">
        <v>59</v>
      </c>
      <c r="F70" s="57">
        <v>1795</v>
      </c>
      <c r="G70" s="111">
        <v>8000000000</v>
      </c>
      <c r="H70" s="111"/>
      <c r="I70" s="92">
        <v>14640713602.0182</v>
      </c>
      <c r="J70" s="92"/>
      <c r="K70" s="13">
        <v>13270117678.2213</v>
      </c>
      <c r="L70" s="13">
        <v>11450888465.278601</v>
      </c>
      <c r="M70" s="13">
        <v>8955740712.3034801</v>
      </c>
    </row>
    <row r="71" spans="3:13" s="1" customFormat="1" ht="12.75" customHeight="1" x14ac:dyDescent="0.15">
      <c r="C71" s="55">
        <v>46113</v>
      </c>
      <c r="D71" s="56">
        <v>47939</v>
      </c>
      <c r="E71" s="13">
        <v>60</v>
      </c>
      <c r="F71" s="57">
        <v>1826</v>
      </c>
      <c r="G71" s="111">
        <v>8000000000</v>
      </c>
      <c r="H71" s="111"/>
      <c r="I71" s="92">
        <v>14524553578.7239</v>
      </c>
      <c r="J71" s="92"/>
      <c r="K71" s="13">
        <v>13142503489.975599</v>
      </c>
      <c r="L71" s="13">
        <v>11311927272.856701</v>
      </c>
      <c r="M71" s="13">
        <v>8809587036.6123905</v>
      </c>
    </row>
    <row r="72" spans="3:13" s="1" customFormat="1" ht="12.75" customHeight="1" x14ac:dyDescent="0.15">
      <c r="C72" s="55">
        <v>46113</v>
      </c>
      <c r="D72" s="56">
        <v>47969</v>
      </c>
      <c r="E72" s="13">
        <v>61</v>
      </c>
      <c r="F72" s="57">
        <v>1856</v>
      </c>
      <c r="G72" s="111">
        <v>8000000000</v>
      </c>
      <c r="H72" s="111"/>
      <c r="I72" s="92">
        <v>14407250447.4153</v>
      </c>
      <c r="J72" s="92"/>
      <c r="K72" s="13">
        <v>13014964090.909901</v>
      </c>
      <c r="L72" s="13">
        <v>11174580919.7486</v>
      </c>
      <c r="M72" s="13">
        <v>8666949670.3776493</v>
      </c>
    </row>
    <row r="73" spans="3:13" s="1" customFormat="1" ht="12.75" customHeight="1" x14ac:dyDescent="0.15">
      <c r="C73" s="55">
        <v>46113</v>
      </c>
      <c r="D73" s="56">
        <v>48000</v>
      </c>
      <c r="E73" s="13">
        <v>62</v>
      </c>
      <c r="F73" s="57">
        <v>1887</v>
      </c>
      <c r="G73" s="111">
        <v>8000000000</v>
      </c>
      <c r="H73" s="111"/>
      <c r="I73" s="92">
        <v>14286785446.3382</v>
      </c>
      <c r="J73" s="92"/>
      <c r="K73" s="13">
        <v>12884250804.4699</v>
      </c>
      <c r="L73" s="13">
        <v>11034217331.7094</v>
      </c>
      <c r="M73" s="13">
        <v>8521836214.8486996</v>
      </c>
    </row>
    <row r="74" spans="3:13" s="1" customFormat="1" ht="12.75" customHeight="1" x14ac:dyDescent="0.15">
      <c r="C74" s="55">
        <v>46113</v>
      </c>
      <c r="D74" s="56">
        <v>48030</v>
      </c>
      <c r="E74" s="13">
        <v>63</v>
      </c>
      <c r="F74" s="57">
        <v>1917</v>
      </c>
      <c r="G74" s="111">
        <v>8000000000</v>
      </c>
      <c r="H74" s="111"/>
      <c r="I74" s="92">
        <v>14170637735.0317</v>
      </c>
      <c r="J74" s="92"/>
      <c r="K74" s="13">
        <v>12758528953.6556</v>
      </c>
      <c r="L74" s="13">
        <v>10899654562.6124</v>
      </c>
      <c r="M74" s="13">
        <v>8383405382.5420704</v>
      </c>
    </row>
    <row r="75" spans="3:13" s="1" customFormat="1" ht="12.75" customHeight="1" x14ac:dyDescent="0.15">
      <c r="C75" s="55">
        <v>46113</v>
      </c>
      <c r="D75" s="56">
        <v>48061</v>
      </c>
      <c r="E75" s="13">
        <v>64</v>
      </c>
      <c r="F75" s="57">
        <v>1948</v>
      </c>
      <c r="G75" s="111">
        <v>8000000000</v>
      </c>
      <c r="H75" s="111"/>
      <c r="I75" s="92">
        <v>14054130216.868099</v>
      </c>
      <c r="J75" s="92"/>
      <c r="K75" s="13">
        <v>12632169953.245001</v>
      </c>
      <c r="L75" s="13">
        <v>10764260111.521299</v>
      </c>
      <c r="M75" s="13">
        <v>8244200324.6195002</v>
      </c>
    </row>
    <row r="76" spans="3:13" s="1" customFormat="1" ht="12.75" customHeight="1" x14ac:dyDescent="0.15">
      <c r="C76" s="55">
        <v>46113</v>
      </c>
      <c r="D76" s="56">
        <v>48092</v>
      </c>
      <c r="E76" s="13">
        <v>65</v>
      </c>
      <c r="F76" s="57">
        <v>1979</v>
      </c>
      <c r="G76" s="111">
        <v>8000000000</v>
      </c>
      <c r="H76" s="111"/>
      <c r="I76" s="92">
        <v>13937764362.1758</v>
      </c>
      <c r="J76" s="92"/>
      <c r="K76" s="13">
        <v>12506329993.594801</v>
      </c>
      <c r="L76" s="13">
        <v>10629925000.250799</v>
      </c>
      <c r="M76" s="13">
        <v>8106831985.8108597</v>
      </c>
    </row>
    <row r="77" spans="3:13" s="1" customFormat="1" ht="12.75" customHeight="1" x14ac:dyDescent="0.15">
      <c r="C77" s="55">
        <v>46113</v>
      </c>
      <c r="D77" s="56">
        <v>48122</v>
      </c>
      <c r="E77" s="13">
        <v>66</v>
      </c>
      <c r="F77" s="57">
        <v>2009</v>
      </c>
      <c r="G77" s="111">
        <v>8000000000</v>
      </c>
      <c r="H77" s="111"/>
      <c r="I77" s="92">
        <v>13818879433.3783</v>
      </c>
      <c r="J77" s="92"/>
      <c r="K77" s="13">
        <v>12379301890.032</v>
      </c>
      <c r="L77" s="13">
        <v>10496058386.2754</v>
      </c>
      <c r="M77" s="13">
        <v>7971926636.1807804</v>
      </c>
    </row>
    <row r="78" spans="3:13" s="1" customFormat="1" ht="12.75" customHeight="1" x14ac:dyDescent="0.15">
      <c r="C78" s="55">
        <v>46113</v>
      </c>
      <c r="D78" s="56">
        <v>48153</v>
      </c>
      <c r="E78" s="13">
        <v>67</v>
      </c>
      <c r="F78" s="57">
        <v>2040</v>
      </c>
      <c r="G78" s="111">
        <v>8000000000</v>
      </c>
      <c r="H78" s="111"/>
      <c r="I78" s="92">
        <v>13701978580.8242</v>
      </c>
      <c r="J78" s="92"/>
      <c r="K78" s="13">
        <v>12253760553.5023</v>
      </c>
      <c r="L78" s="13">
        <v>10363192523.2342</v>
      </c>
      <c r="M78" s="13">
        <v>7837674828.6524801</v>
      </c>
    </row>
    <row r="79" spans="3:13" s="1" customFormat="1" ht="12.75" customHeight="1" x14ac:dyDescent="0.15">
      <c r="C79" s="55">
        <v>46113</v>
      </c>
      <c r="D79" s="56">
        <v>48183</v>
      </c>
      <c r="E79" s="13">
        <v>68</v>
      </c>
      <c r="F79" s="57">
        <v>2070</v>
      </c>
      <c r="G79" s="111">
        <v>8000000000</v>
      </c>
      <c r="H79" s="111"/>
      <c r="I79" s="92">
        <v>13586701602.1059</v>
      </c>
      <c r="J79" s="92"/>
      <c r="K79" s="13">
        <v>12130723479.7311</v>
      </c>
      <c r="L79" s="13">
        <v>10233887702.042601</v>
      </c>
      <c r="M79" s="13">
        <v>7708154404.5460396</v>
      </c>
    </row>
    <row r="80" spans="3:13" s="1" customFormat="1" ht="12.75" customHeight="1" x14ac:dyDescent="0.15">
      <c r="C80" s="55">
        <v>46113</v>
      </c>
      <c r="D80" s="56">
        <v>48214</v>
      </c>
      <c r="E80" s="13">
        <v>69</v>
      </c>
      <c r="F80" s="57">
        <v>2101</v>
      </c>
      <c r="G80" s="111">
        <v>5500000000</v>
      </c>
      <c r="H80" s="111"/>
      <c r="I80" s="92">
        <v>13469119767.990801</v>
      </c>
      <c r="J80" s="92"/>
      <c r="K80" s="13">
        <v>12005345401.893801</v>
      </c>
      <c r="L80" s="13">
        <v>10102356644.8071</v>
      </c>
      <c r="M80" s="13">
        <v>7576856715.2532501</v>
      </c>
    </row>
    <row r="81" spans="3:13" s="1" customFormat="1" ht="12.75" customHeight="1" x14ac:dyDescent="0.15">
      <c r="C81" s="55">
        <v>46113</v>
      </c>
      <c r="D81" s="56">
        <v>48245</v>
      </c>
      <c r="E81" s="13">
        <v>70</v>
      </c>
      <c r="F81" s="57">
        <v>2132</v>
      </c>
      <c r="G81" s="111">
        <v>5500000000</v>
      </c>
      <c r="H81" s="111"/>
      <c r="I81" s="92">
        <v>13354945397.9373</v>
      </c>
      <c r="J81" s="92"/>
      <c r="K81" s="13">
        <v>11883389731.1717</v>
      </c>
      <c r="L81" s="13">
        <v>9974301007.9783497</v>
      </c>
      <c r="M81" s="13">
        <v>7449128533.0767202</v>
      </c>
    </row>
    <row r="82" spans="3:13" s="1" customFormat="1" ht="12.75" customHeight="1" x14ac:dyDescent="0.15">
      <c r="C82" s="55">
        <v>46113</v>
      </c>
      <c r="D82" s="56">
        <v>48274</v>
      </c>
      <c r="E82" s="13">
        <v>71</v>
      </c>
      <c r="F82" s="57">
        <v>2161</v>
      </c>
      <c r="G82" s="111">
        <v>5500000000</v>
      </c>
      <c r="H82" s="111"/>
      <c r="I82" s="92">
        <v>13239209326.579</v>
      </c>
      <c r="J82" s="92"/>
      <c r="K82" s="13">
        <v>11761713990.652201</v>
      </c>
      <c r="L82" s="13">
        <v>9848683610.8977604</v>
      </c>
      <c r="M82" s="13">
        <v>7326165595.3861504</v>
      </c>
    </row>
    <row r="83" spans="3:13" s="1" customFormat="1" ht="12.75" customHeight="1" x14ac:dyDescent="0.15">
      <c r="C83" s="55">
        <v>46113</v>
      </c>
      <c r="D83" s="56">
        <v>48305</v>
      </c>
      <c r="E83" s="13">
        <v>72</v>
      </c>
      <c r="F83" s="57">
        <v>2192</v>
      </c>
      <c r="G83" s="111">
        <v>5500000000</v>
      </c>
      <c r="H83" s="111"/>
      <c r="I83" s="92">
        <v>13126718923.428101</v>
      </c>
      <c r="J83" s="92"/>
      <c r="K83" s="13">
        <v>11641998275.226801</v>
      </c>
      <c r="L83" s="13">
        <v>9723647242.3660908</v>
      </c>
      <c r="M83" s="13">
        <v>7202518119.4938297</v>
      </c>
    </row>
    <row r="84" spans="3:13" s="1" customFormat="1" ht="12.75" customHeight="1" x14ac:dyDescent="0.15">
      <c r="C84" s="55">
        <v>46113</v>
      </c>
      <c r="D84" s="56">
        <v>48335</v>
      </c>
      <c r="E84" s="13">
        <v>73</v>
      </c>
      <c r="F84" s="57">
        <v>2222</v>
      </c>
      <c r="G84" s="111">
        <v>5500000000</v>
      </c>
      <c r="H84" s="111"/>
      <c r="I84" s="92">
        <v>13010898831.558701</v>
      </c>
      <c r="J84" s="92"/>
      <c r="K84" s="13">
        <v>11520337568.221399</v>
      </c>
      <c r="L84" s="13">
        <v>9598351201.4377804</v>
      </c>
      <c r="M84" s="13">
        <v>7080564521.0688696</v>
      </c>
    </row>
    <row r="85" spans="3:13" s="1" customFormat="1" ht="12.75" customHeight="1" x14ac:dyDescent="0.15">
      <c r="C85" s="55">
        <v>46113</v>
      </c>
      <c r="D85" s="56">
        <v>48366</v>
      </c>
      <c r="E85" s="13">
        <v>74</v>
      </c>
      <c r="F85" s="57">
        <v>2253</v>
      </c>
      <c r="G85" s="111">
        <v>5500000000</v>
      </c>
      <c r="H85" s="111"/>
      <c r="I85" s="92">
        <v>12895153872.2097</v>
      </c>
      <c r="J85" s="92"/>
      <c r="K85" s="13">
        <v>11398487119.229799</v>
      </c>
      <c r="L85" s="13">
        <v>9472677183.2083092</v>
      </c>
      <c r="M85" s="13">
        <v>6958259238.9578695</v>
      </c>
    </row>
    <row r="86" spans="3:13" s="1" customFormat="1" ht="12.75" customHeight="1" x14ac:dyDescent="0.15">
      <c r="C86" s="55">
        <v>46113</v>
      </c>
      <c r="D86" s="56">
        <v>48396</v>
      </c>
      <c r="E86" s="13">
        <v>75</v>
      </c>
      <c r="F86" s="57">
        <v>2283</v>
      </c>
      <c r="G86" s="111">
        <v>5500000000</v>
      </c>
      <c r="H86" s="111"/>
      <c r="I86" s="92">
        <v>12782040022.675501</v>
      </c>
      <c r="J86" s="92"/>
      <c r="K86" s="13">
        <v>11279956308.9</v>
      </c>
      <c r="L86" s="13">
        <v>9351100172.4235401</v>
      </c>
      <c r="M86" s="13">
        <v>6840796328.8910503</v>
      </c>
    </row>
    <row r="87" spans="3:13" s="1" customFormat="1" ht="12.75" customHeight="1" x14ac:dyDescent="0.15">
      <c r="C87" s="55">
        <v>46113</v>
      </c>
      <c r="D87" s="56">
        <v>48427</v>
      </c>
      <c r="E87" s="13">
        <v>76</v>
      </c>
      <c r="F87" s="57">
        <v>2314</v>
      </c>
      <c r="G87" s="111">
        <v>5500000000</v>
      </c>
      <c r="H87" s="111"/>
      <c r="I87" s="92">
        <v>12670075554.5035</v>
      </c>
      <c r="J87" s="92"/>
      <c r="K87" s="13">
        <v>11162185308.431601</v>
      </c>
      <c r="L87" s="13">
        <v>9229934368.7590694</v>
      </c>
      <c r="M87" s="13">
        <v>6723558431.5063696</v>
      </c>
    </row>
    <row r="88" spans="3:13" s="1" customFormat="1" ht="12.75" customHeight="1" x14ac:dyDescent="0.15">
      <c r="C88" s="55">
        <v>46113</v>
      </c>
      <c r="D88" s="56">
        <v>48458</v>
      </c>
      <c r="E88" s="13">
        <v>77</v>
      </c>
      <c r="F88" s="57">
        <v>2345</v>
      </c>
      <c r="G88" s="111">
        <v>5500000000</v>
      </c>
      <c r="H88" s="111"/>
      <c r="I88" s="92">
        <v>12557888044.9944</v>
      </c>
      <c r="J88" s="92"/>
      <c r="K88" s="13">
        <v>11044585192.4667</v>
      </c>
      <c r="L88" s="13">
        <v>9109465326.1629601</v>
      </c>
      <c r="M88" s="13">
        <v>6607696350.8776903</v>
      </c>
    </row>
    <row r="89" spans="3:13" s="1" customFormat="1" ht="12.75" customHeight="1" x14ac:dyDescent="0.15">
      <c r="C89" s="55">
        <v>46113</v>
      </c>
      <c r="D89" s="56">
        <v>48488</v>
      </c>
      <c r="E89" s="13">
        <v>78</v>
      </c>
      <c r="F89" s="57">
        <v>2375</v>
      </c>
      <c r="G89" s="111">
        <v>5500000000</v>
      </c>
      <c r="H89" s="111"/>
      <c r="I89" s="92">
        <v>12446318956.0322</v>
      </c>
      <c r="J89" s="92"/>
      <c r="K89" s="13">
        <v>10928493269.8606</v>
      </c>
      <c r="L89" s="13">
        <v>8991528684.2657909</v>
      </c>
      <c r="M89" s="13">
        <v>6495413561.1764402</v>
      </c>
    </row>
    <row r="90" spans="3:13" s="1" customFormat="1" ht="12.75" customHeight="1" x14ac:dyDescent="0.15">
      <c r="C90" s="55">
        <v>46113</v>
      </c>
      <c r="D90" s="56">
        <v>48519</v>
      </c>
      <c r="E90" s="13">
        <v>79</v>
      </c>
      <c r="F90" s="57">
        <v>2406</v>
      </c>
      <c r="G90" s="111">
        <v>5500000000</v>
      </c>
      <c r="H90" s="111"/>
      <c r="I90" s="92">
        <v>12335177055.4492</v>
      </c>
      <c r="J90" s="92"/>
      <c r="K90" s="13">
        <v>10812535081.5096</v>
      </c>
      <c r="L90" s="13">
        <v>8873498237.2294006</v>
      </c>
      <c r="M90" s="13">
        <v>6382998767.2352304</v>
      </c>
    </row>
    <row r="91" spans="3:13" s="1" customFormat="1" ht="12.75" customHeight="1" x14ac:dyDescent="0.15">
      <c r="C91" s="55">
        <v>46113</v>
      </c>
      <c r="D91" s="56">
        <v>48549</v>
      </c>
      <c r="E91" s="13">
        <v>80</v>
      </c>
      <c r="F91" s="57">
        <v>2436</v>
      </c>
      <c r="G91" s="111">
        <v>5500000000</v>
      </c>
      <c r="H91" s="111"/>
      <c r="I91" s="92">
        <v>12223462241.3587</v>
      </c>
      <c r="J91" s="92"/>
      <c r="K91" s="13">
        <v>10697023198.0502</v>
      </c>
      <c r="L91" s="13">
        <v>8757094629.8102703</v>
      </c>
      <c r="M91" s="13">
        <v>6273443910.2567501</v>
      </c>
    </row>
    <row r="92" spans="3:13" s="1" customFormat="1" ht="12.75" customHeight="1" x14ac:dyDescent="0.15">
      <c r="C92" s="55">
        <v>46113</v>
      </c>
      <c r="D92" s="56">
        <v>48580</v>
      </c>
      <c r="E92" s="13">
        <v>81</v>
      </c>
      <c r="F92" s="57">
        <v>2467</v>
      </c>
      <c r="G92" s="111">
        <v>5500000000</v>
      </c>
      <c r="H92" s="111"/>
      <c r="I92" s="92">
        <v>12113448623.201</v>
      </c>
      <c r="J92" s="92"/>
      <c r="K92" s="13">
        <v>10582768185.420799</v>
      </c>
      <c r="L92" s="13">
        <v>8641526797.6618404</v>
      </c>
      <c r="M92" s="13">
        <v>6164432156.5873699</v>
      </c>
    </row>
    <row r="93" spans="3:13" s="1" customFormat="1" ht="12.75" customHeight="1" x14ac:dyDescent="0.15">
      <c r="C93" s="55">
        <v>46113</v>
      </c>
      <c r="D93" s="56">
        <v>48611</v>
      </c>
      <c r="E93" s="13">
        <v>82</v>
      </c>
      <c r="F93" s="57">
        <v>2498</v>
      </c>
      <c r="G93" s="111">
        <v>5500000000</v>
      </c>
      <c r="H93" s="111"/>
      <c r="I93" s="92">
        <v>12003866015.052299</v>
      </c>
      <c r="J93" s="92"/>
      <c r="K93" s="13">
        <v>10469245878.9718</v>
      </c>
      <c r="L93" s="13">
        <v>8527086932.3181295</v>
      </c>
      <c r="M93" s="13">
        <v>6057032533.6236401</v>
      </c>
    </row>
    <row r="94" spans="3:13" s="1" customFormat="1" ht="12.75" customHeight="1" x14ac:dyDescent="0.15">
      <c r="C94" s="55">
        <v>46113</v>
      </c>
      <c r="D94" s="56">
        <v>48639</v>
      </c>
      <c r="E94" s="13">
        <v>83</v>
      </c>
      <c r="F94" s="57">
        <v>2526</v>
      </c>
      <c r="G94" s="111">
        <v>2500000000</v>
      </c>
      <c r="H94" s="111"/>
      <c r="I94" s="92">
        <v>11895001134.106501</v>
      </c>
      <c r="J94" s="92"/>
      <c r="K94" s="13">
        <v>10358404615.210199</v>
      </c>
      <c r="L94" s="13">
        <v>8417425441.4530401</v>
      </c>
      <c r="M94" s="13">
        <v>5956258054.4662399</v>
      </c>
    </row>
    <row r="95" spans="3:13" s="1" customFormat="1" ht="12.75" customHeight="1" x14ac:dyDescent="0.15">
      <c r="C95" s="55">
        <v>46113</v>
      </c>
      <c r="D95" s="56">
        <v>48670</v>
      </c>
      <c r="E95" s="13">
        <v>84</v>
      </c>
      <c r="F95" s="57">
        <v>2557</v>
      </c>
      <c r="G95" s="111">
        <v>2500000000</v>
      </c>
      <c r="H95" s="111"/>
      <c r="I95" s="92">
        <v>11785938717.532101</v>
      </c>
      <c r="J95" s="92"/>
      <c r="K95" s="13">
        <v>10246023345.8134</v>
      </c>
      <c r="L95" s="13">
        <v>8304927413.6220303</v>
      </c>
      <c r="M95" s="13">
        <v>5851762447.17237</v>
      </c>
    </row>
    <row r="96" spans="3:13" s="1" customFormat="1" ht="12.75" customHeight="1" x14ac:dyDescent="0.15">
      <c r="C96" s="55">
        <v>46113</v>
      </c>
      <c r="D96" s="56">
        <v>48700</v>
      </c>
      <c r="E96" s="13">
        <v>85</v>
      </c>
      <c r="F96" s="57">
        <v>2587</v>
      </c>
      <c r="G96" s="111">
        <v>2500000000</v>
      </c>
      <c r="H96" s="111"/>
      <c r="I96" s="92">
        <v>11678478448.4184</v>
      </c>
      <c r="J96" s="92"/>
      <c r="K96" s="13">
        <v>10135938959.768101</v>
      </c>
      <c r="L96" s="13">
        <v>8195477337.6841097</v>
      </c>
      <c r="M96" s="13">
        <v>5750971081.1812401</v>
      </c>
    </row>
    <row r="97" spans="3:13" s="1" customFormat="1" ht="12.75" customHeight="1" x14ac:dyDescent="0.15">
      <c r="C97" s="55">
        <v>46113</v>
      </c>
      <c r="D97" s="56">
        <v>48731</v>
      </c>
      <c r="E97" s="13">
        <v>86</v>
      </c>
      <c r="F97" s="57">
        <v>2618</v>
      </c>
      <c r="G97" s="111">
        <v>2500000000</v>
      </c>
      <c r="H97" s="111"/>
      <c r="I97" s="92">
        <v>11570065489.688601</v>
      </c>
      <c r="J97" s="92"/>
      <c r="K97" s="13">
        <v>10024813898.889999</v>
      </c>
      <c r="L97" s="13">
        <v>8085012192.9493704</v>
      </c>
      <c r="M97" s="13">
        <v>5649424757.4387197</v>
      </c>
    </row>
    <row r="98" spans="3:13" s="1" customFormat="1" ht="12.75" customHeight="1" x14ac:dyDescent="0.15">
      <c r="C98" s="55">
        <v>46113</v>
      </c>
      <c r="D98" s="56">
        <v>48761</v>
      </c>
      <c r="E98" s="13">
        <v>87</v>
      </c>
      <c r="F98" s="57">
        <v>2648</v>
      </c>
      <c r="G98" s="111">
        <v>2500000000</v>
      </c>
      <c r="H98" s="111"/>
      <c r="I98" s="92">
        <v>11462107252.052</v>
      </c>
      <c r="J98" s="92"/>
      <c r="K98" s="13">
        <v>9914972869.39855</v>
      </c>
      <c r="L98" s="13">
        <v>7976744059.4581003</v>
      </c>
      <c r="M98" s="13">
        <v>5550924119.8091097</v>
      </c>
    </row>
    <row r="99" spans="3:13" s="1" customFormat="1" ht="12.75" customHeight="1" x14ac:dyDescent="0.15">
      <c r="C99" s="55">
        <v>46113</v>
      </c>
      <c r="D99" s="56">
        <v>48792</v>
      </c>
      <c r="E99" s="13">
        <v>88</v>
      </c>
      <c r="F99" s="57">
        <v>2679</v>
      </c>
      <c r="G99" s="111">
        <v>2500000000</v>
      </c>
      <c r="H99" s="111"/>
      <c r="I99" s="92">
        <v>11355898365.513399</v>
      </c>
      <c r="J99" s="92"/>
      <c r="K99" s="13">
        <v>9806439160.8283596</v>
      </c>
      <c r="L99" s="13">
        <v>7869362629.9031696</v>
      </c>
      <c r="M99" s="13">
        <v>5453003936.9191704</v>
      </c>
    </row>
    <row r="100" spans="3:13" s="1" customFormat="1" ht="12.75" customHeight="1" x14ac:dyDescent="0.15">
      <c r="C100" s="55">
        <v>46113</v>
      </c>
      <c r="D100" s="56">
        <v>48823</v>
      </c>
      <c r="E100" s="13">
        <v>89</v>
      </c>
      <c r="F100" s="57">
        <v>2710</v>
      </c>
      <c r="G100" s="111">
        <v>2500000000</v>
      </c>
      <c r="H100" s="111"/>
      <c r="I100" s="92">
        <v>11248652160.837299</v>
      </c>
      <c r="J100" s="92"/>
      <c r="K100" s="13">
        <v>9697350830.9657307</v>
      </c>
      <c r="L100" s="13">
        <v>7762031859.2954998</v>
      </c>
      <c r="M100" s="13">
        <v>5355848616.9856005</v>
      </c>
    </row>
    <row r="101" spans="3:13" s="1" customFormat="1" ht="12.75" customHeight="1" x14ac:dyDescent="0.15">
      <c r="C101" s="55">
        <v>46113</v>
      </c>
      <c r="D101" s="56">
        <v>48853</v>
      </c>
      <c r="E101" s="13">
        <v>90</v>
      </c>
      <c r="F101" s="57">
        <v>2740</v>
      </c>
      <c r="G101" s="111">
        <v>2500000000</v>
      </c>
      <c r="H101" s="111"/>
      <c r="I101" s="92">
        <v>11142386514.355101</v>
      </c>
      <c r="J101" s="92"/>
      <c r="K101" s="13">
        <v>9589973349.0223293</v>
      </c>
      <c r="L101" s="13">
        <v>7657191008.7947798</v>
      </c>
      <c r="M101" s="13">
        <v>5261849671.9751501</v>
      </c>
    </row>
    <row r="102" spans="3:13" s="1" customFormat="1" ht="12.75" customHeight="1" x14ac:dyDescent="0.15">
      <c r="C102" s="55">
        <v>46113</v>
      </c>
      <c r="D102" s="56">
        <v>48884</v>
      </c>
      <c r="E102" s="13">
        <v>91</v>
      </c>
      <c r="F102" s="57">
        <v>2771</v>
      </c>
      <c r="G102" s="111">
        <v>2500000000</v>
      </c>
      <c r="H102" s="111"/>
      <c r="I102" s="92">
        <v>11033067390.563499</v>
      </c>
      <c r="J102" s="92"/>
      <c r="K102" s="13">
        <v>9479779389.8975296</v>
      </c>
      <c r="L102" s="13">
        <v>7549955711.7686005</v>
      </c>
      <c r="M102" s="13">
        <v>5166185299.5816803</v>
      </c>
    </row>
    <row r="103" spans="3:13" s="1" customFormat="1" ht="12.75" customHeight="1" x14ac:dyDescent="0.15">
      <c r="C103" s="55">
        <v>46113</v>
      </c>
      <c r="D103" s="56">
        <v>48914</v>
      </c>
      <c r="E103" s="13">
        <v>92</v>
      </c>
      <c r="F103" s="57">
        <v>2801</v>
      </c>
      <c r="G103" s="111">
        <v>2500000000</v>
      </c>
      <c r="H103" s="111"/>
      <c r="I103" s="92">
        <v>10927671719.932199</v>
      </c>
      <c r="J103" s="92"/>
      <c r="K103" s="13">
        <v>9373810292.7473392</v>
      </c>
      <c r="L103" s="13">
        <v>7447184281.8830204</v>
      </c>
      <c r="M103" s="13">
        <v>5074973272.4945698</v>
      </c>
    </row>
    <row r="104" spans="3:13" s="1" customFormat="1" ht="12.75" customHeight="1" x14ac:dyDescent="0.15">
      <c r="C104" s="55">
        <v>46113</v>
      </c>
      <c r="D104" s="56">
        <v>48945</v>
      </c>
      <c r="E104" s="13">
        <v>93</v>
      </c>
      <c r="F104" s="57">
        <v>2832</v>
      </c>
      <c r="G104" s="111">
        <v>2500000000</v>
      </c>
      <c r="H104" s="111"/>
      <c r="I104" s="92">
        <v>10822611454.3535</v>
      </c>
      <c r="J104" s="92"/>
      <c r="K104" s="13">
        <v>9267943258.9647903</v>
      </c>
      <c r="L104" s="13">
        <v>7344350583.3754196</v>
      </c>
      <c r="M104" s="13">
        <v>4983697550.0834198</v>
      </c>
    </row>
    <row r="105" spans="3:13" s="1" customFormat="1" ht="12.75" customHeight="1" x14ac:dyDescent="0.15">
      <c r="C105" s="55">
        <v>46113</v>
      </c>
      <c r="D105" s="56">
        <v>48976</v>
      </c>
      <c r="E105" s="13">
        <v>94</v>
      </c>
      <c r="F105" s="57">
        <v>2863</v>
      </c>
      <c r="G105" s="111">
        <v>2500000000</v>
      </c>
      <c r="H105" s="111"/>
      <c r="I105" s="92">
        <v>10716980700.238701</v>
      </c>
      <c r="J105" s="92"/>
      <c r="K105" s="13">
        <v>9161920667.2402496</v>
      </c>
      <c r="L105" s="13">
        <v>7241868813.9085798</v>
      </c>
      <c r="M105" s="13">
        <v>4893341787.29986</v>
      </c>
    </row>
    <row r="106" spans="3:13" s="1" customFormat="1" ht="12.75" customHeight="1" x14ac:dyDescent="0.15">
      <c r="C106" s="55">
        <v>46113</v>
      </c>
      <c r="D106" s="56">
        <v>49004</v>
      </c>
      <c r="E106" s="13">
        <v>95</v>
      </c>
      <c r="F106" s="57">
        <v>2891</v>
      </c>
      <c r="G106" s="111">
        <v>2500000000</v>
      </c>
      <c r="H106" s="111"/>
      <c r="I106" s="92">
        <v>10611419770.2668</v>
      </c>
      <c r="J106" s="92"/>
      <c r="K106" s="13">
        <v>9057778499.5849705</v>
      </c>
      <c r="L106" s="13">
        <v>7143103431.7833099</v>
      </c>
      <c r="M106" s="13">
        <v>4808137156.2757597</v>
      </c>
    </row>
    <row r="107" spans="3:13" s="1" customFormat="1" ht="12.75" customHeight="1" x14ac:dyDescent="0.15">
      <c r="C107" s="55">
        <v>46113</v>
      </c>
      <c r="D107" s="56">
        <v>49035</v>
      </c>
      <c r="E107" s="13">
        <v>96</v>
      </c>
      <c r="F107" s="57">
        <v>2922</v>
      </c>
      <c r="G107" s="111">
        <v>2500000000</v>
      </c>
      <c r="H107" s="111"/>
      <c r="I107" s="92">
        <v>10506824566.248301</v>
      </c>
      <c r="J107" s="92"/>
      <c r="K107" s="13">
        <v>8953286073.9501801</v>
      </c>
      <c r="L107" s="13">
        <v>7042742286.9228296</v>
      </c>
      <c r="M107" s="13">
        <v>4720503514.4474096</v>
      </c>
    </row>
    <row r="108" spans="3:13" s="1" customFormat="1" ht="12.75" customHeight="1" x14ac:dyDescent="0.15">
      <c r="C108" s="55">
        <v>46113</v>
      </c>
      <c r="D108" s="56">
        <v>49065</v>
      </c>
      <c r="E108" s="13">
        <v>97</v>
      </c>
      <c r="F108" s="57">
        <v>2952</v>
      </c>
      <c r="G108" s="111">
        <v>2500000000</v>
      </c>
      <c r="H108" s="111"/>
      <c r="I108" s="92">
        <v>10402999989.901899</v>
      </c>
      <c r="J108" s="92"/>
      <c r="K108" s="13">
        <v>8850262228.7491207</v>
      </c>
      <c r="L108" s="13">
        <v>6944568108.0834799</v>
      </c>
      <c r="M108" s="13">
        <v>4635620274.6510096</v>
      </c>
    </row>
    <row r="109" spans="3:13" s="1" customFormat="1" ht="12.75" customHeight="1" x14ac:dyDescent="0.15">
      <c r="C109" s="55">
        <v>46113</v>
      </c>
      <c r="D109" s="56">
        <v>49096</v>
      </c>
      <c r="E109" s="13">
        <v>98</v>
      </c>
      <c r="F109" s="57">
        <v>2983</v>
      </c>
      <c r="G109" s="111">
        <v>2500000000</v>
      </c>
      <c r="H109" s="111"/>
      <c r="I109" s="92">
        <v>10299536446.372999</v>
      </c>
      <c r="J109" s="92"/>
      <c r="K109" s="13">
        <v>8747380104.2862301</v>
      </c>
      <c r="L109" s="13">
        <v>6846383053.9457703</v>
      </c>
      <c r="M109" s="13">
        <v>4550723259.87992</v>
      </c>
    </row>
    <row r="110" spans="3:13" s="1" customFormat="1" ht="12.75" customHeight="1" x14ac:dyDescent="0.15">
      <c r="C110" s="55">
        <v>46113</v>
      </c>
      <c r="D110" s="56">
        <v>49126</v>
      </c>
      <c r="E110" s="13">
        <v>99</v>
      </c>
      <c r="F110" s="57">
        <v>3013</v>
      </c>
      <c r="G110" s="111">
        <v>2500000000</v>
      </c>
      <c r="H110" s="111"/>
      <c r="I110" s="92">
        <v>10196907690.600401</v>
      </c>
      <c r="J110" s="92"/>
      <c r="K110" s="13">
        <v>8646002722.7053909</v>
      </c>
      <c r="L110" s="13">
        <v>6750381703.2905197</v>
      </c>
      <c r="M110" s="13">
        <v>4468519382.10186</v>
      </c>
    </row>
    <row r="111" spans="3:13" s="1" customFormat="1" ht="12.75" customHeight="1" x14ac:dyDescent="0.15">
      <c r="C111" s="55">
        <v>46113</v>
      </c>
      <c r="D111" s="56">
        <v>49157</v>
      </c>
      <c r="E111" s="13">
        <v>100</v>
      </c>
      <c r="F111" s="57">
        <v>3044</v>
      </c>
      <c r="G111" s="111">
        <v>2500000000</v>
      </c>
      <c r="H111" s="111"/>
      <c r="I111" s="92">
        <v>10094574530.271099</v>
      </c>
      <c r="J111" s="92"/>
      <c r="K111" s="13">
        <v>8544716893.3054104</v>
      </c>
      <c r="L111" s="13">
        <v>6654336119.8212299</v>
      </c>
      <c r="M111" s="13">
        <v>4386283201.6881399</v>
      </c>
    </row>
    <row r="112" spans="3:13" s="1" customFormat="1" ht="12.75" customHeight="1" x14ac:dyDescent="0.15">
      <c r="C112" s="55">
        <v>46113</v>
      </c>
      <c r="D112" s="56">
        <v>49188</v>
      </c>
      <c r="E112" s="13">
        <v>101</v>
      </c>
      <c r="F112" s="57">
        <v>3075</v>
      </c>
      <c r="G112" s="111">
        <v>2500000000</v>
      </c>
      <c r="H112" s="111"/>
      <c r="I112" s="92">
        <v>9991307489.2212296</v>
      </c>
      <c r="J112" s="92"/>
      <c r="K112" s="13">
        <v>8442960610.9683704</v>
      </c>
      <c r="L112" s="13">
        <v>6558369961.9051199</v>
      </c>
      <c r="M112" s="13">
        <v>4304715619.3564997</v>
      </c>
    </row>
    <row r="113" spans="3:13" s="1" customFormat="1" ht="12.75" customHeight="1" x14ac:dyDescent="0.15">
      <c r="C113" s="55">
        <v>46113</v>
      </c>
      <c r="D113" s="56">
        <v>49218</v>
      </c>
      <c r="E113" s="13">
        <v>102</v>
      </c>
      <c r="F113" s="57">
        <v>3105</v>
      </c>
      <c r="G113" s="111">
        <v>2500000000</v>
      </c>
      <c r="H113" s="111"/>
      <c r="I113" s="92">
        <v>9890737800.8250008</v>
      </c>
      <c r="J113" s="92"/>
      <c r="K113" s="13">
        <v>8344257306.9304705</v>
      </c>
      <c r="L113" s="13">
        <v>6465745462.53512</v>
      </c>
      <c r="M113" s="13">
        <v>4226523046.2906098</v>
      </c>
    </row>
    <row r="114" spans="3:13" s="1" customFormat="1" ht="12.75" customHeight="1" x14ac:dyDescent="0.15">
      <c r="C114" s="55">
        <v>46113</v>
      </c>
      <c r="D114" s="56">
        <v>49249</v>
      </c>
      <c r="E114" s="13">
        <v>103</v>
      </c>
      <c r="F114" s="57">
        <v>3136</v>
      </c>
      <c r="G114" s="111">
        <v>2500000000</v>
      </c>
      <c r="H114" s="111"/>
      <c r="I114" s="92">
        <v>9789632149.7050896</v>
      </c>
      <c r="J114" s="92"/>
      <c r="K114" s="13">
        <v>8244952367.2590704</v>
      </c>
      <c r="L114" s="13">
        <v>6372548652.5501804</v>
      </c>
      <c r="M114" s="13">
        <v>4147958638.48947</v>
      </c>
    </row>
    <row r="115" spans="3:13" s="1" customFormat="1" ht="12.75" customHeight="1" x14ac:dyDescent="0.15">
      <c r="C115" s="55">
        <v>46113</v>
      </c>
      <c r="D115" s="56">
        <v>49279</v>
      </c>
      <c r="E115" s="13">
        <v>104</v>
      </c>
      <c r="F115" s="57">
        <v>3166</v>
      </c>
      <c r="G115" s="111">
        <v>2500000000</v>
      </c>
      <c r="H115" s="111"/>
      <c r="I115" s="92">
        <v>9689794415.5242805</v>
      </c>
      <c r="J115" s="92"/>
      <c r="K115" s="13">
        <v>8147472456.8342505</v>
      </c>
      <c r="L115" s="13">
        <v>6281707022.94275</v>
      </c>
      <c r="M115" s="13">
        <v>4072067964.1704502</v>
      </c>
    </row>
    <row r="116" spans="3:13" s="1" customFormat="1" ht="12.75" customHeight="1" x14ac:dyDescent="0.15">
      <c r="C116" s="55">
        <v>46113</v>
      </c>
      <c r="D116" s="56">
        <v>49310</v>
      </c>
      <c r="E116" s="13">
        <v>105</v>
      </c>
      <c r="F116" s="57">
        <v>3197</v>
      </c>
      <c r="G116" s="111">
        <v>0</v>
      </c>
      <c r="H116" s="111"/>
      <c r="I116" s="92">
        <v>9589709326.2196102</v>
      </c>
      <c r="J116" s="92"/>
      <c r="K116" s="13">
        <v>8049641900.3161697</v>
      </c>
      <c r="L116" s="13">
        <v>6190495748.42941</v>
      </c>
      <c r="M116" s="13">
        <v>3995943969.4541602</v>
      </c>
    </row>
    <row r="117" spans="3:13" s="1" customFormat="1" ht="11.1" customHeight="1" x14ac:dyDescent="0.15">
      <c r="C117" s="55">
        <v>46113</v>
      </c>
      <c r="D117" s="56">
        <v>49341</v>
      </c>
      <c r="E117" s="13">
        <v>106</v>
      </c>
      <c r="F117" s="57">
        <v>3228</v>
      </c>
      <c r="G117" s="111"/>
      <c r="H117" s="111"/>
      <c r="I117" s="92">
        <v>9491865998.0763702</v>
      </c>
      <c r="J117" s="92"/>
      <c r="K117" s="13">
        <v>7953998314.0276299</v>
      </c>
      <c r="L117" s="13">
        <v>6101385372.5926504</v>
      </c>
      <c r="M117" s="13">
        <v>3921742154.7274399</v>
      </c>
    </row>
    <row r="118" spans="3:13" s="1" customFormat="1" ht="11.1" customHeight="1" x14ac:dyDescent="0.15">
      <c r="C118" s="55">
        <v>46113</v>
      </c>
      <c r="D118" s="56">
        <v>49369</v>
      </c>
      <c r="E118" s="13">
        <v>107</v>
      </c>
      <c r="F118" s="57">
        <v>3256</v>
      </c>
      <c r="G118" s="111"/>
      <c r="H118" s="111"/>
      <c r="I118" s="92">
        <v>9394059361.9758797</v>
      </c>
      <c r="J118" s="92"/>
      <c r="K118" s="13">
        <v>7859977799.9508801</v>
      </c>
      <c r="L118" s="13">
        <v>6015412272.3059301</v>
      </c>
      <c r="M118" s="13">
        <v>3851687007.4987502</v>
      </c>
    </row>
    <row r="119" spans="3:13" s="1" customFormat="1" ht="11.1" customHeight="1" x14ac:dyDescent="0.15">
      <c r="C119" s="55">
        <v>46113</v>
      </c>
      <c r="D119" s="56">
        <v>49400</v>
      </c>
      <c r="E119" s="13">
        <v>108</v>
      </c>
      <c r="F119" s="57">
        <v>3287</v>
      </c>
      <c r="G119" s="111"/>
      <c r="H119" s="111"/>
      <c r="I119" s="92">
        <v>9295190456.2941093</v>
      </c>
      <c r="J119" s="92"/>
      <c r="K119" s="13">
        <v>7764063720.6654396</v>
      </c>
      <c r="L119" s="13">
        <v>5926895390.5022497</v>
      </c>
      <c r="M119" s="13">
        <v>3778935442.56182</v>
      </c>
    </row>
    <row r="120" spans="3:13" s="1" customFormat="1" ht="11.1" customHeight="1" x14ac:dyDescent="0.15">
      <c r="C120" s="55">
        <v>46113</v>
      </c>
      <c r="D120" s="56">
        <v>49430</v>
      </c>
      <c r="E120" s="13">
        <v>109</v>
      </c>
      <c r="F120" s="57">
        <v>3317</v>
      </c>
      <c r="G120" s="111"/>
      <c r="H120" s="111"/>
      <c r="I120" s="92">
        <v>9199133264.4281406</v>
      </c>
      <c r="J120" s="92"/>
      <c r="K120" s="13">
        <v>7671217016.5804796</v>
      </c>
      <c r="L120" s="13">
        <v>5841605268.2764702</v>
      </c>
      <c r="M120" s="13">
        <v>3709287546.34166</v>
      </c>
    </row>
    <row r="121" spans="3:13" s="1" customFormat="1" ht="11.1" customHeight="1" x14ac:dyDescent="0.15">
      <c r="C121" s="55">
        <v>46113</v>
      </c>
      <c r="D121" s="56">
        <v>49461</v>
      </c>
      <c r="E121" s="13">
        <v>110</v>
      </c>
      <c r="F121" s="57">
        <v>3348</v>
      </c>
      <c r="G121" s="111"/>
      <c r="H121" s="111"/>
      <c r="I121" s="92">
        <v>9102710807.2234592</v>
      </c>
      <c r="J121" s="92"/>
      <c r="K121" s="13">
        <v>7577935127.8543196</v>
      </c>
      <c r="L121" s="13">
        <v>5755895681.3657198</v>
      </c>
      <c r="M121" s="13">
        <v>3639383552.08289</v>
      </c>
    </row>
    <row r="122" spans="3:13" s="1" customFormat="1" ht="11.1" customHeight="1" x14ac:dyDescent="0.15">
      <c r="C122" s="55">
        <v>46113</v>
      </c>
      <c r="D122" s="56">
        <v>49491</v>
      </c>
      <c r="E122" s="13">
        <v>111</v>
      </c>
      <c r="F122" s="57">
        <v>3378</v>
      </c>
      <c r="G122" s="111"/>
      <c r="H122" s="111"/>
      <c r="I122" s="92">
        <v>9007136436.0860806</v>
      </c>
      <c r="J122" s="92"/>
      <c r="K122" s="13">
        <v>7486062339.50494</v>
      </c>
      <c r="L122" s="13">
        <v>5672117747.8359499</v>
      </c>
      <c r="M122" s="13">
        <v>3571710372.3109598</v>
      </c>
    </row>
    <row r="123" spans="3:13" s="1" customFormat="1" ht="11.1" customHeight="1" x14ac:dyDescent="0.15">
      <c r="C123" s="55">
        <v>46113</v>
      </c>
      <c r="D123" s="56">
        <v>49522</v>
      </c>
      <c r="E123" s="13">
        <v>112</v>
      </c>
      <c r="F123" s="57">
        <v>3409</v>
      </c>
      <c r="G123" s="111"/>
      <c r="H123" s="111"/>
      <c r="I123" s="92">
        <v>8911506572.6117306</v>
      </c>
      <c r="J123" s="92"/>
      <c r="K123" s="13">
        <v>7394019793.7770596</v>
      </c>
      <c r="L123" s="13">
        <v>5588129992.1111097</v>
      </c>
      <c r="M123" s="13">
        <v>3503919475.2260098</v>
      </c>
    </row>
    <row r="124" spans="3:13" s="1" customFormat="1" ht="11.1" customHeight="1" x14ac:dyDescent="0.15">
      <c r="C124" s="55">
        <v>46113</v>
      </c>
      <c r="D124" s="56">
        <v>49553</v>
      </c>
      <c r="E124" s="13">
        <v>113</v>
      </c>
      <c r="F124" s="57">
        <v>3440</v>
      </c>
      <c r="G124" s="111"/>
      <c r="H124" s="111"/>
      <c r="I124" s="92">
        <v>8816814243.0982895</v>
      </c>
      <c r="J124" s="92"/>
      <c r="K124" s="13">
        <v>7303044502.6740904</v>
      </c>
      <c r="L124" s="13">
        <v>5505337286.7354603</v>
      </c>
      <c r="M124" s="13">
        <v>3437384922.39117</v>
      </c>
    </row>
    <row r="125" spans="3:13" s="1" customFormat="1" ht="11.1" customHeight="1" x14ac:dyDescent="0.15">
      <c r="C125" s="55">
        <v>46113</v>
      </c>
      <c r="D125" s="56">
        <v>49583</v>
      </c>
      <c r="E125" s="13">
        <v>114</v>
      </c>
      <c r="F125" s="57">
        <v>3470</v>
      </c>
      <c r="G125" s="111"/>
      <c r="H125" s="111"/>
      <c r="I125" s="92">
        <v>8722292211.1294193</v>
      </c>
      <c r="J125" s="92"/>
      <c r="K125" s="13">
        <v>7212892319.2507401</v>
      </c>
      <c r="L125" s="13">
        <v>5423993997.2825098</v>
      </c>
      <c r="M125" s="13">
        <v>3372714035.9324398</v>
      </c>
    </row>
    <row r="126" spans="3:13" s="1" customFormat="1" ht="11.1" customHeight="1" x14ac:dyDescent="0.15">
      <c r="C126" s="55">
        <v>46113</v>
      </c>
      <c r="D126" s="56">
        <v>49614</v>
      </c>
      <c r="E126" s="13">
        <v>115</v>
      </c>
      <c r="F126" s="57">
        <v>3501</v>
      </c>
      <c r="G126" s="111"/>
      <c r="H126" s="111"/>
      <c r="I126" s="92">
        <v>8627974386.7887592</v>
      </c>
      <c r="J126" s="92"/>
      <c r="K126" s="13">
        <v>7122794960.4622002</v>
      </c>
      <c r="L126" s="13">
        <v>5342620019.5542402</v>
      </c>
      <c r="M126" s="13">
        <v>3308043612.1848998</v>
      </c>
    </row>
    <row r="127" spans="3:13" s="1" customFormat="1" ht="11.1" customHeight="1" x14ac:dyDescent="0.15">
      <c r="C127" s="55">
        <v>46113</v>
      </c>
      <c r="D127" s="56">
        <v>49644</v>
      </c>
      <c r="E127" s="13">
        <v>116</v>
      </c>
      <c r="F127" s="57">
        <v>3531</v>
      </c>
      <c r="G127" s="111"/>
      <c r="H127" s="111"/>
      <c r="I127" s="92">
        <v>8534623993.5303602</v>
      </c>
      <c r="J127" s="92"/>
      <c r="K127" s="13">
        <v>7034164950.90065</v>
      </c>
      <c r="L127" s="13">
        <v>5263154997.93118</v>
      </c>
      <c r="M127" s="13">
        <v>3245481835.6690402</v>
      </c>
    </row>
    <row r="128" spans="3:13" s="1" customFormat="1" ht="11.1" customHeight="1" x14ac:dyDescent="0.15">
      <c r="C128" s="55">
        <v>46113</v>
      </c>
      <c r="D128" s="56">
        <v>49675</v>
      </c>
      <c r="E128" s="13">
        <v>117</v>
      </c>
      <c r="F128" s="57">
        <v>3562</v>
      </c>
      <c r="G128" s="111"/>
      <c r="H128" s="111"/>
      <c r="I128" s="92">
        <v>8441337277.2806396</v>
      </c>
      <c r="J128" s="92"/>
      <c r="K128" s="13">
        <v>6945478768.1912899</v>
      </c>
      <c r="L128" s="13">
        <v>5183581039.7186499</v>
      </c>
      <c r="M128" s="13">
        <v>3182874647.9900799</v>
      </c>
    </row>
    <row r="129" spans="3:13" s="1" customFormat="1" ht="11.1" customHeight="1" x14ac:dyDescent="0.15">
      <c r="C129" s="55">
        <v>46113</v>
      </c>
      <c r="D129" s="56">
        <v>49706</v>
      </c>
      <c r="E129" s="13">
        <v>118</v>
      </c>
      <c r="F129" s="57">
        <v>3593</v>
      </c>
      <c r="G129" s="111"/>
      <c r="H129" s="111"/>
      <c r="I129" s="92">
        <v>8348836440.1524496</v>
      </c>
      <c r="J129" s="92"/>
      <c r="K129" s="13">
        <v>6857718706.8364</v>
      </c>
      <c r="L129" s="13">
        <v>5105067215.1083298</v>
      </c>
      <c r="M129" s="13">
        <v>3121387784.7690501</v>
      </c>
    </row>
    <row r="130" spans="3:13" s="1" customFormat="1" ht="11.1" customHeight="1" x14ac:dyDescent="0.15">
      <c r="C130" s="55">
        <v>46113</v>
      </c>
      <c r="D130" s="56">
        <v>49735</v>
      </c>
      <c r="E130" s="13">
        <v>119</v>
      </c>
      <c r="F130" s="57">
        <v>3622</v>
      </c>
      <c r="G130" s="111"/>
      <c r="H130" s="111"/>
      <c r="I130" s="92">
        <v>8255606074.8072901</v>
      </c>
      <c r="J130" s="92"/>
      <c r="K130" s="13">
        <v>6770379575.2555199</v>
      </c>
      <c r="L130" s="13">
        <v>5028057747.2244396</v>
      </c>
      <c r="M130" s="13">
        <v>3062119013.83395</v>
      </c>
    </row>
    <row r="131" spans="3:13" s="1" customFormat="1" ht="11.1" customHeight="1" x14ac:dyDescent="0.15">
      <c r="C131" s="55">
        <v>46113</v>
      </c>
      <c r="D131" s="56">
        <v>49766</v>
      </c>
      <c r="E131" s="13">
        <v>120</v>
      </c>
      <c r="F131" s="57">
        <v>3653</v>
      </c>
      <c r="G131" s="111"/>
      <c r="H131" s="111"/>
      <c r="I131" s="92">
        <v>8163422237.9367199</v>
      </c>
      <c r="J131" s="92"/>
      <c r="K131" s="13">
        <v>6683425247.9532204</v>
      </c>
      <c r="L131" s="13">
        <v>4950857509.1379299</v>
      </c>
      <c r="M131" s="13">
        <v>3002332973.09339</v>
      </c>
    </row>
    <row r="132" spans="3:13" s="1" customFormat="1" ht="11.1" customHeight="1" x14ac:dyDescent="0.15">
      <c r="C132" s="55">
        <v>46113</v>
      </c>
      <c r="D132" s="56">
        <v>49796</v>
      </c>
      <c r="E132" s="13">
        <v>121</v>
      </c>
      <c r="F132" s="57">
        <v>3683</v>
      </c>
      <c r="G132" s="111"/>
      <c r="H132" s="111"/>
      <c r="I132" s="92">
        <v>8070590288.2718401</v>
      </c>
      <c r="J132" s="92"/>
      <c r="K132" s="13">
        <v>6596577902.9066</v>
      </c>
      <c r="L132" s="13">
        <v>4874496860.8860903</v>
      </c>
      <c r="M132" s="13">
        <v>2943908498.93713</v>
      </c>
    </row>
    <row r="133" spans="3:13" s="1" customFormat="1" ht="11.1" customHeight="1" x14ac:dyDescent="0.15">
      <c r="C133" s="55">
        <v>46113</v>
      </c>
      <c r="D133" s="56">
        <v>49827</v>
      </c>
      <c r="E133" s="13">
        <v>122</v>
      </c>
      <c r="F133" s="57">
        <v>3714</v>
      </c>
      <c r="G133" s="111"/>
      <c r="H133" s="111"/>
      <c r="I133" s="92">
        <v>7978309904.5584602</v>
      </c>
      <c r="J133" s="92"/>
      <c r="K133" s="13">
        <v>6510091250.2019196</v>
      </c>
      <c r="L133" s="13">
        <v>4798353815.0774403</v>
      </c>
      <c r="M133" s="13">
        <v>2885648310.4148002</v>
      </c>
    </row>
    <row r="134" spans="3:13" s="1" customFormat="1" ht="11.1" customHeight="1" x14ac:dyDescent="0.15">
      <c r="C134" s="55">
        <v>46113</v>
      </c>
      <c r="D134" s="56">
        <v>49857</v>
      </c>
      <c r="E134" s="13">
        <v>123</v>
      </c>
      <c r="F134" s="57">
        <v>3744</v>
      </c>
      <c r="G134" s="111"/>
      <c r="H134" s="111"/>
      <c r="I134" s="92">
        <v>7887171978.9068098</v>
      </c>
      <c r="J134" s="92"/>
      <c r="K134" s="13">
        <v>6425161454.1855001</v>
      </c>
      <c r="L134" s="13">
        <v>4724099158.6712704</v>
      </c>
      <c r="M134" s="13">
        <v>2829347040.6345501</v>
      </c>
    </row>
    <row r="135" spans="3:13" s="1" customFormat="1" ht="11.1" customHeight="1" x14ac:dyDescent="0.15">
      <c r="C135" s="55">
        <v>46113</v>
      </c>
      <c r="D135" s="56">
        <v>49888</v>
      </c>
      <c r="E135" s="13">
        <v>124</v>
      </c>
      <c r="F135" s="57">
        <v>3775</v>
      </c>
      <c r="G135" s="111"/>
      <c r="H135" s="111"/>
      <c r="I135" s="92">
        <v>7796913448.0964203</v>
      </c>
      <c r="J135" s="92"/>
      <c r="K135" s="13">
        <v>6340860911.0319595</v>
      </c>
      <c r="L135" s="13">
        <v>4650260471.3092003</v>
      </c>
      <c r="M135" s="13">
        <v>2773327220.1598201</v>
      </c>
    </row>
    <row r="136" spans="3:13" s="1" customFormat="1" ht="11.1" customHeight="1" x14ac:dyDescent="0.15">
      <c r="C136" s="55">
        <v>46113</v>
      </c>
      <c r="D136" s="56">
        <v>49919</v>
      </c>
      <c r="E136" s="13">
        <v>125</v>
      </c>
      <c r="F136" s="57">
        <v>3806</v>
      </c>
      <c r="G136" s="111"/>
      <c r="H136" s="111"/>
      <c r="I136" s="92">
        <v>7706336147.4861202</v>
      </c>
      <c r="J136" s="92"/>
      <c r="K136" s="13">
        <v>6256569044.0380898</v>
      </c>
      <c r="L136" s="13">
        <v>4576773149.6624203</v>
      </c>
      <c r="M136" s="13">
        <v>2717939850.89046</v>
      </c>
    </row>
    <row r="137" spans="3:13" s="1" customFormat="1" ht="11.1" customHeight="1" x14ac:dyDescent="0.15">
      <c r="C137" s="55">
        <v>46113</v>
      </c>
      <c r="D137" s="56">
        <v>49949</v>
      </c>
      <c r="E137" s="13">
        <v>126</v>
      </c>
      <c r="F137" s="57">
        <v>3836</v>
      </c>
      <c r="G137" s="111"/>
      <c r="H137" s="111"/>
      <c r="I137" s="92">
        <v>7616260538.0098896</v>
      </c>
      <c r="J137" s="92"/>
      <c r="K137" s="13">
        <v>6173289516.7392197</v>
      </c>
      <c r="L137" s="13">
        <v>4504738214.8428001</v>
      </c>
      <c r="M137" s="13">
        <v>2664195532.4465899</v>
      </c>
    </row>
    <row r="138" spans="3:13" s="1" customFormat="1" ht="11.1" customHeight="1" x14ac:dyDescent="0.15">
      <c r="C138" s="55">
        <v>46113</v>
      </c>
      <c r="D138" s="56">
        <v>49980</v>
      </c>
      <c r="E138" s="13">
        <v>127</v>
      </c>
      <c r="F138" s="57">
        <v>3867</v>
      </c>
      <c r="G138" s="111"/>
      <c r="H138" s="111"/>
      <c r="I138" s="92">
        <v>7527471122.9729004</v>
      </c>
      <c r="J138" s="92"/>
      <c r="K138" s="13">
        <v>6090973784.0686903</v>
      </c>
      <c r="L138" s="13">
        <v>4433367526.2149801</v>
      </c>
      <c r="M138" s="13">
        <v>2610879890.9885101</v>
      </c>
    </row>
    <row r="139" spans="3:13" s="1" customFormat="1" ht="11.1" customHeight="1" x14ac:dyDescent="0.15">
      <c r="C139" s="55">
        <v>46113</v>
      </c>
      <c r="D139" s="56">
        <v>50010</v>
      </c>
      <c r="E139" s="13">
        <v>128</v>
      </c>
      <c r="F139" s="57">
        <v>3897</v>
      </c>
      <c r="G139" s="111"/>
      <c r="H139" s="111"/>
      <c r="I139" s="92">
        <v>7438166767.3857803</v>
      </c>
      <c r="J139" s="92"/>
      <c r="K139" s="13">
        <v>6008832580.1044302</v>
      </c>
      <c r="L139" s="13">
        <v>4362815793.0387096</v>
      </c>
      <c r="M139" s="13">
        <v>2558798677.2508502</v>
      </c>
    </row>
    <row r="140" spans="3:13" s="1" customFormat="1" ht="11.1" customHeight="1" x14ac:dyDescent="0.15">
      <c r="C140" s="55">
        <v>46113</v>
      </c>
      <c r="D140" s="56">
        <v>50041</v>
      </c>
      <c r="E140" s="13">
        <v>129</v>
      </c>
      <c r="F140" s="57">
        <v>3928</v>
      </c>
      <c r="G140" s="111"/>
      <c r="H140" s="111"/>
      <c r="I140" s="92">
        <v>7350329132.6162205</v>
      </c>
      <c r="J140" s="92"/>
      <c r="K140" s="13">
        <v>5927802941.1569796</v>
      </c>
      <c r="L140" s="13">
        <v>4293036921.9572701</v>
      </c>
      <c r="M140" s="13">
        <v>2507208688.5851402</v>
      </c>
    </row>
    <row r="141" spans="3:13" s="1" customFormat="1" ht="11.1" customHeight="1" x14ac:dyDescent="0.15">
      <c r="C141" s="55">
        <v>46113</v>
      </c>
      <c r="D141" s="56">
        <v>50072</v>
      </c>
      <c r="E141" s="13">
        <v>130</v>
      </c>
      <c r="F141" s="57">
        <v>3959</v>
      </c>
      <c r="G141" s="111"/>
      <c r="H141" s="111"/>
      <c r="I141" s="92">
        <v>7262095521.5447798</v>
      </c>
      <c r="J141" s="92"/>
      <c r="K141" s="13">
        <v>5846712080.8621902</v>
      </c>
      <c r="L141" s="13">
        <v>4223540531.6979699</v>
      </c>
      <c r="M141" s="13">
        <v>2456174093.9008698</v>
      </c>
    </row>
    <row r="142" spans="3:13" s="1" customFormat="1" ht="11.1" customHeight="1" x14ac:dyDescent="0.15">
      <c r="C142" s="55">
        <v>46113</v>
      </c>
      <c r="D142" s="56">
        <v>50100</v>
      </c>
      <c r="E142" s="13">
        <v>131</v>
      </c>
      <c r="F142" s="57">
        <v>3987</v>
      </c>
      <c r="G142" s="111"/>
      <c r="H142" s="111"/>
      <c r="I142" s="92">
        <v>7174750279.9629803</v>
      </c>
      <c r="J142" s="92"/>
      <c r="K142" s="13">
        <v>5767540641.58957</v>
      </c>
      <c r="L142" s="13">
        <v>4156777113.5859799</v>
      </c>
      <c r="M142" s="13">
        <v>2408098402.4926801</v>
      </c>
    </row>
    <row r="143" spans="3:13" s="1" customFormat="1" ht="11.1" customHeight="1" x14ac:dyDescent="0.15">
      <c r="C143" s="55">
        <v>46113</v>
      </c>
      <c r="D143" s="56">
        <v>50131</v>
      </c>
      <c r="E143" s="13">
        <v>132</v>
      </c>
      <c r="F143" s="57">
        <v>4018</v>
      </c>
      <c r="G143" s="111"/>
      <c r="H143" s="111"/>
      <c r="I143" s="92">
        <v>7087784577.4003</v>
      </c>
      <c r="J143" s="92"/>
      <c r="K143" s="13">
        <v>5687968230.5646696</v>
      </c>
      <c r="L143" s="13">
        <v>4089002062.9740901</v>
      </c>
      <c r="M143" s="13">
        <v>2358801745.9675498</v>
      </c>
    </row>
    <row r="144" spans="3:13" s="1" customFormat="1" ht="11.1" customHeight="1" x14ac:dyDescent="0.15">
      <c r="C144" s="55">
        <v>46113</v>
      </c>
      <c r="D144" s="56">
        <v>50161</v>
      </c>
      <c r="E144" s="13">
        <v>133</v>
      </c>
      <c r="F144" s="57">
        <v>4048</v>
      </c>
      <c r="G144" s="111"/>
      <c r="H144" s="111"/>
      <c r="I144" s="92">
        <v>7001055685.9804802</v>
      </c>
      <c r="J144" s="92"/>
      <c r="K144" s="13">
        <v>5609146009.0600204</v>
      </c>
      <c r="L144" s="13">
        <v>4022413189.0367198</v>
      </c>
      <c r="M144" s="13">
        <v>2310877235.5673199</v>
      </c>
    </row>
    <row r="145" spans="3:13" s="1" customFormat="1" ht="11.1" customHeight="1" x14ac:dyDescent="0.15">
      <c r="C145" s="55">
        <v>46113</v>
      </c>
      <c r="D145" s="56">
        <v>50192</v>
      </c>
      <c r="E145" s="13">
        <v>134</v>
      </c>
      <c r="F145" s="57">
        <v>4079</v>
      </c>
      <c r="G145" s="111"/>
      <c r="H145" s="111"/>
      <c r="I145" s="92">
        <v>6914272229.6276197</v>
      </c>
      <c r="J145" s="92"/>
      <c r="K145" s="13">
        <v>5530220741.7522602</v>
      </c>
      <c r="L145" s="13">
        <v>3955728666.3680601</v>
      </c>
      <c r="M145" s="13">
        <v>2262941403.5022898</v>
      </c>
    </row>
    <row r="146" spans="3:13" s="1" customFormat="1" ht="11.1" customHeight="1" x14ac:dyDescent="0.15">
      <c r="C146" s="55">
        <v>46113</v>
      </c>
      <c r="D146" s="56">
        <v>50222</v>
      </c>
      <c r="E146" s="13">
        <v>135</v>
      </c>
      <c r="F146" s="57">
        <v>4109</v>
      </c>
      <c r="G146" s="111"/>
      <c r="H146" s="111"/>
      <c r="I146" s="92">
        <v>6828458354.69454</v>
      </c>
      <c r="J146" s="92"/>
      <c r="K146" s="13">
        <v>5452619816.1512899</v>
      </c>
      <c r="L146" s="13">
        <v>3890621771.1438498</v>
      </c>
      <c r="M146" s="13">
        <v>2216572342.9848199</v>
      </c>
    </row>
    <row r="147" spans="3:13" s="1" customFormat="1" ht="11.1" customHeight="1" x14ac:dyDescent="0.15">
      <c r="C147" s="55">
        <v>46113</v>
      </c>
      <c r="D147" s="56">
        <v>50253</v>
      </c>
      <c r="E147" s="13">
        <v>136</v>
      </c>
      <c r="F147" s="57">
        <v>4140</v>
      </c>
      <c r="G147" s="111"/>
      <c r="H147" s="111"/>
      <c r="I147" s="92">
        <v>6742409928.4319601</v>
      </c>
      <c r="J147" s="92"/>
      <c r="K147" s="13">
        <v>5374777432.3289499</v>
      </c>
      <c r="L147" s="13">
        <v>3825325301.4094801</v>
      </c>
      <c r="M147" s="13">
        <v>2170140689.5534601</v>
      </c>
    </row>
    <row r="148" spans="3:13" s="1" customFormat="1" ht="11.1" customHeight="1" x14ac:dyDescent="0.15">
      <c r="C148" s="55">
        <v>46113</v>
      </c>
      <c r="D148" s="56">
        <v>50284</v>
      </c>
      <c r="E148" s="13">
        <v>137</v>
      </c>
      <c r="F148" s="57">
        <v>4171</v>
      </c>
      <c r="G148" s="111"/>
      <c r="H148" s="111"/>
      <c r="I148" s="92">
        <v>6657150251.1970596</v>
      </c>
      <c r="J148" s="92"/>
      <c r="K148" s="13">
        <v>5297811108.5334101</v>
      </c>
      <c r="L148" s="13">
        <v>3760957714.1541901</v>
      </c>
      <c r="M148" s="13">
        <v>2124587329.1024001</v>
      </c>
    </row>
    <row r="149" spans="3:13" s="1" customFormat="1" ht="11.1" customHeight="1" x14ac:dyDescent="0.15">
      <c r="C149" s="55">
        <v>46113</v>
      </c>
      <c r="D149" s="56">
        <v>50314</v>
      </c>
      <c r="E149" s="13">
        <v>138</v>
      </c>
      <c r="F149" s="57">
        <v>4201</v>
      </c>
      <c r="G149" s="111"/>
      <c r="H149" s="111"/>
      <c r="I149" s="92">
        <v>6572045706.9763403</v>
      </c>
      <c r="J149" s="92"/>
      <c r="K149" s="13">
        <v>5221499564.8375397</v>
      </c>
      <c r="L149" s="13">
        <v>3697660162.3893199</v>
      </c>
      <c r="M149" s="13">
        <v>2080267644.5346899</v>
      </c>
    </row>
    <row r="150" spans="3:13" s="1" customFormat="1" ht="11.1" customHeight="1" x14ac:dyDescent="0.15">
      <c r="C150" s="55">
        <v>46113</v>
      </c>
      <c r="D150" s="56">
        <v>50345</v>
      </c>
      <c r="E150" s="13">
        <v>139</v>
      </c>
      <c r="F150" s="57">
        <v>4232</v>
      </c>
      <c r="G150" s="111"/>
      <c r="H150" s="111"/>
      <c r="I150" s="92">
        <v>6487327775.0551996</v>
      </c>
      <c r="J150" s="92"/>
      <c r="K150" s="13">
        <v>5145449159.2407999</v>
      </c>
      <c r="L150" s="13">
        <v>3634537318.8698502</v>
      </c>
      <c r="M150" s="13">
        <v>2036094693.47771</v>
      </c>
    </row>
    <row r="151" spans="3:13" s="1" customFormat="1" ht="11.1" customHeight="1" x14ac:dyDescent="0.15">
      <c r="C151" s="55">
        <v>46113</v>
      </c>
      <c r="D151" s="56">
        <v>50375</v>
      </c>
      <c r="E151" s="13">
        <v>140</v>
      </c>
      <c r="F151" s="57">
        <v>4262</v>
      </c>
      <c r="G151" s="111"/>
      <c r="H151" s="111"/>
      <c r="I151" s="92">
        <v>6402980194.3919897</v>
      </c>
      <c r="J151" s="92"/>
      <c r="K151" s="13">
        <v>5070212584.3912497</v>
      </c>
      <c r="L151" s="13">
        <v>3572578474.8727899</v>
      </c>
      <c r="M151" s="13">
        <v>1993180823.9558799</v>
      </c>
    </row>
    <row r="152" spans="3:13" s="1" customFormat="1" ht="11.1" customHeight="1" x14ac:dyDescent="0.15">
      <c r="C152" s="55">
        <v>46113</v>
      </c>
      <c r="D152" s="56">
        <v>50406</v>
      </c>
      <c r="E152" s="13">
        <v>141</v>
      </c>
      <c r="F152" s="57">
        <v>4293</v>
      </c>
      <c r="G152" s="111"/>
      <c r="H152" s="111"/>
      <c r="I152" s="92">
        <v>6318621494.6293001</v>
      </c>
      <c r="J152" s="92"/>
      <c r="K152" s="13">
        <v>4994926821.7557602</v>
      </c>
      <c r="L152" s="13">
        <v>3510579651.8446999</v>
      </c>
      <c r="M152" s="13">
        <v>1950295298.45281</v>
      </c>
    </row>
    <row r="153" spans="3:13" s="1" customFormat="1" ht="11.1" customHeight="1" x14ac:dyDescent="0.15">
      <c r="C153" s="55">
        <v>46113</v>
      </c>
      <c r="D153" s="56">
        <v>50437</v>
      </c>
      <c r="E153" s="13">
        <v>142</v>
      </c>
      <c r="F153" s="57">
        <v>4324</v>
      </c>
      <c r="G153" s="111"/>
      <c r="H153" s="111"/>
      <c r="I153" s="92">
        <v>6235256463.3848896</v>
      </c>
      <c r="J153" s="92"/>
      <c r="K153" s="13">
        <v>4920666025.8373899</v>
      </c>
      <c r="L153" s="13">
        <v>3449591617.5989699</v>
      </c>
      <c r="M153" s="13">
        <v>1908296465.93801</v>
      </c>
    </row>
    <row r="154" spans="3:13" s="1" customFormat="1" ht="11.1" customHeight="1" x14ac:dyDescent="0.15">
      <c r="C154" s="55">
        <v>46113</v>
      </c>
      <c r="D154" s="56">
        <v>50465</v>
      </c>
      <c r="E154" s="13">
        <v>143</v>
      </c>
      <c r="F154" s="57">
        <v>4352</v>
      </c>
      <c r="G154" s="111"/>
      <c r="H154" s="111"/>
      <c r="I154" s="92">
        <v>6152282648.2988901</v>
      </c>
      <c r="J154" s="92"/>
      <c r="K154" s="13">
        <v>4847747277.4133501</v>
      </c>
      <c r="L154" s="13">
        <v>3390664985.1946001</v>
      </c>
      <c r="M154" s="13">
        <v>1868521308.1310799</v>
      </c>
    </row>
    <row r="155" spans="3:13" s="1" customFormat="1" ht="11.1" customHeight="1" x14ac:dyDescent="0.15">
      <c r="C155" s="55">
        <v>46113</v>
      </c>
      <c r="D155" s="56">
        <v>50496</v>
      </c>
      <c r="E155" s="13">
        <v>144</v>
      </c>
      <c r="F155" s="57">
        <v>4383</v>
      </c>
      <c r="G155" s="111"/>
      <c r="H155" s="111"/>
      <c r="I155" s="92">
        <v>6069245368.6026697</v>
      </c>
      <c r="J155" s="92"/>
      <c r="K155" s="13">
        <v>4774206130.79</v>
      </c>
      <c r="L155" s="13">
        <v>3330735679.4461799</v>
      </c>
      <c r="M155" s="13">
        <v>1827721254.5301399</v>
      </c>
    </row>
    <row r="156" spans="3:13" s="1" customFormat="1" ht="11.1" customHeight="1" x14ac:dyDescent="0.15">
      <c r="C156" s="55">
        <v>46113</v>
      </c>
      <c r="D156" s="56">
        <v>50526</v>
      </c>
      <c r="E156" s="13">
        <v>145</v>
      </c>
      <c r="F156" s="57">
        <v>4413</v>
      </c>
      <c r="G156" s="111"/>
      <c r="H156" s="111"/>
      <c r="I156" s="92">
        <v>5986993826.9893999</v>
      </c>
      <c r="J156" s="92"/>
      <c r="K156" s="13">
        <v>4701774987.5303402</v>
      </c>
      <c r="L156" s="13">
        <v>3272130468.1150298</v>
      </c>
      <c r="M156" s="13">
        <v>1788201637.23561</v>
      </c>
    </row>
    <row r="157" spans="3:13" s="1" customFormat="1" ht="11.1" customHeight="1" x14ac:dyDescent="0.15">
      <c r="C157" s="55">
        <v>46113</v>
      </c>
      <c r="D157" s="56">
        <v>50557</v>
      </c>
      <c r="E157" s="13">
        <v>146</v>
      </c>
      <c r="F157" s="57">
        <v>4444</v>
      </c>
      <c r="G157" s="111"/>
      <c r="H157" s="111"/>
      <c r="I157" s="92">
        <v>5904426896.5427799</v>
      </c>
      <c r="J157" s="92"/>
      <c r="K157" s="13">
        <v>4629067993.4063797</v>
      </c>
      <c r="L157" s="13">
        <v>3213338098.82339</v>
      </c>
      <c r="M157" s="13">
        <v>1748634003.18946</v>
      </c>
    </row>
    <row r="158" spans="3:13" s="1" customFormat="1" ht="11.1" customHeight="1" x14ac:dyDescent="0.15">
      <c r="C158" s="55">
        <v>46113</v>
      </c>
      <c r="D158" s="56">
        <v>50587</v>
      </c>
      <c r="E158" s="13">
        <v>147</v>
      </c>
      <c r="F158" s="57">
        <v>4474</v>
      </c>
      <c r="G158" s="111"/>
      <c r="H158" s="111"/>
      <c r="I158" s="92">
        <v>5822597066.7265997</v>
      </c>
      <c r="J158" s="92"/>
      <c r="K158" s="13">
        <v>4557420563.8955698</v>
      </c>
      <c r="L158" s="13">
        <v>3155816469.11902</v>
      </c>
      <c r="M158" s="13">
        <v>1710292210.3896201</v>
      </c>
    </row>
    <row r="159" spans="3:13" s="1" customFormat="1" ht="11.1" customHeight="1" x14ac:dyDescent="0.15">
      <c r="C159" s="55">
        <v>46113</v>
      </c>
      <c r="D159" s="56">
        <v>50618</v>
      </c>
      <c r="E159" s="13">
        <v>148</v>
      </c>
      <c r="F159" s="57">
        <v>4505</v>
      </c>
      <c r="G159" s="111"/>
      <c r="H159" s="111"/>
      <c r="I159" s="92">
        <v>5741890933.9899797</v>
      </c>
      <c r="J159" s="92"/>
      <c r="K159" s="13">
        <v>4486628268.2954798</v>
      </c>
      <c r="L159" s="13">
        <v>3098894647.4267702</v>
      </c>
      <c r="M159" s="13">
        <v>1672330116.3134899</v>
      </c>
    </row>
    <row r="160" spans="3:13" s="1" customFormat="1" ht="11.1" customHeight="1" x14ac:dyDescent="0.15">
      <c r="C160" s="55">
        <v>46113</v>
      </c>
      <c r="D160" s="56">
        <v>50649</v>
      </c>
      <c r="E160" s="13">
        <v>149</v>
      </c>
      <c r="F160" s="57">
        <v>4536</v>
      </c>
      <c r="G160" s="111"/>
      <c r="H160" s="111"/>
      <c r="I160" s="92">
        <v>5661247859.8959198</v>
      </c>
      <c r="J160" s="92"/>
      <c r="K160" s="13">
        <v>4416112189.9737997</v>
      </c>
      <c r="L160" s="13">
        <v>3042432238.93297</v>
      </c>
      <c r="M160" s="13">
        <v>1634905794.1413901</v>
      </c>
    </row>
    <row r="161" spans="3:13" s="1" customFormat="1" ht="11.1" customHeight="1" x14ac:dyDescent="0.15">
      <c r="C161" s="55">
        <v>46113</v>
      </c>
      <c r="D161" s="56">
        <v>50679</v>
      </c>
      <c r="E161" s="13">
        <v>150</v>
      </c>
      <c r="F161" s="57">
        <v>4566</v>
      </c>
      <c r="G161" s="111"/>
      <c r="H161" s="111"/>
      <c r="I161" s="92">
        <v>5581546126.1759701</v>
      </c>
      <c r="J161" s="92"/>
      <c r="K161" s="13">
        <v>4346793479.9362402</v>
      </c>
      <c r="L161" s="13">
        <v>2987305171.3425102</v>
      </c>
      <c r="M161" s="13">
        <v>1598701905.9600301</v>
      </c>
    </row>
    <row r="162" spans="3:13" s="1" customFormat="1" ht="11.1" customHeight="1" x14ac:dyDescent="0.15">
      <c r="C162" s="55">
        <v>46113</v>
      </c>
      <c r="D162" s="56">
        <v>50710</v>
      </c>
      <c r="E162" s="13">
        <v>151</v>
      </c>
      <c r="F162" s="57">
        <v>4597</v>
      </c>
      <c r="G162" s="111"/>
      <c r="H162" s="111"/>
      <c r="I162" s="92">
        <v>5502315787.6508303</v>
      </c>
      <c r="J162" s="92"/>
      <c r="K162" s="13">
        <v>4277822689.0318098</v>
      </c>
      <c r="L162" s="13">
        <v>2932428665.24365</v>
      </c>
      <c r="M162" s="13">
        <v>1562686922.76127</v>
      </c>
    </row>
    <row r="163" spans="3:13" s="1" customFormat="1" ht="11.1" customHeight="1" x14ac:dyDescent="0.15">
      <c r="C163" s="55">
        <v>46113</v>
      </c>
      <c r="D163" s="56">
        <v>50740</v>
      </c>
      <c r="E163" s="13">
        <v>152</v>
      </c>
      <c r="F163" s="57">
        <v>4627</v>
      </c>
      <c r="G163" s="111"/>
      <c r="H163" s="111"/>
      <c r="I163" s="92">
        <v>5423187818.5525503</v>
      </c>
      <c r="J163" s="92"/>
      <c r="K163" s="13">
        <v>4209383299.2516398</v>
      </c>
      <c r="L163" s="13">
        <v>2878411741.5811501</v>
      </c>
      <c r="M163" s="13">
        <v>1527613622.8436501</v>
      </c>
    </row>
    <row r="164" spans="3:13" s="1" customFormat="1" ht="11.1" customHeight="1" x14ac:dyDescent="0.15">
      <c r="C164" s="55">
        <v>46113</v>
      </c>
      <c r="D164" s="56">
        <v>50771</v>
      </c>
      <c r="E164" s="13">
        <v>153</v>
      </c>
      <c r="F164" s="57">
        <v>4658</v>
      </c>
      <c r="G164" s="111"/>
      <c r="H164" s="111"/>
      <c r="I164" s="92">
        <v>5344343233.0524702</v>
      </c>
      <c r="J164" s="92"/>
      <c r="K164" s="13">
        <v>4141149884.77353</v>
      </c>
      <c r="L164" s="13">
        <v>2824551427.1900101</v>
      </c>
      <c r="M164" s="13">
        <v>1492679990.38623</v>
      </c>
    </row>
    <row r="165" spans="3:13" s="1" customFormat="1" ht="11.1" customHeight="1" x14ac:dyDescent="0.15">
      <c r="C165" s="55">
        <v>46113</v>
      </c>
      <c r="D165" s="56">
        <v>50802</v>
      </c>
      <c r="E165" s="13">
        <v>154</v>
      </c>
      <c r="F165" s="57">
        <v>4689</v>
      </c>
      <c r="G165" s="111"/>
      <c r="H165" s="111"/>
      <c r="I165" s="92">
        <v>5266053370.9781799</v>
      </c>
      <c r="J165" s="92"/>
      <c r="K165" s="13">
        <v>4073564926.4320502</v>
      </c>
      <c r="L165" s="13">
        <v>2771387618.4786901</v>
      </c>
      <c r="M165" s="13">
        <v>1458381399.4245999</v>
      </c>
    </row>
    <row r="166" spans="3:13" s="1" customFormat="1" ht="11.1" customHeight="1" x14ac:dyDescent="0.15">
      <c r="C166" s="55">
        <v>46113</v>
      </c>
      <c r="D166" s="56">
        <v>50830</v>
      </c>
      <c r="E166" s="13">
        <v>155</v>
      </c>
      <c r="F166" s="57">
        <v>4717</v>
      </c>
      <c r="G166" s="111"/>
      <c r="H166" s="111"/>
      <c r="I166" s="92">
        <v>5187926495.6545696</v>
      </c>
      <c r="J166" s="92"/>
      <c r="K166" s="13">
        <v>4006981373.3984399</v>
      </c>
      <c r="L166" s="13">
        <v>2719825676.5725198</v>
      </c>
      <c r="M166" s="13">
        <v>1425771485.51474</v>
      </c>
    </row>
    <row r="167" spans="3:13" s="1" customFormat="1" ht="11.1" customHeight="1" x14ac:dyDescent="0.15">
      <c r="C167" s="55">
        <v>46113</v>
      </c>
      <c r="D167" s="56">
        <v>50861</v>
      </c>
      <c r="E167" s="13">
        <v>156</v>
      </c>
      <c r="F167" s="57">
        <v>4748</v>
      </c>
      <c r="G167" s="111"/>
      <c r="H167" s="111"/>
      <c r="I167" s="92">
        <v>5110468089.8123398</v>
      </c>
      <c r="J167" s="92"/>
      <c r="K167" s="13">
        <v>3940460417.35847</v>
      </c>
      <c r="L167" s="13">
        <v>2667870887.96346</v>
      </c>
      <c r="M167" s="13">
        <v>1392612480.60448</v>
      </c>
    </row>
    <row r="168" spans="3:13" s="1" customFormat="1" ht="11.1" customHeight="1" x14ac:dyDescent="0.15">
      <c r="C168" s="55">
        <v>46113</v>
      </c>
      <c r="D168" s="56">
        <v>50891</v>
      </c>
      <c r="E168" s="13">
        <v>157</v>
      </c>
      <c r="F168" s="57">
        <v>4778</v>
      </c>
      <c r="G168" s="111"/>
      <c r="H168" s="111"/>
      <c r="I168" s="92">
        <v>5032720395.9490004</v>
      </c>
      <c r="J168" s="92"/>
      <c r="K168" s="13">
        <v>3874143040.8758798</v>
      </c>
      <c r="L168" s="13">
        <v>2616515173.9386802</v>
      </c>
      <c r="M168" s="13">
        <v>1360206406.89642</v>
      </c>
    </row>
    <row r="169" spans="3:13" s="1" customFormat="1" ht="11.1" customHeight="1" x14ac:dyDescent="0.15">
      <c r="C169" s="55">
        <v>46113</v>
      </c>
      <c r="D169" s="56">
        <v>50922</v>
      </c>
      <c r="E169" s="13">
        <v>158</v>
      </c>
      <c r="F169" s="57">
        <v>4809</v>
      </c>
      <c r="G169" s="111"/>
      <c r="H169" s="111"/>
      <c r="I169" s="92">
        <v>4955878112.0592699</v>
      </c>
      <c r="J169" s="92"/>
      <c r="K169" s="13">
        <v>3808520033.3810101</v>
      </c>
      <c r="L169" s="13">
        <v>2565653146.6574101</v>
      </c>
      <c r="M169" s="13">
        <v>1328116344.2704401</v>
      </c>
    </row>
    <row r="170" spans="3:13" s="1" customFormat="1" ht="11.1" customHeight="1" x14ac:dyDescent="0.15">
      <c r="C170" s="55">
        <v>46113</v>
      </c>
      <c r="D170" s="56">
        <v>50952</v>
      </c>
      <c r="E170" s="13">
        <v>159</v>
      </c>
      <c r="F170" s="57">
        <v>4839</v>
      </c>
      <c r="G170" s="111"/>
      <c r="H170" s="111"/>
      <c r="I170" s="92">
        <v>4879338790.8765802</v>
      </c>
      <c r="J170" s="92"/>
      <c r="K170" s="13">
        <v>3743545897.1588402</v>
      </c>
      <c r="L170" s="13">
        <v>2515675546.7584901</v>
      </c>
      <c r="M170" s="13">
        <v>1296907165.5441599</v>
      </c>
    </row>
    <row r="171" spans="3:13" s="1" customFormat="1" ht="11.1" customHeight="1" x14ac:dyDescent="0.15">
      <c r="C171" s="55">
        <v>46113</v>
      </c>
      <c r="D171" s="56">
        <v>50983</v>
      </c>
      <c r="E171" s="13">
        <v>160</v>
      </c>
      <c r="F171" s="57">
        <v>4870</v>
      </c>
      <c r="G171" s="111"/>
      <c r="H171" s="111"/>
      <c r="I171" s="92">
        <v>4802957480.8468199</v>
      </c>
      <c r="J171" s="92"/>
      <c r="K171" s="13">
        <v>3678694383.55229</v>
      </c>
      <c r="L171" s="13">
        <v>2465808062.9067001</v>
      </c>
      <c r="M171" s="13">
        <v>1265814742.3768699</v>
      </c>
    </row>
    <row r="172" spans="3:13" s="1" customFormat="1" ht="11.1" customHeight="1" x14ac:dyDescent="0.15">
      <c r="C172" s="55">
        <v>46113</v>
      </c>
      <c r="D172" s="56">
        <v>51014</v>
      </c>
      <c r="E172" s="13">
        <v>161</v>
      </c>
      <c r="F172" s="57">
        <v>4901</v>
      </c>
      <c r="G172" s="111"/>
      <c r="H172" s="111"/>
      <c r="I172" s="92">
        <v>4726877372.9963703</v>
      </c>
      <c r="J172" s="92"/>
      <c r="K172" s="13">
        <v>3614282393.2632799</v>
      </c>
      <c r="L172" s="13">
        <v>2416471815.2193298</v>
      </c>
      <c r="M172" s="13">
        <v>1235233992.94402</v>
      </c>
    </row>
    <row r="173" spans="3:13" s="1" customFormat="1" ht="11.1" customHeight="1" x14ac:dyDescent="0.15">
      <c r="C173" s="55">
        <v>46113</v>
      </c>
      <c r="D173" s="56">
        <v>51044</v>
      </c>
      <c r="E173" s="13">
        <v>162</v>
      </c>
      <c r="F173" s="57">
        <v>4931</v>
      </c>
      <c r="G173" s="111"/>
      <c r="H173" s="111"/>
      <c r="I173" s="92">
        <v>4652605408.67945</v>
      </c>
      <c r="J173" s="92"/>
      <c r="K173" s="13">
        <v>3551652997.9835801</v>
      </c>
      <c r="L173" s="13">
        <v>2368753926.42906</v>
      </c>
      <c r="M173" s="13">
        <v>1205878442.33724</v>
      </c>
    </row>
    <row r="174" spans="3:13" s="1" customFormat="1" ht="11.1" customHeight="1" x14ac:dyDescent="0.15">
      <c r="C174" s="55">
        <v>46113</v>
      </c>
      <c r="D174" s="56">
        <v>51075</v>
      </c>
      <c r="E174" s="13">
        <v>163</v>
      </c>
      <c r="F174" s="57">
        <v>4962</v>
      </c>
      <c r="G174" s="111"/>
      <c r="H174" s="111"/>
      <c r="I174" s="92">
        <v>4579704981.6079702</v>
      </c>
      <c r="J174" s="92"/>
      <c r="K174" s="13">
        <v>3490073619.17066</v>
      </c>
      <c r="L174" s="13">
        <v>2321764145.2680101</v>
      </c>
      <c r="M174" s="13">
        <v>1176950787.4631</v>
      </c>
    </row>
    <row r="175" spans="3:13" s="1" customFormat="1" ht="11.1" customHeight="1" x14ac:dyDescent="0.15">
      <c r="C175" s="55">
        <v>46113</v>
      </c>
      <c r="D175" s="56">
        <v>51105</v>
      </c>
      <c r="E175" s="13">
        <v>164</v>
      </c>
      <c r="F175" s="57">
        <v>4992</v>
      </c>
      <c r="G175" s="111"/>
      <c r="H175" s="111"/>
      <c r="I175" s="92">
        <v>4507411830.7715597</v>
      </c>
      <c r="J175" s="92"/>
      <c r="K175" s="13">
        <v>3429342694.8151002</v>
      </c>
      <c r="L175" s="13">
        <v>2275747979.6872501</v>
      </c>
      <c r="M175" s="13">
        <v>1148895300.4719</v>
      </c>
    </row>
    <row r="176" spans="3:13" s="1" customFormat="1" ht="11.1" customHeight="1" x14ac:dyDescent="0.15">
      <c r="C176" s="55">
        <v>46113</v>
      </c>
      <c r="D176" s="56">
        <v>51136</v>
      </c>
      <c r="E176" s="13">
        <v>165</v>
      </c>
      <c r="F176" s="57">
        <v>5023</v>
      </c>
      <c r="G176" s="111"/>
      <c r="H176" s="111"/>
      <c r="I176" s="92">
        <v>4437023591.5857801</v>
      </c>
      <c r="J176" s="92"/>
      <c r="K176" s="13">
        <v>3370064112.7475901</v>
      </c>
      <c r="L176" s="13">
        <v>2230722436.33252</v>
      </c>
      <c r="M176" s="13">
        <v>1121394552.5318799</v>
      </c>
    </row>
    <row r="177" spans="3:13" s="1" customFormat="1" ht="11.1" customHeight="1" x14ac:dyDescent="0.15">
      <c r="C177" s="55">
        <v>46113</v>
      </c>
      <c r="D177" s="56">
        <v>51167</v>
      </c>
      <c r="E177" s="13">
        <v>166</v>
      </c>
      <c r="F177" s="57">
        <v>5054</v>
      </c>
      <c r="G177" s="111"/>
      <c r="H177" s="111"/>
      <c r="I177" s="92">
        <v>4367380743.6763096</v>
      </c>
      <c r="J177" s="92"/>
      <c r="K177" s="13">
        <v>3311541936.0784702</v>
      </c>
      <c r="L177" s="13">
        <v>2186410600.8018498</v>
      </c>
      <c r="M177" s="13">
        <v>1094463419.5002301</v>
      </c>
    </row>
    <row r="178" spans="3:13" s="1" customFormat="1" ht="11.1" customHeight="1" x14ac:dyDescent="0.15">
      <c r="C178" s="55">
        <v>46113</v>
      </c>
      <c r="D178" s="56">
        <v>51196</v>
      </c>
      <c r="E178" s="13">
        <v>167</v>
      </c>
      <c r="F178" s="57">
        <v>5083</v>
      </c>
      <c r="G178" s="111"/>
      <c r="H178" s="111"/>
      <c r="I178" s="92">
        <v>4298229252.7898703</v>
      </c>
      <c r="J178" s="92"/>
      <c r="K178" s="13">
        <v>3253936859.5299301</v>
      </c>
      <c r="L178" s="13">
        <v>2143265772.50425</v>
      </c>
      <c r="M178" s="13">
        <v>1068614596.4787</v>
      </c>
    </row>
    <row r="179" spans="3:13" s="1" customFormat="1" ht="11.1" customHeight="1" x14ac:dyDescent="0.15">
      <c r="C179" s="55">
        <v>46113</v>
      </c>
      <c r="D179" s="56">
        <v>51227</v>
      </c>
      <c r="E179" s="13">
        <v>168</v>
      </c>
      <c r="F179" s="57">
        <v>5114</v>
      </c>
      <c r="G179" s="111"/>
      <c r="H179" s="111"/>
      <c r="I179" s="92">
        <v>4230250717.54003</v>
      </c>
      <c r="J179" s="92"/>
      <c r="K179" s="13">
        <v>3197042670.61341</v>
      </c>
      <c r="L179" s="13">
        <v>2100435900.5319099</v>
      </c>
      <c r="M179" s="13">
        <v>1042824259.65323</v>
      </c>
    </row>
    <row r="180" spans="3:13" s="1" customFormat="1" ht="11.1" customHeight="1" x14ac:dyDescent="0.15">
      <c r="C180" s="55">
        <v>46113</v>
      </c>
      <c r="D180" s="56">
        <v>51257</v>
      </c>
      <c r="E180" s="13">
        <v>169</v>
      </c>
      <c r="F180" s="57">
        <v>5144</v>
      </c>
      <c r="G180" s="111"/>
      <c r="H180" s="111"/>
      <c r="I180" s="92">
        <v>4162719134.6466899</v>
      </c>
      <c r="J180" s="92"/>
      <c r="K180" s="13">
        <v>3140841312.38414</v>
      </c>
      <c r="L180" s="13">
        <v>2058433123.7907</v>
      </c>
      <c r="M180" s="13">
        <v>1017781466.98999</v>
      </c>
    </row>
    <row r="181" spans="3:13" s="1" customFormat="1" ht="11.1" customHeight="1" x14ac:dyDescent="0.15">
      <c r="C181" s="55">
        <v>46113</v>
      </c>
      <c r="D181" s="56">
        <v>51288</v>
      </c>
      <c r="E181" s="13">
        <v>170</v>
      </c>
      <c r="F181" s="57">
        <v>5175</v>
      </c>
      <c r="G181" s="111"/>
      <c r="H181" s="111"/>
      <c r="I181" s="92">
        <v>4095887475.4510698</v>
      </c>
      <c r="J181" s="92"/>
      <c r="K181" s="13">
        <v>3085174132.36057</v>
      </c>
      <c r="L181" s="13">
        <v>2016807934.9706099</v>
      </c>
      <c r="M181" s="13">
        <v>992976424.68413997</v>
      </c>
    </row>
    <row r="182" spans="3:13" s="1" customFormat="1" ht="11.1" customHeight="1" x14ac:dyDescent="0.15">
      <c r="C182" s="55">
        <v>46113</v>
      </c>
      <c r="D182" s="56">
        <v>51318</v>
      </c>
      <c r="E182" s="13">
        <v>171</v>
      </c>
      <c r="F182" s="57">
        <v>5205</v>
      </c>
      <c r="G182" s="111"/>
      <c r="H182" s="111"/>
      <c r="I182" s="92">
        <v>4029064803.9166098</v>
      </c>
      <c r="J182" s="92"/>
      <c r="K182" s="13">
        <v>3029859412.9126501</v>
      </c>
      <c r="L182" s="13">
        <v>1975773266.2099299</v>
      </c>
      <c r="M182" s="13">
        <v>968785398.33565795</v>
      </c>
    </row>
    <row r="183" spans="3:13" s="1" customFormat="1" ht="11.1" customHeight="1" x14ac:dyDescent="0.15">
      <c r="C183" s="55">
        <v>46113</v>
      </c>
      <c r="D183" s="56">
        <v>51349</v>
      </c>
      <c r="E183" s="13">
        <v>172</v>
      </c>
      <c r="F183" s="57">
        <v>5236</v>
      </c>
      <c r="G183" s="111"/>
      <c r="H183" s="111"/>
      <c r="I183" s="92">
        <v>3963653699.7216902</v>
      </c>
      <c r="J183" s="92"/>
      <c r="K183" s="13">
        <v>2975614781.776</v>
      </c>
      <c r="L183" s="13">
        <v>1935465470.1334701</v>
      </c>
      <c r="M183" s="13">
        <v>945001563.12673604</v>
      </c>
    </row>
    <row r="184" spans="3:13" s="1" customFormat="1" ht="11.1" customHeight="1" x14ac:dyDescent="0.15">
      <c r="C184" s="55">
        <v>46113</v>
      </c>
      <c r="D184" s="56">
        <v>51380</v>
      </c>
      <c r="E184" s="13">
        <v>173</v>
      </c>
      <c r="F184" s="57">
        <v>5267</v>
      </c>
      <c r="G184" s="111"/>
      <c r="H184" s="111"/>
      <c r="I184" s="92">
        <v>3898633756.97895</v>
      </c>
      <c r="J184" s="92"/>
      <c r="K184" s="13">
        <v>2921838597.2655902</v>
      </c>
      <c r="L184" s="13">
        <v>1895653839.5562899</v>
      </c>
      <c r="M184" s="13">
        <v>921643052.49340105</v>
      </c>
    </row>
    <row r="185" spans="3:13" s="1" customFormat="1" ht="11.1" customHeight="1" x14ac:dyDescent="0.15">
      <c r="C185" s="55">
        <v>46113</v>
      </c>
      <c r="D185" s="56">
        <v>51410</v>
      </c>
      <c r="E185" s="13">
        <v>174</v>
      </c>
      <c r="F185" s="57">
        <v>5297</v>
      </c>
      <c r="G185" s="111"/>
      <c r="H185" s="111"/>
      <c r="I185" s="92">
        <v>3834716097.4220099</v>
      </c>
      <c r="J185" s="92"/>
      <c r="K185" s="13">
        <v>2869218086.62047</v>
      </c>
      <c r="L185" s="13">
        <v>1856932597.8933599</v>
      </c>
      <c r="M185" s="13">
        <v>899116447.88248396</v>
      </c>
    </row>
    <row r="186" spans="3:13" s="1" customFormat="1" ht="11.1" customHeight="1" x14ac:dyDescent="0.15">
      <c r="C186" s="55">
        <v>46113</v>
      </c>
      <c r="D186" s="56">
        <v>51441</v>
      </c>
      <c r="E186" s="13">
        <v>175</v>
      </c>
      <c r="F186" s="57">
        <v>5328</v>
      </c>
      <c r="G186" s="111"/>
      <c r="H186" s="111"/>
      <c r="I186" s="92">
        <v>3771588579.9500799</v>
      </c>
      <c r="J186" s="92"/>
      <c r="K186" s="13">
        <v>2817198408.53089</v>
      </c>
      <c r="L186" s="13">
        <v>1818628981.31986</v>
      </c>
      <c r="M186" s="13">
        <v>876840355.48939502</v>
      </c>
    </row>
    <row r="187" spans="3:13" s="1" customFormat="1" ht="11.1" customHeight="1" x14ac:dyDescent="0.15">
      <c r="C187" s="55">
        <v>46113</v>
      </c>
      <c r="D187" s="56">
        <v>51471</v>
      </c>
      <c r="E187" s="13">
        <v>176</v>
      </c>
      <c r="F187" s="57">
        <v>5358</v>
      </c>
      <c r="G187" s="111"/>
      <c r="H187" s="111"/>
      <c r="I187" s="92">
        <v>3708987693.2976799</v>
      </c>
      <c r="J187" s="92"/>
      <c r="K187" s="13">
        <v>2765891088.1949701</v>
      </c>
      <c r="L187" s="13">
        <v>1781113172.5640399</v>
      </c>
      <c r="M187" s="13">
        <v>855232154.49857998</v>
      </c>
    </row>
    <row r="188" spans="3:13" s="1" customFormat="1" ht="11.1" customHeight="1" x14ac:dyDescent="0.15">
      <c r="C188" s="55">
        <v>46113</v>
      </c>
      <c r="D188" s="56">
        <v>51502</v>
      </c>
      <c r="E188" s="13">
        <v>177</v>
      </c>
      <c r="F188" s="57">
        <v>5389</v>
      </c>
      <c r="G188" s="111"/>
      <c r="H188" s="111"/>
      <c r="I188" s="92">
        <v>3647002042.2438002</v>
      </c>
      <c r="J188" s="92"/>
      <c r="K188" s="13">
        <v>2715053978.2261</v>
      </c>
      <c r="L188" s="13">
        <v>1743929811.2607901</v>
      </c>
      <c r="M188" s="13">
        <v>833831171.55021405</v>
      </c>
    </row>
    <row r="189" spans="3:13" s="1" customFormat="1" ht="11.1" customHeight="1" x14ac:dyDescent="0.15">
      <c r="C189" s="55">
        <v>46113</v>
      </c>
      <c r="D189" s="56">
        <v>51533</v>
      </c>
      <c r="E189" s="13">
        <v>178</v>
      </c>
      <c r="F189" s="57">
        <v>5420</v>
      </c>
      <c r="G189" s="111"/>
      <c r="H189" s="111"/>
      <c r="I189" s="92">
        <v>3585232198.4447498</v>
      </c>
      <c r="J189" s="92"/>
      <c r="K189" s="13">
        <v>2664541746.4924898</v>
      </c>
      <c r="L189" s="13">
        <v>1707132204.42957</v>
      </c>
      <c r="M189" s="13">
        <v>812779796.42646098</v>
      </c>
    </row>
    <row r="190" spans="3:13" s="1" customFormat="1" ht="11.1" customHeight="1" x14ac:dyDescent="0.15">
      <c r="C190" s="55">
        <v>46113</v>
      </c>
      <c r="D190" s="56">
        <v>51561</v>
      </c>
      <c r="E190" s="13">
        <v>179</v>
      </c>
      <c r="F190" s="57">
        <v>5448</v>
      </c>
      <c r="G190" s="111"/>
      <c r="H190" s="111"/>
      <c r="I190" s="92">
        <v>3523711158.0654998</v>
      </c>
      <c r="J190" s="92"/>
      <c r="K190" s="13">
        <v>2614807159.8931599</v>
      </c>
      <c r="L190" s="13">
        <v>1671419281.7959099</v>
      </c>
      <c r="M190" s="13">
        <v>792731587.50110197</v>
      </c>
    </row>
    <row r="191" spans="3:13" s="1" customFormat="1" ht="11.1" customHeight="1" x14ac:dyDescent="0.15">
      <c r="C191" s="55">
        <v>46113</v>
      </c>
      <c r="D191" s="56">
        <v>51592</v>
      </c>
      <c r="E191" s="13">
        <v>180</v>
      </c>
      <c r="F191" s="57">
        <v>5479</v>
      </c>
      <c r="G191" s="111"/>
      <c r="H191" s="111"/>
      <c r="I191" s="92">
        <v>3462955282.1567798</v>
      </c>
      <c r="J191" s="92"/>
      <c r="K191" s="13">
        <v>2565364179.4068699</v>
      </c>
      <c r="L191" s="13">
        <v>1635644289.2583599</v>
      </c>
      <c r="M191" s="13">
        <v>772478208.52588201</v>
      </c>
    </row>
    <row r="192" spans="3:13" s="1" customFormat="1" ht="11.1" customHeight="1" x14ac:dyDescent="0.15">
      <c r="C192" s="55">
        <v>46113</v>
      </c>
      <c r="D192" s="56">
        <v>51622</v>
      </c>
      <c r="E192" s="13">
        <v>181</v>
      </c>
      <c r="F192" s="57">
        <v>5509</v>
      </c>
      <c r="G192" s="111"/>
      <c r="H192" s="111"/>
      <c r="I192" s="92">
        <v>3402636336.6119099</v>
      </c>
      <c r="J192" s="92"/>
      <c r="K192" s="13">
        <v>2516542323.14783</v>
      </c>
      <c r="L192" s="13">
        <v>1600566937.01264</v>
      </c>
      <c r="M192" s="13">
        <v>752813329.28096199</v>
      </c>
    </row>
    <row r="193" spans="3:13" s="1" customFormat="1" ht="11.1" customHeight="1" x14ac:dyDescent="0.15">
      <c r="C193" s="55">
        <v>46113</v>
      </c>
      <c r="D193" s="56">
        <v>51653</v>
      </c>
      <c r="E193" s="13">
        <v>182</v>
      </c>
      <c r="F193" s="57">
        <v>5540</v>
      </c>
      <c r="G193" s="111"/>
      <c r="H193" s="111"/>
      <c r="I193" s="92">
        <v>3343023552.5946999</v>
      </c>
      <c r="J193" s="92"/>
      <c r="K193" s="13">
        <v>2468260076.2980599</v>
      </c>
      <c r="L193" s="13">
        <v>1565866071.7244401</v>
      </c>
      <c r="M193" s="13">
        <v>733372621.01817203</v>
      </c>
    </row>
    <row r="194" spans="3:13" s="1" customFormat="1" ht="11.1" customHeight="1" x14ac:dyDescent="0.15">
      <c r="C194" s="55">
        <v>46113</v>
      </c>
      <c r="D194" s="56">
        <v>51683</v>
      </c>
      <c r="E194" s="13">
        <v>183</v>
      </c>
      <c r="F194" s="57">
        <v>5570</v>
      </c>
      <c r="G194" s="111"/>
      <c r="H194" s="111"/>
      <c r="I194" s="92">
        <v>3284260177.0666699</v>
      </c>
      <c r="J194" s="92"/>
      <c r="K194" s="13">
        <v>2420893013.0799198</v>
      </c>
      <c r="L194" s="13">
        <v>1532036315.1405599</v>
      </c>
      <c r="M194" s="13">
        <v>714587181.74925601</v>
      </c>
    </row>
    <row r="195" spans="3:13" s="1" customFormat="1" ht="11.1" customHeight="1" x14ac:dyDescent="0.15">
      <c r="C195" s="55">
        <v>46113</v>
      </c>
      <c r="D195" s="56">
        <v>51714</v>
      </c>
      <c r="E195" s="13">
        <v>184</v>
      </c>
      <c r="F195" s="57">
        <v>5601</v>
      </c>
      <c r="G195" s="111"/>
      <c r="H195" s="111"/>
      <c r="I195" s="92">
        <v>3226290481.3515</v>
      </c>
      <c r="J195" s="92"/>
      <c r="K195" s="13">
        <v>2374128866.5244098</v>
      </c>
      <c r="L195" s="13">
        <v>1498621104.3828101</v>
      </c>
      <c r="M195" s="13">
        <v>696040684.674752</v>
      </c>
    </row>
    <row r="196" spans="3:13" s="1" customFormat="1" ht="11.1" customHeight="1" x14ac:dyDescent="0.15">
      <c r="C196" s="55">
        <v>46113</v>
      </c>
      <c r="D196" s="56">
        <v>51745</v>
      </c>
      <c r="E196" s="13">
        <v>185</v>
      </c>
      <c r="F196" s="57">
        <v>5632</v>
      </c>
      <c r="G196" s="111"/>
      <c r="H196" s="111"/>
      <c r="I196" s="92">
        <v>3169093197.8630099</v>
      </c>
      <c r="J196" s="92"/>
      <c r="K196" s="13">
        <v>2328083817.3565898</v>
      </c>
      <c r="L196" s="13">
        <v>1465818709.45384</v>
      </c>
      <c r="M196" s="13">
        <v>677921896.33446896</v>
      </c>
    </row>
    <row r="197" spans="3:13" s="1" customFormat="1" ht="11.1" customHeight="1" x14ac:dyDescent="0.15">
      <c r="C197" s="55">
        <v>46113</v>
      </c>
      <c r="D197" s="56">
        <v>51775</v>
      </c>
      <c r="E197" s="13">
        <v>186</v>
      </c>
      <c r="F197" s="57">
        <v>5662</v>
      </c>
      <c r="G197" s="111"/>
      <c r="H197" s="111"/>
      <c r="I197" s="92">
        <v>3112361096.3312101</v>
      </c>
      <c r="J197" s="92"/>
      <c r="K197" s="13">
        <v>2282654274.6045699</v>
      </c>
      <c r="L197" s="13">
        <v>1433677782.76283</v>
      </c>
      <c r="M197" s="13">
        <v>660339139.52887201</v>
      </c>
    </row>
    <row r="198" spans="3:13" s="1" customFormat="1" ht="11.1" customHeight="1" x14ac:dyDescent="0.15">
      <c r="C198" s="55">
        <v>46113</v>
      </c>
      <c r="D198" s="56">
        <v>51806</v>
      </c>
      <c r="E198" s="13">
        <v>187</v>
      </c>
      <c r="F198" s="57">
        <v>5693</v>
      </c>
      <c r="G198" s="111"/>
      <c r="H198" s="111"/>
      <c r="I198" s="92">
        <v>3056026283.6486001</v>
      </c>
      <c r="J198" s="92"/>
      <c r="K198" s="13">
        <v>2237535968.2979798</v>
      </c>
      <c r="L198" s="13">
        <v>1401766039.3527501</v>
      </c>
      <c r="M198" s="13">
        <v>642906235.51175201</v>
      </c>
    </row>
    <row r="199" spans="3:13" s="1" customFormat="1" ht="11.1" customHeight="1" x14ac:dyDescent="0.15">
      <c r="C199" s="55">
        <v>46113</v>
      </c>
      <c r="D199" s="56">
        <v>51836</v>
      </c>
      <c r="E199" s="13">
        <v>188</v>
      </c>
      <c r="F199" s="57">
        <v>5723</v>
      </c>
      <c r="G199" s="111"/>
      <c r="H199" s="111"/>
      <c r="I199" s="92">
        <v>3000643033.3798199</v>
      </c>
      <c r="J199" s="92"/>
      <c r="K199" s="13">
        <v>2193379771.8647199</v>
      </c>
      <c r="L199" s="13">
        <v>1370721137.7285099</v>
      </c>
      <c r="M199" s="13">
        <v>626090764.25971794</v>
      </c>
    </row>
    <row r="200" spans="3:13" s="1" customFormat="1" ht="11.1" customHeight="1" x14ac:dyDescent="0.15">
      <c r="C200" s="55">
        <v>46113</v>
      </c>
      <c r="D200" s="56">
        <v>51867</v>
      </c>
      <c r="E200" s="13">
        <v>189</v>
      </c>
      <c r="F200" s="57">
        <v>5754</v>
      </c>
      <c r="G200" s="111"/>
      <c r="H200" s="111"/>
      <c r="I200" s="92">
        <v>2946167976.8441601</v>
      </c>
      <c r="J200" s="92"/>
      <c r="K200" s="13">
        <v>2149907547.2495198</v>
      </c>
      <c r="L200" s="13">
        <v>1340136862.4685099</v>
      </c>
      <c r="M200" s="13">
        <v>609528420.34649098</v>
      </c>
    </row>
    <row r="201" spans="3:13" s="1" customFormat="1" ht="11.1" customHeight="1" x14ac:dyDescent="0.15">
      <c r="C201" s="55">
        <v>46113</v>
      </c>
      <c r="D201" s="56">
        <v>51898</v>
      </c>
      <c r="E201" s="13">
        <v>190</v>
      </c>
      <c r="F201" s="57">
        <v>5785</v>
      </c>
      <c r="G201" s="111"/>
      <c r="H201" s="111"/>
      <c r="I201" s="92">
        <v>2892377516.1799402</v>
      </c>
      <c r="J201" s="92"/>
      <c r="K201" s="13">
        <v>2107075200.1587</v>
      </c>
      <c r="L201" s="13">
        <v>1310097136.615</v>
      </c>
      <c r="M201" s="13">
        <v>593341771.487571</v>
      </c>
    </row>
    <row r="202" spans="3:13" s="1" customFormat="1" ht="11.1" customHeight="1" x14ac:dyDescent="0.15">
      <c r="C202" s="55">
        <v>46113</v>
      </c>
      <c r="D202" s="56">
        <v>51926</v>
      </c>
      <c r="E202" s="13">
        <v>191</v>
      </c>
      <c r="F202" s="57">
        <v>5813</v>
      </c>
      <c r="G202" s="111"/>
      <c r="H202" s="111"/>
      <c r="I202" s="92">
        <v>2838980052.3247199</v>
      </c>
      <c r="J202" s="92"/>
      <c r="K202" s="13">
        <v>2065006974.0769</v>
      </c>
      <c r="L202" s="13">
        <v>1280991065.6259799</v>
      </c>
      <c r="M202" s="13">
        <v>577939713.65709996</v>
      </c>
    </row>
    <row r="203" spans="3:13" s="1" customFormat="1" ht="11.1" customHeight="1" x14ac:dyDescent="0.15">
      <c r="C203" s="55">
        <v>46113</v>
      </c>
      <c r="D203" s="56">
        <v>51957</v>
      </c>
      <c r="E203" s="13">
        <v>192</v>
      </c>
      <c r="F203" s="57">
        <v>5844</v>
      </c>
      <c r="G203" s="111"/>
      <c r="H203" s="111"/>
      <c r="I203" s="92">
        <v>2785784679.62251</v>
      </c>
      <c r="J203" s="92"/>
      <c r="K203" s="13">
        <v>2022877139.2033999</v>
      </c>
      <c r="L203" s="13">
        <v>1251665198.76544</v>
      </c>
      <c r="M203" s="13">
        <v>562317027.51047599</v>
      </c>
    </row>
    <row r="204" spans="3:13" s="1" customFormat="1" ht="11.1" customHeight="1" x14ac:dyDescent="0.15">
      <c r="C204" s="55">
        <v>46113</v>
      </c>
      <c r="D204" s="56">
        <v>51987</v>
      </c>
      <c r="E204" s="13">
        <v>193</v>
      </c>
      <c r="F204" s="57">
        <v>5874</v>
      </c>
      <c r="G204" s="111"/>
      <c r="H204" s="111"/>
      <c r="I204" s="92">
        <v>2733246761.5788598</v>
      </c>
      <c r="J204" s="92"/>
      <c r="K204" s="13">
        <v>1981469370.1459301</v>
      </c>
      <c r="L204" s="13">
        <v>1223026314.9495201</v>
      </c>
      <c r="M204" s="13">
        <v>547198555.49867702</v>
      </c>
    </row>
    <row r="205" spans="3:13" s="1" customFormat="1" ht="11.1" customHeight="1" x14ac:dyDescent="0.15">
      <c r="C205" s="55">
        <v>46113</v>
      </c>
      <c r="D205" s="56">
        <v>52018</v>
      </c>
      <c r="E205" s="13">
        <v>194</v>
      </c>
      <c r="F205" s="57">
        <v>5905</v>
      </c>
      <c r="G205" s="111"/>
      <c r="H205" s="111"/>
      <c r="I205" s="92">
        <v>2681139325.9818101</v>
      </c>
      <c r="J205" s="92"/>
      <c r="K205" s="13">
        <v>1940397395.1605501</v>
      </c>
      <c r="L205" s="13">
        <v>1194629442.4507401</v>
      </c>
      <c r="M205" s="13">
        <v>532229538.85777098</v>
      </c>
    </row>
    <row r="206" spans="3:13" s="1" customFormat="1" ht="11.1" customHeight="1" x14ac:dyDescent="0.15">
      <c r="C206" s="55">
        <v>46113</v>
      </c>
      <c r="D206" s="56">
        <v>52048</v>
      </c>
      <c r="E206" s="13">
        <v>195</v>
      </c>
      <c r="F206" s="57">
        <v>5935</v>
      </c>
      <c r="G206" s="111"/>
      <c r="H206" s="111"/>
      <c r="I206" s="92">
        <v>2629603741.8063402</v>
      </c>
      <c r="J206" s="92"/>
      <c r="K206" s="13">
        <v>1899976238.4577899</v>
      </c>
      <c r="L206" s="13">
        <v>1166864609.24224</v>
      </c>
      <c r="M206" s="13">
        <v>517728784.90042502</v>
      </c>
    </row>
    <row r="207" spans="3:13" s="1" customFormat="1" ht="11.1" customHeight="1" x14ac:dyDescent="0.15">
      <c r="C207" s="55">
        <v>46113</v>
      </c>
      <c r="D207" s="56">
        <v>52079</v>
      </c>
      <c r="E207" s="13">
        <v>196</v>
      </c>
      <c r="F207" s="57">
        <v>5966</v>
      </c>
      <c r="G207" s="111"/>
      <c r="H207" s="111"/>
      <c r="I207" s="92">
        <v>2578536857.1228199</v>
      </c>
      <c r="J207" s="92"/>
      <c r="K207" s="13">
        <v>1859918794.9739399</v>
      </c>
      <c r="L207" s="13">
        <v>1139358441.5153999</v>
      </c>
      <c r="M207" s="13">
        <v>503383339.630198</v>
      </c>
    </row>
    <row r="208" spans="3:13" s="1" customFormat="1" ht="11.1" customHeight="1" x14ac:dyDescent="0.15">
      <c r="C208" s="55">
        <v>46113</v>
      </c>
      <c r="D208" s="56">
        <v>52110</v>
      </c>
      <c r="E208" s="13">
        <v>197</v>
      </c>
      <c r="F208" s="57">
        <v>5997</v>
      </c>
      <c r="G208" s="111"/>
      <c r="H208" s="111"/>
      <c r="I208" s="92">
        <v>2528152375.60291</v>
      </c>
      <c r="J208" s="92"/>
      <c r="K208" s="13">
        <v>1820483154.5590401</v>
      </c>
      <c r="L208" s="13">
        <v>1112364572.85711</v>
      </c>
      <c r="M208" s="13">
        <v>489375509.64418</v>
      </c>
    </row>
    <row r="209" spans="3:13" s="1" customFormat="1" ht="11.1" customHeight="1" x14ac:dyDescent="0.15">
      <c r="C209" s="55">
        <v>46113</v>
      </c>
      <c r="D209" s="56">
        <v>52140</v>
      </c>
      <c r="E209" s="13">
        <v>198</v>
      </c>
      <c r="F209" s="57">
        <v>6027</v>
      </c>
      <c r="G209" s="111"/>
      <c r="H209" s="111"/>
      <c r="I209" s="92">
        <v>2477977377.5885701</v>
      </c>
      <c r="J209" s="92"/>
      <c r="K209" s="13">
        <v>1781424070.73629</v>
      </c>
      <c r="L209" s="13">
        <v>1085819327.2288001</v>
      </c>
      <c r="M209" s="13">
        <v>475738976.65833402</v>
      </c>
    </row>
    <row r="210" spans="3:13" s="1" customFormat="1" ht="11.1" customHeight="1" x14ac:dyDescent="0.15">
      <c r="C210" s="55">
        <v>46113</v>
      </c>
      <c r="D210" s="56">
        <v>52171</v>
      </c>
      <c r="E210" s="13">
        <v>199</v>
      </c>
      <c r="F210" s="57">
        <v>6058</v>
      </c>
      <c r="G210" s="111"/>
      <c r="H210" s="111"/>
      <c r="I210" s="92">
        <v>2428636402.8148499</v>
      </c>
      <c r="J210" s="92"/>
      <c r="K210" s="13">
        <v>1742991456.81269</v>
      </c>
      <c r="L210" s="13">
        <v>1059691870.85246</v>
      </c>
      <c r="M210" s="13">
        <v>462325011.03187299</v>
      </c>
    </row>
    <row r="211" spans="3:13" s="1" customFormat="1" ht="11.1" customHeight="1" x14ac:dyDescent="0.15">
      <c r="C211" s="55">
        <v>46113</v>
      </c>
      <c r="D211" s="56">
        <v>52201</v>
      </c>
      <c r="E211" s="13">
        <v>200</v>
      </c>
      <c r="F211" s="57">
        <v>6088</v>
      </c>
      <c r="G211" s="111"/>
      <c r="H211" s="111"/>
      <c r="I211" s="92">
        <v>2379637948.00284</v>
      </c>
      <c r="J211" s="92"/>
      <c r="K211" s="13">
        <v>1705022853.28246</v>
      </c>
      <c r="L211" s="13">
        <v>1034056612.31078</v>
      </c>
      <c r="M211" s="13">
        <v>449291482.47430998</v>
      </c>
    </row>
    <row r="212" spans="3:13" s="1" customFormat="1" ht="11.1" customHeight="1" x14ac:dyDescent="0.15">
      <c r="C212" s="55">
        <v>46113</v>
      </c>
      <c r="D212" s="56">
        <v>52232</v>
      </c>
      <c r="E212" s="13">
        <v>201</v>
      </c>
      <c r="F212" s="57">
        <v>6119</v>
      </c>
      <c r="G212" s="111"/>
      <c r="H212" s="111"/>
      <c r="I212" s="92">
        <v>2330918356.1508899</v>
      </c>
      <c r="J212" s="92"/>
      <c r="K212" s="13">
        <v>1667282375.9860599</v>
      </c>
      <c r="L212" s="13">
        <v>1008596284.5982701</v>
      </c>
      <c r="M212" s="13">
        <v>436372981.513726</v>
      </c>
    </row>
    <row r="213" spans="3:13" s="1" customFormat="1" ht="11.1" customHeight="1" x14ac:dyDescent="0.15">
      <c r="C213" s="55">
        <v>46113</v>
      </c>
      <c r="D213" s="56">
        <v>52263</v>
      </c>
      <c r="E213" s="13">
        <v>202</v>
      </c>
      <c r="F213" s="57">
        <v>6150</v>
      </c>
      <c r="G213" s="111"/>
      <c r="H213" s="111"/>
      <c r="I213" s="92">
        <v>2282459818.8857298</v>
      </c>
      <c r="J213" s="92"/>
      <c r="K213" s="13">
        <v>1629851428.19526</v>
      </c>
      <c r="L213" s="13">
        <v>983445539.23173702</v>
      </c>
      <c r="M213" s="13">
        <v>423689228.76955998</v>
      </c>
    </row>
    <row r="214" spans="3:13" s="1" customFormat="1" ht="11.1" customHeight="1" x14ac:dyDescent="0.15">
      <c r="C214" s="55">
        <v>46113</v>
      </c>
      <c r="D214" s="56">
        <v>52291</v>
      </c>
      <c r="E214" s="13">
        <v>203</v>
      </c>
      <c r="F214" s="57">
        <v>6178</v>
      </c>
      <c r="G214" s="111"/>
      <c r="H214" s="111"/>
      <c r="I214" s="92">
        <v>2234477498.2714901</v>
      </c>
      <c r="J214" s="92"/>
      <c r="K214" s="13">
        <v>1593143827.0446501</v>
      </c>
      <c r="L214" s="13">
        <v>959087870.81559002</v>
      </c>
      <c r="M214" s="13">
        <v>411614360.79632503</v>
      </c>
    </row>
    <row r="215" spans="3:13" s="1" customFormat="1" ht="11.1" customHeight="1" x14ac:dyDescent="0.15">
      <c r="C215" s="55">
        <v>46113</v>
      </c>
      <c r="D215" s="56">
        <v>52322</v>
      </c>
      <c r="E215" s="13">
        <v>204</v>
      </c>
      <c r="F215" s="57">
        <v>6209</v>
      </c>
      <c r="G215" s="111"/>
      <c r="H215" s="111"/>
      <c r="I215" s="92">
        <v>2186715384.8737302</v>
      </c>
      <c r="J215" s="92"/>
      <c r="K215" s="13">
        <v>1556445933.4277699</v>
      </c>
      <c r="L215" s="13">
        <v>934612414.61897194</v>
      </c>
      <c r="M215" s="13">
        <v>399411242.28851599</v>
      </c>
    </row>
    <row r="216" spans="3:13" s="1" customFormat="1" ht="11.1" customHeight="1" x14ac:dyDescent="0.15">
      <c r="C216" s="55">
        <v>46113</v>
      </c>
      <c r="D216" s="56">
        <v>52352</v>
      </c>
      <c r="E216" s="13">
        <v>205</v>
      </c>
      <c r="F216" s="57">
        <v>6239</v>
      </c>
      <c r="G216" s="111"/>
      <c r="H216" s="111"/>
      <c r="I216" s="92">
        <v>2139234416.40172</v>
      </c>
      <c r="J216" s="92"/>
      <c r="K216" s="13">
        <v>1520150952.57006</v>
      </c>
      <c r="L216" s="13">
        <v>910571366.90751505</v>
      </c>
      <c r="M216" s="13">
        <v>387542032.377195</v>
      </c>
    </row>
    <row r="217" spans="3:13" s="1" customFormat="1" ht="11.1" customHeight="1" x14ac:dyDescent="0.15">
      <c r="C217" s="55">
        <v>46113</v>
      </c>
      <c r="D217" s="56">
        <v>52383</v>
      </c>
      <c r="E217" s="13">
        <v>206</v>
      </c>
      <c r="F217" s="57">
        <v>6270</v>
      </c>
      <c r="G217" s="111"/>
      <c r="H217" s="111"/>
      <c r="I217" s="92">
        <v>2092035294.70842</v>
      </c>
      <c r="J217" s="92"/>
      <c r="K217" s="13">
        <v>1484089612.22644</v>
      </c>
      <c r="L217" s="13">
        <v>886709766.39885104</v>
      </c>
      <c r="M217" s="13">
        <v>375788022.96821302</v>
      </c>
    </row>
    <row r="218" spans="3:13" s="1" customFormat="1" ht="11.1" customHeight="1" x14ac:dyDescent="0.15">
      <c r="C218" s="55">
        <v>46113</v>
      </c>
      <c r="D218" s="56">
        <v>52413</v>
      </c>
      <c r="E218" s="13">
        <v>207</v>
      </c>
      <c r="F218" s="57">
        <v>6300</v>
      </c>
      <c r="G218" s="111"/>
      <c r="H218" s="111"/>
      <c r="I218" s="92">
        <v>2045236649.8654499</v>
      </c>
      <c r="J218" s="92"/>
      <c r="K218" s="13">
        <v>1448509156.73983</v>
      </c>
      <c r="L218" s="13">
        <v>863321146.59801495</v>
      </c>
      <c r="M218" s="13">
        <v>364376118.02622098</v>
      </c>
    </row>
    <row r="219" spans="3:13" s="1" customFormat="1" ht="11.1" customHeight="1" x14ac:dyDescent="0.15">
      <c r="C219" s="55">
        <v>46113</v>
      </c>
      <c r="D219" s="56">
        <v>52444</v>
      </c>
      <c r="E219" s="13">
        <v>208</v>
      </c>
      <c r="F219" s="57">
        <v>6331</v>
      </c>
      <c r="G219" s="111"/>
      <c r="H219" s="111"/>
      <c r="I219" s="92">
        <v>1998807180.04263</v>
      </c>
      <c r="J219" s="92"/>
      <c r="K219" s="13">
        <v>1413225152.25283</v>
      </c>
      <c r="L219" s="13">
        <v>840149522.90860295</v>
      </c>
      <c r="M219" s="13">
        <v>353094319.25028503</v>
      </c>
    </row>
    <row r="220" spans="3:13" s="1" customFormat="1" ht="11.1" customHeight="1" x14ac:dyDescent="0.15">
      <c r="C220" s="55">
        <v>46113</v>
      </c>
      <c r="D220" s="56">
        <v>52475</v>
      </c>
      <c r="E220" s="13">
        <v>209</v>
      </c>
      <c r="F220" s="57">
        <v>6362</v>
      </c>
      <c r="G220" s="111"/>
      <c r="H220" s="111"/>
      <c r="I220" s="92">
        <v>1952813811.13557</v>
      </c>
      <c r="J220" s="92"/>
      <c r="K220" s="13">
        <v>1378364484.7757199</v>
      </c>
      <c r="L220" s="13">
        <v>817341205.72418594</v>
      </c>
      <c r="M220" s="13">
        <v>342053594.88451803</v>
      </c>
    </row>
    <row r="221" spans="3:13" s="1" customFormat="1" ht="11.1" customHeight="1" x14ac:dyDescent="0.15">
      <c r="C221" s="55">
        <v>46113</v>
      </c>
      <c r="D221" s="56">
        <v>52505</v>
      </c>
      <c r="E221" s="13">
        <v>210</v>
      </c>
      <c r="F221" s="57">
        <v>6392</v>
      </c>
      <c r="G221" s="111"/>
      <c r="H221" s="111"/>
      <c r="I221" s="92">
        <v>1906894061.59794</v>
      </c>
      <c r="J221" s="92"/>
      <c r="K221" s="13">
        <v>1343743458.84565</v>
      </c>
      <c r="L221" s="13">
        <v>794850497.07766795</v>
      </c>
      <c r="M221" s="13">
        <v>331277773.45266199</v>
      </c>
    </row>
    <row r="222" spans="3:13" s="1" customFormat="1" ht="11.1" customHeight="1" x14ac:dyDescent="0.15">
      <c r="C222" s="55">
        <v>46113</v>
      </c>
      <c r="D222" s="56">
        <v>52536</v>
      </c>
      <c r="E222" s="13">
        <v>211</v>
      </c>
      <c r="F222" s="57">
        <v>6423</v>
      </c>
      <c r="G222" s="111"/>
      <c r="H222" s="111"/>
      <c r="I222" s="92">
        <v>1860780935.52074</v>
      </c>
      <c r="J222" s="92"/>
      <c r="K222" s="13">
        <v>1309024647.2395699</v>
      </c>
      <c r="L222" s="13">
        <v>772344403.06062305</v>
      </c>
      <c r="M222" s="13">
        <v>320534271.94638598</v>
      </c>
    </row>
    <row r="223" spans="3:13" s="1" customFormat="1" ht="11.1" customHeight="1" x14ac:dyDescent="0.15">
      <c r="C223" s="55">
        <v>46113</v>
      </c>
      <c r="D223" s="56">
        <v>52566</v>
      </c>
      <c r="E223" s="13">
        <v>212</v>
      </c>
      <c r="F223" s="57">
        <v>6453</v>
      </c>
      <c r="G223" s="111"/>
      <c r="H223" s="111"/>
      <c r="I223" s="92">
        <v>1815868362.0824699</v>
      </c>
      <c r="J223" s="92"/>
      <c r="K223" s="13">
        <v>1275332708.8117199</v>
      </c>
      <c r="L223" s="13">
        <v>750613628.612167</v>
      </c>
      <c r="M223" s="13">
        <v>310238717.85958099</v>
      </c>
    </row>
    <row r="224" spans="3:13" s="1" customFormat="1" ht="11.1" customHeight="1" x14ac:dyDescent="0.15">
      <c r="C224" s="55">
        <v>46113</v>
      </c>
      <c r="D224" s="56">
        <v>52597</v>
      </c>
      <c r="E224" s="13">
        <v>213</v>
      </c>
      <c r="F224" s="57">
        <v>6484</v>
      </c>
      <c r="G224" s="111"/>
      <c r="H224" s="111"/>
      <c r="I224" s="92">
        <v>1771303428.83126</v>
      </c>
      <c r="J224" s="92"/>
      <c r="K224" s="13">
        <v>1241923596.39271</v>
      </c>
      <c r="L224" s="13">
        <v>729091304.66312897</v>
      </c>
      <c r="M224" s="13">
        <v>300066898.73420399</v>
      </c>
    </row>
    <row r="225" spans="3:13" s="1" customFormat="1" ht="11.1" customHeight="1" x14ac:dyDescent="0.15">
      <c r="C225" s="55">
        <v>46113</v>
      </c>
      <c r="D225" s="56">
        <v>52628</v>
      </c>
      <c r="E225" s="13">
        <v>214</v>
      </c>
      <c r="F225" s="57">
        <v>6515</v>
      </c>
      <c r="G225" s="111"/>
      <c r="H225" s="111"/>
      <c r="I225" s="92">
        <v>1727290138.44367</v>
      </c>
      <c r="J225" s="92"/>
      <c r="K225" s="13">
        <v>1209010264.27684</v>
      </c>
      <c r="L225" s="13">
        <v>707963912.84082699</v>
      </c>
      <c r="M225" s="13">
        <v>290137531.32069701</v>
      </c>
    </row>
    <row r="226" spans="3:13" s="1" customFormat="1" ht="11.1" customHeight="1" x14ac:dyDescent="0.15">
      <c r="C226" s="55">
        <v>46113</v>
      </c>
      <c r="D226" s="56">
        <v>52657</v>
      </c>
      <c r="E226" s="13">
        <v>215</v>
      </c>
      <c r="F226" s="57">
        <v>6544</v>
      </c>
      <c r="G226" s="111"/>
      <c r="H226" s="111"/>
      <c r="I226" s="92">
        <v>1683474778.4857399</v>
      </c>
      <c r="J226" s="92"/>
      <c r="K226" s="13">
        <v>1176472148.82248</v>
      </c>
      <c r="L226" s="13">
        <v>687271326.27505696</v>
      </c>
      <c r="M226" s="13">
        <v>280541143.55934399</v>
      </c>
    </row>
    <row r="227" spans="3:13" s="1" customFormat="1" ht="11.1" customHeight="1" x14ac:dyDescent="0.15">
      <c r="C227" s="55">
        <v>46113</v>
      </c>
      <c r="D227" s="56">
        <v>52688</v>
      </c>
      <c r="E227" s="13">
        <v>216</v>
      </c>
      <c r="F227" s="57">
        <v>6575</v>
      </c>
      <c r="G227" s="111"/>
      <c r="H227" s="111"/>
      <c r="I227" s="92">
        <v>1640060130.1464901</v>
      </c>
      <c r="J227" s="92"/>
      <c r="K227" s="13">
        <v>1144188520.47633</v>
      </c>
      <c r="L227" s="13">
        <v>666711972.05653405</v>
      </c>
      <c r="M227" s="13">
        <v>270996206.33884603</v>
      </c>
    </row>
    <row r="228" spans="3:13" s="1" customFormat="1" ht="11.1" customHeight="1" x14ac:dyDescent="0.15">
      <c r="C228" s="55">
        <v>46113</v>
      </c>
      <c r="D228" s="56">
        <v>52718</v>
      </c>
      <c r="E228" s="13">
        <v>217</v>
      </c>
      <c r="F228" s="57">
        <v>6605</v>
      </c>
      <c r="G228" s="111"/>
      <c r="H228" s="111"/>
      <c r="I228" s="92">
        <v>1596968089.0423801</v>
      </c>
      <c r="J228" s="92"/>
      <c r="K228" s="13">
        <v>1112296610.01947</v>
      </c>
      <c r="L228" s="13">
        <v>646533523.49055505</v>
      </c>
      <c r="M228" s="13">
        <v>261717093.98749301</v>
      </c>
    </row>
    <row r="229" spans="3:13" s="1" customFormat="1" ht="11.1" customHeight="1" x14ac:dyDescent="0.15">
      <c r="C229" s="55">
        <v>46113</v>
      </c>
      <c r="D229" s="56">
        <v>52749</v>
      </c>
      <c r="E229" s="13">
        <v>218</v>
      </c>
      <c r="F229" s="57">
        <v>6636</v>
      </c>
      <c r="G229" s="111"/>
      <c r="H229" s="111"/>
      <c r="I229" s="92">
        <v>1554177119.4539399</v>
      </c>
      <c r="J229" s="92"/>
      <c r="K229" s="13">
        <v>1080656488.9904799</v>
      </c>
      <c r="L229" s="13">
        <v>626544891.49207103</v>
      </c>
      <c r="M229" s="13">
        <v>252551442.75097299</v>
      </c>
    </row>
    <row r="230" spans="3:13" s="1" customFormat="1" ht="11.1" customHeight="1" x14ac:dyDescent="0.15">
      <c r="C230" s="55">
        <v>46113</v>
      </c>
      <c r="D230" s="56">
        <v>52779</v>
      </c>
      <c r="E230" s="13">
        <v>219</v>
      </c>
      <c r="F230" s="57">
        <v>6666</v>
      </c>
      <c r="G230" s="111"/>
      <c r="H230" s="111"/>
      <c r="I230" s="92">
        <v>1511960847.3939199</v>
      </c>
      <c r="J230" s="92"/>
      <c r="K230" s="13">
        <v>1049576891.09771</v>
      </c>
      <c r="L230" s="13">
        <v>607027764.04680502</v>
      </c>
      <c r="M230" s="13">
        <v>243681354.00005999</v>
      </c>
    </row>
    <row r="231" spans="3:13" s="1" customFormat="1" ht="11.1" customHeight="1" x14ac:dyDescent="0.15">
      <c r="C231" s="55">
        <v>46113</v>
      </c>
      <c r="D231" s="56">
        <v>52810</v>
      </c>
      <c r="E231" s="13">
        <v>220</v>
      </c>
      <c r="F231" s="57">
        <v>6697</v>
      </c>
      <c r="G231" s="111"/>
      <c r="H231" s="111"/>
      <c r="I231" s="92">
        <v>1470346367.0364201</v>
      </c>
      <c r="J231" s="92"/>
      <c r="K231" s="13">
        <v>1018957679.6932</v>
      </c>
      <c r="L231" s="13">
        <v>587820238.671574</v>
      </c>
      <c r="M231" s="13">
        <v>234971342.552378</v>
      </c>
    </row>
    <row r="232" spans="3:13" s="1" customFormat="1" ht="11.1" customHeight="1" x14ac:dyDescent="0.15">
      <c r="C232" s="55">
        <v>46113</v>
      </c>
      <c r="D232" s="56">
        <v>52841</v>
      </c>
      <c r="E232" s="13">
        <v>221</v>
      </c>
      <c r="F232" s="57">
        <v>6728</v>
      </c>
      <c r="G232" s="111"/>
      <c r="H232" s="111"/>
      <c r="I232" s="92">
        <v>1429152062.0322399</v>
      </c>
      <c r="J232" s="92"/>
      <c r="K232" s="13">
        <v>988730003.73838103</v>
      </c>
      <c r="L232" s="13">
        <v>568931780.53022897</v>
      </c>
      <c r="M232" s="13">
        <v>226457744.38962299</v>
      </c>
    </row>
    <row r="233" spans="3:13" s="1" customFormat="1" ht="11.1" customHeight="1" x14ac:dyDescent="0.15">
      <c r="C233" s="55">
        <v>46113</v>
      </c>
      <c r="D233" s="56">
        <v>52871</v>
      </c>
      <c r="E233" s="13">
        <v>222</v>
      </c>
      <c r="F233" s="57">
        <v>6758</v>
      </c>
      <c r="G233" s="111"/>
      <c r="H233" s="111"/>
      <c r="I233" s="92">
        <v>1388938381.69067</v>
      </c>
      <c r="J233" s="92"/>
      <c r="K233" s="13">
        <v>959331738.19261098</v>
      </c>
      <c r="L233" s="13">
        <v>550656868.72791302</v>
      </c>
      <c r="M233" s="13">
        <v>218285117.77488601</v>
      </c>
    </row>
    <row r="234" spans="3:13" s="1" customFormat="1" ht="11.1" customHeight="1" x14ac:dyDescent="0.15">
      <c r="C234" s="55">
        <v>46113</v>
      </c>
      <c r="D234" s="56">
        <v>52902</v>
      </c>
      <c r="E234" s="13">
        <v>223</v>
      </c>
      <c r="F234" s="57">
        <v>6789</v>
      </c>
      <c r="G234" s="111"/>
      <c r="H234" s="111"/>
      <c r="I234" s="92">
        <v>1349684286.32494</v>
      </c>
      <c r="J234" s="92"/>
      <c r="K234" s="13">
        <v>930638047.99421096</v>
      </c>
      <c r="L234" s="13">
        <v>532828130.406582</v>
      </c>
      <c r="M234" s="13">
        <v>210323030.73264799</v>
      </c>
    </row>
    <row r="235" spans="3:13" s="1" customFormat="1" ht="11.1" customHeight="1" x14ac:dyDescent="0.15">
      <c r="C235" s="55">
        <v>46113</v>
      </c>
      <c r="D235" s="56">
        <v>52932</v>
      </c>
      <c r="E235" s="13">
        <v>224</v>
      </c>
      <c r="F235" s="57">
        <v>6819</v>
      </c>
      <c r="G235" s="111"/>
      <c r="H235" s="111"/>
      <c r="I235" s="92">
        <v>1311532501.33846</v>
      </c>
      <c r="J235" s="92"/>
      <c r="K235" s="13">
        <v>902847147.55179405</v>
      </c>
      <c r="L235" s="13">
        <v>515644439.14950401</v>
      </c>
      <c r="M235" s="13">
        <v>202705768.66582999</v>
      </c>
    </row>
    <row r="236" spans="3:13" s="1" customFormat="1" ht="11.1" customHeight="1" x14ac:dyDescent="0.15">
      <c r="C236" s="55">
        <v>46113</v>
      </c>
      <c r="D236" s="56">
        <v>52963</v>
      </c>
      <c r="E236" s="13">
        <v>225</v>
      </c>
      <c r="F236" s="57">
        <v>6850</v>
      </c>
      <c r="G236" s="111"/>
      <c r="H236" s="111"/>
      <c r="I236" s="92">
        <v>1275834979.4922199</v>
      </c>
      <c r="J236" s="92"/>
      <c r="K236" s="13">
        <v>876783678.90212798</v>
      </c>
      <c r="L236" s="13">
        <v>499485238.77802902</v>
      </c>
      <c r="M236" s="13">
        <v>195521737.20566899</v>
      </c>
    </row>
    <row r="237" spans="3:13" s="1" customFormat="1" ht="11.1" customHeight="1" x14ac:dyDescent="0.15">
      <c r="C237" s="55">
        <v>46113</v>
      </c>
      <c r="D237" s="56">
        <v>52994</v>
      </c>
      <c r="E237" s="13">
        <v>226</v>
      </c>
      <c r="F237" s="57">
        <v>6881</v>
      </c>
      <c r="G237" s="111"/>
      <c r="H237" s="111"/>
      <c r="I237" s="92">
        <v>1240573547.7183399</v>
      </c>
      <c r="J237" s="92"/>
      <c r="K237" s="13">
        <v>851105207.217641</v>
      </c>
      <c r="L237" s="13">
        <v>483623662.51008803</v>
      </c>
      <c r="M237" s="13">
        <v>188510936.262153</v>
      </c>
    </row>
    <row r="238" spans="3:13" s="1" customFormat="1" ht="11.1" customHeight="1" x14ac:dyDescent="0.15">
      <c r="C238" s="55">
        <v>46113</v>
      </c>
      <c r="D238" s="56">
        <v>53022</v>
      </c>
      <c r="E238" s="13">
        <v>227</v>
      </c>
      <c r="F238" s="57">
        <v>6909</v>
      </c>
      <c r="G238" s="111"/>
      <c r="H238" s="111"/>
      <c r="I238" s="92">
        <v>1205815584.46715</v>
      </c>
      <c r="J238" s="92"/>
      <c r="K238" s="13">
        <v>825991820.29483604</v>
      </c>
      <c r="L238" s="13">
        <v>468275198.651021</v>
      </c>
      <c r="M238" s="13">
        <v>181829848.44177499</v>
      </c>
    </row>
    <row r="239" spans="3:13" s="1" customFormat="1" ht="11.1" customHeight="1" x14ac:dyDescent="0.15">
      <c r="C239" s="55">
        <v>46113</v>
      </c>
      <c r="D239" s="56">
        <v>53053</v>
      </c>
      <c r="E239" s="13">
        <v>228</v>
      </c>
      <c r="F239" s="57">
        <v>6940</v>
      </c>
      <c r="G239" s="111"/>
      <c r="H239" s="111"/>
      <c r="I239" s="92">
        <v>1171519431.1309199</v>
      </c>
      <c r="J239" s="92"/>
      <c r="K239" s="13">
        <v>801137626.37727201</v>
      </c>
      <c r="L239" s="13">
        <v>453029655.935498</v>
      </c>
      <c r="M239" s="13">
        <v>175164975.221955</v>
      </c>
    </row>
    <row r="240" spans="3:13" s="1" customFormat="1" ht="11.1" customHeight="1" x14ac:dyDescent="0.15">
      <c r="C240" s="55">
        <v>46113</v>
      </c>
      <c r="D240" s="56">
        <v>53083</v>
      </c>
      <c r="E240" s="13">
        <v>229</v>
      </c>
      <c r="F240" s="57">
        <v>6970</v>
      </c>
      <c r="G240" s="111"/>
      <c r="H240" s="111"/>
      <c r="I240" s="92">
        <v>1137575402.06743</v>
      </c>
      <c r="J240" s="92"/>
      <c r="K240" s="13">
        <v>776648282.39042997</v>
      </c>
      <c r="L240" s="13">
        <v>438100406.85143399</v>
      </c>
      <c r="M240" s="13">
        <v>168698173.11001199</v>
      </c>
    </row>
    <row r="241" spans="3:13" s="1" customFormat="1" ht="11.1" customHeight="1" x14ac:dyDescent="0.15">
      <c r="C241" s="55">
        <v>46113</v>
      </c>
      <c r="D241" s="56">
        <v>53114</v>
      </c>
      <c r="E241" s="13">
        <v>230</v>
      </c>
      <c r="F241" s="57">
        <v>7001</v>
      </c>
      <c r="G241" s="111"/>
      <c r="H241" s="111"/>
      <c r="I241" s="92">
        <v>1104326825.34828</v>
      </c>
      <c r="J241" s="92"/>
      <c r="K241" s="13">
        <v>752669979.298419</v>
      </c>
      <c r="L241" s="13">
        <v>423494678.54830903</v>
      </c>
      <c r="M241" s="13">
        <v>162383276.479855</v>
      </c>
    </row>
    <row r="242" spans="3:13" s="1" customFormat="1" ht="11.1" customHeight="1" x14ac:dyDescent="0.15">
      <c r="C242" s="55">
        <v>46113</v>
      </c>
      <c r="D242" s="56">
        <v>53144</v>
      </c>
      <c r="E242" s="13">
        <v>231</v>
      </c>
      <c r="F242" s="57">
        <v>7031</v>
      </c>
      <c r="G242" s="111"/>
      <c r="H242" s="111"/>
      <c r="I242" s="92">
        <v>1071966900.8240499</v>
      </c>
      <c r="J242" s="92"/>
      <c r="K242" s="13">
        <v>729415367.14601302</v>
      </c>
      <c r="L242" s="13">
        <v>409400189.40983403</v>
      </c>
      <c r="M242" s="13">
        <v>156335448.997695</v>
      </c>
    </row>
    <row r="243" spans="3:13" s="1" customFormat="1" ht="11.1" customHeight="1" x14ac:dyDescent="0.15">
      <c r="C243" s="55">
        <v>46113</v>
      </c>
      <c r="D243" s="56">
        <v>53175</v>
      </c>
      <c r="E243" s="13">
        <v>232</v>
      </c>
      <c r="F243" s="57">
        <v>7062</v>
      </c>
      <c r="G243" s="111"/>
      <c r="H243" s="111"/>
      <c r="I243" s="92">
        <v>1040213401.99224</v>
      </c>
      <c r="J243" s="92"/>
      <c r="K243" s="13">
        <v>706608336.316154</v>
      </c>
      <c r="L243" s="13">
        <v>395590615.36099201</v>
      </c>
      <c r="M243" s="13">
        <v>150422231.05642799</v>
      </c>
    </row>
    <row r="244" spans="3:13" s="1" customFormat="1" ht="11.1" customHeight="1" x14ac:dyDescent="0.15">
      <c r="C244" s="55">
        <v>46113</v>
      </c>
      <c r="D244" s="56">
        <v>53206</v>
      </c>
      <c r="E244" s="13">
        <v>233</v>
      </c>
      <c r="F244" s="57">
        <v>7093</v>
      </c>
      <c r="G244" s="111"/>
      <c r="H244" s="111"/>
      <c r="I244" s="92">
        <v>1009120628.95541</v>
      </c>
      <c r="J244" s="92"/>
      <c r="K244" s="13">
        <v>684324636.33630598</v>
      </c>
      <c r="L244" s="13">
        <v>382140873.182307</v>
      </c>
      <c r="M244" s="13">
        <v>144692545.421942</v>
      </c>
    </row>
    <row r="245" spans="3:13" s="1" customFormat="1" ht="11.1" customHeight="1" x14ac:dyDescent="0.15">
      <c r="C245" s="55">
        <v>46113</v>
      </c>
      <c r="D245" s="56">
        <v>53236</v>
      </c>
      <c r="E245" s="13">
        <v>234</v>
      </c>
      <c r="F245" s="57">
        <v>7123</v>
      </c>
      <c r="G245" s="111"/>
      <c r="H245" s="111"/>
      <c r="I245" s="92">
        <v>978868043.33084905</v>
      </c>
      <c r="J245" s="92"/>
      <c r="K245" s="13">
        <v>662719579.80819905</v>
      </c>
      <c r="L245" s="13">
        <v>369165311.12497199</v>
      </c>
      <c r="M245" s="13">
        <v>139206538.38556099</v>
      </c>
    </row>
    <row r="246" spans="3:13" s="1" customFormat="1" ht="11.1" customHeight="1" x14ac:dyDescent="0.15">
      <c r="C246" s="55">
        <v>46113</v>
      </c>
      <c r="D246" s="56">
        <v>53267</v>
      </c>
      <c r="E246" s="13">
        <v>235</v>
      </c>
      <c r="F246" s="57">
        <v>7154</v>
      </c>
      <c r="G246" s="111"/>
      <c r="H246" s="111"/>
      <c r="I246" s="92">
        <v>949497419.419873</v>
      </c>
      <c r="J246" s="92"/>
      <c r="K246" s="13">
        <v>641744594.32072699</v>
      </c>
      <c r="L246" s="13">
        <v>356572130.26078701</v>
      </c>
      <c r="M246" s="13">
        <v>133888342.092664</v>
      </c>
    </row>
    <row r="247" spans="3:13" s="1" customFormat="1" ht="11.1" customHeight="1" x14ac:dyDescent="0.15">
      <c r="C247" s="55">
        <v>46113</v>
      </c>
      <c r="D247" s="56">
        <v>53297</v>
      </c>
      <c r="E247" s="13">
        <v>236</v>
      </c>
      <c r="F247" s="57">
        <v>7184</v>
      </c>
      <c r="G247" s="111"/>
      <c r="H247" s="111"/>
      <c r="I247" s="92">
        <v>920789067.12576699</v>
      </c>
      <c r="J247" s="92"/>
      <c r="K247" s="13">
        <v>621319730.03068197</v>
      </c>
      <c r="L247" s="13">
        <v>344373788.76243699</v>
      </c>
      <c r="M247" s="13">
        <v>128777959.78797001</v>
      </c>
    </row>
    <row r="248" spans="3:13" s="1" customFormat="1" ht="11.1" customHeight="1" x14ac:dyDescent="0.15">
      <c r="C248" s="55">
        <v>46113</v>
      </c>
      <c r="D248" s="56">
        <v>53328</v>
      </c>
      <c r="E248" s="13">
        <v>237</v>
      </c>
      <c r="F248" s="57">
        <v>7215</v>
      </c>
      <c r="G248" s="111"/>
      <c r="H248" s="111"/>
      <c r="I248" s="92">
        <v>892846390.73657501</v>
      </c>
      <c r="J248" s="92"/>
      <c r="K248" s="13">
        <v>601443058.90479398</v>
      </c>
      <c r="L248" s="13">
        <v>332509114.12106901</v>
      </c>
      <c r="M248" s="13">
        <v>123814533.331147</v>
      </c>
    </row>
    <row r="249" spans="3:13" s="1" customFormat="1" ht="11.1" customHeight="1" x14ac:dyDescent="0.15">
      <c r="C249" s="55">
        <v>46113</v>
      </c>
      <c r="D249" s="56">
        <v>53359</v>
      </c>
      <c r="E249" s="13">
        <v>238</v>
      </c>
      <c r="F249" s="57">
        <v>7246</v>
      </c>
      <c r="G249" s="111"/>
      <c r="H249" s="111"/>
      <c r="I249" s="92">
        <v>865446533.99257505</v>
      </c>
      <c r="J249" s="92"/>
      <c r="K249" s="13">
        <v>581997061.40283895</v>
      </c>
      <c r="L249" s="13">
        <v>320940054.047858</v>
      </c>
      <c r="M249" s="13">
        <v>119000452.337321</v>
      </c>
    </row>
    <row r="250" spans="3:13" s="1" customFormat="1" ht="11.1" customHeight="1" x14ac:dyDescent="0.15">
      <c r="C250" s="55">
        <v>46113</v>
      </c>
      <c r="D250" s="56">
        <v>53387</v>
      </c>
      <c r="E250" s="13">
        <v>239</v>
      </c>
      <c r="F250" s="57">
        <v>7274</v>
      </c>
      <c r="G250" s="111"/>
      <c r="H250" s="111"/>
      <c r="I250" s="92">
        <v>838468763.25237</v>
      </c>
      <c r="J250" s="92"/>
      <c r="K250" s="13">
        <v>562991139.27326703</v>
      </c>
      <c r="L250" s="13">
        <v>309746070.42048198</v>
      </c>
      <c r="M250" s="13">
        <v>114410400.91311599</v>
      </c>
    </row>
    <row r="251" spans="3:13" s="1" customFormat="1" ht="11.1" customHeight="1" x14ac:dyDescent="0.15">
      <c r="C251" s="55">
        <v>46113</v>
      </c>
      <c r="D251" s="56">
        <v>53418</v>
      </c>
      <c r="E251" s="13">
        <v>240</v>
      </c>
      <c r="F251" s="57">
        <v>7305</v>
      </c>
      <c r="G251" s="111"/>
      <c r="H251" s="111"/>
      <c r="I251" s="92">
        <v>812018678.90884805</v>
      </c>
      <c r="J251" s="92"/>
      <c r="K251" s="13">
        <v>544306437.05848098</v>
      </c>
      <c r="L251" s="13">
        <v>298704530.04114401</v>
      </c>
      <c r="M251" s="13">
        <v>109864688.980195</v>
      </c>
    </row>
    <row r="252" spans="3:13" s="1" customFormat="1" ht="11.1" customHeight="1" x14ac:dyDescent="0.15">
      <c r="C252" s="55">
        <v>46113</v>
      </c>
      <c r="D252" s="56">
        <v>53448</v>
      </c>
      <c r="E252" s="13">
        <v>241</v>
      </c>
      <c r="F252" s="57">
        <v>7335</v>
      </c>
      <c r="G252" s="111"/>
      <c r="H252" s="111"/>
      <c r="I252" s="92">
        <v>786032331.26864803</v>
      </c>
      <c r="J252" s="92"/>
      <c r="K252" s="13">
        <v>526022621.39164603</v>
      </c>
      <c r="L252" s="13">
        <v>287960240.18619299</v>
      </c>
      <c r="M252" s="13">
        <v>105478739.735202</v>
      </c>
    </row>
    <row r="253" spans="3:13" s="1" customFormat="1" ht="11.1" customHeight="1" x14ac:dyDescent="0.15">
      <c r="C253" s="55">
        <v>46113</v>
      </c>
      <c r="D253" s="56">
        <v>53479</v>
      </c>
      <c r="E253" s="13">
        <v>242</v>
      </c>
      <c r="F253" s="57">
        <v>7366</v>
      </c>
      <c r="G253" s="111"/>
      <c r="H253" s="111"/>
      <c r="I253" s="92">
        <v>760524794.94234002</v>
      </c>
      <c r="J253" s="92"/>
      <c r="K253" s="13">
        <v>508089439.16333199</v>
      </c>
      <c r="L253" s="13">
        <v>277435714.146626</v>
      </c>
      <c r="M253" s="13">
        <v>101193214.39119899</v>
      </c>
    </row>
    <row r="254" spans="3:13" s="1" customFormat="1" ht="11.1" customHeight="1" x14ac:dyDescent="0.15">
      <c r="C254" s="55">
        <v>46113</v>
      </c>
      <c r="D254" s="56">
        <v>53509</v>
      </c>
      <c r="E254" s="13">
        <v>243</v>
      </c>
      <c r="F254" s="57">
        <v>7396</v>
      </c>
      <c r="G254" s="111"/>
      <c r="H254" s="111"/>
      <c r="I254" s="92">
        <v>735748107.06182396</v>
      </c>
      <c r="J254" s="92"/>
      <c r="K254" s="13">
        <v>490729881.865031</v>
      </c>
      <c r="L254" s="13">
        <v>267297237.425614</v>
      </c>
      <c r="M254" s="13">
        <v>97095606.379180804</v>
      </c>
    </row>
    <row r="255" spans="3:13" s="1" customFormat="1" ht="11.1" customHeight="1" x14ac:dyDescent="0.15">
      <c r="C255" s="55">
        <v>46113</v>
      </c>
      <c r="D255" s="56">
        <v>53540</v>
      </c>
      <c r="E255" s="13">
        <v>244</v>
      </c>
      <c r="F255" s="57">
        <v>7427</v>
      </c>
      <c r="G255" s="111"/>
      <c r="H255" s="111"/>
      <c r="I255" s="92">
        <v>711543849.46710801</v>
      </c>
      <c r="J255" s="92"/>
      <c r="K255" s="13">
        <v>473781172.93002301</v>
      </c>
      <c r="L255" s="13">
        <v>257409077.25324899</v>
      </c>
      <c r="M255" s="13">
        <v>93107697.174823597</v>
      </c>
    </row>
    <row r="256" spans="3:13" s="1" customFormat="1" ht="11.1" customHeight="1" x14ac:dyDescent="0.15">
      <c r="C256" s="55">
        <v>46113</v>
      </c>
      <c r="D256" s="56">
        <v>53571</v>
      </c>
      <c r="E256" s="13">
        <v>245</v>
      </c>
      <c r="F256" s="57">
        <v>7458</v>
      </c>
      <c r="G256" s="111"/>
      <c r="H256" s="111"/>
      <c r="I256" s="92">
        <v>687988020.11836195</v>
      </c>
      <c r="J256" s="92"/>
      <c r="K256" s="13">
        <v>457319568.24303901</v>
      </c>
      <c r="L256" s="13">
        <v>247833458.03942499</v>
      </c>
      <c r="M256" s="13">
        <v>89264398.707564607</v>
      </c>
    </row>
    <row r="257" spans="3:13" s="1" customFormat="1" ht="11.1" customHeight="1" x14ac:dyDescent="0.15">
      <c r="C257" s="55">
        <v>46113</v>
      </c>
      <c r="D257" s="56">
        <v>53601</v>
      </c>
      <c r="E257" s="13">
        <v>246</v>
      </c>
      <c r="F257" s="57">
        <v>7488</v>
      </c>
      <c r="G257" s="111"/>
      <c r="H257" s="111"/>
      <c r="I257" s="92">
        <v>665035313.79188597</v>
      </c>
      <c r="J257" s="92"/>
      <c r="K257" s="13">
        <v>441336835.24882901</v>
      </c>
      <c r="L257" s="13">
        <v>238583329.83488601</v>
      </c>
      <c r="M257" s="13">
        <v>85580442.219027802</v>
      </c>
    </row>
    <row r="258" spans="3:13" s="1" customFormat="1" ht="11.1" customHeight="1" x14ac:dyDescent="0.15">
      <c r="C258" s="55">
        <v>46113</v>
      </c>
      <c r="D258" s="56">
        <v>53632</v>
      </c>
      <c r="E258" s="13">
        <v>247</v>
      </c>
      <c r="F258" s="57">
        <v>7519</v>
      </c>
      <c r="G258" s="111"/>
      <c r="H258" s="111"/>
      <c r="I258" s="92">
        <v>642510651.95545101</v>
      </c>
      <c r="J258" s="92"/>
      <c r="K258" s="13">
        <v>425665625.56453401</v>
      </c>
      <c r="L258" s="13">
        <v>229526372.16552401</v>
      </c>
      <c r="M258" s="13">
        <v>81982969.088154197</v>
      </c>
    </row>
    <row r="259" spans="3:13" s="1" customFormat="1" ht="11.1" customHeight="1" x14ac:dyDescent="0.15">
      <c r="C259" s="55">
        <v>46113</v>
      </c>
      <c r="D259" s="56">
        <v>53662</v>
      </c>
      <c r="E259" s="13">
        <v>248</v>
      </c>
      <c r="F259" s="57">
        <v>7549</v>
      </c>
      <c r="G259" s="111"/>
      <c r="H259" s="111"/>
      <c r="I259" s="92">
        <v>620414563.57112801</v>
      </c>
      <c r="J259" s="92"/>
      <c r="K259" s="13">
        <v>410352224.91687101</v>
      </c>
      <c r="L259" s="13">
        <v>220724515.325923</v>
      </c>
      <c r="M259" s="13">
        <v>78515916.693908706</v>
      </c>
    </row>
    <row r="260" spans="3:13" s="1" customFormat="1" ht="11.1" customHeight="1" x14ac:dyDescent="0.15">
      <c r="C260" s="55">
        <v>46113</v>
      </c>
      <c r="D260" s="56">
        <v>53693</v>
      </c>
      <c r="E260" s="13">
        <v>249</v>
      </c>
      <c r="F260" s="57">
        <v>7580</v>
      </c>
      <c r="G260" s="111"/>
      <c r="H260" s="111"/>
      <c r="I260" s="92">
        <v>598753702.96233404</v>
      </c>
      <c r="J260" s="92"/>
      <c r="K260" s="13">
        <v>395353693.08422297</v>
      </c>
      <c r="L260" s="13">
        <v>212116118.90981999</v>
      </c>
      <c r="M260" s="13">
        <v>75134158.294769704</v>
      </c>
    </row>
    <row r="261" spans="3:13" s="1" customFormat="1" ht="11.1" customHeight="1" x14ac:dyDescent="0.15">
      <c r="C261" s="55">
        <v>46113</v>
      </c>
      <c r="D261" s="56">
        <v>53724</v>
      </c>
      <c r="E261" s="13">
        <v>250</v>
      </c>
      <c r="F261" s="57">
        <v>7611</v>
      </c>
      <c r="G261" s="111"/>
      <c r="H261" s="111"/>
      <c r="I261" s="92">
        <v>577735359.95717001</v>
      </c>
      <c r="J261" s="92"/>
      <c r="K261" s="13">
        <v>380828389.23387802</v>
      </c>
      <c r="L261" s="13">
        <v>203803332.425401</v>
      </c>
      <c r="M261" s="13">
        <v>71883903.715275303</v>
      </c>
    </row>
    <row r="262" spans="3:13" s="1" customFormat="1" ht="11.1" customHeight="1" x14ac:dyDescent="0.15">
      <c r="C262" s="55">
        <v>46113</v>
      </c>
      <c r="D262" s="56">
        <v>53752</v>
      </c>
      <c r="E262" s="13">
        <v>251</v>
      </c>
      <c r="F262" s="57">
        <v>7639</v>
      </c>
      <c r="G262" s="111"/>
      <c r="H262" s="111"/>
      <c r="I262" s="92">
        <v>557171179.56642997</v>
      </c>
      <c r="J262" s="92"/>
      <c r="K262" s="13">
        <v>366710321.287772</v>
      </c>
      <c r="L262" s="13">
        <v>195797081.884767</v>
      </c>
      <c r="M262" s="13">
        <v>68795748.310814396</v>
      </c>
    </row>
    <row r="263" spans="3:13" s="1" customFormat="1" ht="11.1" customHeight="1" x14ac:dyDescent="0.15">
      <c r="C263" s="55">
        <v>46113</v>
      </c>
      <c r="D263" s="56">
        <v>53783</v>
      </c>
      <c r="E263" s="13">
        <v>252</v>
      </c>
      <c r="F263" s="57">
        <v>7670</v>
      </c>
      <c r="G263" s="111"/>
      <c r="H263" s="111"/>
      <c r="I263" s="92">
        <v>537040948.10761404</v>
      </c>
      <c r="J263" s="92"/>
      <c r="K263" s="13">
        <v>352861819.91425198</v>
      </c>
      <c r="L263" s="13">
        <v>187923825.15907601</v>
      </c>
      <c r="M263" s="13">
        <v>65749710.886701703</v>
      </c>
    </row>
    <row r="264" spans="3:13" s="1" customFormat="1" ht="11.1" customHeight="1" x14ac:dyDescent="0.15">
      <c r="C264" s="55">
        <v>46113</v>
      </c>
      <c r="D264" s="56">
        <v>53813</v>
      </c>
      <c r="E264" s="13">
        <v>253</v>
      </c>
      <c r="F264" s="57">
        <v>7700</v>
      </c>
      <c r="G264" s="111"/>
      <c r="H264" s="111"/>
      <c r="I264" s="92">
        <v>517252009.28394502</v>
      </c>
      <c r="J264" s="92"/>
      <c r="K264" s="13">
        <v>339301684.34555101</v>
      </c>
      <c r="L264" s="13">
        <v>180257339.57599801</v>
      </c>
      <c r="M264" s="13">
        <v>62808879.265342198</v>
      </c>
    </row>
    <row r="265" spans="3:13" s="1" customFormat="1" ht="11.1" customHeight="1" x14ac:dyDescent="0.15">
      <c r="C265" s="55">
        <v>46113</v>
      </c>
      <c r="D265" s="56">
        <v>53844</v>
      </c>
      <c r="E265" s="13">
        <v>254</v>
      </c>
      <c r="F265" s="57">
        <v>7731</v>
      </c>
      <c r="G265" s="111"/>
      <c r="H265" s="111"/>
      <c r="I265" s="92">
        <v>497804046.99834502</v>
      </c>
      <c r="J265" s="92"/>
      <c r="K265" s="13">
        <v>325990565.41104501</v>
      </c>
      <c r="L265" s="13">
        <v>172745230.58444899</v>
      </c>
      <c r="M265" s="13">
        <v>59936416.304144502</v>
      </c>
    </row>
    <row r="266" spans="3:13" s="1" customFormat="1" ht="11.1" customHeight="1" x14ac:dyDescent="0.15">
      <c r="C266" s="55">
        <v>46113</v>
      </c>
      <c r="D266" s="56">
        <v>53874</v>
      </c>
      <c r="E266" s="13">
        <v>255</v>
      </c>
      <c r="F266" s="57">
        <v>7761</v>
      </c>
      <c r="G266" s="111"/>
      <c r="H266" s="111"/>
      <c r="I266" s="92">
        <v>478808889.89426702</v>
      </c>
      <c r="J266" s="92"/>
      <c r="K266" s="13">
        <v>313036784.47399902</v>
      </c>
      <c r="L266" s="13">
        <v>165472632.245538</v>
      </c>
      <c r="M266" s="13">
        <v>57177737.380015299</v>
      </c>
    </row>
    <row r="267" spans="3:13" s="1" customFormat="1" ht="11.1" customHeight="1" x14ac:dyDescent="0.15">
      <c r="C267" s="55">
        <v>46113</v>
      </c>
      <c r="D267" s="56">
        <v>53905</v>
      </c>
      <c r="E267" s="13">
        <v>256</v>
      </c>
      <c r="F267" s="57">
        <v>7792</v>
      </c>
      <c r="G267" s="111"/>
      <c r="H267" s="111"/>
      <c r="I267" s="92">
        <v>460158756.05472302</v>
      </c>
      <c r="J267" s="92"/>
      <c r="K267" s="13">
        <v>300333403.69252801</v>
      </c>
      <c r="L267" s="13">
        <v>158353815.66838801</v>
      </c>
      <c r="M267" s="13">
        <v>54486127.486451499</v>
      </c>
    </row>
    <row r="268" spans="3:13" s="1" customFormat="1" ht="11.1" customHeight="1" x14ac:dyDescent="0.15">
      <c r="C268" s="55">
        <v>46113</v>
      </c>
      <c r="D268" s="56">
        <v>53936</v>
      </c>
      <c r="E268" s="13">
        <v>257</v>
      </c>
      <c r="F268" s="57">
        <v>7823</v>
      </c>
      <c r="G268" s="111"/>
      <c r="H268" s="111"/>
      <c r="I268" s="92">
        <v>442007159.67740703</v>
      </c>
      <c r="J268" s="92"/>
      <c r="K268" s="13">
        <v>287997044.45031703</v>
      </c>
      <c r="L268" s="13">
        <v>151463161.71988899</v>
      </c>
      <c r="M268" s="13">
        <v>51894466.019993298</v>
      </c>
    </row>
    <row r="269" spans="3:13" s="1" customFormat="1" ht="11.1" customHeight="1" x14ac:dyDescent="0.15">
      <c r="C269" s="55">
        <v>46113</v>
      </c>
      <c r="D269" s="56">
        <v>53966</v>
      </c>
      <c r="E269" s="13">
        <v>258</v>
      </c>
      <c r="F269" s="57">
        <v>7853</v>
      </c>
      <c r="G269" s="111"/>
      <c r="H269" s="111"/>
      <c r="I269" s="92">
        <v>424330054.54597902</v>
      </c>
      <c r="J269" s="92"/>
      <c r="K269" s="13">
        <v>276025420.55677301</v>
      </c>
      <c r="L269" s="13">
        <v>144809760.399095</v>
      </c>
      <c r="M269" s="13">
        <v>49411489.7130014</v>
      </c>
    </row>
    <row r="270" spans="3:13" s="1" customFormat="1" ht="11.1" customHeight="1" x14ac:dyDescent="0.15">
      <c r="C270" s="55">
        <v>46113</v>
      </c>
      <c r="D270" s="56">
        <v>53997</v>
      </c>
      <c r="E270" s="13">
        <v>259</v>
      </c>
      <c r="F270" s="57">
        <v>7884</v>
      </c>
      <c r="G270" s="111"/>
      <c r="H270" s="111"/>
      <c r="I270" s="92">
        <v>407101604.52765298</v>
      </c>
      <c r="J270" s="92"/>
      <c r="K270" s="13">
        <v>264369214.24134201</v>
      </c>
      <c r="L270" s="13">
        <v>138341897.38552001</v>
      </c>
      <c r="M270" s="13">
        <v>47004610.697448596</v>
      </c>
    </row>
    <row r="271" spans="3:13" s="1" customFormat="1" ht="11.1" customHeight="1" x14ac:dyDescent="0.15">
      <c r="C271" s="55">
        <v>46113</v>
      </c>
      <c r="D271" s="56">
        <v>54027</v>
      </c>
      <c r="E271" s="13">
        <v>260</v>
      </c>
      <c r="F271" s="57">
        <v>7914</v>
      </c>
      <c r="G271" s="111"/>
      <c r="H271" s="111"/>
      <c r="I271" s="92">
        <v>390106176.242643</v>
      </c>
      <c r="J271" s="92"/>
      <c r="K271" s="13">
        <v>252916668.62079701</v>
      </c>
      <c r="L271" s="13">
        <v>132023143.02209701</v>
      </c>
      <c r="M271" s="13">
        <v>44673798.743115298</v>
      </c>
    </row>
    <row r="272" spans="3:13" s="1" customFormat="1" ht="11.1" customHeight="1" x14ac:dyDescent="0.15">
      <c r="C272" s="55">
        <v>46113</v>
      </c>
      <c r="D272" s="56">
        <v>54058</v>
      </c>
      <c r="E272" s="13">
        <v>261</v>
      </c>
      <c r="F272" s="57">
        <v>7945</v>
      </c>
      <c r="G272" s="111"/>
      <c r="H272" s="111"/>
      <c r="I272" s="92">
        <v>373397918.282996</v>
      </c>
      <c r="J272" s="92"/>
      <c r="K272" s="13">
        <v>241673648.153615</v>
      </c>
      <c r="L272" s="13">
        <v>125833421.55831</v>
      </c>
      <c r="M272" s="13">
        <v>42398983.148217298</v>
      </c>
    </row>
    <row r="273" spans="3:13" s="1" customFormat="1" ht="11.1" customHeight="1" x14ac:dyDescent="0.15">
      <c r="C273" s="55">
        <v>46113</v>
      </c>
      <c r="D273" s="56">
        <v>54089</v>
      </c>
      <c r="E273" s="13">
        <v>262</v>
      </c>
      <c r="F273" s="57">
        <v>7976</v>
      </c>
      <c r="G273" s="111"/>
      <c r="H273" s="111"/>
      <c r="I273" s="92">
        <v>356843840.76354098</v>
      </c>
      <c r="J273" s="92"/>
      <c r="K273" s="13">
        <v>230567658.79057601</v>
      </c>
      <c r="L273" s="13">
        <v>119745496.866566</v>
      </c>
      <c r="M273" s="13">
        <v>40176790.947443902</v>
      </c>
    </row>
    <row r="274" spans="3:13" s="1" customFormat="1" ht="11.1" customHeight="1" x14ac:dyDescent="0.15">
      <c r="C274" s="55">
        <v>46113</v>
      </c>
      <c r="D274" s="56">
        <v>54118</v>
      </c>
      <c r="E274" s="13">
        <v>263</v>
      </c>
      <c r="F274" s="57">
        <v>8005</v>
      </c>
      <c r="G274" s="111"/>
      <c r="H274" s="111"/>
      <c r="I274" s="92">
        <v>340480525.51185799</v>
      </c>
      <c r="J274" s="92"/>
      <c r="K274" s="13">
        <v>219645749.25516599</v>
      </c>
      <c r="L274" s="13">
        <v>113801777.450464</v>
      </c>
      <c r="M274" s="13">
        <v>38031254.169137597</v>
      </c>
    </row>
    <row r="275" spans="3:13" s="1" customFormat="1" ht="11.1" customHeight="1" x14ac:dyDescent="0.15">
      <c r="C275" s="55">
        <v>46113</v>
      </c>
      <c r="D275" s="56">
        <v>54149</v>
      </c>
      <c r="E275" s="13">
        <v>264</v>
      </c>
      <c r="F275" s="57">
        <v>8036</v>
      </c>
      <c r="G275" s="111"/>
      <c r="H275" s="111"/>
      <c r="I275" s="92">
        <v>324233569.09928697</v>
      </c>
      <c r="J275" s="92"/>
      <c r="K275" s="13">
        <v>208809994.68230501</v>
      </c>
      <c r="L275" s="13">
        <v>107912466.12317</v>
      </c>
      <c r="M275" s="13">
        <v>35910366.6526061</v>
      </c>
    </row>
    <row r="276" spans="3:13" s="1" customFormat="1" ht="11.1" customHeight="1" x14ac:dyDescent="0.15">
      <c r="C276" s="55">
        <v>46113</v>
      </c>
      <c r="D276" s="56">
        <v>54179</v>
      </c>
      <c r="E276" s="13">
        <v>265</v>
      </c>
      <c r="F276" s="57">
        <v>8066</v>
      </c>
      <c r="G276" s="111"/>
      <c r="H276" s="111"/>
      <c r="I276" s="92">
        <v>308155092.27398801</v>
      </c>
      <c r="J276" s="92"/>
      <c r="K276" s="13">
        <v>198129532.41077501</v>
      </c>
      <c r="L276" s="13">
        <v>102140814.604298</v>
      </c>
      <c r="M276" s="13">
        <v>33850385.771421999</v>
      </c>
    </row>
    <row r="277" spans="3:13" s="1" customFormat="1" ht="11.1" customHeight="1" x14ac:dyDescent="0.15">
      <c r="C277" s="55">
        <v>46113</v>
      </c>
      <c r="D277" s="56">
        <v>54210</v>
      </c>
      <c r="E277" s="13">
        <v>266</v>
      </c>
      <c r="F277" s="57">
        <v>8097</v>
      </c>
      <c r="G277" s="111"/>
      <c r="H277" s="111"/>
      <c r="I277" s="92">
        <v>292292815.73738003</v>
      </c>
      <c r="J277" s="92"/>
      <c r="K277" s="13">
        <v>187612074.55009601</v>
      </c>
      <c r="L277" s="13">
        <v>96472821.693498597</v>
      </c>
      <c r="M277" s="13">
        <v>31836543.196461901</v>
      </c>
    </row>
    <row r="278" spans="3:13" s="1" customFormat="1" ht="11.1" customHeight="1" x14ac:dyDescent="0.15">
      <c r="C278" s="55">
        <v>46113</v>
      </c>
      <c r="D278" s="56">
        <v>54240</v>
      </c>
      <c r="E278" s="13">
        <v>267</v>
      </c>
      <c r="F278" s="57">
        <v>8127</v>
      </c>
      <c r="G278" s="111"/>
      <c r="H278" s="111"/>
      <c r="I278" s="92">
        <v>276706033.17672497</v>
      </c>
      <c r="J278" s="92"/>
      <c r="K278" s="13">
        <v>177315962.40073901</v>
      </c>
      <c r="L278" s="13">
        <v>90953998.531308696</v>
      </c>
      <c r="M278" s="13">
        <v>29892263.6870571</v>
      </c>
    </row>
    <row r="279" spans="3:13" s="1" customFormat="1" ht="11.1" customHeight="1" x14ac:dyDescent="0.15">
      <c r="C279" s="55">
        <v>46113</v>
      </c>
      <c r="D279" s="56">
        <v>54271</v>
      </c>
      <c r="E279" s="13">
        <v>268</v>
      </c>
      <c r="F279" s="57">
        <v>8158</v>
      </c>
      <c r="G279" s="111"/>
      <c r="H279" s="111"/>
      <c r="I279" s="92">
        <v>261531265.85910901</v>
      </c>
      <c r="J279" s="92"/>
      <c r="K279" s="13">
        <v>167307573.309324</v>
      </c>
      <c r="L279" s="13">
        <v>85601949.560685098</v>
      </c>
      <c r="M279" s="13">
        <v>28014139.283538599</v>
      </c>
    </row>
    <row r="280" spans="3:13" s="1" customFormat="1" ht="11.1" customHeight="1" x14ac:dyDescent="0.15">
      <c r="C280" s="55">
        <v>46113</v>
      </c>
      <c r="D280" s="56">
        <v>54302</v>
      </c>
      <c r="E280" s="13">
        <v>269</v>
      </c>
      <c r="F280" s="57">
        <v>8189</v>
      </c>
      <c r="G280" s="111"/>
      <c r="H280" s="111"/>
      <c r="I280" s="92">
        <v>246779092.19703701</v>
      </c>
      <c r="J280" s="92"/>
      <c r="K280" s="13">
        <v>157602508.44738799</v>
      </c>
      <c r="L280" s="13">
        <v>80431334.425446898</v>
      </c>
      <c r="M280" s="13">
        <v>26210513.020920999</v>
      </c>
    </row>
    <row r="281" spans="3:13" s="1" customFormat="1" ht="11.1" customHeight="1" x14ac:dyDescent="0.15">
      <c r="C281" s="55">
        <v>46113</v>
      </c>
      <c r="D281" s="56">
        <v>54332</v>
      </c>
      <c r="E281" s="13">
        <v>270</v>
      </c>
      <c r="F281" s="57">
        <v>8219</v>
      </c>
      <c r="G281" s="111"/>
      <c r="H281" s="111"/>
      <c r="I281" s="92">
        <v>232514626.148871</v>
      </c>
      <c r="J281" s="92"/>
      <c r="K281" s="13">
        <v>148248941.329656</v>
      </c>
      <c r="L281" s="13">
        <v>75471592.936959505</v>
      </c>
      <c r="M281" s="13">
        <v>24493443.562131699</v>
      </c>
    </row>
    <row r="282" spans="3:13" s="1" customFormat="1" ht="11.1" customHeight="1" x14ac:dyDescent="0.15">
      <c r="C282" s="55">
        <v>46113</v>
      </c>
      <c r="D282" s="56">
        <v>54363</v>
      </c>
      <c r="E282" s="13">
        <v>271</v>
      </c>
      <c r="F282" s="57">
        <v>8250</v>
      </c>
      <c r="G282" s="111"/>
      <c r="H282" s="111"/>
      <c r="I282" s="92">
        <v>218804335.82873401</v>
      </c>
      <c r="J282" s="92"/>
      <c r="K282" s="13">
        <v>139270785.93703201</v>
      </c>
      <c r="L282" s="13">
        <v>70720616.041902795</v>
      </c>
      <c r="M282" s="13">
        <v>22854355.870069899</v>
      </c>
    </row>
    <row r="283" spans="3:13" s="1" customFormat="1" ht="11.1" customHeight="1" x14ac:dyDescent="0.15">
      <c r="C283" s="55">
        <v>46113</v>
      </c>
      <c r="D283" s="56">
        <v>54393</v>
      </c>
      <c r="E283" s="13">
        <v>272</v>
      </c>
      <c r="F283" s="57">
        <v>8280</v>
      </c>
      <c r="G283" s="111"/>
      <c r="H283" s="111"/>
      <c r="I283" s="92">
        <v>205543540.173051</v>
      </c>
      <c r="J283" s="92"/>
      <c r="K283" s="13">
        <v>130615433.271465</v>
      </c>
      <c r="L283" s="13">
        <v>66162250.823851399</v>
      </c>
      <c r="M283" s="13">
        <v>21293610.478573401</v>
      </c>
    </row>
    <row r="284" spans="3:13" s="1" customFormat="1" ht="11.1" customHeight="1" x14ac:dyDescent="0.15">
      <c r="C284" s="55">
        <v>46113</v>
      </c>
      <c r="D284" s="56">
        <v>54424</v>
      </c>
      <c r="E284" s="13">
        <v>273</v>
      </c>
      <c r="F284" s="57">
        <v>8311</v>
      </c>
      <c r="G284" s="111"/>
      <c r="H284" s="111"/>
      <c r="I284" s="92">
        <v>192789200.91657901</v>
      </c>
      <c r="J284" s="92"/>
      <c r="K284" s="13">
        <v>122302728.325202</v>
      </c>
      <c r="L284" s="13">
        <v>61793958.129675299</v>
      </c>
      <c r="M284" s="13">
        <v>19803487.006314199</v>
      </c>
    </row>
    <row r="285" spans="3:13" s="1" customFormat="1" ht="11.1" customHeight="1" x14ac:dyDescent="0.15">
      <c r="C285" s="55">
        <v>46113</v>
      </c>
      <c r="D285" s="56">
        <v>54455</v>
      </c>
      <c r="E285" s="13">
        <v>274</v>
      </c>
      <c r="F285" s="57">
        <v>8342</v>
      </c>
      <c r="G285" s="111"/>
      <c r="H285" s="111"/>
      <c r="I285" s="92">
        <v>180408973.727662</v>
      </c>
      <c r="J285" s="92"/>
      <c r="K285" s="13">
        <v>114254774.41293401</v>
      </c>
      <c r="L285" s="13">
        <v>57580882.796093598</v>
      </c>
      <c r="M285" s="13">
        <v>18375137.264499899</v>
      </c>
    </row>
    <row r="286" spans="3:13" s="1" customFormat="1" ht="11.1" customHeight="1" x14ac:dyDescent="0.15">
      <c r="C286" s="55">
        <v>46113</v>
      </c>
      <c r="D286" s="56">
        <v>54483</v>
      </c>
      <c r="E286" s="13">
        <v>275</v>
      </c>
      <c r="F286" s="57">
        <v>8370</v>
      </c>
      <c r="G286" s="111"/>
      <c r="H286" s="111"/>
      <c r="I286" s="92">
        <v>168413063.512088</v>
      </c>
      <c r="J286" s="92"/>
      <c r="K286" s="13">
        <v>106494240.392024</v>
      </c>
      <c r="L286" s="13">
        <v>53546513.448583901</v>
      </c>
      <c r="M286" s="13">
        <v>17022309.489808999</v>
      </c>
    </row>
    <row r="287" spans="3:13" s="1" customFormat="1" ht="11.1" customHeight="1" x14ac:dyDescent="0.15">
      <c r="C287" s="55">
        <v>46113</v>
      </c>
      <c r="D287" s="56">
        <v>54514</v>
      </c>
      <c r="E287" s="13">
        <v>276</v>
      </c>
      <c r="F287" s="57">
        <v>8401</v>
      </c>
      <c r="G287" s="111"/>
      <c r="H287" s="111"/>
      <c r="I287" s="92">
        <v>156753048.984081</v>
      </c>
      <c r="J287" s="92"/>
      <c r="K287" s="13">
        <v>98953035.271231696</v>
      </c>
      <c r="L287" s="13">
        <v>49628173.406781003</v>
      </c>
      <c r="M287" s="13">
        <v>15709855.662662299</v>
      </c>
    </row>
    <row r="288" spans="3:13" s="1" customFormat="1" ht="11.1" customHeight="1" x14ac:dyDescent="0.15">
      <c r="C288" s="55">
        <v>46113</v>
      </c>
      <c r="D288" s="56">
        <v>54544</v>
      </c>
      <c r="E288" s="13">
        <v>277</v>
      </c>
      <c r="F288" s="57">
        <v>8431</v>
      </c>
      <c r="G288" s="111"/>
      <c r="H288" s="111"/>
      <c r="I288" s="92">
        <v>145460522.16591901</v>
      </c>
      <c r="J288" s="92"/>
      <c r="K288" s="13">
        <v>91673713.888308793</v>
      </c>
      <c r="L288" s="13">
        <v>45864193.807850301</v>
      </c>
      <c r="M288" s="13">
        <v>14458849.967365099</v>
      </c>
    </row>
    <row r="289" spans="3:13" s="1" customFormat="1" ht="11.1" customHeight="1" x14ac:dyDescent="0.15">
      <c r="C289" s="55">
        <v>46113</v>
      </c>
      <c r="D289" s="56">
        <v>54575</v>
      </c>
      <c r="E289" s="13">
        <v>278</v>
      </c>
      <c r="F289" s="57">
        <v>8462</v>
      </c>
      <c r="G289" s="111"/>
      <c r="H289" s="111"/>
      <c r="I289" s="92">
        <v>134568184.10389</v>
      </c>
      <c r="J289" s="92"/>
      <c r="K289" s="13">
        <v>84665183.627309203</v>
      </c>
      <c r="L289" s="13">
        <v>42250114.050422199</v>
      </c>
      <c r="M289" s="13">
        <v>13263083.1550138</v>
      </c>
    </row>
    <row r="290" spans="3:13" s="1" customFormat="1" ht="11.1" customHeight="1" x14ac:dyDescent="0.15">
      <c r="C290" s="55">
        <v>46113</v>
      </c>
      <c r="D290" s="56">
        <v>54605</v>
      </c>
      <c r="E290" s="13">
        <v>279</v>
      </c>
      <c r="F290" s="57">
        <v>8492</v>
      </c>
      <c r="G290" s="111"/>
      <c r="H290" s="111"/>
      <c r="I290" s="92">
        <v>124232461.361972</v>
      </c>
      <c r="J290" s="92"/>
      <c r="K290" s="13">
        <v>78034043.758299693</v>
      </c>
      <c r="L290" s="13">
        <v>38845159.687825903</v>
      </c>
      <c r="M290" s="13">
        <v>12144219.310125099</v>
      </c>
    </row>
    <row r="291" spans="3:13" s="1" customFormat="1" ht="11.1" customHeight="1" x14ac:dyDescent="0.15">
      <c r="C291" s="55">
        <v>46113</v>
      </c>
      <c r="D291" s="56">
        <v>54636</v>
      </c>
      <c r="E291" s="13">
        <v>280</v>
      </c>
      <c r="F291" s="57">
        <v>8523</v>
      </c>
      <c r="G291" s="111"/>
      <c r="H291" s="111"/>
      <c r="I291" s="92">
        <v>114534562.910814</v>
      </c>
      <c r="J291" s="92"/>
      <c r="K291" s="13">
        <v>71820490.180457398</v>
      </c>
      <c r="L291" s="13">
        <v>35661142.764444098</v>
      </c>
      <c r="M291" s="13">
        <v>11101574.199894501</v>
      </c>
    </row>
    <row r="292" spans="3:13" s="1" customFormat="1" ht="11.1" customHeight="1" x14ac:dyDescent="0.15">
      <c r="C292" s="55">
        <v>46113</v>
      </c>
      <c r="D292" s="56">
        <v>54667</v>
      </c>
      <c r="E292" s="13">
        <v>281</v>
      </c>
      <c r="F292" s="57">
        <v>8554</v>
      </c>
      <c r="G292" s="111"/>
      <c r="H292" s="111"/>
      <c r="I292" s="92">
        <v>105447492.65226001</v>
      </c>
      <c r="J292" s="92"/>
      <c r="K292" s="13">
        <v>66010168.084887102</v>
      </c>
      <c r="L292" s="13">
        <v>32692777.7940768</v>
      </c>
      <c r="M292" s="13">
        <v>10134393.2436244</v>
      </c>
    </row>
    <row r="293" spans="3:13" s="1" customFormat="1" ht="11.1" customHeight="1" x14ac:dyDescent="0.15">
      <c r="C293" s="55">
        <v>46113</v>
      </c>
      <c r="D293" s="56">
        <v>54697</v>
      </c>
      <c r="E293" s="13">
        <v>282</v>
      </c>
      <c r="F293" s="57">
        <v>8584</v>
      </c>
      <c r="G293" s="111"/>
      <c r="H293" s="111"/>
      <c r="I293" s="92">
        <v>97295317.485924006</v>
      </c>
      <c r="J293" s="92"/>
      <c r="K293" s="13">
        <v>60806930.507813998</v>
      </c>
      <c r="L293" s="13">
        <v>30041653.484205101</v>
      </c>
      <c r="M293" s="13">
        <v>9274400.4809482191</v>
      </c>
    </row>
    <row r="294" spans="3:13" s="1" customFormat="1" ht="11.1" customHeight="1" x14ac:dyDescent="0.15">
      <c r="C294" s="55">
        <v>46113</v>
      </c>
      <c r="D294" s="56">
        <v>54728</v>
      </c>
      <c r="E294" s="13">
        <v>283</v>
      </c>
      <c r="F294" s="57">
        <v>8615</v>
      </c>
      <c r="G294" s="111"/>
      <c r="H294" s="111"/>
      <c r="I294" s="92">
        <v>89945147.131491005</v>
      </c>
      <c r="J294" s="92"/>
      <c r="K294" s="13">
        <v>56117931.823554397</v>
      </c>
      <c r="L294" s="13">
        <v>27654543.976962801</v>
      </c>
      <c r="M294" s="13">
        <v>8501295.9229775406</v>
      </c>
    </row>
    <row r="295" spans="3:13" s="1" customFormat="1" ht="11.1" customHeight="1" x14ac:dyDescent="0.15">
      <c r="C295" s="55">
        <v>46113</v>
      </c>
      <c r="D295" s="56">
        <v>54758</v>
      </c>
      <c r="E295" s="13">
        <v>284</v>
      </c>
      <c r="F295" s="57">
        <v>8645</v>
      </c>
      <c r="G295" s="111"/>
      <c r="H295" s="111"/>
      <c r="I295" s="92">
        <v>83088018.787312001</v>
      </c>
      <c r="J295" s="92"/>
      <c r="K295" s="13">
        <v>51754591.423140697</v>
      </c>
      <c r="L295" s="13">
        <v>25441545.853438199</v>
      </c>
      <c r="M295" s="13">
        <v>7788937.3730426198</v>
      </c>
    </row>
    <row r="296" spans="3:13" s="1" customFormat="1" ht="11.1" customHeight="1" x14ac:dyDescent="0.15">
      <c r="C296" s="55">
        <v>46113</v>
      </c>
      <c r="D296" s="56">
        <v>54789</v>
      </c>
      <c r="E296" s="13">
        <v>285</v>
      </c>
      <c r="F296" s="57">
        <v>8676</v>
      </c>
      <c r="G296" s="111"/>
      <c r="H296" s="111"/>
      <c r="I296" s="92">
        <v>76847502.210330993</v>
      </c>
      <c r="J296" s="92"/>
      <c r="K296" s="13">
        <v>47786257.181523196</v>
      </c>
      <c r="L296" s="13">
        <v>23431048.3677295</v>
      </c>
      <c r="M296" s="13">
        <v>7143039.57153951</v>
      </c>
    </row>
    <row r="297" spans="3:13" s="1" customFormat="1" ht="11.1" customHeight="1" x14ac:dyDescent="0.15">
      <c r="C297" s="55">
        <v>46113</v>
      </c>
      <c r="D297" s="56">
        <v>54820</v>
      </c>
      <c r="E297" s="13">
        <v>286</v>
      </c>
      <c r="F297" s="57">
        <v>8707</v>
      </c>
      <c r="G297" s="111"/>
      <c r="H297" s="111"/>
      <c r="I297" s="92">
        <v>71127534.488316</v>
      </c>
      <c r="J297" s="92"/>
      <c r="K297" s="13">
        <v>44154380.306241401</v>
      </c>
      <c r="L297" s="13">
        <v>21595168.2116898</v>
      </c>
      <c r="M297" s="13">
        <v>6555480.7490130803</v>
      </c>
    </row>
    <row r="298" spans="3:13" s="1" customFormat="1" ht="11.1" customHeight="1" x14ac:dyDescent="0.15">
      <c r="C298" s="55">
        <v>46113</v>
      </c>
      <c r="D298" s="56">
        <v>54848</v>
      </c>
      <c r="E298" s="13">
        <v>287</v>
      </c>
      <c r="F298" s="57">
        <v>8735</v>
      </c>
      <c r="G298" s="111"/>
      <c r="H298" s="111"/>
      <c r="I298" s="92">
        <v>65766118.775701001</v>
      </c>
      <c r="J298" s="92"/>
      <c r="K298" s="13">
        <v>40763585.282580599</v>
      </c>
      <c r="L298" s="13">
        <v>19890984.913919199</v>
      </c>
      <c r="M298" s="13">
        <v>6015050.1743333098</v>
      </c>
    </row>
    <row r="299" spans="3:13" s="1" customFormat="1" ht="11.1" customHeight="1" x14ac:dyDescent="0.15">
      <c r="C299" s="55">
        <v>46113</v>
      </c>
      <c r="D299" s="56">
        <v>54879</v>
      </c>
      <c r="E299" s="13">
        <v>288</v>
      </c>
      <c r="F299" s="57">
        <v>8766</v>
      </c>
      <c r="G299" s="111"/>
      <c r="H299" s="111"/>
      <c r="I299" s="92">
        <v>60579781.991111003</v>
      </c>
      <c r="J299" s="92"/>
      <c r="K299" s="13">
        <v>37485270.334545098</v>
      </c>
      <c r="L299" s="13">
        <v>18244780.951667801</v>
      </c>
      <c r="M299" s="13">
        <v>5493868.2398123899</v>
      </c>
    </row>
    <row r="300" spans="3:13" s="1" customFormat="1" ht="11.1" customHeight="1" x14ac:dyDescent="0.15">
      <c r="C300" s="55">
        <v>46113</v>
      </c>
      <c r="D300" s="56">
        <v>54909</v>
      </c>
      <c r="E300" s="13">
        <v>289</v>
      </c>
      <c r="F300" s="57">
        <v>8796</v>
      </c>
      <c r="G300" s="111"/>
      <c r="H300" s="111"/>
      <c r="I300" s="92">
        <v>55803451.563427001</v>
      </c>
      <c r="J300" s="92"/>
      <c r="K300" s="13">
        <v>34473117.790774502</v>
      </c>
      <c r="L300" s="13">
        <v>16737413.167961501</v>
      </c>
      <c r="M300" s="13">
        <v>5019309.8513185596</v>
      </c>
    </row>
    <row r="301" spans="3:13" s="1" customFormat="1" ht="11.1" customHeight="1" x14ac:dyDescent="0.15">
      <c r="C301" s="55">
        <v>46113</v>
      </c>
      <c r="D301" s="56">
        <v>54940</v>
      </c>
      <c r="E301" s="13">
        <v>290</v>
      </c>
      <c r="F301" s="57">
        <v>8827</v>
      </c>
      <c r="G301" s="111"/>
      <c r="H301" s="111"/>
      <c r="I301" s="92">
        <v>51335716.156637996</v>
      </c>
      <c r="J301" s="92"/>
      <c r="K301" s="13">
        <v>31659343.545407601</v>
      </c>
      <c r="L301" s="13">
        <v>15332175.157696201</v>
      </c>
      <c r="M301" s="13">
        <v>4578424.5433646701</v>
      </c>
    </row>
    <row r="302" spans="3:13" s="1" customFormat="1" ht="11.1" customHeight="1" x14ac:dyDescent="0.15">
      <c r="C302" s="55">
        <v>46113</v>
      </c>
      <c r="D302" s="56">
        <v>54970</v>
      </c>
      <c r="E302" s="13">
        <v>291</v>
      </c>
      <c r="F302" s="57">
        <v>8857</v>
      </c>
      <c r="G302" s="111"/>
      <c r="H302" s="111"/>
      <c r="I302" s="92">
        <v>47386146.695210002</v>
      </c>
      <c r="J302" s="92"/>
      <c r="K302" s="13">
        <v>29175629.5149411</v>
      </c>
      <c r="L302" s="13">
        <v>14094571.2475313</v>
      </c>
      <c r="M302" s="13">
        <v>4191603.9572516098</v>
      </c>
    </row>
    <row r="303" spans="3:13" s="1" customFormat="1" ht="11.1" customHeight="1" x14ac:dyDescent="0.15">
      <c r="C303" s="55">
        <v>46113</v>
      </c>
      <c r="D303" s="56">
        <v>55001</v>
      </c>
      <c r="E303" s="13">
        <v>292</v>
      </c>
      <c r="F303" s="57">
        <v>8888</v>
      </c>
      <c r="G303" s="111"/>
      <c r="H303" s="111"/>
      <c r="I303" s="92">
        <v>43884185.968169004</v>
      </c>
      <c r="J303" s="92"/>
      <c r="K303" s="13">
        <v>26973646.820510302</v>
      </c>
      <c r="L303" s="13">
        <v>12997666.6206054</v>
      </c>
      <c r="M303" s="13">
        <v>3849021.9293565298</v>
      </c>
    </row>
    <row r="304" spans="3:13" s="1" customFormat="1" ht="11.1" customHeight="1" x14ac:dyDescent="0.15">
      <c r="C304" s="55">
        <v>46113</v>
      </c>
      <c r="D304" s="56">
        <v>55032</v>
      </c>
      <c r="E304" s="13">
        <v>293</v>
      </c>
      <c r="F304" s="57">
        <v>8919</v>
      </c>
      <c r="G304" s="111"/>
      <c r="H304" s="111"/>
      <c r="I304" s="92">
        <v>40816302.033597</v>
      </c>
      <c r="J304" s="92"/>
      <c r="K304" s="13">
        <v>25045404.717746001</v>
      </c>
      <c r="L304" s="13">
        <v>12037820.79018</v>
      </c>
      <c r="M304" s="13">
        <v>3549682.3009172999</v>
      </c>
    </row>
    <row r="305" spans="3:13" s="1" customFormat="1" ht="11.1" customHeight="1" x14ac:dyDescent="0.15">
      <c r="C305" s="55">
        <v>46113</v>
      </c>
      <c r="D305" s="56">
        <v>55062</v>
      </c>
      <c r="E305" s="13">
        <v>294</v>
      </c>
      <c r="F305" s="57">
        <v>8949</v>
      </c>
      <c r="G305" s="111"/>
      <c r="H305" s="111"/>
      <c r="I305" s="92">
        <v>38217253.033007003</v>
      </c>
      <c r="J305" s="92"/>
      <c r="K305" s="13">
        <v>23412103.057447001</v>
      </c>
      <c r="L305" s="13">
        <v>11225094.711906901</v>
      </c>
      <c r="M305" s="13">
        <v>3296459.2315959502</v>
      </c>
    </row>
    <row r="306" spans="3:13" s="1" customFormat="1" ht="11.1" customHeight="1" x14ac:dyDescent="0.15">
      <c r="C306" s="55">
        <v>46113</v>
      </c>
      <c r="D306" s="56">
        <v>55093</v>
      </c>
      <c r="E306" s="13">
        <v>295</v>
      </c>
      <c r="F306" s="57">
        <v>8980</v>
      </c>
      <c r="G306" s="111"/>
      <c r="H306" s="111"/>
      <c r="I306" s="92">
        <v>36161947.396554999</v>
      </c>
      <c r="J306" s="92"/>
      <c r="K306" s="13">
        <v>22115438.177265801</v>
      </c>
      <c r="L306" s="13">
        <v>10576433.1404771</v>
      </c>
      <c r="M306" s="13">
        <v>3092812.15063889</v>
      </c>
    </row>
    <row r="307" spans="3:13" s="1" customFormat="1" ht="11.1" customHeight="1" x14ac:dyDescent="0.15">
      <c r="C307" s="55">
        <v>46113</v>
      </c>
      <c r="D307" s="56">
        <v>55123</v>
      </c>
      <c r="E307" s="13">
        <v>296</v>
      </c>
      <c r="F307" s="57">
        <v>9010</v>
      </c>
      <c r="G307" s="111"/>
      <c r="H307" s="111"/>
      <c r="I307" s="92">
        <v>34460134.678507999</v>
      </c>
      <c r="J307" s="92"/>
      <c r="K307" s="13">
        <v>21040074.306348901</v>
      </c>
      <c r="L307" s="13">
        <v>10037388.0927046</v>
      </c>
      <c r="M307" s="13">
        <v>2923150.0863441001</v>
      </c>
    </row>
    <row r="308" spans="3:13" s="1" customFormat="1" ht="11.1" customHeight="1" x14ac:dyDescent="0.15">
      <c r="C308" s="55">
        <v>46113</v>
      </c>
      <c r="D308" s="56">
        <v>55154</v>
      </c>
      <c r="E308" s="13">
        <v>297</v>
      </c>
      <c r="F308" s="57">
        <v>9041</v>
      </c>
      <c r="G308" s="111"/>
      <c r="H308" s="111"/>
      <c r="I308" s="92">
        <v>33184776.520936001</v>
      </c>
      <c r="J308" s="92"/>
      <c r="K308" s="13">
        <v>20227023.3194426</v>
      </c>
      <c r="L308" s="13">
        <v>9624972.8940466307</v>
      </c>
      <c r="M308" s="13">
        <v>2791171.56893057</v>
      </c>
    </row>
    <row r="309" spans="3:13" s="1" customFormat="1" ht="11.1" customHeight="1" x14ac:dyDescent="0.15">
      <c r="C309" s="55">
        <v>46113</v>
      </c>
      <c r="D309" s="56">
        <v>55185</v>
      </c>
      <c r="E309" s="13">
        <v>298</v>
      </c>
      <c r="F309" s="57">
        <v>9072</v>
      </c>
      <c r="G309" s="111"/>
      <c r="H309" s="111"/>
      <c r="I309" s="92">
        <v>31912399.192315999</v>
      </c>
      <c r="J309" s="92"/>
      <c r="K309" s="13">
        <v>19418483.6112114</v>
      </c>
      <c r="L309" s="13">
        <v>9216731.7080491707</v>
      </c>
      <c r="M309" s="13">
        <v>2661463.91878286</v>
      </c>
    </row>
    <row r="310" spans="3:13" s="1" customFormat="1" ht="11.1" customHeight="1" x14ac:dyDescent="0.15">
      <c r="C310" s="55">
        <v>46113</v>
      </c>
      <c r="D310" s="56">
        <v>55213</v>
      </c>
      <c r="E310" s="13">
        <v>299</v>
      </c>
      <c r="F310" s="57">
        <v>9100</v>
      </c>
      <c r="G310" s="111"/>
      <c r="H310" s="111"/>
      <c r="I310" s="92">
        <v>30642628.011243999</v>
      </c>
      <c r="J310" s="92"/>
      <c r="K310" s="13">
        <v>18617269.647702102</v>
      </c>
      <c r="L310" s="13">
        <v>8816145.2750131506</v>
      </c>
      <c r="M310" s="13">
        <v>2536047.5163137</v>
      </c>
    </row>
    <row r="311" spans="3:13" s="1" customFormat="1" ht="11.1" customHeight="1" x14ac:dyDescent="0.15">
      <c r="C311" s="55">
        <v>46113</v>
      </c>
      <c r="D311" s="56">
        <v>55244</v>
      </c>
      <c r="E311" s="13">
        <v>300</v>
      </c>
      <c r="F311" s="57">
        <v>9131</v>
      </c>
      <c r="G311" s="111"/>
      <c r="H311" s="111"/>
      <c r="I311" s="92">
        <v>29378619.623337001</v>
      </c>
      <c r="J311" s="92"/>
      <c r="K311" s="13">
        <v>17819033.5393622</v>
      </c>
      <c r="L311" s="13">
        <v>8416683.3221874908</v>
      </c>
      <c r="M311" s="13">
        <v>2410883.6689432999</v>
      </c>
    </row>
    <row r="312" spans="3:13" s="1" customFormat="1" ht="11.1" customHeight="1" x14ac:dyDescent="0.15">
      <c r="C312" s="55">
        <v>46113</v>
      </c>
      <c r="D312" s="56">
        <v>55274</v>
      </c>
      <c r="E312" s="13">
        <v>301</v>
      </c>
      <c r="F312" s="57">
        <v>9161</v>
      </c>
      <c r="G312" s="111"/>
      <c r="H312" s="111"/>
      <c r="I312" s="92">
        <v>28121790.814571001</v>
      </c>
      <c r="J312" s="92"/>
      <c r="K312" s="13">
        <v>17028731.301955499</v>
      </c>
      <c r="L312" s="13">
        <v>8023593.2056743698</v>
      </c>
      <c r="M312" s="13">
        <v>2288865.3959864499</v>
      </c>
    </row>
    <row r="313" spans="3:13" s="1" customFormat="1" ht="11.1" customHeight="1" x14ac:dyDescent="0.15">
      <c r="C313" s="55">
        <v>46113</v>
      </c>
      <c r="D313" s="56">
        <v>55305</v>
      </c>
      <c r="E313" s="13">
        <v>302</v>
      </c>
      <c r="F313" s="57">
        <v>9192</v>
      </c>
      <c r="G313" s="111"/>
      <c r="H313" s="111"/>
      <c r="I313" s="92">
        <v>26878900.717475001</v>
      </c>
      <c r="J313" s="92"/>
      <c r="K313" s="13">
        <v>16248512.227502899</v>
      </c>
      <c r="L313" s="13">
        <v>7636499.0773978503</v>
      </c>
      <c r="M313" s="13">
        <v>2169213.3802636298</v>
      </c>
    </row>
    <row r="314" spans="3:13" s="1" customFormat="1" ht="11.1" customHeight="1" x14ac:dyDescent="0.15">
      <c r="C314" s="55">
        <v>46113</v>
      </c>
      <c r="D314" s="56">
        <v>55335</v>
      </c>
      <c r="E314" s="13">
        <v>303</v>
      </c>
      <c r="F314" s="57">
        <v>9222</v>
      </c>
      <c r="G314" s="111"/>
      <c r="H314" s="111"/>
      <c r="I314" s="92">
        <v>25646300.930702001</v>
      </c>
      <c r="J314" s="92"/>
      <c r="K314" s="13">
        <v>15477948.3369091</v>
      </c>
      <c r="L314" s="13">
        <v>7256444.2346145203</v>
      </c>
      <c r="M314" s="13">
        <v>2052806.03839722</v>
      </c>
    </row>
    <row r="315" spans="3:13" s="1" customFormat="1" ht="11.1" customHeight="1" x14ac:dyDescent="0.15">
      <c r="C315" s="55">
        <v>46113</v>
      </c>
      <c r="D315" s="56">
        <v>55366</v>
      </c>
      <c r="E315" s="13">
        <v>304</v>
      </c>
      <c r="F315" s="57">
        <v>9253</v>
      </c>
      <c r="G315" s="111"/>
      <c r="H315" s="111"/>
      <c r="I315" s="92">
        <v>24417493.716506999</v>
      </c>
      <c r="J315" s="92"/>
      <c r="K315" s="13">
        <v>14711349.813869899</v>
      </c>
      <c r="L315" s="13">
        <v>6879503.3223212697</v>
      </c>
      <c r="M315" s="13">
        <v>1937928.5403923399</v>
      </c>
    </row>
    <row r="316" spans="3:13" s="1" customFormat="1" ht="11.1" customHeight="1" x14ac:dyDescent="0.15">
      <c r="C316" s="55">
        <v>46113</v>
      </c>
      <c r="D316" s="56">
        <v>55397</v>
      </c>
      <c r="E316" s="13">
        <v>305</v>
      </c>
      <c r="F316" s="57">
        <v>9284</v>
      </c>
      <c r="G316" s="111"/>
      <c r="H316" s="111"/>
      <c r="I316" s="92">
        <v>23199414.532855999</v>
      </c>
      <c r="J316" s="92"/>
      <c r="K316" s="13">
        <v>13953759.773768101</v>
      </c>
      <c r="L316" s="13">
        <v>6508634.6972697899</v>
      </c>
      <c r="M316" s="13">
        <v>1825690.6469276601</v>
      </c>
    </row>
    <row r="317" spans="3:13" s="1" customFormat="1" ht="11.1" customHeight="1" x14ac:dyDescent="0.15">
      <c r="C317" s="55">
        <v>46113</v>
      </c>
      <c r="D317" s="56">
        <v>55427</v>
      </c>
      <c r="E317" s="13">
        <v>306</v>
      </c>
      <c r="F317" s="57">
        <v>9314</v>
      </c>
      <c r="G317" s="111"/>
      <c r="H317" s="111"/>
      <c r="I317" s="92">
        <v>21990061.633164998</v>
      </c>
      <c r="J317" s="92"/>
      <c r="K317" s="13">
        <v>13204660.018305</v>
      </c>
      <c r="L317" s="13">
        <v>6144062.8030698197</v>
      </c>
      <c r="M317" s="13">
        <v>1716362.52399132</v>
      </c>
    </row>
    <row r="318" spans="3:13" s="1" customFormat="1" ht="11.1" customHeight="1" x14ac:dyDescent="0.15">
      <c r="C318" s="55">
        <v>46113</v>
      </c>
      <c r="D318" s="56">
        <v>55458</v>
      </c>
      <c r="E318" s="13">
        <v>307</v>
      </c>
      <c r="F318" s="57">
        <v>9345</v>
      </c>
      <c r="G318" s="111"/>
      <c r="H318" s="111"/>
      <c r="I318" s="92">
        <v>20799517.146784998</v>
      </c>
      <c r="J318" s="92"/>
      <c r="K318" s="13">
        <v>12468574.639783099</v>
      </c>
      <c r="L318" s="13">
        <v>5786811.3517480902</v>
      </c>
      <c r="M318" s="13">
        <v>1609716.2243796899</v>
      </c>
    </row>
    <row r="319" spans="3:13" s="1" customFormat="1" ht="11.1" customHeight="1" x14ac:dyDescent="0.15">
      <c r="C319" s="55">
        <v>46113</v>
      </c>
      <c r="D319" s="56">
        <v>55488</v>
      </c>
      <c r="E319" s="13">
        <v>308</v>
      </c>
      <c r="F319" s="57">
        <v>9375</v>
      </c>
      <c r="G319" s="111"/>
      <c r="H319" s="111"/>
      <c r="I319" s="92">
        <v>19619912.863231</v>
      </c>
      <c r="J319" s="92"/>
      <c r="K319" s="13">
        <v>11742138.292076301</v>
      </c>
      <c r="L319" s="13">
        <v>5436250.6619665902</v>
      </c>
      <c r="M319" s="13">
        <v>1506002.01737594</v>
      </c>
    </row>
    <row r="320" spans="3:13" s="1" customFormat="1" ht="11.1" customHeight="1" x14ac:dyDescent="0.15">
      <c r="C320" s="55">
        <v>46113</v>
      </c>
      <c r="D320" s="56">
        <v>55519</v>
      </c>
      <c r="E320" s="13">
        <v>309</v>
      </c>
      <c r="F320" s="57">
        <v>9406</v>
      </c>
      <c r="G320" s="111"/>
      <c r="H320" s="111"/>
      <c r="I320" s="92">
        <v>18448118.634909999</v>
      </c>
      <c r="J320" s="92"/>
      <c r="K320" s="13">
        <v>11022116.030073</v>
      </c>
      <c r="L320" s="13">
        <v>5089924.6599058397</v>
      </c>
      <c r="M320" s="13">
        <v>1404087.11416427</v>
      </c>
    </row>
    <row r="321" spans="3:13" s="1" customFormat="1" ht="11.1" customHeight="1" x14ac:dyDescent="0.15">
      <c r="C321" s="55">
        <v>46113</v>
      </c>
      <c r="D321" s="56">
        <v>55550</v>
      </c>
      <c r="E321" s="13">
        <v>310</v>
      </c>
      <c r="F321" s="57">
        <v>9437</v>
      </c>
      <c r="G321" s="111"/>
      <c r="H321" s="111"/>
      <c r="I321" s="92">
        <v>17283490.091331001</v>
      </c>
      <c r="J321" s="92"/>
      <c r="K321" s="13">
        <v>10308776.4006506</v>
      </c>
      <c r="L321" s="13">
        <v>4748403.1910973499</v>
      </c>
      <c r="M321" s="13">
        <v>1304328.2703376301</v>
      </c>
    </row>
    <row r="322" spans="3:13" s="1" customFormat="1" ht="11.1" customHeight="1" x14ac:dyDescent="0.15">
      <c r="C322" s="55">
        <v>46113</v>
      </c>
      <c r="D322" s="56">
        <v>55579</v>
      </c>
      <c r="E322" s="13">
        <v>311</v>
      </c>
      <c r="F322" s="57">
        <v>9466</v>
      </c>
      <c r="G322" s="111"/>
      <c r="H322" s="111"/>
      <c r="I322" s="92">
        <v>16125538.883067001</v>
      </c>
      <c r="J322" s="92"/>
      <c r="K322" s="13">
        <v>9602852.3927975204</v>
      </c>
      <c r="L322" s="13">
        <v>4412717.8900067797</v>
      </c>
      <c r="M322" s="13">
        <v>1207316.2051117499</v>
      </c>
    </row>
    <row r="323" spans="3:13" s="1" customFormat="1" ht="11.1" customHeight="1" x14ac:dyDescent="0.15">
      <c r="C323" s="55">
        <v>46113</v>
      </c>
      <c r="D323" s="56">
        <v>55610</v>
      </c>
      <c r="E323" s="13">
        <v>312</v>
      </c>
      <c r="F323" s="57">
        <v>9497</v>
      </c>
      <c r="G323" s="111"/>
      <c r="H323" s="111"/>
      <c r="I323" s="92">
        <v>14984328.86025</v>
      </c>
      <c r="J323" s="92"/>
      <c r="K323" s="13">
        <v>8908120.6715404503</v>
      </c>
      <c r="L323" s="13">
        <v>4083063.12678866</v>
      </c>
      <c r="M323" s="13">
        <v>1112391.29226533</v>
      </c>
    </row>
    <row r="324" spans="3:13" s="1" customFormat="1" ht="11.1" customHeight="1" x14ac:dyDescent="0.15">
      <c r="C324" s="55">
        <v>46113</v>
      </c>
      <c r="D324" s="56">
        <v>55640</v>
      </c>
      <c r="E324" s="13">
        <v>313</v>
      </c>
      <c r="F324" s="57">
        <v>9527</v>
      </c>
      <c r="G324" s="111"/>
      <c r="H324" s="111"/>
      <c r="I324" s="92">
        <v>13853651.864484999</v>
      </c>
      <c r="J324" s="92"/>
      <c r="K324" s="13">
        <v>8222419.41391344</v>
      </c>
      <c r="L324" s="13">
        <v>3759493.9999991399</v>
      </c>
      <c r="M324" s="13">
        <v>1020039.44345366</v>
      </c>
    </row>
    <row r="325" spans="3:13" s="1" customFormat="1" ht="11.1" customHeight="1" x14ac:dyDescent="0.15">
      <c r="C325" s="55">
        <v>46113</v>
      </c>
      <c r="D325" s="56">
        <v>55671</v>
      </c>
      <c r="E325" s="13">
        <v>314</v>
      </c>
      <c r="F325" s="57">
        <v>9558</v>
      </c>
      <c r="G325" s="111"/>
      <c r="H325" s="111"/>
      <c r="I325" s="92">
        <v>12755361.026038</v>
      </c>
      <c r="J325" s="92"/>
      <c r="K325" s="13">
        <v>7557721.6055901097</v>
      </c>
      <c r="L325" s="13">
        <v>3446789.4381295401</v>
      </c>
      <c r="M325" s="13">
        <v>931234.25441029295</v>
      </c>
    </row>
    <row r="326" spans="3:13" s="1" customFormat="1" ht="11.1" customHeight="1" x14ac:dyDescent="0.15">
      <c r="C326" s="55">
        <v>46113</v>
      </c>
      <c r="D326" s="56">
        <v>55701</v>
      </c>
      <c r="E326" s="13">
        <v>315</v>
      </c>
      <c r="F326" s="57">
        <v>9588</v>
      </c>
      <c r="G326" s="111"/>
      <c r="H326" s="111"/>
      <c r="I326" s="92">
        <v>11718391.854809999</v>
      </c>
      <c r="J326" s="92"/>
      <c r="K326" s="13">
        <v>6931906.7490373403</v>
      </c>
      <c r="L326" s="13">
        <v>3153598.0779710398</v>
      </c>
      <c r="M326" s="13">
        <v>848528.85376686603</v>
      </c>
    </row>
    <row r="327" spans="3:13" s="1" customFormat="1" ht="11.1" customHeight="1" x14ac:dyDescent="0.15">
      <c r="C327" s="55">
        <v>46113</v>
      </c>
      <c r="D327" s="56">
        <v>55732</v>
      </c>
      <c r="E327" s="13">
        <v>316</v>
      </c>
      <c r="F327" s="57">
        <v>9619</v>
      </c>
      <c r="G327" s="111"/>
      <c r="H327" s="111"/>
      <c r="I327" s="92">
        <v>10770563.182638999</v>
      </c>
      <c r="J327" s="92"/>
      <c r="K327" s="13">
        <v>6360421.3564390996</v>
      </c>
      <c r="L327" s="13">
        <v>2886247.7708469499</v>
      </c>
      <c r="M327" s="13">
        <v>773304.43814359</v>
      </c>
    </row>
    <row r="328" spans="3:13" s="1" customFormat="1" ht="11.1" customHeight="1" x14ac:dyDescent="0.15">
      <c r="C328" s="55">
        <v>46113</v>
      </c>
      <c r="D328" s="56">
        <v>55763</v>
      </c>
      <c r="E328" s="13">
        <v>317</v>
      </c>
      <c r="F328" s="57">
        <v>9650</v>
      </c>
      <c r="G328" s="111"/>
      <c r="H328" s="111"/>
      <c r="I328" s="92">
        <v>9977682.1684610005</v>
      </c>
      <c r="J328" s="92"/>
      <c r="K328" s="13">
        <v>5882201.7924007196</v>
      </c>
      <c r="L328" s="13">
        <v>2662451.6846079198</v>
      </c>
      <c r="M328" s="13">
        <v>710321.96950625803</v>
      </c>
    </row>
    <row r="329" spans="3:13" s="1" customFormat="1" ht="11.1" customHeight="1" x14ac:dyDescent="0.15">
      <c r="C329" s="55">
        <v>46113</v>
      </c>
      <c r="D329" s="56">
        <v>55793</v>
      </c>
      <c r="E329" s="13">
        <v>318</v>
      </c>
      <c r="F329" s="57">
        <v>9680</v>
      </c>
      <c r="G329" s="111"/>
      <c r="H329" s="111"/>
      <c r="I329" s="92">
        <v>9331364.2934579998</v>
      </c>
      <c r="J329" s="92"/>
      <c r="K329" s="13">
        <v>5492144.5400656704</v>
      </c>
      <c r="L329" s="13">
        <v>2479782.2203262602</v>
      </c>
      <c r="M329" s="13">
        <v>658875.16359767702</v>
      </c>
    </row>
    <row r="330" spans="3:13" s="1" customFormat="1" ht="11.1" customHeight="1" x14ac:dyDescent="0.15">
      <c r="C330" s="55">
        <v>46113</v>
      </c>
      <c r="D330" s="56">
        <v>55824</v>
      </c>
      <c r="E330" s="13">
        <v>319</v>
      </c>
      <c r="F330" s="57">
        <v>9711</v>
      </c>
      <c r="G330" s="111"/>
      <c r="H330" s="111"/>
      <c r="I330" s="92">
        <v>8786099.3790160008</v>
      </c>
      <c r="J330" s="92"/>
      <c r="K330" s="13">
        <v>5162448.1659929696</v>
      </c>
      <c r="L330" s="13">
        <v>2324991.5592183801</v>
      </c>
      <c r="M330" s="13">
        <v>615130.973289371</v>
      </c>
    </row>
    <row r="331" spans="3:13" s="1" customFormat="1" ht="11.1" customHeight="1" x14ac:dyDescent="0.15">
      <c r="C331" s="55">
        <v>46113</v>
      </c>
      <c r="D331" s="56">
        <v>55854</v>
      </c>
      <c r="E331" s="13">
        <v>320</v>
      </c>
      <c r="F331" s="57">
        <v>9741</v>
      </c>
      <c r="G331" s="111"/>
      <c r="H331" s="111"/>
      <c r="I331" s="92">
        <v>8303269.013766</v>
      </c>
      <c r="J331" s="92"/>
      <c r="K331" s="13">
        <v>4870743.52553715</v>
      </c>
      <c r="L331" s="13">
        <v>2188218.6020013299</v>
      </c>
      <c r="M331" s="13">
        <v>576571.27765905904</v>
      </c>
    </row>
    <row r="332" spans="3:13" s="1" customFormat="1" ht="11.1" customHeight="1" x14ac:dyDescent="0.15">
      <c r="C332" s="55">
        <v>46113</v>
      </c>
      <c r="D332" s="56">
        <v>55885</v>
      </c>
      <c r="E332" s="13">
        <v>321</v>
      </c>
      <c r="F332" s="57">
        <v>9772</v>
      </c>
      <c r="G332" s="111"/>
      <c r="H332" s="111"/>
      <c r="I332" s="92">
        <v>7875304.3013429996</v>
      </c>
      <c r="J332" s="92"/>
      <c r="K332" s="13">
        <v>4611861.7102506999</v>
      </c>
      <c r="L332" s="13">
        <v>2066644.6723816399</v>
      </c>
      <c r="M332" s="13">
        <v>542231.48384991603</v>
      </c>
    </row>
    <row r="333" spans="3:13" s="1" customFormat="1" ht="11.1" customHeight="1" x14ac:dyDescent="0.15">
      <c r="C333" s="55">
        <v>46113</v>
      </c>
      <c r="D333" s="56">
        <v>55916</v>
      </c>
      <c r="E333" s="13">
        <v>322</v>
      </c>
      <c r="F333" s="57">
        <v>9803</v>
      </c>
      <c r="G333" s="111"/>
      <c r="H333" s="111"/>
      <c r="I333" s="92">
        <v>7487341.1989639997</v>
      </c>
      <c r="J333" s="92"/>
      <c r="K333" s="13">
        <v>4377229.6847611899</v>
      </c>
      <c r="L333" s="13">
        <v>1956514.02432791</v>
      </c>
      <c r="M333" s="13">
        <v>511161.93166787998</v>
      </c>
    </row>
    <row r="334" spans="3:13" s="1" customFormat="1" ht="11.1" customHeight="1" x14ac:dyDescent="0.15">
      <c r="C334" s="55">
        <v>46113</v>
      </c>
      <c r="D334" s="56">
        <v>55944</v>
      </c>
      <c r="E334" s="13">
        <v>323</v>
      </c>
      <c r="F334" s="57">
        <v>9831</v>
      </c>
      <c r="G334" s="111"/>
      <c r="H334" s="111"/>
      <c r="I334" s="92">
        <v>7121009.7989879996</v>
      </c>
      <c r="J334" s="92"/>
      <c r="K334" s="13">
        <v>4156687.9049822702</v>
      </c>
      <c r="L334" s="13">
        <v>1853668.8991609199</v>
      </c>
      <c r="M334" s="13">
        <v>482439.33706358698</v>
      </c>
    </row>
    <row r="335" spans="3:13" s="1" customFormat="1" ht="11.1" customHeight="1" x14ac:dyDescent="0.15">
      <c r="C335" s="55">
        <v>46113</v>
      </c>
      <c r="D335" s="56">
        <v>55975</v>
      </c>
      <c r="E335" s="13">
        <v>324</v>
      </c>
      <c r="F335" s="57">
        <v>9862</v>
      </c>
      <c r="G335" s="111"/>
      <c r="H335" s="111"/>
      <c r="I335" s="92">
        <v>6754746.6220779996</v>
      </c>
      <c r="J335" s="92"/>
      <c r="K335" s="13">
        <v>3936204.7059414098</v>
      </c>
      <c r="L335" s="13">
        <v>1750880.53570091</v>
      </c>
      <c r="M335" s="13">
        <v>453757.36054392502</v>
      </c>
    </row>
    <row r="336" spans="3:13" s="1" customFormat="1" ht="11.1" customHeight="1" x14ac:dyDescent="0.15">
      <c r="C336" s="55">
        <v>46113</v>
      </c>
      <c r="D336" s="56">
        <v>56005</v>
      </c>
      <c r="E336" s="13">
        <v>325</v>
      </c>
      <c r="F336" s="57">
        <v>9892</v>
      </c>
      <c r="G336" s="111"/>
      <c r="H336" s="111"/>
      <c r="I336" s="92">
        <v>6394999.0487320004</v>
      </c>
      <c r="J336" s="92"/>
      <c r="K336" s="13">
        <v>3720451.5907023302</v>
      </c>
      <c r="L336" s="13">
        <v>1650837.26509781</v>
      </c>
      <c r="M336" s="13">
        <v>426076.43512321799</v>
      </c>
    </row>
    <row r="337" spans="3:13" s="1" customFormat="1" ht="11.1" customHeight="1" x14ac:dyDescent="0.15">
      <c r="C337" s="55">
        <v>46113</v>
      </c>
      <c r="D337" s="56">
        <v>56036</v>
      </c>
      <c r="E337" s="13">
        <v>326</v>
      </c>
      <c r="F337" s="57">
        <v>9923</v>
      </c>
      <c r="G337" s="111"/>
      <c r="H337" s="111"/>
      <c r="I337" s="92">
        <v>6044759.2989670001</v>
      </c>
      <c r="J337" s="92"/>
      <c r="K337" s="13">
        <v>3510726.2366213002</v>
      </c>
      <c r="L337" s="13">
        <v>1553816.26627816</v>
      </c>
      <c r="M337" s="13">
        <v>399336.98510421702</v>
      </c>
    </row>
    <row r="338" spans="3:13" s="1" customFormat="1" ht="11.1" customHeight="1" x14ac:dyDescent="0.15">
      <c r="C338" s="55">
        <v>46113</v>
      </c>
      <c r="D338" s="56">
        <v>56066</v>
      </c>
      <c r="E338" s="13">
        <v>327</v>
      </c>
      <c r="F338" s="57">
        <v>9953</v>
      </c>
      <c r="G338" s="111"/>
      <c r="H338" s="111"/>
      <c r="I338" s="92">
        <v>5707786.0175869996</v>
      </c>
      <c r="J338" s="92"/>
      <c r="K338" s="13">
        <v>3309574.7649363801</v>
      </c>
      <c r="L338" s="13">
        <v>1461183.17383719</v>
      </c>
      <c r="M338" s="13">
        <v>373990.54014850198</v>
      </c>
    </row>
    <row r="339" spans="3:13" s="1" customFormat="1" ht="11.1" customHeight="1" x14ac:dyDescent="0.15">
      <c r="C339" s="55">
        <v>46113</v>
      </c>
      <c r="D339" s="56">
        <v>56097</v>
      </c>
      <c r="E339" s="13">
        <v>328</v>
      </c>
      <c r="F339" s="57">
        <v>9984</v>
      </c>
      <c r="G339" s="111"/>
      <c r="H339" s="111"/>
      <c r="I339" s="92">
        <v>5374784.1527249999</v>
      </c>
      <c r="J339" s="92"/>
      <c r="K339" s="13">
        <v>3111202.7948769098</v>
      </c>
      <c r="L339" s="13">
        <v>1370108.24296247</v>
      </c>
      <c r="M339" s="13">
        <v>349194.54718868498</v>
      </c>
    </row>
    <row r="340" spans="3:13" s="1" customFormat="1" ht="11.1" customHeight="1" x14ac:dyDescent="0.15">
      <c r="C340" s="55">
        <v>46113</v>
      </c>
      <c r="D340" s="56">
        <v>56128</v>
      </c>
      <c r="E340" s="13">
        <v>329</v>
      </c>
      <c r="F340" s="57">
        <v>10015</v>
      </c>
      <c r="G340" s="111"/>
      <c r="H340" s="111"/>
      <c r="I340" s="92">
        <v>5047273.5628810003</v>
      </c>
      <c r="J340" s="92"/>
      <c r="K340" s="13">
        <v>2916667.4538841299</v>
      </c>
      <c r="L340" s="13">
        <v>1281172.3796751499</v>
      </c>
      <c r="M340" s="13">
        <v>325144.76130734902</v>
      </c>
    </row>
    <row r="341" spans="3:13" s="1" customFormat="1" ht="11.1" customHeight="1" x14ac:dyDescent="0.15">
      <c r="C341" s="55">
        <v>46113</v>
      </c>
      <c r="D341" s="56">
        <v>56158</v>
      </c>
      <c r="E341" s="13">
        <v>330</v>
      </c>
      <c r="F341" s="57">
        <v>10045</v>
      </c>
      <c r="G341" s="111"/>
      <c r="H341" s="111"/>
      <c r="I341" s="92">
        <v>4726356.4551689997</v>
      </c>
      <c r="J341" s="92"/>
      <c r="K341" s="13">
        <v>2726736.0760977101</v>
      </c>
      <c r="L341" s="13">
        <v>1194795.3485824999</v>
      </c>
      <c r="M341" s="13">
        <v>301980.43088308099</v>
      </c>
    </row>
    <row r="342" spans="3:13" s="1" customFormat="1" ht="11.1" customHeight="1" x14ac:dyDescent="0.15">
      <c r="C342" s="55">
        <v>46113</v>
      </c>
      <c r="D342" s="56">
        <v>56189</v>
      </c>
      <c r="E342" s="13">
        <v>331</v>
      </c>
      <c r="F342" s="57">
        <v>10076</v>
      </c>
      <c r="G342" s="111"/>
      <c r="H342" s="111"/>
      <c r="I342" s="92">
        <v>4413098.1290729996</v>
      </c>
      <c r="J342" s="92"/>
      <c r="K342" s="13">
        <v>2541692.4286571401</v>
      </c>
      <c r="L342" s="13">
        <v>1110880.91899503</v>
      </c>
      <c r="M342" s="13">
        <v>279582.12664046901</v>
      </c>
    </row>
    <row r="343" spans="3:13" s="1" customFormat="1" ht="11.1" customHeight="1" x14ac:dyDescent="0.15">
      <c r="C343" s="55">
        <v>46113</v>
      </c>
      <c r="D343" s="56">
        <v>56219</v>
      </c>
      <c r="E343" s="13">
        <v>332</v>
      </c>
      <c r="F343" s="57">
        <v>10106</v>
      </c>
      <c r="G343" s="111"/>
      <c r="H343" s="111"/>
      <c r="I343" s="92">
        <v>4101019.9946329999</v>
      </c>
      <c r="J343" s="92"/>
      <c r="K343" s="13">
        <v>2358076.32408268</v>
      </c>
      <c r="L343" s="13">
        <v>1028092.37252194</v>
      </c>
      <c r="M343" s="13">
        <v>257685.58067471901</v>
      </c>
    </row>
    <row r="344" spans="3:13" s="1" customFormat="1" ht="11.1" customHeight="1" x14ac:dyDescent="0.15">
      <c r="C344" s="55">
        <v>46113</v>
      </c>
      <c r="D344" s="56">
        <v>56250</v>
      </c>
      <c r="E344" s="13">
        <v>333</v>
      </c>
      <c r="F344" s="57">
        <v>10137</v>
      </c>
      <c r="G344" s="111"/>
      <c r="H344" s="111"/>
      <c r="I344" s="92">
        <v>3799603.104235</v>
      </c>
      <c r="J344" s="92"/>
      <c r="K344" s="13">
        <v>2181056.8411480798</v>
      </c>
      <c r="L344" s="13">
        <v>948495.67770203599</v>
      </c>
      <c r="M344" s="13">
        <v>236728.17826097301</v>
      </c>
    </row>
    <row r="345" spans="3:13" s="1" customFormat="1" ht="11.1" customHeight="1" x14ac:dyDescent="0.15">
      <c r="C345" s="55">
        <v>46113</v>
      </c>
      <c r="D345" s="56">
        <v>56281</v>
      </c>
      <c r="E345" s="13">
        <v>334</v>
      </c>
      <c r="F345" s="57">
        <v>10168</v>
      </c>
      <c r="G345" s="111"/>
      <c r="H345" s="111"/>
      <c r="I345" s="92">
        <v>3501607.3463440002</v>
      </c>
      <c r="J345" s="92"/>
      <c r="K345" s="13">
        <v>2006591.5266235899</v>
      </c>
      <c r="L345" s="13">
        <v>870405.12400397903</v>
      </c>
      <c r="M345" s="13">
        <v>216317.99975166799</v>
      </c>
    </row>
    <row r="346" spans="3:13" s="1" customFormat="1" ht="11.1" customHeight="1" x14ac:dyDescent="0.15">
      <c r="C346" s="55">
        <v>46113</v>
      </c>
      <c r="D346" s="56">
        <v>56309</v>
      </c>
      <c r="E346" s="13">
        <v>335</v>
      </c>
      <c r="F346" s="57">
        <v>10196</v>
      </c>
      <c r="G346" s="111"/>
      <c r="H346" s="111"/>
      <c r="I346" s="92">
        <v>3208673.021923</v>
      </c>
      <c r="J346" s="92"/>
      <c r="K346" s="13">
        <v>1835908.8487285799</v>
      </c>
      <c r="L346" s="13">
        <v>794538.04280724598</v>
      </c>
      <c r="M346" s="13">
        <v>196707.503632623</v>
      </c>
    </row>
    <row r="347" spans="3:13" s="1" customFormat="1" ht="11.1" customHeight="1" x14ac:dyDescent="0.15">
      <c r="C347" s="55">
        <v>46113</v>
      </c>
      <c r="D347" s="56">
        <v>56340</v>
      </c>
      <c r="E347" s="13">
        <v>336</v>
      </c>
      <c r="F347" s="57">
        <v>10227</v>
      </c>
      <c r="G347" s="111"/>
      <c r="H347" s="111"/>
      <c r="I347" s="92">
        <v>2918425.3424499999</v>
      </c>
      <c r="J347" s="92"/>
      <c r="K347" s="13">
        <v>1667005.4481762699</v>
      </c>
      <c r="L347" s="13">
        <v>719605.86326872802</v>
      </c>
      <c r="M347" s="13">
        <v>177401.604512277</v>
      </c>
    </row>
    <row r="348" spans="3:13" s="1" customFormat="1" ht="11.1" customHeight="1" x14ac:dyDescent="0.15">
      <c r="C348" s="55">
        <v>46113</v>
      </c>
      <c r="D348" s="56">
        <v>56370</v>
      </c>
      <c r="E348" s="13">
        <v>337</v>
      </c>
      <c r="F348" s="57">
        <v>10257</v>
      </c>
      <c r="G348" s="111"/>
      <c r="H348" s="111"/>
      <c r="I348" s="92">
        <v>2639941.6964329998</v>
      </c>
      <c r="J348" s="92"/>
      <c r="K348" s="13">
        <v>1505460.3687116799</v>
      </c>
      <c r="L348" s="13">
        <v>648271.26033635798</v>
      </c>
      <c r="M348" s="13">
        <v>159160.64931472301</v>
      </c>
    </row>
    <row r="349" spans="3:13" s="1" customFormat="1" ht="11.1" customHeight="1" x14ac:dyDescent="0.15">
      <c r="C349" s="55">
        <v>46113</v>
      </c>
      <c r="D349" s="56">
        <v>56401</v>
      </c>
      <c r="E349" s="13">
        <v>338</v>
      </c>
      <c r="F349" s="57">
        <v>10288</v>
      </c>
      <c r="G349" s="111"/>
      <c r="H349" s="111"/>
      <c r="I349" s="92">
        <v>2366136.1956640002</v>
      </c>
      <c r="J349" s="92"/>
      <c r="K349" s="13">
        <v>1347030.74995408</v>
      </c>
      <c r="L349" s="13">
        <v>578574.17417841102</v>
      </c>
      <c r="M349" s="13">
        <v>141447.278992256</v>
      </c>
    </row>
    <row r="350" spans="3:13" s="1" customFormat="1" ht="11.1" customHeight="1" x14ac:dyDescent="0.15">
      <c r="C350" s="55">
        <v>46113</v>
      </c>
      <c r="D350" s="56">
        <v>56431</v>
      </c>
      <c r="E350" s="13">
        <v>339</v>
      </c>
      <c r="F350" s="57">
        <v>10318</v>
      </c>
      <c r="G350" s="111"/>
      <c r="H350" s="111"/>
      <c r="I350" s="92">
        <v>2101961.7499429998</v>
      </c>
      <c r="J350" s="92"/>
      <c r="K350" s="13">
        <v>1194673.2510620099</v>
      </c>
      <c r="L350" s="13">
        <v>511870.90110000799</v>
      </c>
      <c r="M350" s="13">
        <v>124626.981993725</v>
      </c>
    </row>
    <row r="351" spans="3:13" s="1" customFormat="1" ht="11.1" customHeight="1" x14ac:dyDescent="0.15">
      <c r="C351" s="55">
        <v>46113</v>
      </c>
      <c r="D351" s="56">
        <v>56462</v>
      </c>
      <c r="E351" s="13">
        <v>340</v>
      </c>
      <c r="F351" s="57">
        <v>10349</v>
      </c>
      <c r="G351" s="111"/>
      <c r="H351" s="111"/>
      <c r="I351" s="92">
        <v>1849711.740454</v>
      </c>
      <c r="J351" s="92"/>
      <c r="K351" s="13">
        <v>1049521.07349012</v>
      </c>
      <c r="L351" s="13">
        <v>448535.227434334</v>
      </c>
      <c r="M351" s="13">
        <v>108743.877331404</v>
      </c>
    </row>
    <row r="352" spans="3:13" s="1" customFormat="1" ht="11.1" customHeight="1" x14ac:dyDescent="0.15">
      <c r="C352" s="55">
        <v>46113</v>
      </c>
      <c r="D352" s="56">
        <v>56493</v>
      </c>
      <c r="E352" s="13">
        <v>341</v>
      </c>
      <c r="F352" s="57">
        <v>10380</v>
      </c>
      <c r="G352" s="111"/>
      <c r="H352" s="111"/>
      <c r="I352" s="92">
        <v>1615164.4261950001</v>
      </c>
      <c r="J352" s="92"/>
      <c r="K352" s="13">
        <v>914885.25866513699</v>
      </c>
      <c r="L352" s="13">
        <v>390001.356220974</v>
      </c>
      <c r="M352" s="13">
        <v>94152.312895952593</v>
      </c>
    </row>
    <row r="353" spans="3:13" s="1" customFormat="1" ht="11.1" customHeight="1" x14ac:dyDescent="0.15">
      <c r="C353" s="55">
        <v>46113</v>
      </c>
      <c r="D353" s="56">
        <v>56523</v>
      </c>
      <c r="E353" s="13">
        <v>342</v>
      </c>
      <c r="F353" s="57">
        <v>10410</v>
      </c>
      <c r="G353" s="111"/>
      <c r="H353" s="111"/>
      <c r="I353" s="92">
        <v>1403646.1688590001</v>
      </c>
      <c r="J353" s="92"/>
      <c r="K353" s="13">
        <v>793768.927490348</v>
      </c>
      <c r="L353" s="13">
        <v>337538.52545347501</v>
      </c>
      <c r="M353" s="13">
        <v>81152.949365736</v>
      </c>
    </row>
    <row r="354" spans="3:13" s="1" customFormat="1" ht="11.1" customHeight="1" x14ac:dyDescent="0.15">
      <c r="C354" s="55">
        <v>46113</v>
      </c>
      <c r="D354" s="56">
        <v>56554</v>
      </c>
      <c r="E354" s="13">
        <v>343</v>
      </c>
      <c r="F354" s="57">
        <v>10441</v>
      </c>
      <c r="G354" s="111"/>
      <c r="H354" s="111"/>
      <c r="I354" s="92">
        <v>1211641.8763029999</v>
      </c>
      <c r="J354" s="92"/>
      <c r="K354" s="13">
        <v>684027.40775812499</v>
      </c>
      <c r="L354" s="13">
        <v>290132.81448026001</v>
      </c>
      <c r="M354" s="13">
        <v>69459.944162681699</v>
      </c>
    </row>
    <row r="355" spans="3:13" s="1" customFormat="1" ht="11.1" customHeight="1" x14ac:dyDescent="0.15">
      <c r="C355" s="55">
        <v>46113</v>
      </c>
      <c r="D355" s="56">
        <v>56584</v>
      </c>
      <c r="E355" s="13">
        <v>344</v>
      </c>
      <c r="F355" s="57">
        <v>10471</v>
      </c>
      <c r="G355" s="111"/>
      <c r="H355" s="111"/>
      <c r="I355" s="92">
        <v>1031188.450708</v>
      </c>
      <c r="J355" s="92"/>
      <c r="K355" s="13">
        <v>581197.62280072004</v>
      </c>
      <c r="L355" s="13">
        <v>245910.42709950099</v>
      </c>
      <c r="M355" s="13">
        <v>58631.446177175501</v>
      </c>
    </row>
    <row r="356" spans="3:13" s="1" customFormat="1" ht="11.1" customHeight="1" x14ac:dyDescent="0.15">
      <c r="C356" s="55">
        <v>46113</v>
      </c>
      <c r="D356" s="56">
        <v>56615</v>
      </c>
      <c r="E356" s="13">
        <v>345</v>
      </c>
      <c r="F356" s="57">
        <v>10502</v>
      </c>
      <c r="G356" s="111"/>
      <c r="H356" s="111"/>
      <c r="I356" s="92">
        <v>872452.84853199997</v>
      </c>
      <c r="J356" s="92"/>
      <c r="K356" s="13">
        <v>490897.17518112698</v>
      </c>
      <c r="L356" s="13">
        <v>207175.187558137</v>
      </c>
      <c r="M356" s="13">
        <v>49186.7381046058</v>
      </c>
    </row>
    <row r="357" spans="3:13" s="1" customFormat="1" ht="11.1" customHeight="1" x14ac:dyDescent="0.15">
      <c r="C357" s="55">
        <v>46113</v>
      </c>
      <c r="D357" s="56">
        <v>56646</v>
      </c>
      <c r="E357" s="13">
        <v>346</v>
      </c>
      <c r="F357" s="57">
        <v>10533</v>
      </c>
      <c r="G357" s="111"/>
      <c r="H357" s="111"/>
      <c r="I357" s="92">
        <v>729994.64482399996</v>
      </c>
      <c r="J357" s="92"/>
      <c r="K357" s="13">
        <v>410044.52860518999</v>
      </c>
      <c r="L357" s="13">
        <v>172612.531495712</v>
      </c>
      <c r="M357" s="13">
        <v>40807.4280291389</v>
      </c>
    </row>
    <row r="358" spans="3:13" s="1" customFormat="1" ht="11.1" customHeight="1" x14ac:dyDescent="0.15">
      <c r="C358" s="55">
        <v>46113</v>
      </c>
      <c r="D358" s="56">
        <v>56674</v>
      </c>
      <c r="E358" s="13">
        <v>347</v>
      </c>
      <c r="F358" s="57">
        <v>10561</v>
      </c>
      <c r="G358" s="111"/>
      <c r="H358" s="111"/>
      <c r="I358" s="92">
        <v>600383.34093199996</v>
      </c>
      <c r="J358" s="92"/>
      <c r="K358" s="13">
        <v>336724.02442563901</v>
      </c>
      <c r="L358" s="13">
        <v>141421.851924152</v>
      </c>
      <c r="M358" s="13">
        <v>33305.689793703197</v>
      </c>
    </row>
    <row r="359" spans="3:13" s="1" customFormat="1" ht="11.1" customHeight="1" x14ac:dyDescent="0.15">
      <c r="C359" s="55">
        <v>46113</v>
      </c>
      <c r="D359" s="56">
        <v>56705</v>
      </c>
      <c r="E359" s="13">
        <v>348</v>
      </c>
      <c r="F359" s="57">
        <v>10592</v>
      </c>
      <c r="G359" s="111"/>
      <c r="H359" s="111"/>
      <c r="I359" s="92">
        <v>481052.73611599999</v>
      </c>
      <c r="J359" s="92"/>
      <c r="K359" s="13">
        <v>269340.05119702499</v>
      </c>
      <c r="L359" s="13">
        <v>112833.341032522</v>
      </c>
      <c r="M359" s="13">
        <v>26460.374112810499</v>
      </c>
    </row>
    <row r="360" spans="3:13" s="1" customFormat="1" ht="11.1" customHeight="1" x14ac:dyDescent="0.15">
      <c r="C360" s="55">
        <v>46113</v>
      </c>
      <c r="D360" s="56">
        <v>56735</v>
      </c>
      <c r="E360" s="13">
        <v>349</v>
      </c>
      <c r="F360" s="57">
        <v>10622</v>
      </c>
      <c r="G360" s="111"/>
      <c r="H360" s="111"/>
      <c r="I360" s="92">
        <v>374100.29642799997</v>
      </c>
      <c r="J360" s="92"/>
      <c r="K360" s="13">
        <v>209113.880803318</v>
      </c>
      <c r="L360" s="13">
        <v>87387.464513757295</v>
      </c>
      <c r="M360" s="13">
        <v>20409.095342105298</v>
      </c>
    </row>
    <row r="361" spans="3:13" s="1" customFormat="1" ht="11.1" customHeight="1" x14ac:dyDescent="0.15">
      <c r="C361" s="55">
        <v>46113</v>
      </c>
      <c r="D361" s="56">
        <v>56766</v>
      </c>
      <c r="E361" s="13">
        <v>350</v>
      </c>
      <c r="F361" s="57">
        <v>10653</v>
      </c>
      <c r="G361" s="111"/>
      <c r="H361" s="111"/>
      <c r="I361" s="92">
        <v>277851.52257099998</v>
      </c>
      <c r="J361" s="92"/>
      <c r="K361" s="13">
        <v>155049.49982454799</v>
      </c>
      <c r="L361" s="13">
        <v>64629.491563335301</v>
      </c>
      <c r="M361" s="13">
        <v>15030.1036191773</v>
      </c>
    </row>
    <row r="362" spans="3:13" s="1" customFormat="1" ht="11.1" customHeight="1" x14ac:dyDescent="0.15">
      <c r="C362" s="55">
        <v>46113</v>
      </c>
      <c r="D362" s="56">
        <v>56796</v>
      </c>
      <c r="E362" s="13">
        <v>351</v>
      </c>
      <c r="F362" s="57">
        <v>10683</v>
      </c>
      <c r="G362" s="111"/>
      <c r="H362" s="111"/>
      <c r="I362" s="92">
        <v>198540.73521499999</v>
      </c>
      <c r="J362" s="92"/>
      <c r="K362" s="13">
        <v>110609.84271281</v>
      </c>
      <c r="L362" s="13">
        <v>45992.171157725097</v>
      </c>
      <c r="M362" s="13">
        <v>10652.0017866198</v>
      </c>
    </row>
    <row r="363" spans="3:13" s="1" customFormat="1" ht="11.1" customHeight="1" x14ac:dyDescent="0.15">
      <c r="C363" s="55">
        <v>46113</v>
      </c>
      <c r="D363" s="56">
        <v>56827</v>
      </c>
      <c r="E363" s="13">
        <v>352</v>
      </c>
      <c r="F363" s="57">
        <v>10714</v>
      </c>
      <c r="G363" s="111"/>
      <c r="H363" s="111"/>
      <c r="I363" s="92">
        <v>134673.85</v>
      </c>
      <c r="J363" s="92"/>
      <c r="K363" s="13">
        <v>74901.446304530997</v>
      </c>
      <c r="L363" s="13">
        <v>31065.220010814901</v>
      </c>
      <c r="M363" s="13">
        <v>7164.37602792706</v>
      </c>
    </row>
    <row r="364" spans="3:13" s="1" customFormat="1" ht="11.1" customHeight="1" x14ac:dyDescent="0.15">
      <c r="C364" s="55">
        <v>46113</v>
      </c>
      <c r="D364" s="56">
        <v>56858</v>
      </c>
      <c r="E364" s="13">
        <v>353</v>
      </c>
      <c r="F364" s="57">
        <v>10745</v>
      </c>
      <c r="G364" s="111"/>
      <c r="H364" s="111"/>
      <c r="I364" s="92">
        <v>80108.990000000005</v>
      </c>
      <c r="J364" s="92"/>
      <c r="K364" s="13">
        <v>44478.585081051802</v>
      </c>
      <c r="L364" s="13">
        <v>18400.485673810101</v>
      </c>
      <c r="M364" s="13">
        <v>4225.61420787313</v>
      </c>
    </row>
    <row r="365" spans="3:13" s="1" customFormat="1" ht="11.1" customHeight="1" x14ac:dyDescent="0.15">
      <c r="C365" s="55">
        <v>46113</v>
      </c>
      <c r="D365" s="56">
        <v>56888</v>
      </c>
      <c r="E365" s="13">
        <v>354</v>
      </c>
      <c r="F365" s="57">
        <v>10775</v>
      </c>
      <c r="G365" s="111"/>
      <c r="H365" s="111"/>
      <c r="I365" s="92">
        <v>38246.42</v>
      </c>
      <c r="J365" s="92"/>
      <c r="K365" s="13">
        <v>0</v>
      </c>
      <c r="L365" s="13">
        <v>0</v>
      </c>
      <c r="M365" s="13">
        <v>0</v>
      </c>
    </row>
    <row r="366" spans="3:13" s="1" customFormat="1" ht="11.1" customHeight="1" x14ac:dyDescent="0.15">
      <c r="C366" s="55">
        <v>46113</v>
      </c>
      <c r="D366" s="56">
        <v>56919</v>
      </c>
      <c r="E366" s="13">
        <v>355</v>
      </c>
      <c r="F366" s="57">
        <v>10806</v>
      </c>
      <c r="G366" s="111"/>
      <c r="H366" s="111"/>
      <c r="I366" s="92">
        <v>17091.55</v>
      </c>
      <c r="J366" s="92"/>
      <c r="K366" s="13">
        <v>0</v>
      </c>
      <c r="L366" s="13">
        <v>0</v>
      </c>
      <c r="M366" s="13">
        <v>0</v>
      </c>
    </row>
    <row r="367" spans="3:13" s="1" customFormat="1" ht="11.1" customHeight="1" x14ac:dyDescent="0.15">
      <c r="C367" s="55">
        <v>46113</v>
      </c>
      <c r="D367" s="56">
        <v>56949</v>
      </c>
      <c r="E367" s="13">
        <v>356</v>
      </c>
      <c r="F367" s="57">
        <v>10836</v>
      </c>
      <c r="G367" s="111"/>
      <c r="H367" s="111"/>
      <c r="I367" s="92">
        <v>2480.85</v>
      </c>
      <c r="J367" s="92"/>
      <c r="K367" s="13">
        <v>0</v>
      </c>
      <c r="L367" s="13">
        <v>0</v>
      </c>
      <c r="M367" s="13">
        <v>0</v>
      </c>
    </row>
    <row r="368" spans="3:13" s="1" customFormat="1" ht="11.1" customHeight="1" x14ac:dyDescent="0.15">
      <c r="C368" s="55">
        <v>46113</v>
      </c>
      <c r="D368" s="56">
        <v>56980</v>
      </c>
      <c r="E368" s="13">
        <v>357</v>
      </c>
      <c r="F368" s="57">
        <v>10867</v>
      </c>
      <c r="G368" s="111"/>
      <c r="H368" s="111"/>
      <c r="I368" s="92">
        <v>1654.96</v>
      </c>
      <c r="J368" s="92"/>
      <c r="K368" s="13">
        <v>912.75850294361396</v>
      </c>
      <c r="L368" s="13">
        <v>373.836696772746</v>
      </c>
      <c r="M368" s="13">
        <v>84.428270820884507</v>
      </c>
    </row>
    <row r="369" spans="3:13" s="1" customFormat="1" ht="11.1" customHeight="1" x14ac:dyDescent="0.15">
      <c r="C369" s="55">
        <v>46113</v>
      </c>
      <c r="D369" s="56">
        <v>57011</v>
      </c>
      <c r="E369" s="13">
        <v>358</v>
      </c>
      <c r="F369" s="57">
        <v>10898</v>
      </c>
      <c r="G369" s="111"/>
      <c r="H369" s="111"/>
      <c r="I369" s="92">
        <v>828.01</v>
      </c>
      <c r="J369" s="92"/>
      <c r="K369" s="13">
        <v>455.89701310044501</v>
      </c>
      <c r="L369" s="13">
        <v>186.24596944783701</v>
      </c>
      <c r="M369" s="13">
        <v>41.8841268747409</v>
      </c>
    </row>
    <row r="370" spans="3:13" s="1" customFormat="1" ht="11.1" customHeight="1" x14ac:dyDescent="0.15">
      <c r="C370" s="55">
        <v>46113</v>
      </c>
      <c r="D370" s="56">
        <v>57040</v>
      </c>
      <c r="E370" s="13">
        <v>359</v>
      </c>
      <c r="F370" s="57">
        <v>10927</v>
      </c>
      <c r="G370" s="111"/>
      <c r="H370" s="111"/>
      <c r="I370" s="92">
        <v>0</v>
      </c>
      <c r="J370" s="92"/>
      <c r="K370" s="13">
        <v>0</v>
      </c>
      <c r="L370" s="13">
        <v>0</v>
      </c>
      <c r="M370" s="13">
        <v>0</v>
      </c>
    </row>
    <row r="371" spans="3:13" s="1" customFormat="1" ht="11.1" customHeight="1" x14ac:dyDescent="0.15">
      <c r="C371" s="55">
        <v>46113</v>
      </c>
      <c r="D371" s="56">
        <v>57071</v>
      </c>
      <c r="E371" s="13">
        <v>360</v>
      </c>
      <c r="F371" s="57">
        <v>10958</v>
      </c>
      <c r="G371" s="111"/>
      <c r="H371" s="111"/>
      <c r="I371" s="92">
        <v>0</v>
      </c>
      <c r="J371" s="92"/>
      <c r="K371" s="13">
        <v>0</v>
      </c>
      <c r="L371" s="13">
        <v>0</v>
      </c>
      <c r="M371" s="13">
        <v>0</v>
      </c>
    </row>
    <row r="372" spans="3:13" s="1" customFormat="1" ht="11.1" customHeight="1" x14ac:dyDescent="0.15">
      <c r="C372" s="55">
        <v>46113</v>
      </c>
      <c r="D372" s="56">
        <v>57101</v>
      </c>
      <c r="E372" s="13">
        <v>361</v>
      </c>
      <c r="F372" s="57">
        <v>10988</v>
      </c>
      <c r="G372" s="111"/>
      <c r="H372" s="111"/>
      <c r="I372" s="92">
        <v>0</v>
      </c>
      <c r="J372" s="92"/>
      <c r="K372" s="13">
        <v>0</v>
      </c>
      <c r="L372" s="13">
        <v>0</v>
      </c>
      <c r="M372" s="13">
        <v>0</v>
      </c>
    </row>
    <row r="373" spans="3:13" s="1" customFormat="1" ht="11.1" customHeight="1" x14ac:dyDescent="0.15">
      <c r="C373" s="55">
        <v>46113</v>
      </c>
      <c r="D373" s="56">
        <v>57132</v>
      </c>
      <c r="E373" s="13">
        <v>362</v>
      </c>
      <c r="F373" s="57">
        <v>11019</v>
      </c>
      <c r="G373" s="111"/>
      <c r="H373" s="111"/>
      <c r="I373" s="92">
        <v>0</v>
      </c>
      <c r="J373" s="92"/>
      <c r="K373" s="13">
        <v>0</v>
      </c>
      <c r="L373" s="13">
        <v>0</v>
      </c>
      <c r="M373" s="13">
        <v>0</v>
      </c>
    </row>
    <row r="374" spans="3:13" s="1" customFormat="1" ht="11.1" customHeight="1" x14ac:dyDescent="0.15">
      <c r="C374" s="55">
        <v>46113</v>
      </c>
      <c r="D374" s="56">
        <v>57162</v>
      </c>
      <c r="E374" s="13">
        <v>363</v>
      </c>
      <c r="F374" s="57">
        <v>11049</v>
      </c>
      <c r="G374" s="111"/>
      <c r="H374" s="111"/>
      <c r="I374" s="92">
        <v>0</v>
      </c>
      <c r="J374" s="92"/>
      <c r="K374" s="13">
        <v>0</v>
      </c>
      <c r="L374" s="13">
        <v>0</v>
      </c>
      <c r="M374" s="13">
        <v>0</v>
      </c>
    </row>
    <row r="375" spans="3:13" s="1" customFormat="1" ht="11.1" customHeight="1" x14ac:dyDescent="0.15">
      <c r="C375" s="55">
        <v>46113</v>
      </c>
      <c r="D375" s="56">
        <v>57193</v>
      </c>
      <c r="E375" s="13">
        <v>364</v>
      </c>
      <c r="F375" s="57">
        <v>11080</v>
      </c>
      <c r="G375" s="111"/>
      <c r="H375" s="111"/>
      <c r="I375" s="92">
        <v>0</v>
      </c>
      <c r="J375" s="92"/>
      <c r="K375" s="13">
        <v>0</v>
      </c>
      <c r="L375" s="13">
        <v>0</v>
      </c>
      <c r="M375" s="13">
        <v>0</v>
      </c>
    </row>
    <row r="376" spans="3:13" s="1" customFormat="1" ht="11.1" customHeight="1" x14ac:dyDescent="0.15">
      <c r="C376" s="55">
        <v>46113</v>
      </c>
      <c r="D376" s="56">
        <v>57224</v>
      </c>
      <c r="E376" s="13">
        <v>365</v>
      </c>
      <c r="F376" s="57">
        <v>11111</v>
      </c>
      <c r="G376" s="111"/>
      <c r="H376" s="111"/>
      <c r="I376" s="92">
        <v>0</v>
      </c>
      <c r="J376" s="92"/>
      <c r="K376" s="13">
        <v>0</v>
      </c>
      <c r="L376" s="13">
        <v>0</v>
      </c>
      <c r="M376" s="13">
        <v>0</v>
      </c>
    </row>
    <row r="377" spans="3:13" s="1" customFormat="1" ht="11.1" customHeight="1" x14ac:dyDescent="0.15">
      <c r="C377" s="55">
        <v>46113</v>
      </c>
      <c r="D377" s="56">
        <v>57254</v>
      </c>
      <c r="E377" s="13">
        <v>366</v>
      </c>
      <c r="F377" s="57">
        <v>11141</v>
      </c>
      <c r="G377" s="111"/>
      <c r="H377" s="111"/>
      <c r="I377" s="92">
        <v>0</v>
      </c>
      <c r="J377" s="92"/>
      <c r="K377" s="13">
        <v>0</v>
      </c>
      <c r="L377" s="13">
        <v>0</v>
      </c>
      <c r="M377" s="13">
        <v>0</v>
      </c>
    </row>
    <row r="378" spans="3:13" s="1" customFormat="1" ht="11.1" customHeight="1" x14ac:dyDescent="0.15">
      <c r="C378" s="55">
        <v>46113</v>
      </c>
      <c r="D378" s="56">
        <v>57285</v>
      </c>
      <c r="E378" s="13">
        <v>367</v>
      </c>
      <c r="F378" s="57">
        <v>11172</v>
      </c>
      <c r="G378" s="111"/>
      <c r="H378" s="111"/>
      <c r="I378" s="92">
        <v>0</v>
      </c>
      <c r="J378" s="92"/>
      <c r="K378" s="13">
        <v>0</v>
      </c>
      <c r="L378" s="13">
        <v>0</v>
      </c>
      <c r="M378" s="13">
        <v>0</v>
      </c>
    </row>
    <row r="379" spans="3:13" s="1" customFormat="1" ht="11.1" customHeight="1" x14ac:dyDescent="0.15">
      <c r="C379" s="55">
        <v>46113</v>
      </c>
      <c r="D379" s="56">
        <v>57315</v>
      </c>
      <c r="E379" s="13">
        <v>368</v>
      </c>
      <c r="F379" s="57">
        <v>11202</v>
      </c>
      <c r="G379" s="111"/>
      <c r="H379" s="111"/>
      <c r="I379" s="92">
        <v>0</v>
      </c>
      <c r="J379" s="92"/>
      <c r="K379" s="13">
        <v>0</v>
      </c>
      <c r="L379" s="13">
        <v>0</v>
      </c>
      <c r="M379" s="13">
        <v>0</v>
      </c>
    </row>
    <row r="380" spans="3:13" s="1" customFormat="1" ht="11.1" customHeight="1" x14ac:dyDescent="0.15">
      <c r="C380" s="55">
        <v>46113</v>
      </c>
      <c r="D380" s="56">
        <v>57346</v>
      </c>
      <c r="E380" s="13">
        <v>369</v>
      </c>
      <c r="F380" s="57">
        <v>11233</v>
      </c>
      <c r="G380" s="111"/>
      <c r="H380" s="111"/>
      <c r="I380" s="92">
        <v>0</v>
      </c>
      <c r="J380" s="92"/>
      <c r="K380" s="13">
        <v>0</v>
      </c>
      <c r="L380" s="13">
        <v>0</v>
      </c>
      <c r="M380" s="13">
        <v>0</v>
      </c>
    </row>
    <row r="381" spans="3:13" s="1" customFormat="1" ht="11.1" customHeight="1" x14ac:dyDescent="0.15">
      <c r="C381" s="55">
        <v>46113</v>
      </c>
      <c r="D381" s="56">
        <v>57377</v>
      </c>
      <c r="E381" s="13">
        <v>370</v>
      </c>
      <c r="F381" s="57">
        <v>11264</v>
      </c>
      <c r="G381" s="111"/>
      <c r="H381" s="111"/>
      <c r="I381" s="92">
        <v>0</v>
      </c>
      <c r="J381" s="92"/>
      <c r="K381" s="13">
        <v>0</v>
      </c>
      <c r="L381" s="13">
        <v>0</v>
      </c>
      <c r="M381" s="13">
        <v>0</v>
      </c>
    </row>
    <row r="382" spans="3:13" s="1" customFormat="1" ht="11.1" customHeight="1" x14ac:dyDescent="0.15">
      <c r="C382" s="55">
        <v>46113</v>
      </c>
      <c r="D382" s="56">
        <v>57405</v>
      </c>
      <c r="E382" s="13">
        <v>371</v>
      </c>
      <c r="F382" s="57">
        <v>11292</v>
      </c>
      <c r="G382" s="111"/>
      <c r="H382" s="111"/>
      <c r="I382" s="92">
        <v>0</v>
      </c>
      <c r="J382" s="92"/>
      <c r="K382" s="13">
        <v>0</v>
      </c>
      <c r="L382" s="13">
        <v>0</v>
      </c>
      <c r="M382" s="13">
        <v>0</v>
      </c>
    </row>
    <row r="383" spans="3:13" s="1" customFormat="1" ht="11.1" customHeight="1" x14ac:dyDescent="0.15">
      <c r="C383" s="55">
        <v>46113</v>
      </c>
      <c r="D383" s="56">
        <v>57436</v>
      </c>
      <c r="E383" s="13">
        <v>372</v>
      </c>
      <c r="F383" s="57">
        <v>11323</v>
      </c>
      <c r="G383" s="111"/>
      <c r="H383" s="111"/>
      <c r="I383" s="92">
        <v>0</v>
      </c>
      <c r="J383" s="92"/>
      <c r="K383" s="13">
        <v>0</v>
      </c>
      <c r="L383" s="13">
        <v>0</v>
      </c>
      <c r="M383" s="13">
        <v>0</v>
      </c>
    </row>
    <row r="384" spans="3:13" s="1" customFormat="1" ht="11.1" customHeight="1" x14ac:dyDescent="0.15">
      <c r="C384" s="55">
        <v>46113</v>
      </c>
      <c r="D384" s="56">
        <v>57466</v>
      </c>
      <c r="E384" s="13">
        <v>373</v>
      </c>
      <c r="F384" s="57">
        <v>11353</v>
      </c>
      <c r="G384" s="111"/>
      <c r="H384" s="111"/>
      <c r="I384" s="92">
        <v>0</v>
      </c>
      <c r="J384" s="92"/>
      <c r="K384" s="13">
        <v>0</v>
      </c>
      <c r="L384" s="13">
        <v>0</v>
      </c>
      <c r="M384" s="13">
        <v>0</v>
      </c>
    </row>
    <row r="385" spans="3:13" s="1" customFormat="1" ht="11.1" customHeight="1" x14ac:dyDescent="0.15">
      <c r="C385" s="55">
        <v>46113</v>
      </c>
      <c r="D385" s="56">
        <v>57497</v>
      </c>
      <c r="E385" s="13">
        <v>374</v>
      </c>
      <c r="F385" s="57">
        <v>11384</v>
      </c>
      <c r="G385" s="111"/>
      <c r="H385" s="111"/>
      <c r="I385" s="92">
        <v>0</v>
      </c>
      <c r="J385" s="92"/>
      <c r="K385" s="13">
        <v>0</v>
      </c>
      <c r="L385" s="13">
        <v>0</v>
      </c>
      <c r="M385" s="13">
        <v>0</v>
      </c>
    </row>
    <row r="386" spans="3:13" s="1" customFormat="1" ht="11.1" customHeight="1" x14ac:dyDescent="0.15">
      <c r="C386" s="55">
        <v>46113</v>
      </c>
      <c r="D386" s="56">
        <v>57527</v>
      </c>
      <c r="E386" s="13">
        <v>375</v>
      </c>
      <c r="F386" s="57">
        <v>11414</v>
      </c>
      <c r="G386" s="111"/>
      <c r="H386" s="111"/>
      <c r="I386" s="92">
        <v>0</v>
      </c>
      <c r="J386" s="92"/>
      <c r="K386" s="13">
        <v>0</v>
      </c>
      <c r="L386" s="13">
        <v>0</v>
      </c>
      <c r="M386" s="13">
        <v>0</v>
      </c>
    </row>
    <row r="387" spans="3:13" s="1" customFormat="1" ht="11.1" customHeight="1" x14ac:dyDescent="0.15">
      <c r="C387" s="55">
        <v>46113</v>
      </c>
      <c r="D387" s="56">
        <v>57558</v>
      </c>
      <c r="E387" s="13">
        <v>376</v>
      </c>
      <c r="F387" s="57">
        <v>11445</v>
      </c>
      <c r="G387" s="111"/>
      <c r="H387" s="111"/>
      <c r="I387" s="92">
        <v>0</v>
      </c>
      <c r="J387" s="92"/>
      <c r="K387" s="13">
        <v>0</v>
      </c>
      <c r="L387" s="13">
        <v>0</v>
      </c>
      <c r="M387" s="13">
        <v>0</v>
      </c>
    </row>
    <row r="388" spans="3:13" s="1" customFormat="1" ht="11.1" customHeight="1" x14ac:dyDescent="0.15">
      <c r="C388" s="55">
        <v>46113</v>
      </c>
      <c r="D388" s="56">
        <v>57589</v>
      </c>
      <c r="E388" s="13">
        <v>377</v>
      </c>
      <c r="F388" s="57">
        <v>11476</v>
      </c>
      <c r="G388" s="111"/>
      <c r="H388" s="111"/>
      <c r="I388" s="92">
        <v>0</v>
      </c>
      <c r="J388" s="92"/>
      <c r="K388" s="13">
        <v>0</v>
      </c>
      <c r="L388" s="13">
        <v>0</v>
      </c>
      <c r="M388" s="13">
        <v>0</v>
      </c>
    </row>
    <row r="389" spans="3:13" s="1" customFormat="1" ht="11.1" customHeight="1" x14ac:dyDescent="0.15">
      <c r="C389" s="55">
        <v>46113</v>
      </c>
      <c r="D389" s="56">
        <v>57619</v>
      </c>
      <c r="E389" s="13">
        <v>378</v>
      </c>
      <c r="F389" s="57">
        <v>11506</v>
      </c>
      <c r="G389" s="111"/>
      <c r="H389" s="111"/>
      <c r="I389" s="92">
        <v>0</v>
      </c>
      <c r="J389" s="92"/>
      <c r="K389" s="13">
        <v>0</v>
      </c>
      <c r="L389" s="13">
        <v>0</v>
      </c>
      <c r="M389" s="13">
        <v>0</v>
      </c>
    </row>
    <row r="390" spans="3:13" s="1" customFormat="1" ht="11.1" customHeight="1" x14ac:dyDescent="0.15">
      <c r="C390" s="55">
        <v>46113</v>
      </c>
      <c r="D390" s="56">
        <v>57650</v>
      </c>
      <c r="E390" s="13">
        <v>379</v>
      </c>
      <c r="F390" s="57">
        <v>11537</v>
      </c>
      <c r="G390" s="111"/>
      <c r="H390" s="111"/>
      <c r="I390" s="92">
        <v>0</v>
      </c>
      <c r="J390" s="92"/>
      <c r="K390" s="13">
        <v>0</v>
      </c>
      <c r="L390" s="13">
        <v>0</v>
      </c>
      <c r="M390" s="13">
        <v>0</v>
      </c>
    </row>
    <row r="391" spans="3:13" s="1" customFormat="1" ht="11.1" customHeight="1" x14ac:dyDescent="0.15">
      <c r="C391" s="55">
        <v>46113</v>
      </c>
      <c r="D391" s="56">
        <v>57680</v>
      </c>
      <c r="E391" s="13">
        <v>380</v>
      </c>
      <c r="F391" s="57">
        <v>11567</v>
      </c>
      <c r="G391" s="111"/>
      <c r="H391" s="111"/>
      <c r="I391" s="92">
        <v>0</v>
      </c>
      <c r="J391" s="92"/>
      <c r="K391" s="13">
        <v>0</v>
      </c>
      <c r="L391" s="13">
        <v>0</v>
      </c>
      <c r="M391" s="13">
        <v>0</v>
      </c>
    </row>
    <row r="392" spans="3:13" s="1" customFormat="1" ht="11.1" customHeight="1" x14ac:dyDescent="0.15">
      <c r="C392" s="55">
        <v>46113</v>
      </c>
      <c r="D392" s="56">
        <v>57711</v>
      </c>
      <c r="E392" s="13">
        <v>381</v>
      </c>
      <c r="F392" s="57">
        <v>11598</v>
      </c>
      <c r="G392" s="111"/>
      <c r="H392" s="111"/>
      <c r="I392" s="92">
        <v>0</v>
      </c>
      <c r="J392" s="92"/>
      <c r="K392" s="13">
        <v>0</v>
      </c>
      <c r="L392" s="13">
        <v>0</v>
      </c>
      <c r="M392" s="13">
        <v>0</v>
      </c>
    </row>
    <row r="393" spans="3:13" s="1" customFormat="1" ht="11.1" customHeight="1" x14ac:dyDescent="0.15">
      <c r="C393" s="55">
        <v>46113</v>
      </c>
      <c r="D393" s="56">
        <v>57742</v>
      </c>
      <c r="E393" s="13">
        <v>382</v>
      </c>
      <c r="F393" s="57">
        <v>11629</v>
      </c>
      <c r="G393" s="111"/>
      <c r="H393" s="111"/>
      <c r="I393" s="92">
        <v>0</v>
      </c>
      <c r="J393" s="92"/>
      <c r="K393" s="13">
        <v>0</v>
      </c>
      <c r="L393" s="13">
        <v>0</v>
      </c>
      <c r="M393" s="13">
        <v>0</v>
      </c>
    </row>
    <row r="394" spans="3:13" s="1" customFormat="1" ht="11.1" customHeight="1" x14ac:dyDescent="0.15">
      <c r="C394" s="55">
        <v>46113</v>
      </c>
      <c r="D394" s="56">
        <v>57770</v>
      </c>
      <c r="E394" s="13">
        <v>383</v>
      </c>
      <c r="F394" s="57">
        <v>11657</v>
      </c>
      <c r="G394" s="111"/>
      <c r="H394" s="111"/>
      <c r="I394" s="92">
        <v>0</v>
      </c>
      <c r="J394" s="92"/>
      <c r="K394" s="13">
        <v>0</v>
      </c>
      <c r="L394" s="13">
        <v>0</v>
      </c>
      <c r="M394" s="13">
        <v>0</v>
      </c>
    </row>
    <row r="395" spans="3:13" s="1" customFormat="1" ht="11.1" customHeight="1" x14ac:dyDescent="0.15">
      <c r="C395" s="55">
        <v>46113</v>
      </c>
      <c r="D395" s="56">
        <v>57801</v>
      </c>
      <c r="E395" s="13">
        <v>384</v>
      </c>
      <c r="F395" s="57">
        <v>11688</v>
      </c>
      <c r="G395" s="111"/>
      <c r="H395" s="111"/>
      <c r="I395" s="92">
        <v>0</v>
      </c>
      <c r="J395" s="92"/>
      <c r="K395" s="13">
        <v>0</v>
      </c>
      <c r="L395" s="13">
        <v>0</v>
      </c>
      <c r="M395" s="13">
        <v>0</v>
      </c>
    </row>
    <row r="396" spans="3:13" s="1" customFormat="1" ht="11.1" customHeight="1" x14ac:dyDescent="0.15">
      <c r="C396" s="55">
        <v>46113</v>
      </c>
      <c r="D396" s="56">
        <v>57831</v>
      </c>
      <c r="E396" s="13">
        <v>385</v>
      </c>
      <c r="F396" s="57">
        <v>11718</v>
      </c>
      <c r="G396" s="111"/>
      <c r="H396" s="111"/>
      <c r="I396" s="92">
        <v>0</v>
      </c>
      <c r="J396" s="92"/>
      <c r="K396" s="13">
        <v>0</v>
      </c>
      <c r="L396" s="13">
        <v>0</v>
      </c>
      <c r="M396" s="13">
        <v>0</v>
      </c>
    </row>
    <row r="397" spans="3:13" s="1" customFormat="1" ht="11.1" customHeight="1" x14ac:dyDescent="0.15">
      <c r="C397" s="55">
        <v>46113</v>
      </c>
      <c r="D397" s="56">
        <v>57862</v>
      </c>
      <c r="E397" s="13">
        <v>386</v>
      </c>
      <c r="F397" s="57">
        <v>11749</v>
      </c>
      <c r="G397" s="111"/>
      <c r="H397" s="111"/>
      <c r="I397" s="92">
        <v>0</v>
      </c>
      <c r="J397" s="92"/>
      <c r="K397" s="13">
        <v>0</v>
      </c>
      <c r="L397" s="13">
        <v>0</v>
      </c>
      <c r="M397" s="13">
        <v>0</v>
      </c>
    </row>
    <row r="398" spans="3:13" s="1" customFormat="1" ht="11.1" customHeight="1" x14ac:dyDescent="0.15">
      <c r="C398" s="55">
        <v>46113</v>
      </c>
      <c r="D398" s="56">
        <v>57892</v>
      </c>
      <c r="E398" s="13">
        <v>387</v>
      </c>
      <c r="F398" s="57">
        <v>11779</v>
      </c>
      <c r="G398" s="111"/>
      <c r="H398" s="111"/>
      <c r="I398" s="92">
        <v>0</v>
      </c>
      <c r="J398" s="92"/>
      <c r="K398" s="13">
        <v>0</v>
      </c>
      <c r="L398" s="13">
        <v>0</v>
      </c>
      <c r="M398" s="13">
        <v>0</v>
      </c>
    </row>
    <row r="399" spans="3:13" s="1" customFormat="1" ht="11.1" customHeight="1" x14ac:dyDescent="0.15">
      <c r="C399" s="55">
        <v>46113</v>
      </c>
      <c r="D399" s="56">
        <v>57923</v>
      </c>
      <c r="E399" s="13">
        <v>388</v>
      </c>
      <c r="F399" s="57">
        <v>11810</v>
      </c>
      <c r="G399" s="111"/>
      <c r="H399" s="111"/>
      <c r="I399" s="92">
        <v>0</v>
      </c>
      <c r="J399" s="92"/>
      <c r="K399" s="13">
        <v>0</v>
      </c>
      <c r="L399" s="13">
        <v>0</v>
      </c>
      <c r="M399" s="13">
        <v>0</v>
      </c>
    </row>
    <row r="400" spans="3:13" s="1" customFormat="1" ht="11.1" customHeight="1" x14ac:dyDescent="0.15">
      <c r="C400" s="55">
        <v>46113</v>
      </c>
      <c r="D400" s="56">
        <v>57954</v>
      </c>
      <c r="E400" s="13">
        <v>389</v>
      </c>
      <c r="F400" s="57">
        <v>11841</v>
      </c>
      <c r="G400" s="111"/>
      <c r="H400" s="111"/>
      <c r="I400" s="92">
        <v>0</v>
      </c>
      <c r="J400" s="92"/>
      <c r="K400" s="13">
        <v>0</v>
      </c>
      <c r="L400" s="13">
        <v>0</v>
      </c>
      <c r="M400" s="13">
        <v>0</v>
      </c>
    </row>
    <row r="401" spans="3:13" s="1" customFormat="1" ht="11.1" customHeight="1" x14ac:dyDescent="0.15">
      <c r="C401" s="55">
        <v>46113</v>
      </c>
      <c r="D401" s="56">
        <v>57984</v>
      </c>
      <c r="E401" s="13">
        <v>390</v>
      </c>
      <c r="F401" s="57">
        <v>11871</v>
      </c>
      <c r="G401" s="111"/>
      <c r="H401" s="111"/>
      <c r="I401" s="92">
        <v>0</v>
      </c>
      <c r="J401" s="92"/>
      <c r="K401" s="13">
        <v>0</v>
      </c>
      <c r="L401" s="13">
        <v>0</v>
      </c>
      <c r="M401" s="13">
        <v>0</v>
      </c>
    </row>
    <row r="402" spans="3:13" s="1" customFormat="1" ht="11.1" customHeight="1" x14ac:dyDescent="0.15">
      <c r="C402" s="55">
        <v>46113</v>
      </c>
      <c r="D402" s="56">
        <v>58015</v>
      </c>
      <c r="E402" s="13">
        <v>391</v>
      </c>
      <c r="F402" s="57">
        <v>11902</v>
      </c>
      <c r="G402" s="111"/>
      <c r="H402" s="111"/>
      <c r="I402" s="92">
        <v>0</v>
      </c>
      <c r="J402" s="92"/>
      <c r="K402" s="13">
        <v>0</v>
      </c>
      <c r="L402" s="13">
        <v>0</v>
      </c>
      <c r="M402" s="13">
        <v>0</v>
      </c>
    </row>
    <row r="403" spans="3:13" s="1" customFormat="1" ht="11.1" customHeight="1" x14ac:dyDescent="0.15">
      <c r="C403" s="55">
        <v>46113</v>
      </c>
      <c r="D403" s="56">
        <v>58045</v>
      </c>
      <c r="E403" s="13">
        <v>392</v>
      </c>
      <c r="F403" s="57">
        <v>11932</v>
      </c>
      <c r="G403" s="111"/>
      <c r="H403" s="111"/>
      <c r="I403" s="92">
        <v>0</v>
      </c>
      <c r="J403" s="92"/>
      <c r="K403" s="13">
        <v>0</v>
      </c>
      <c r="L403" s="13">
        <v>0</v>
      </c>
      <c r="M403" s="13">
        <v>0</v>
      </c>
    </row>
    <row r="404" spans="3:13" s="1" customFormat="1" ht="11.1" customHeight="1" x14ac:dyDescent="0.15">
      <c r="C404" s="55">
        <v>46113</v>
      </c>
      <c r="D404" s="56">
        <v>58076</v>
      </c>
      <c r="E404" s="13">
        <v>393</v>
      </c>
      <c r="F404" s="57">
        <v>11963</v>
      </c>
      <c r="G404" s="111"/>
      <c r="H404" s="111"/>
      <c r="I404" s="92">
        <v>0</v>
      </c>
      <c r="J404" s="92"/>
      <c r="K404" s="13">
        <v>0</v>
      </c>
      <c r="L404" s="13">
        <v>0</v>
      </c>
      <c r="M404" s="13">
        <v>0</v>
      </c>
    </row>
    <row r="405" spans="3:13" s="1" customFormat="1" ht="11.1" customHeight="1" x14ac:dyDescent="0.15">
      <c r="C405" s="55">
        <v>46113</v>
      </c>
      <c r="D405" s="56">
        <v>58107</v>
      </c>
      <c r="E405" s="13">
        <v>394</v>
      </c>
      <c r="F405" s="57">
        <v>11994</v>
      </c>
      <c r="G405" s="111"/>
      <c r="H405" s="111"/>
      <c r="I405" s="92">
        <v>0</v>
      </c>
      <c r="J405" s="92"/>
      <c r="K405" s="13">
        <v>0</v>
      </c>
      <c r="L405" s="13">
        <v>0</v>
      </c>
      <c r="M405" s="13">
        <v>0</v>
      </c>
    </row>
    <row r="406" spans="3:13" s="1" customFormat="1" ht="11.1" customHeight="1" x14ac:dyDescent="0.15">
      <c r="C406" s="55">
        <v>46113</v>
      </c>
      <c r="D406" s="56">
        <v>58135</v>
      </c>
      <c r="E406" s="13">
        <v>395</v>
      </c>
      <c r="F406" s="57">
        <v>12022</v>
      </c>
      <c r="G406" s="111"/>
      <c r="H406" s="111"/>
      <c r="I406" s="92">
        <v>0</v>
      </c>
      <c r="J406" s="92"/>
      <c r="K406" s="13">
        <v>0</v>
      </c>
      <c r="L406" s="13">
        <v>0</v>
      </c>
      <c r="M406" s="13">
        <v>0</v>
      </c>
    </row>
    <row r="407" spans="3:13" s="1" customFormat="1" ht="11.1" customHeight="1" x14ac:dyDescent="0.15">
      <c r="C407" s="55">
        <v>46113</v>
      </c>
      <c r="D407" s="56">
        <v>58166</v>
      </c>
      <c r="E407" s="13">
        <v>396</v>
      </c>
      <c r="F407" s="57">
        <v>12053</v>
      </c>
      <c r="G407" s="111"/>
      <c r="H407" s="111"/>
      <c r="I407" s="92">
        <v>0</v>
      </c>
      <c r="J407" s="92"/>
      <c r="K407" s="13">
        <v>0</v>
      </c>
      <c r="L407" s="13">
        <v>0</v>
      </c>
      <c r="M407" s="13">
        <v>0</v>
      </c>
    </row>
    <row r="408" spans="3:13" s="1" customFormat="1" ht="11.1" customHeight="1" x14ac:dyDescent="0.15">
      <c r="C408" s="55">
        <v>46113</v>
      </c>
      <c r="D408" s="56">
        <v>58196</v>
      </c>
      <c r="E408" s="13">
        <v>397</v>
      </c>
      <c r="F408" s="57">
        <v>12083</v>
      </c>
      <c r="G408" s="111"/>
      <c r="H408" s="111"/>
      <c r="I408" s="92">
        <v>0</v>
      </c>
      <c r="J408" s="92"/>
      <c r="K408" s="13">
        <v>0</v>
      </c>
      <c r="L408" s="13">
        <v>0</v>
      </c>
      <c r="M408" s="13">
        <v>0</v>
      </c>
    </row>
    <row r="409" spans="3:13" s="1" customFormat="1" ht="11.1" customHeight="1" x14ac:dyDescent="0.15">
      <c r="C409" s="55">
        <v>46113</v>
      </c>
      <c r="D409" s="56">
        <v>58227</v>
      </c>
      <c r="E409" s="13">
        <v>398</v>
      </c>
      <c r="F409" s="57">
        <v>12114</v>
      </c>
      <c r="G409" s="111"/>
      <c r="H409" s="111"/>
      <c r="I409" s="92">
        <v>0</v>
      </c>
      <c r="J409" s="92"/>
      <c r="K409" s="13">
        <v>0</v>
      </c>
      <c r="L409" s="13">
        <v>0</v>
      </c>
      <c r="M409" s="13">
        <v>0</v>
      </c>
    </row>
    <row r="410" spans="3:13" s="1" customFormat="1" ht="11.1" customHeight="1" x14ac:dyDescent="0.15">
      <c r="C410" s="55">
        <v>46113</v>
      </c>
      <c r="D410" s="56">
        <v>58257</v>
      </c>
      <c r="E410" s="13">
        <v>399</v>
      </c>
      <c r="F410" s="57">
        <v>12144</v>
      </c>
      <c r="G410" s="111"/>
      <c r="H410" s="111"/>
      <c r="I410" s="92">
        <v>0</v>
      </c>
      <c r="J410" s="92"/>
      <c r="K410" s="13">
        <v>0</v>
      </c>
      <c r="L410" s="13">
        <v>0</v>
      </c>
      <c r="M410" s="13">
        <v>0</v>
      </c>
    </row>
    <row r="411" spans="3:13" s="1" customFormat="1" ht="11.1" customHeight="1" x14ac:dyDescent="0.15">
      <c r="C411" s="55">
        <v>46113</v>
      </c>
      <c r="D411" s="56">
        <v>58288</v>
      </c>
      <c r="E411" s="13">
        <v>400</v>
      </c>
      <c r="F411" s="57">
        <v>12175</v>
      </c>
      <c r="G411" s="111"/>
      <c r="H411" s="111"/>
      <c r="I411" s="92">
        <v>0</v>
      </c>
      <c r="J411" s="92"/>
      <c r="K411" s="13">
        <v>0</v>
      </c>
      <c r="L411" s="13">
        <v>0</v>
      </c>
      <c r="M411" s="13">
        <v>0</v>
      </c>
    </row>
    <row r="412" spans="3:13" s="1" customFormat="1" ht="11.1" customHeight="1" x14ac:dyDescent="0.15">
      <c r="C412" s="55">
        <v>46113</v>
      </c>
      <c r="D412" s="56">
        <v>58319</v>
      </c>
      <c r="E412" s="13">
        <v>401</v>
      </c>
      <c r="F412" s="57">
        <v>12206</v>
      </c>
      <c r="G412" s="111"/>
      <c r="H412" s="111"/>
      <c r="I412" s="92">
        <v>0</v>
      </c>
      <c r="J412" s="92"/>
      <c r="K412" s="13">
        <v>0</v>
      </c>
      <c r="L412" s="13">
        <v>0</v>
      </c>
      <c r="M412" s="13">
        <v>0</v>
      </c>
    </row>
    <row r="413" spans="3:13" s="1" customFormat="1" ht="11.1" customHeight="1" x14ac:dyDescent="0.15">
      <c r="C413" s="55">
        <v>46113</v>
      </c>
      <c r="D413" s="56">
        <v>58349</v>
      </c>
      <c r="E413" s="13">
        <v>402</v>
      </c>
      <c r="F413" s="57">
        <v>12236</v>
      </c>
      <c r="G413" s="111"/>
      <c r="H413" s="111"/>
      <c r="I413" s="92">
        <v>0</v>
      </c>
      <c r="J413" s="92"/>
      <c r="K413" s="13">
        <v>0</v>
      </c>
      <c r="L413" s="13">
        <v>0</v>
      </c>
      <c r="M413" s="13">
        <v>0</v>
      </c>
    </row>
    <row r="414" spans="3:13" s="1" customFormat="1" ht="11.1" customHeight="1" x14ac:dyDescent="0.15">
      <c r="C414" s="55">
        <v>46113</v>
      </c>
      <c r="D414" s="56">
        <v>58380</v>
      </c>
      <c r="E414" s="13">
        <v>403</v>
      </c>
      <c r="F414" s="57">
        <v>12267</v>
      </c>
      <c r="G414" s="111"/>
      <c r="H414" s="111"/>
      <c r="I414" s="92">
        <v>0</v>
      </c>
      <c r="J414" s="92"/>
      <c r="K414" s="13">
        <v>0</v>
      </c>
      <c r="L414" s="13">
        <v>0</v>
      </c>
      <c r="M414" s="13">
        <v>0</v>
      </c>
    </row>
    <row r="415" spans="3:13" s="1" customFormat="1" ht="11.1" customHeight="1" x14ac:dyDescent="0.15">
      <c r="C415" s="55">
        <v>46113</v>
      </c>
      <c r="D415" s="56">
        <v>58410</v>
      </c>
      <c r="E415" s="13">
        <v>404</v>
      </c>
      <c r="F415" s="57">
        <v>12297</v>
      </c>
      <c r="G415" s="111"/>
      <c r="H415" s="111"/>
      <c r="I415" s="92">
        <v>0</v>
      </c>
      <c r="J415" s="92"/>
      <c r="K415" s="13">
        <v>0</v>
      </c>
      <c r="L415" s="13">
        <v>0</v>
      </c>
      <c r="M415" s="13">
        <v>0</v>
      </c>
    </row>
    <row r="416" spans="3:13" s="1" customFormat="1" ht="11.1" customHeight="1" x14ac:dyDescent="0.15">
      <c r="C416" s="55">
        <v>46113</v>
      </c>
      <c r="D416" s="56">
        <v>58441</v>
      </c>
      <c r="E416" s="13">
        <v>405</v>
      </c>
      <c r="F416" s="57">
        <v>12328</v>
      </c>
      <c r="G416" s="111"/>
      <c r="H416" s="111"/>
      <c r="I416" s="92">
        <v>0</v>
      </c>
      <c r="J416" s="92"/>
      <c r="K416" s="13">
        <v>0</v>
      </c>
      <c r="L416" s="13">
        <v>0</v>
      </c>
      <c r="M416" s="13">
        <v>0</v>
      </c>
    </row>
    <row r="417" spans="3:13" s="1" customFormat="1" ht="11.1" customHeight="1" x14ac:dyDescent="0.15">
      <c r="C417" s="55">
        <v>46113</v>
      </c>
      <c r="D417" s="56">
        <v>58472</v>
      </c>
      <c r="E417" s="13">
        <v>406</v>
      </c>
      <c r="F417" s="57">
        <v>12359</v>
      </c>
      <c r="G417" s="111"/>
      <c r="H417" s="111"/>
      <c r="I417" s="92">
        <v>0</v>
      </c>
      <c r="J417" s="92"/>
      <c r="K417" s="13">
        <v>0</v>
      </c>
      <c r="L417" s="13">
        <v>0</v>
      </c>
      <c r="M417" s="13">
        <v>0</v>
      </c>
    </row>
    <row r="418" spans="3:13" s="1" customFormat="1" ht="11.1" customHeight="1" x14ac:dyDescent="0.15">
      <c r="C418" s="55">
        <v>46113</v>
      </c>
      <c r="D418" s="56">
        <v>58501</v>
      </c>
      <c r="E418" s="13">
        <v>407</v>
      </c>
      <c r="F418" s="57">
        <v>12388</v>
      </c>
      <c r="G418" s="111"/>
      <c r="H418" s="111"/>
      <c r="I418" s="92">
        <v>0</v>
      </c>
      <c r="J418" s="92"/>
      <c r="K418" s="13">
        <v>0</v>
      </c>
      <c r="L418" s="13">
        <v>0</v>
      </c>
      <c r="M418" s="13">
        <v>0</v>
      </c>
    </row>
    <row r="419" spans="3:13" s="1" customFormat="1" ht="11.1" customHeight="1" x14ac:dyDescent="0.15">
      <c r="C419" s="55">
        <v>46113</v>
      </c>
      <c r="D419" s="56">
        <v>58532</v>
      </c>
      <c r="E419" s="13">
        <v>408</v>
      </c>
      <c r="F419" s="57">
        <v>12419</v>
      </c>
      <c r="G419" s="111"/>
      <c r="H419" s="111"/>
      <c r="I419" s="92">
        <v>0</v>
      </c>
      <c r="J419" s="92"/>
      <c r="K419" s="13">
        <v>0</v>
      </c>
      <c r="L419" s="13">
        <v>0</v>
      </c>
      <c r="M419" s="13">
        <v>0</v>
      </c>
    </row>
    <row r="420" spans="3:13" s="1" customFormat="1" ht="11.1" customHeight="1" x14ac:dyDescent="0.15">
      <c r="C420" s="55">
        <v>46113</v>
      </c>
      <c r="D420" s="56">
        <v>58562</v>
      </c>
      <c r="E420" s="13">
        <v>409</v>
      </c>
      <c r="F420" s="57">
        <v>12449</v>
      </c>
      <c r="G420" s="111"/>
      <c r="H420" s="111"/>
      <c r="I420" s="92">
        <v>0</v>
      </c>
      <c r="J420" s="92"/>
      <c r="K420" s="13">
        <v>0</v>
      </c>
      <c r="L420" s="13">
        <v>0</v>
      </c>
      <c r="M420" s="13">
        <v>0</v>
      </c>
    </row>
    <row r="421" spans="3:13" s="1" customFormat="1" ht="11.1" customHeight="1" x14ac:dyDescent="0.15">
      <c r="C421" s="55">
        <v>46113</v>
      </c>
      <c r="D421" s="56">
        <v>58593</v>
      </c>
      <c r="E421" s="13">
        <v>410</v>
      </c>
      <c r="F421" s="57">
        <v>12480</v>
      </c>
      <c r="G421" s="111"/>
      <c r="H421" s="111"/>
      <c r="I421" s="92">
        <v>0</v>
      </c>
      <c r="J421" s="92"/>
      <c r="K421" s="13">
        <v>0</v>
      </c>
      <c r="L421" s="13">
        <v>0</v>
      </c>
      <c r="M421" s="13">
        <v>0</v>
      </c>
    </row>
    <row r="422" spans="3:13" s="1" customFormat="1" ht="11.1" customHeight="1" x14ac:dyDescent="0.15">
      <c r="C422" s="55">
        <v>46113</v>
      </c>
      <c r="D422" s="56">
        <v>58623</v>
      </c>
      <c r="E422" s="13">
        <v>411</v>
      </c>
      <c r="F422" s="57">
        <v>12510</v>
      </c>
      <c r="G422" s="111"/>
      <c r="H422" s="111"/>
      <c r="I422" s="92">
        <v>0</v>
      </c>
      <c r="J422" s="92"/>
      <c r="K422" s="13">
        <v>0</v>
      </c>
      <c r="L422" s="13">
        <v>0</v>
      </c>
      <c r="M422" s="13">
        <v>0</v>
      </c>
    </row>
    <row r="423" spans="3:13" s="1" customFormat="1" ht="11.1" customHeight="1" x14ac:dyDescent="0.15">
      <c r="C423" s="55">
        <v>46113</v>
      </c>
      <c r="D423" s="56">
        <v>58654</v>
      </c>
      <c r="E423" s="13">
        <v>412</v>
      </c>
      <c r="F423" s="57">
        <v>12541</v>
      </c>
      <c r="G423" s="111"/>
      <c r="H423" s="111"/>
      <c r="I423" s="92">
        <v>0</v>
      </c>
      <c r="J423" s="92"/>
      <c r="K423" s="13">
        <v>0</v>
      </c>
      <c r="L423" s="13">
        <v>0</v>
      </c>
      <c r="M423" s="13">
        <v>0</v>
      </c>
    </row>
    <row r="424" spans="3:13" s="1" customFormat="1" ht="11.1" customHeight="1" x14ac:dyDescent="0.15">
      <c r="C424" s="55">
        <v>46113</v>
      </c>
      <c r="D424" s="56">
        <v>58685</v>
      </c>
      <c r="E424" s="13">
        <v>413</v>
      </c>
      <c r="F424" s="57">
        <v>12572</v>
      </c>
      <c r="G424" s="111"/>
      <c r="H424" s="111"/>
      <c r="I424" s="92">
        <v>0</v>
      </c>
      <c r="J424" s="92"/>
      <c r="K424" s="13">
        <v>0</v>
      </c>
      <c r="L424" s="13">
        <v>0</v>
      </c>
      <c r="M424" s="13">
        <v>0</v>
      </c>
    </row>
    <row r="425" spans="3:13" s="1" customFormat="1" ht="11.1" customHeight="1" x14ac:dyDescent="0.15">
      <c r="C425" s="55">
        <v>46113</v>
      </c>
      <c r="D425" s="56">
        <v>58715</v>
      </c>
      <c r="E425" s="13">
        <v>414</v>
      </c>
      <c r="F425" s="57">
        <v>12602</v>
      </c>
      <c r="G425" s="111"/>
      <c r="H425" s="111"/>
      <c r="I425" s="92">
        <v>0</v>
      </c>
      <c r="J425" s="92"/>
      <c r="K425" s="13">
        <v>0</v>
      </c>
      <c r="L425" s="13">
        <v>0</v>
      </c>
      <c r="M425" s="13">
        <v>0</v>
      </c>
    </row>
    <row r="426" spans="3:13" s="1" customFormat="1" ht="11.1" customHeight="1" x14ac:dyDescent="0.15">
      <c r="C426" s="55">
        <v>46113</v>
      </c>
      <c r="D426" s="56">
        <v>58746</v>
      </c>
      <c r="E426" s="13">
        <v>415</v>
      </c>
      <c r="F426" s="57">
        <v>12633</v>
      </c>
      <c r="G426" s="111"/>
      <c r="H426" s="111"/>
      <c r="I426" s="92">
        <v>0</v>
      </c>
      <c r="J426" s="92"/>
      <c r="K426" s="13">
        <v>0</v>
      </c>
      <c r="L426" s="13">
        <v>0</v>
      </c>
      <c r="M426" s="13">
        <v>0</v>
      </c>
    </row>
    <row r="427" spans="3:13" s="1" customFormat="1" ht="11.1" customHeight="1" x14ac:dyDescent="0.15">
      <c r="C427" s="55">
        <v>46113</v>
      </c>
      <c r="D427" s="56">
        <v>58776</v>
      </c>
      <c r="E427" s="13">
        <v>416</v>
      </c>
      <c r="F427" s="57">
        <v>12663</v>
      </c>
      <c r="G427" s="111"/>
      <c r="H427" s="111"/>
      <c r="I427" s="92">
        <v>0</v>
      </c>
      <c r="J427" s="92"/>
      <c r="K427" s="13">
        <v>0</v>
      </c>
      <c r="L427" s="13">
        <v>0</v>
      </c>
      <c r="M427" s="13">
        <v>0</v>
      </c>
    </row>
    <row r="428" spans="3:13" s="1" customFormat="1" ht="11.1" customHeight="1" x14ac:dyDescent="0.15">
      <c r="C428" s="55">
        <v>46113</v>
      </c>
      <c r="D428" s="56">
        <v>58807</v>
      </c>
      <c r="E428" s="13">
        <v>417</v>
      </c>
      <c r="F428" s="57">
        <v>12694</v>
      </c>
      <c r="G428" s="111"/>
      <c r="H428" s="111"/>
      <c r="I428" s="92">
        <v>0</v>
      </c>
      <c r="J428" s="92"/>
      <c r="K428" s="13">
        <v>0</v>
      </c>
      <c r="L428" s="13">
        <v>0</v>
      </c>
      <c r="M428" s="13">
        <v>0</v>
      </c>
    </row>
    <row r="429" spans="3:13" s="1" customFormat="1" ht="11.1" customHeight="1" x14ac:dyDescent="0.15">
      <c r="C429" s="55">
        <v>46113</v>
      </c>
      <c r="D429" s="56">
        <v>58838</v>
      </c>
      <c r="E429" s="13">
        <v>418</v>
      </c>
      <c r="F429" s="57">
        <v>12725</v>
      </c>
      <c r="G429" s="111"/>
      <c r="H429" s="111"/>
      <c r="I429" s="92">
        <v>0</v>
      </c>
      <c r="J429" s="92"/>
      <c r="K429" s="13">
        <v>0</v>
      </c>
      <c r="L429" s="13">
        <v>0</v>
      </c>
      <c r="M429" s="13">
        <v>0</v>
      </c>
    </row>
    <row r="430" spans="3:13" s="1" customFormat="1" ht="11.1" customHeight="1" x14ac:dyDescent="0.15">
      <c r="C430" s="55">
        <v>46113</v>
      </c>
      <c r="D430" s="56">
        <v>58866</v>
      </c>
      <c r="E430" s="13">
        <v>419</v>
      </c>
      <c r="F430" s="57">
        <v>12753</v>
      </c>
      <c r="G430" s="111"/>
      <c r="H430" s="111"/>
      <c r="I430" s="92">
        <v>0</v>
      </c>
      <c r="J430" s="92"/>
      <c r="K430" s="13">
        <v>0</v>
      </c>
      <c r="L430" s="13">
        <v>0</v>
      </c>
      <c r="M430" s="13">
        <v>0</v>
      </c>
    </row>
    <row r="431" spans="3:13" s="1" customFormat="1" ht="11.1" customHeight="1" x14ac:dyDescent="0.15">
      <c r="C431" s="55">
        <v>46113</v>
      </c>
      <c r="D431" s="56">
        <v>58897</v>
      </c>
      <c r="E431" s="13">
        <v>420</v>
      </c>
      <c r="F431" s="57">
        <v>12784</v>
      </c>
      <c r="G431" s="111"/>
      <c r="H431" s="111"/>
      <c r="I431" s="92">
        <v>0</v>
      </c>
      <c r="J431" s="92"/>
      <c r="K431" s="13">
        <v>0</v>
      </c>
      <c r="L431" s="13">
        <v>0</v>
      </c>
      <c r="M431" s="13">
        <v>0</v>
      </c>
    </row>
    <row r="432" spans="3:13" s="1" customFormat="1" ht="11.1" customHeight="1" x14ac:dyDescent="0.15">
      <c r="C432" s="55">
        <v>46113</v>
      </c>
      <c r="D432" s="56">
        <v>58927</v>
      </c>
      <c r="E432" s="13">
        <v>421</v>
      </c>
      <c r="F432" s="57">
        <v>12814</v>
      </c>
      <c r="G432" s="111"/>
      <c r="H432" s="111"/>
      <c r="I432" s="92">
        <v>0</v>
      </c>
      <c r="J432" s="92"/>
      <c r="K432" s="13">
        <v>0</v>
      </c>
      <c r="L432" s="13">
        <v>0</v>
      </c>
      <c r="M432" s="13">
        <v>0</v>
      </c>
    </row>
    <row r="433" spans="3:13" s="1" customFormat="1" ht="11.1" customHeight="1" x14ac:dyDescent="0.15">
      <c r="C433" s="55">
        <v>46113</v>
      </c>
      <c r="D433" s="56">
        <v>58958</v>
      </c>
      <c r="E433" s="13">
        <v>422</v>
      </c>
      <c r="F433" s="57">
        <v>12845</v>
      </c>
      <c r="G433" s="111"/>
      <c r="H433" s="111"/>
      <c r="I433" s="92">
        <v>0</v>
      </c>
      <c r="J433" s="92"/>
      <c r="K433" s="13">
        <v>0</v>
      </c>
      <c r="L433" s="13">
        <v>0</v>
      </c>
      <c r="M433" s="13">
        <v>0</v>
      </c>
    </row>
    <row r="434" spans="3:13" s="1" customFormat="1" ht="11.1" customHeight="1" x14ac:dyDescent="0.15">
      <c r="C434" s="55">
        <v>46113</v>
      </c>
      <c r="D434" s="56">
        <v>58988</v>
      </c>
      <c r="E434" s="13">
        <v>423</v>
      </c>
      <c r="F434" s="57">
        <v>12875</v>
      </c>
      <c r="G434" s="111"/>
      <c r="H434" s="111"/>
      <c r="I434" s="92">
        <v>0</v>
      </c>
      <c r="J434" s="92"/>
      <c r="K434" s="13">
        <v>0</v>
      </c>
      <c r="L434" s="13">
        <v>0</v>
      </c>
      <c r="M434" s="13">
        <v>0</v>
      </c>
    </row>
    <row r="435" spans="3:13" s="1" customFormat="1" ht="11.1" customHeight="1" x14ac:dyDescent="0.15">
      <c r="C435" s="55">
        <v>46113</v>
      </c>
      <c r="D435" s="56">
        <v>59019</v>
      </c>
      <c r="E435" s="13">
        <v>424</v>
      </c>
      <c r="F435" s="57">
        <v>12906</v>
      </c>
      <c r="G435" s="111"/>
      <c r="H435" s="111"/>
      <c r="I435" s="92">
        <v>0</v>
      </c>
      <c r="J435" s="92"/>
      <c r="K435" s="13">
        <v>0</v>
      </c>
      <c r="L435" s="13">
        <v>0</v>
      </c>
      <c r="M435" s="13">
        <v>0</v>
      </c>
    </row>
    <row r="436" spans="3:13" s="1" customFormat="1" ht="11.1" customHeight="1" x14ac:dyDescent="0.15">
      <c r="C436" s="55">
        <v>46113</v>
      </c>
      <c r="D436" s="56">
        <v>59050</v>
      </c>
      <c r="E436" s="13">
        <v>425</v>
      </c>
      <c r="F436" s="57">
        <v>12937</v>
      </c>
      <c r="G436" s="111"/>
      <c r="H436" s="111"/>
      <c r="I436" s="92">
        <v>0</v>
      </c>
      <c r="J436" s="92"/>
      <c r="K436" s="13">
        <v>0</v>
      </c>
      <c r="L436" s="13">
        <v>0</v>
      </c>
      <c r="M436" s="13">
        <v>0</v>
      </c>
    </row>
    <row r="437" spans="3:13" s="1" customFormat="1" ht="11.1" customHeight="1" x14ac:dyDescent="0.15">
      <c r="C437" s="55">
        <v>46113</v>
      </c>
      <c r="D437" s="56">
        <v>59080</v>
      </c>
      <c r="E437" s="13">
        <v>426</v>
      </c>
      <c r="F437" s="57">
        <v>12967</v>
      </c>
      <c r="G437" s="111"/>
      <c r="H437" s="111"/>
      <c r="I437" s="92">
        <v>0</v>
      </c>
      <c r="J437" s="92"/>
      <c r="K437" s="13">
        <v>0</v>
      </c>
      <c r="L437" s="13">
        <v>0</v>
      </c>
      <c r="M437" s="13">
        <v>0</v>
      </c>
    </row>
    <row r="438" spans="3:13" s="1" customFormat="1" ht="11.1" customHeight="1" x14ac:dyDescent="0.15">
      <c r="C438" s="55">
        <v>46113</v>
      </c>
      <c r="D438" s="56">
        <v>59111</v>
      </c>
      <c r="E438" s="13">
        <v>427</v>
      </c>
      <c r="F438" s="57">
        <v>12998</v>
      </c>
      <c r="G438" s="111"/>
      <c r="H438" s="111"/>
      <c r="I438" s="92">
        <v>0</v>
      </c>
      <c r="J438" s="92"/>
      <c r="K438" s="13">
        <v>0</v>
      </c>
      <c r="L438" s="13">
        <v>0</v>
      </c>
      <c r="M438" s="13">
        <v>0</v>
      </c>
    </row>
    <row r="439" spans="3:13" s="1" customFormat="1" ht="11.1" customHeight="1" x14ac:dyDescent="0.15">
      <c r="C439" s="55">
        <v>46113</v>
      </c>
      <c r="D439" s="56">
        <v>59141</v>
      </c>
      <c r="E439" s="13">
        <v>428</v>
      </c>
      <c r="F439" s="57">
        <v>13028</v>
      </c>
      <c r="G439" s="111"/>
      <c r="H439" s="111"/>
      <c r="I439" s="92">
        <v>0</v>
      </c>
      <c r="J439" s="92"/>
      <c r="K439" s="13">
        <v>0</v>
      </c>
      <c r="L439" s="13">
        <v>0</v>
      </c>
      <c r="M439" s="13">
        <v>0</v>
      </c>
    </row>
    <row r="440" spans="3:13" s="1" customFormat="1" ht="11.1" customHeight="1" x14ac:dyDescent="0.15">
      <c r="C440" s="55">
        <v>46113</v>
      </c>
      <c r="D440" s="56">
        <v>59172</v>
      </c>
      <c r="E440" s="13">
        <v>429</v>
      </c>
      <c r="F440" s="57">
        <v>13059</v>
      </c>
      <c r="G440" s="111"/>
      <c r="H440" s="111"/>
      <c r="I440" s="92">
        <v>0</v>
      </c>
      <c r="J440" s="92"/>
      <c r="K440" s="13">
        <v>0</v>
      </c>
      <c r="L440" s="13">
        <v>0</v>
      </c>
      <c r="M440" s="13">
        <v>0</v>
      </c>
    </row>
    <row r="441" spans="3:13" s="1" customFormat="1" ht="11.1" customHeight="1" x14ac:dyDescent="0.15">
      <c r="C441" s="55">
        <v>46113</v>
      </c>
      <c r="D441" s="56">
        <v>59203</v>
      </c>
      <c r="E441" s="13">
        <v>430</v>
      </c>
      <c r="F441" s="57">
        <v>13090</v>
      </c>
      <c r="G441" s="111"/>
      <c r="H441" s="111"/>
      <c r="I441" s="92">
        <v>0</v>
      </c>
      <c r="J441" s="92"/>
      <c r="K441" s="13">
        <v>0</v>
      </c>
      <c r="L441" s="13">
        <v>0</v>
      </c>
      <c r="M441" s="13">
        <v>0</v>
      </c>
    </row>
    <row r="442" spans="3:13" s="1" customFormat="1" ht="11.1" customHeight="1" x14ac:dyDescent="0.15">
      <c r="C442" s="55">
        <v>46113</v>
      </c>
      <c r="D442" s="56">
        <v>59231</v>
      </c>
      <c r="E442" s="13">
        <v>431</v>
      </c>
      <c r="F442" s="57">
        <v>13118</v>
      </c>
      <c r="G442" s="111"/>
      <c r="H442" s="111"/>
      <c r="I442" s="92">
        <v>0</v>
      </c>
      <c r="J442" s="92"/>
      <c r="K442" s="13">
        <v>0</v>
      </c>
      <c r="L442" s="13">
        <v>0</v>
      </c>
      <c r="M442" s="13">
        <v>0</v>
      </c>
    </row>
    <row r="443" spans="3:13" s="1" customFormat="1" ht="11.1" customHeight="1" x14ac:dyDescent="0.15">
      <c r="C443" s="55">
        <v>46113</v>
      </c>
      <c r="D443" s="56">
        <v>59262</v>
      </c>
      <c r="E443" s="13">
        <v>432</v>
      </c>
      <c r="F443" s="57">
        <v>13149</v>
      </c>
      <c r="G443" s="111"/>
      <c r="H443" s="111"/>
      <c r="I443" s="92">
        <v>0</v>
      </c>
      <c r="J443" s="92"/>
      <c r="K443" s="13">
        <v>0</v>
      </c>
      <c r="L443" s="13">
        <v>0</v>
      </c>
      <c r="M443" s="13">
        <v>0</v>
      </c>
    </row>
    <row r="444" spans="3:13" s="1" customFormat="1" ht="11.1" customHeight="1" x14ac:dyDescent="0.15">
      <c r="C444" s="55">
        <v>46113</v>
      </c>
      <c r="D444" s="56">
        <v>59292</v>
      </c>
      <c r="E444" s="13">
        <v>433</v>
      </c>
      <c r="F444" s="57">
        <v>13179</v>
      </c>
      <c r="G444" s="111"/>
      <c r="H444" s="111"/>
      <c r="I444" s="92">
        <v>0</v>
      </c>
      <c r="J444" s="92"/>
      <c r="K444" s="13">
        <v>0</v>
      </c>
      <c r="L444" s="13">
        <v>0</v>
      </c>
      <c r="M444" s="13">
        <v>0</v>
      </c>
    </row>
    <row r="445" spans="3:13" s="1" customFormat="1" ht="11.1" customHeight="1" x14ac:dyDescent="0.15">
      <c r="C445" s="55">
        <v>46113</v>
      </c>
      <c r="D445" s="56">
        <v>59323</v>
      </c>
      <c r="E445" s="13">
        <v>434</v>
      </c>
      <c r="F445" s="57">
        <v>13210</v>
      </c>
      <c r="G445" s="111"/>
      <c r="H445" s="111"/>
      <c r="I445" s="92">
        <v>0</v>
      </c>
      <c r="J445" s="92"/>
      <c r="K445" s="13">
        <v>0</v>
      </c>
      <c r="L445" s="13">
        <v>0</v>
      </c>
      <c r="M445" s="13">
        <v>0</v>
      </c>
    </row>
    <row r="446" spans="3:13" s="1" customFormat="1" ht="11.1" customHeight="1" x14ac:dyDescent="0.15">
      <c r="C446" s="55">
        <v>46113</v>
      </c>
      <c r="D446" s="56">
        <v>59353</v>
      </c>
      <c r="E446" s="13">
        <v>435</v>
      </c>
      <c r="F446" s="57">
        <v>13240</v>
      </c>
      <c r="G446" s="111"/>
      <c r="H446" s="111"/>
      <c r="I446" s="92">
        <v>0</v>
      </c>
      <c r="J446" s="92"/>
      <c r="K446" s="13">
        <v>0</v>
      </c>
      <c r="L446" s="13">
        <v>0</v>
      </c>
      <c r="M446" s="13">
        <v>0</v>
      </c>
    </row>
    <row r="447" spans="3:13" s="1" customFormat="1" ht="11.1" customHeight="1" x14ac:dyDescent="0.15">
      <c r="C447" s="55">
        <v>46113</v>
      </c>
      <c r="D447" s="56">
        <v>59384</v>
      </c>
      <c r="E447" s="13">
        <v>436</v>
      </c>
      <c r="F447" s="57">
        <v>13271</v>
      </c>
      <c r="G447" s="111"/>
      <c r="H447" s="111"/>
      <c r="I447" s="92">
        <v>0</v>
      </c>
      <c r="J447" s="92"/>
      <c r="K447" s="13">
        <v>0</v>
      </c>
      <c r="L447" s="13">
        <v>0</v>
      </c>
      <c r="M447" s="13">
        <v>0</v>
      </c>
    </row>
    <row r="448" spans="3:13" s="1" customFormat="1" ht="11.1" customHeight="1" x14ac:dyDescent="0.15">
      <c r="C448" s="55">
        <v>46113</v>
      </c>
      <c r="D448" s="56">
        <v>59415</v>
      </c>
      <c r="E448" s="13">
        <v>437</v>
      </c>
      <c r="F448" s="57">
        <v>13302</v>
      </c>
      <c r="G448" s="111"/>
      <c r="H448" s="111"/>
      <c r="I448" s="92">
        <v>0</v>
      </c>
      <c r="J448" s="92"/>
      <c r="K448" s="13">
        <v>0</v>
      </c>
      <c r="L448" s="13">
        <v>0</v>
      </c>
      <c r="M448" s="13">
        <v>0</v>
      </c>
    </row>
    <row r="449" spans="3:13" s="1" customFormat="1" ht="11.1" customHeight="1" x14ac:dyDescent="0.15">
      <c r="C449" s="55">
        <v>46113</v>
      </c>
      <c r="D449" s="56">
        <v>59445</v>
      </c>
      <c r="E449" s="13">
        <v>438</v>
      </c>
      <c r="F449" s="57">
        <v>13332</v>
      </c>
      <c r="G449" s="111"/>
      <c r="H449" s="111"/>
      <c r="I449" s="92">
        <v>0</v>
      </c>
      <c r="J449" s="92"/>
      <c r="K449" s="13">
        <v>0</v>
      </c>
      <c r="L449" s="13">
        <v>0</v>
      </c>
      <c r="M449" s="13">
        <v>0</v>
      </c>
    </row>
    <row r="450" spans="3:13" s="1" customFormat="1" ht="11.1" customHeight="1" x14ac:dyDescent="0.15">
      <c r="C450" s="55">
        <v>46113</v>
      </c>
      <c r="D450" s="56">
        <v>59476</v>
      </c>
      <c r="E450" s="13">
        <v>439</v>
      </c>
      <c r="F450" s="57">
        <v>13363</v>
      </c>
      <c r="G450" s="111"/>
      <c r="H450" s="111"/>
      <c r="I450" s="92">
        <v>0</v>
      </c>
      <c r="J450" s="92"/>
      <c r="K450" s="13">
        <v>0</v>
      </c>
      <c r="L450" s="13">
        <v>0</v>
      </c>
      <c r="M450" s="13">
        <v>0</v>
      </c>
    </row>
    <row r="451" spans="3:13" s="1" customFormat="1" ht="11.1" customHeight="1" x14ac:dyDescent="0.15">
      <c r="C451" s="55">
        <v>46113</v>
      </c>
      <c r="D451" s="56">
        <v>59506</v>
      </c>
      <c r="E451" s="13">
        <v>440</v>
      </c>
      <c r="F451" s="57">
        <v>13393</v>
      </c>
      <c r="G451" s="111"/>
      <c r="H451" s="111"/>
      <c r="I451" s="92">
        <v>0</v>
      </c>
      <c r="J451" s="92"/>
      <c r="K451" s="13">
        <v>0</v>
      </c>
      <c r="L451" s="13">
        <v>0</v>
      </c>
      <c r="M451" s="13">
        <v>0</v>
      </c>
    </row>
    <row r="452" spans="3:13" s="1" customFormat="1" ht="11.1" customHeight="1" x14ac:dyDescent="0.15">
      <c r="C452" s="55">
        <v>46113</v>
      </c>
      <c r="D452" s="56">
        <v>59537</v>
      </c>
      <c r="E452" s="13">
        <v>441</v>
      </c>
      <c r="F452" s="57">
        <v>13424</v>
      </c>
      <c r="G452" s="111"/>
      <c r="H452" s="111"/>
      <c r="I452" s="92">
        <v>0</v>
      </c>
      <c r="J452" s="92"/>
      <c r="K452" s="13">
        <v>0</v>
      </c>
      <c r="L452" s="13">
        <v>0</v>
      </c>
      <c r="M452" s="13">
        <v>0</v>
      </c>
    </row>
    <row r="453" spans="3:13" s="1" customFormat="1" ht="11.1" customHeight="1" x14ac:dyDescent="0.15">
      <c r="C453" s="55">
        <v>46113</v>
      </c>
      <c r="D453" s="56">
        <v>59568</v>
      </c>
      <c r="E453" s="13">
        <v>442</v>
      </c>
      <c r="F453" s="57">
        <v>13455</v>
      </c>
      <c r="G453" s="111"/>
      <c r="H453" s="111"/>
      <c r="I453" s="92">
        <v>0</v>
      </c>
      <c r="J453" s="92"/>
      <c r="K453" s="13">
        <v>0</v>
      </c>
      <c r="L453" s="13">
        <v>0</v>
      </c>
      <c r="M453" s="13">
        <v>0</v>
      </c>
    </row>
    <row r="454" spans="3:13" s="1" customFormat="1" ht="11.1" customHeight="1" x14ac:dyDescent="0.15">
      <c r="C454" s="55">
        <v>46113</v>
      </c>
      <c r="D454" s="56">
        <v>59596</v>
      </c>
      <c r="E454" s="13">
        <v>443</v>
      </c>
      <c r="F454" s="57">
        <v>13483</v>
      </c>
      <c r="G454" s="111"/>
      <c r="H454" s="111"/>
      <c r="I454" s="92">
        <v>0</v>
      </c>
      <c r="J454" s="92"/>
      <c r="K454" s="13">
        <v>0</v>
      </c>
      <c r="L454" s="13">
        <v>0</v>
      </c>
      <c r="M454" s="13">
        <v>0</v>
      </c>
    </row>
    <row r="455" spans="3:13" s="1" customFormat="1" ht="11.1" customHeight="1" x14ac:dyDescent="0.15">
      <c r="C455" s="55">
        <v>46113</v>
      </c>
      <c r="D455" s="56">
        <v>59627</v>
      </c>
      <c r="E455" s="13">
        <v>444</v>
      </c>
      <c r="F455" s="57">
        <v>13514</v>
      </c>
      <c r="G455" s="111"/>
      <c r="H455" s="111"/>
      <c r="I455" s="92">
        <v>0</v>
      </c>
      <c r="J455" s="92"/>
      <c r="K455" s="13">
        <v>0</v>
      </c>
      <c r="L455" s="13">
        <v>0</v>
      </c>
      <c r="M455" s="13">
        <v>0</v>
      </c>
    </row>
    <row r="456" spans="3:13" s="1" customFormat="1" ht="11.1" customHeight="1" x14ac:dyDescent="0.15">
      <c r="C456" s="55">
        <v>46113</v>
      </c>
      <c r="D456" s="56">
        <v>59657</v>
      </c>
      <c r="E456" s="13">
        <v>445</v>
      </c>
      <c r="F456" s="57">
        <v>13544</v>
      </c>
      <c r="G456" s="111"/>
      <c r="H456" s="111"/>
      <c r="I456" s="92">
        <v>0</v>
      </c>
      <c r="J456" s="92"/>
      <c r="K456" s="13">
        <v>0</v>
      </c>
      <c r="L456" s="13">
        <v>0</v>
      </c>
      <c r="M456" s="13">
        <v>0</v>
      </c>
    </row>
    <row r="457" spans="3:13" s="1" customFormat="1" ht="11.1" customHeight="1" x14ac:dyDescent="0.15">
      <c r="C457" s="55">
        <v>46113</v>
      </c>
      <c r="D457" s="56">
        <v>59688</v>
      </c>
      <c r="E457" s="13">
        <v>446</v>
      </c>
      <c r="F457" s="57">
        <v>13575</v>
      </c>
      <c r="G457" s="111"/>
      <c r="H457" s="111"/>
      <c r="I457" s="92">
        <v>0</v>
      </c>
      <c r="J457" s="92"/>
      <c r="K457" s="13">
        <v>0</v>
      </c>
      <c r="L457" s="13">
        <v>0</v>
      </c>
      <c r="M457" s="13">
        <v>0</v>
      </c>
    </row>
    <row r="458" spans="3:13" s="1" customFormat="1" ht="11.1" customHeight="1" x14ac:dyDescent="0.15">
      <c r="C458" s="55">
        <v>46113</v>
      </c>
      <c r="D458" s="56">
        <v>59718</v>
      </c>
      <c r="E458" s="13">
        <v>447</v>
      </c>
      <c r="F458" s="57">
        <v>13605</v>
      </c>
      <c r="G458" s="111"/>
      <c r="H458" s="111"/>
      <c r="I458" s="92">
        <v>0</v>
      </c>
      <c r="J458" s="92"/>
      <c r="K458" s="13">
        <v>0</v>
      </c>
      <c r="L458" s="13">
        <v>0</v>
      </c>
      <c r="M458" s="13">
        <v>0</v>
      </c>
    </row>
    <row r="459" spans="3:13" s="1" customFormat="1" ht="11.1" customHeight="1" x14ac:dyDescent="0.15">
      <c r="C459" s="55">
        <v>46113</v>
      </c>
      <c r="D459" s="56">
        <v>59749</v>
      </c>
      <c r="E459" s="13">
        <v>448</v>
      </c>
      <c r="F459" s="57">
        <v>13636</v>
      </c>
      <c r="G459" s="111"/>
      <c r="H459" s="111"/>
      <c r="I459" s="92">
        <v>0</v>
      </c>
      <c r="J459" s="92"/>
      <c r="K459" s="13">
        <v>0</v>
      </c>
      <c r="L459" s="13">
        <v>0</v>
      </c>
      <c r="M459" s="13">
        <v>0</v>
      </c>
    </row>
    <row r="460" spans="3:13" s="1" customFormat="1" ht="11.1" customHeight="1" x14ac:dyDescent="0.15">
      <c r="C460" s="55">
        <v>46113</v>
      </c>
      <c r="D460" s="56">
        <v>59780</v>
      </c>
      <c r="E460" s="13">
        <v>449</v>
      </c>
      <c r="F460" s="57">
        <v>13667</v>
      </c>
      <c r="G460" s="111"/>
      <c r="H460" s="111"/>
      <c r="I460" s="92">
        <v>0</v>
      </c>
      <c r="J460" s="92"/>
      <c r="K460" s="13">
        <v>0</v>
      </c>
      <c r="L460" s="13">
        <v>0</v>
      </c>
      <c r="M460" s="13">
        <v>0</v>
      </c>
    </row>
    <row r="461" spans="3:13" s="1" customFormat="1" ht="11.1" customHeight="1" x14ac:dyDescent="0.15">
      <c r="C461" s="55">
        <v>46113</v>
      </c>
      <c r="D461" s="56">
        <v>59810</v>
      </c>
      <c r="E461" s="13">
        <v>450</v>
      </c>
      <c r="F461" s="57">
        <v>13697</v>
      </c>
      <c r="G461" s="111"/>
      <c r="H461" s="111"/>
      <c r="I461" s="92">
        <v>0</v>
      </c>
      <c r="J461" s="92"/>
      <c r="K461" s="13">
        <v>0</v>
      </c>
      <c r="L461" s="13">
        <v>0</v>
      </c>
      <c r="M461" s="13">
        <v>0</v>
      </c>
    </row>
    <row r="462" spans="3:13" s="1" customFormat="1" ht="11.1" customHeight="1" x14ac:dyDescent="0.15">
      <c r="C462" s="55">
        <v>46113</v>
      </c>
      <c r="D462" s="56">
        <v>59841</v>
      </c>
      <c r="E462" s="13">
        <v>451</v>
      </c>
      <c r="F462" s="57">
        <v>13728</v>
      </c>
      <c r="G462" s="111"/>
      <c r="H462" s="111"/>
      <c r="I462" s="92">
        <v>0</v>
      </c>
      <c r="J462" s="92"/>
      <c r="K462" s="13">
        <v>0</v>
      </c>
      <c r="L462" s="13">
        <v>0</v>
      </c>
      <c r="M462" s="13">
        <v>0</v>
      </c>
    </row>
    <row r="463" spans="3:13" s="1" customFormat="1" ht="11.1" customHeight="1" x14ac:dyDescent="0.15">
      <c r="C463" s="55">
        <v>46113</v>
      </c>
      <c r="D463" s="56">
        <v>59871</v>
      </c>
      <c r="E463" s="13">
        <v>452</v>
      </c>
      <c r="F463" s="57">
        <v>13758</v>
      </c>
      <c r="G463" s="111"/>
      <c r="H463" s="111"/>
      <c r="I463" s="92">
        <v>0</v>
      </c>
      <c r="J463" s="92"/>
      <c r="K463" s="13">
        <v>0</v>
      </c>
      <c r="L463" s="13">
        <v>0</v>
      </c>
      <c r="M463" s="13">
        <v>0</v>
      </c>
    </row>
    <row r="464" spans="3:13" s="1" customFormat="1" ht="11.1" customHeight="1" x14ac:dyDescent="0.15">
      <c r="C464" s="55">
        <v>46113</v>
      </c>
      <c r="D464" s="56">
        <v>59902</v>
      </c>
      <c r="E464" s="13">
        <v>453</v>
      </c>
      <c r="F464" s="57">
        <v>13789</v>
      </c>
      <c r="G464" s="111"/>
      <c r="H464" s="111"/>
      <c r="I464" s="92">
        <v>0</v>
      </c>
      <c r="J464" s="92"/>
      <c r="K464" s="13">
        <v>0</v>
      </c>
      <c r="L464" s="13">
        <v>0</v>
      </c>
      <c r="M464" s="13">
        <v>0</v>
      </c>
    </row>
    <row r="465" spans="3:13" s="1" customFormat="1" ht="11.1" customHeight="1" x14ac:dyDescent="0.15">
      <c r="C465" s="55">
        <v>46113</v>
      </c>
      <c r="D465" s="56">
        <v>59933</v>
      </c>
      <c r="E465" s="13">
        <v>454</v>
      </c>
      <c r="F465" s="57">
        <v>13820</v>
      </c>
      <c r="G465" s="111"/>
      <c r="H465" s="111"/>
      <c r="I465" s="92">
        <v>0</v>
      </c>
      <c r="J465" s="92"/>
      <c r="K465" s="13">
        <v>0</v>
      </c>
      <c r="L465" s="13">
        <v>0</v>
      </c>
      <c r="M465" s="13">
        <v>0</v>
      </c>
    </row>
    <row r="466" spans="3:13" s="1" customFormat="1" ht="11.1" customHeight="1" x14ac:dyDescent="0.15">
      <c r="C466" s="55">
        <v>46113</v>
      </c>
      <c r="D466" s="56">
        <v>59962</v>
      </c>
      <c r="E466" s="13">
        <v>455</v>
      </c>
      <c r="F466" s="57">
        <v>13849</v>
      </c>
      <c r="G466" s="111"/>
      <c r="H466" s="111"/>
      <c r="I466" s="92">
        <v>0</v>
      </c>
      <c r="J466" s="92"/>
      <c r="K466" s="13">
        <v>0</v>
      </c>
      <c r="L466" s="13">
        <v>0</v>
      </c>
      <c r="M466" s="13">
        <v>0</v>
      </c>
    </row>
    <row r="467" spans="3:13" s="1" customFormat="1" ht="11.1" customHeight="1" x14ac:dyDescent="0.15">
      <c r="C467" s="55">
        <v>46113</v>
      </c>
      <c r="D467" s="56">
        <v>59993</v>
      </c>
      <c r="E467" s="13">
        <v>456</v>
      </c>
      <c r="F467" s="57">
        <v>13880</v>
      </c>
      <c r="G467" s="111"/>
      <c r="H467" s="111"/>
      <c r="I467" s="92">
        <v>0</v>
      </c>
      <c r="J467" s="92"/>
      <c r="K467" s="13">
        <v>0</v>
      </c>
      <c r="L467" s="13">
        <v>0</v>
      </c>
      <c r="M467" s="13">
        <v>0</v>
      </c>
    </row>
    <row r="468" spans="3:13" s="1" customFormat="1" ht="11.1" customHeight="1" x14ac:dyDescent="0.15">
      <c r="C468" s="55">
        <v>46113</v>
      </c>
      <c r="D468" s="56">
        <v>60023</v>
      </c>
      <c r="E468" s="13">
        <v>457</v>
      </c>
      <c r="F468" s="57">
        <v>13910</v>
      </c>
      <c r="G468" s="111"/>
      <c r="H468" s="111"/>
      <c r="I468" s="92">
        <v>0</v>
      </c>
      <c r="J468" s="92"/>
      <c r="K468" s="13">
        <v>0</v>
      </c>
      <c r="L468" s="13">
        <v>0</v>
      </c>
      <c r="M468" s="13">
        <v>0</v>
      </c>
    </row>
    <row r="469" spans="3:13" s="1" customFormat="1" ht="11.1" customHeight="1" x14ac:dyDescent="0.15">
      <c r="C469" s="55">
        <v>46113</v>
      </c>
      <c r="D469" s="56">
        <v>60054</v>
      </c>
      <c r="E469" s="13">
        <v>458</v>
      </c>
      <c r="F469" s="57">
        <v>13941</v>
      </c>
      <c r="G469" s="111"/>
      <c r="H469" s="111"/>
      <c r="I469" s="92">
        <v>0</v>
      </c>
      <c r="J469" s="92"/>
      <c r="K469" s="13">
        <v>0</v>
      </c>
      <c r="L469" s="13">
        <v>0</v>
      </c>
      <c r="M469" s="13">
        <v>0</v>
      </c>
    </row>
    <row r="470" spans="3:13" s="1" customFormat="1" ht="11.1" customHeight="1" x14ac:dyDescent="0.15">
      <c r="C470" s="55">
        <v>46113</v>
      </c>
      <c r="D470" s="56">
        <v>60084</v>
      </c>
      <c r="E470" s="13">
        <v>459</v>
      </c>
      <c r="F470" s="57">
        <v>13971</v>
      </c>
      <c r="G470" s="111"/>
      <c r="H470" s="111"/>
      <c r="I470" s="92">
        <v>0</v>
      </c>
      <c r="J470" s="92"/>
      <c r="K470" s="13">
        <v>0</v>
      </c>
      <c r="L470" s="13">
        <v>0</v>
      </c>
      <c r="M470" s="13">
        <v>0</v>
      </c>
    </row>
    <row r="471" spans="3:13" s="1" customFormat="1" ht="11.1" customHeight="1" x14ac:dyDescent="0.15">
      <c r="C471" s="55">
        <v>46113</v>
      </c>
      <c r="D471" s="56">
        <v>60115</v>
      </c>
      <c r="E471" s="13">
        <v>460</v>
      </c>
      <c r="F471" s="57">
        <v>14002</v>
      </c>
      <c r="G471" s="111"/>
      <c r="H471" s="111"/>
      <c r="I471" s="92">
        <v>0</v>
      </c>
      <c r="J471" s="92"/>
      <c r="K471" s="13">
        <v>0</v>
      </c>
      <c r="L471" s="13">
        <v>0</v>
      </c>
      <c r="M471" s="13">
        <v>0</v>
      </c>
    </row>
    <row r="472" spans="3:13" s="1" customFormat="1" ht="11.1" customHeight="1" x14ac:dyDescent="0.15">
      <c r="C472" s="55">
        <v>46113</v>
      </c>
      <c r="D472" s="56">
        <v>60146</v>
      </c>
      <c r="E472" s="13">
        <v>461</v>
      </c>
      <c r="F472" s="57">
        <v>14033</v>
      </c>
      <c r="G472" s="111"/>
      <c r="H472" s="111"/>
      <c r="I472" s="92">
        <v>0</v>
      </c>
      <c r="J472" s="92"/>
      <c r="K472" s="13">
        <v>0</v>
      </c>
      <c r="L472" s="13">
        <v>0</v>
      </c>
      <c r="M472" s="13">
        <v>0</v>
      </c>
    </row>
    <row r="473" spans="3:13" s="1" customFormat="1" ht="11.1" customHeight="1" x14ac:dyDescent="0.15">
      <c r="C473" s="55">
        <v>46113</v>
      </c>
      <c r="D473" s="56">
        <v>60176</v>
      </c>
      <c r="E473" s="13">
        <v>462</v>
      </c>
      <c r="F473" s="57">
        <v>14063</v>
      </c>
      <c r="G473" s="111"/>
      <c r="H473" s="111"/>
      <c r="I473" s="92">
        <v>0</v>
      </c>
      <c r="J473" s="92"/>
      <c r="K473" s="13">
        <v>0</v>
      </c>
      <c r="L473" s="13">
        <v>0</v>
      </c>
      <c r="M473" s="13">
        <v>0</v>
      </c>
    </row>
    <row r="474" spans="3:13" s="1" customFormat="1" ht="11.1" customHeight="1" x14ac:dyDescent="0.15">
      <c r="C474" s="55">
        <v>46113</v>
      </c>
      <c r="D474" s="56">
        <v>60207</v>
      </c>
      <c r="E474" s="13">
        <v>463</v>
      </c>
      <c r="F474" s="57">
        <v>14094</v>
      </c>
      <c r="G474" s="111"/>
      <c r="H474" s="111"/>
      <c r="I474" s="92">
        <v>0</v>
      </c>
      <c r="J474" s="92"/>
      <c r="K474" s="13">
        <v>0</v>
      </c>
      <c r="L474" s="13">
        <v>0</v>
      </c>
      <c r="M474" s="13">
        <v>0</v>
      </c>
    </row>
    <row r="475" spans="3:13" s="1" customFormat="1" ht="11.1" customHeight="1" x14ac:dyDescent="0.15">
      <c r="C475" s="55">
        <v>46113</v>
      </c>
      <c r="D475" s="56">
        <v>60237</v>
      </c>
      <c r="E475" s="13">
        <v>464</v>
      </c>
      <c r="F475" s="57">
        <v>14124</v>
      </c>
      <c r="G475" s="111"/>
      <c r="H475" s="111"/>
      <c r="I475" s="92">
        <v>0</v>
      </c>
      <c r="J475" s="92"/>
      <c r="K475" s="13">
        <v>0</v>
      </c>
      <c r="L475" s="13">
        <v>0</v>
      </c>
      <c r="M475" s="13">
        <v>0</v>
      </c>
    </row>
    <row r="476" spans="3:13" s="1" customFormat="1" ht="11.1" customHeight="1" x14ac:dyDescent="0.15">
      <c r="C476" s="55">
        <v>46113</v>
      </c>
      <c r="D476" s="56">
        <v>60268</v>
      </c>
      <c r="E476" s="13">
        <v>465</v>
      </c>
      <c r="F476" s="57">
        <v>14155</v>
      </c>
      <c r="G476" s="111"/>
      <c r="H476" s="111"/>
      <c r="I476" s="92">
        <v>0</v>
      </c>
      <c r="J476" s="92"/>
      <c r="K476" s="13">
        <v>0</v>
      </c>
      <c r="L476" s="13">
        <v>0</v>
      </c>
      <c r="M476" s="13">
        <v>0</v>
      </c>
    </row>
    <row r="477" spans="3:13" s="1" customFormat="1" ht="11.1" customHeight="1" x14ac:dyDescent="0.15">
      <c r="C477" s="55">
        <v>46113</v>
      </c>
      <c r="D477" s="56">
        <v>60299</v>
      </c>
      <c r="E477" s="13">
        <v>466</v>
      </c>
      <c r="F477" s="57">
        <v>14186</v>
      </c>
      <c r="G477" s="111"/>
      <c r="H477" s="111"/>
      <c r="I477" s="92">
        <v>0</v>
      </c>
      <c r="J477" s="92"/>
      <c r="K477" s="13">
        <v>0</v>
      </c>
      <c r="L477" s="13">
        <v>0</v>
      </c>
      <c r="M477" s="13">
        <v>0</v>
      </c>
    </row>
    <row r="478" spans="3:13" s="1" customFormat="1" ht="11.1" customHeight="1" x14ac:dyDescent="0.15">
      <c r="C478" s="55">
        <v>46113</v>
      </c>
      <c r="D478" s="56">
        <v>60327</v>
      </c>
      <c r="E478" s="13">
        <v>467</v>
      </c>
      <c r="F478" s="57">
        <v>14214</v>
      </c>
      <c r="G478" s="111"/>
      <c r="H478" s="111"/>
      <c r="I478" s="92">
        <v>0</v>
      </c>
      <c r="J478" s="92"/>
      <c r="K478" s="13">
        <v>0</v>
      </c>
      <c r="L478" s="13">
        <v>0</v>
      </c>
      <c r="M478" s="13">
        <v>0</v>
      </c>
    </row>
    <row r="479" spans="3:13" s="1" customFormat="1" ht="11.1" customHeight="1" x14ac:dyDescent="0.15">
      <c r="C479" s="55">
        <v>46113</v>
      </c>
      <c r="D479" s="56">
        <v>60358</v>
      </c>
      <c r="E479" s="13">
        <v>468</v>
      </c>
      <c r="F479" s="57">
        <v>14245</v>
      </c>
      <c r="G479" s="111"/>
      <c r="H479" s="111"/>
      <c r="I479" s="92">
        <v>0</v>
      </c>
      <c r="J479" s="92"/>
      <c r="K479" s="13">
        <v>0</v>
      </c>
      <c r="L479" s="13">
        <v>0</v>
      </c>
      <c r="M479" s="13">
        <v>0</v>
      </c>
    </row>
    <row r="480" spans="3:13" s="1" customFormat="1" ht="11.1" customHeight="1" x14ac:dyDescent="0.15">
      <c r="C480" s="55">
        <v>46113</v>
      </c>
      <c r="D480" s="56">
        <v>60388</v>
      </c>
      <c r="E480" s="13">
        <v>469</v>
      </c>
      <c r="F480" s="57">
        <v>14275</v>
      </c>
      <c r="G480" s="111"/>
      <c r="H480" s="111"/>
      <c r="I480" s="92">
        <v>0</v>
      </c>
      <c r="J480" s="92"/>
      <c r="K480" s="13">
        <v>0</v>
      </c>
      <c r="L480" s="13">
        <v>0</v>
      </c>
      <c r="M480" s="13">
        <v>0</v>
      </c>
    </row>
    <row r="481" spans="3:13" s="1" customFormat="1" ht="11.1" customHeight="1" x14ac:dyDescent="0.15">
      <c r="C481" s="55">
        <v>46113</v>
      </c>
      <c r="D481" s="56">
        <v>60419</v>
      </c>
      <c r="E481" s="13">
        <v>470</v>
      </c>
      <c r="F481" s="57">
        <v>14306</v>
      </c>
      <c r="G481" s="111"/>
      <c r="H481" s="111"/>
      <c r="I481" s="92">
        <v>0</v>
      </c>
      <c r="J481" s="92"/>
      <c r="K481" s="13">
        <v>0</v>
      </c>
      <c r="L481" s="13">
        <v>0</v>
      </c>
      <c r="M481" s="13">
        <v>0</v>
      </c>
    </row>
    <row r="482" spans="3:13" s="1" customFormat="1" ht="11.1" customHeight="1" x14ac:dyDescent="0.15">
      <c r="C482" s="55">
        <v>46113</v>
      </c>
      <c r="D482" s="56">
        <v>60449</v>
      </c>
      <c r="E482" s="13">
        <v>471</v>
      </c>
      <c r="F482" s="57">
        <v>14336</v>
      </c>
      <c r="G482" s="111"/>
      <c r="H482" s="111"/>
      <c r="I482" s="92">
        <v>0</v>
      </c>
      <c r="J482" s="92"/>
      <c r="K482" s="13">
        <v>0</v>
      </c>
      <c r="L482" s="13">
        <v>0</v>
      </c>
      <c r="M482" s="13">
        <v>0</v>
      </c>
    </row>
    <row r="483" spans="3:13" s="1" customFormat="1" ht="14.85" customHeight="1" x14ac:dyDescent="0.15">
      <c r="C483" s="58"/>
      <c r="D483" s="59"/>
      <c r="E483" s="60"/>
      <c r="F483" s="61"/>
      <c r="G483" s="113"/>
      <c r="H483" s="113"/>
      <c r="I483" s="116">
        <v>2237157539206.0098</v>
      </c>
      <c r="J483" s="116"/>
      <c r="K483" s="62">
        <v>1983493325031.51</v>
      </c>
      <c r="L483" s="62">
        <v>1681853514309.96</v>
      </c>
      <c r="M483" s="62">
        <v>1323910384551.2</v>
      </c>
    </row>
  </sheetData>
  <mergeCells count="953">
    <mergeCell ref="I479:J479"/>
    <mergeCell ref="I48:J48"/>
    <mergeCell ref="I480:J480"/>
    <mergeCell ref="I481:J481"/>
    <mergeCell ref="I482:J482"/>
    <mergeCell ref="I483:J483"/>
    <mergeCell ref="I49:J49"/>
    <mergeCell ref="I50:J50"/>
    <mergeCell ref="I51:J51"/>
    <mergeCell ref="I52:J52"/>
    <mergeCell ref="I53:J53"/>
    <mergeCell ref="I54:J54"/>
    <mergeCell ref="I55:J55"/>
    <mergeCell ref="I56:J56"/>
    <mergeCell ref="I57:J57"/>
    <mergeCell ref="I58:J58"/>
    <mergeCell ref="I59:J59"/>
    <mergeCell ref="I60:J60"/>
    <mergeCell ref="I61:J61"/>
    <mergeCell ref="I62:J62"/>
    <mergeCell ref="I63:J63"/>
    <mergeCell ref="I64:J64"/>
    <mergeCell ref="I65:J65"/>
    <mergeCell ref="I66:J66"/>
    <mergeCell ref="I470:J470"/>
    <mergeCell ref="I471:J471"/>
    <mergeCell ref="I472:J472"/>
    <mergeCell ref="I473:J473"/>
    <mergeCell ref="I474:J474"/>
    <mergeCell ref="I475:J475"/>
    <mergeCell ref="I476:J476"/>
    <mergeCell ref="I477:J477"/>
    <mergeCell ref="I478:J478"/>
    <mergeCell ref="I461:J461"/>
    <mergeCell ref="I462:J462"/>
    <mergeCell ref="I463:J463"/>
    <mergeCell ref="I464:J464"/>
    <mergeCell ref="I465:J465"/>
    <mergeCell ref="I466:J466"/>
    <mergeCell ref="I467:J467"/>
    <mergeCell ref="I468:J468"/>
    <mergeCell ref="I469:J469"/>
    <mergeCell ref="I453:J453"/>
    <mergeCell ref="I454:J454"/>
    <mergeCell ref="I455:J455"/>
    <mergeCell ref="I456:J456"/>
    <mergeCell ref="I457:J457"/>
    <mergeCell ref="I458:J458"/>
    <mergeCell ref="I459:J459"/>
    <mergeCell ref="I46:J46"/>
    <mergeCell ref="I460:J460"/>
    <mergeCell ref="I47:J47"/>
    <mergeCell ref="I67:J67"/>
    <mergeCell ref="I68:J68"/>
    <mergeCell ref="I69:J69"/>
    <mergeCell ref="I70:J70"/>
    <mergeCell ref="I71:J71"/>
    <mergeCell ref="I72:J72"/>
    <mergeCell ref="I73:J73"/>
    <mergeCell ref="I74:J74"/>
    <mergeCell ref="I75:J75"/>
    <mergeCell ref="I76:J76"/>
    <mergeCell ref="I77:J77"/>
    <mergeCell ref="I78:J78"/>
    <mergeCell ref="I79:J79"/>
    <mergeCell ref="I80:J80"/>
    <mergeCell ref="I445:J445"/>
    <mergeCell ref="I446:J446"/>
    <mergeCell ref="I447:J447"/>
    <mergeCell ref="I448:J448"/>
    <mergeCell ref="I449:J449"/>
    <mergeCell ref="I45:J45"/>
    <mergeCell ref="I450:J450"/>
    <mergeCell ref="I451:J451"/>
    <mergeCell ref="I452:J452"/>
    <mergeCell ref="I81:J81"/>
    <mergeCell ref="I82:J82"/>
    <mergeCell ref="I83:J83"/>
    <mergeCell ref="I84:J84"/>
    <mergeCell ref="I85:J85"/>
    <mergeCell ref="I86:J86"/>
    <mergeCell ref="I87:J87"/>
    <mergeCell ref="I88:J88"/>
    <mergeCell ref="I89:J89"/>
    <mergeCell ref="I90:J90"/>
    <mergeCell ref="I91:J91"/>
    <mergeCell ref="I92:J92"/>
    <mergeCell ref="I93:J93"/>
    <mergeCell ref="I94:J94"/>
    <mergeCell ref="I95:J95"/>
    <mergeCell ref="I437:J437"/>
    <mergeCell ref="I438:J438"/>
    <mergeCell ref="I439:J439"/>
    <mergeCell ref="I44:J44"/>
    <mergeCell ref="I440:J440"/>
    <mergeCell ref="I441:J441"/>
    <mergeCell ref="I442:J442"/>
    <mergeCell ref="I443:J443"/>
    <mergeCell ref="I444:J444"/>
    <mergeCell ref="I96:J96"/>
    <mergeCell ref="I97:J97"/>
    <mergeCell ref="I98:J98"/>
    <mergeCell ref="I99:J99"/>
    <mergeCell ref="I429:J429"/>
    <mergeCell ref="I43:J43"/>
    <mergeCell ref="I430:J430"/>
    <mergeCell ref="I431:J431"/>
    <mergeCell ref="I432:J432"/>
    <mergeCell ref="I433:J433"/>
    <mergeCell ref="I434:J434"/>
    <mergeCell ref="I435:J435"/>
    <mergeCell ref="I436:J436"/>
    <mergeCell ref="I420:J420"/>
    <mergeCell ref="I421:J421"/>
    <mergeCell ref="I422:J422"/>
    <mergeCell ref="I423:J423"/>
    <mergeCell ref="I424:J424"/>
    <mergeCell ref="I425:J425"/>
    <mergeCell ref="I426:J426"/>
    <mergeCell ref="I427:J427"/>
    <mergeCell ref="I428:J428"/>
    <mergeCell ref="I411:J411"/>
    <mergeCell ref="I412:J412"/>
    <mergeCell ref="I413:J413"/>
    <mergeCell ref="I414:J414"/>
    <mergeCell ref="I415:J415"/>
    <mergeCell ref="I416:J416"/>
    <mergeCell ref="I417:J417"/>
    <mergeCell ref="I418:J418"/>
    <mergeCell ref="I419:J419"/>
    <mergeCell ref="I403:J403"/>
    <mergeCell ref="I404:J404"/>
    <mergeCell ref="I405:J405"/>
    <mergeCell ref="I406:J406"/>
    <mergeCell ref="I407:J407"/>
    <mergeCell ref="I408:J408"/>
    <mergeCell ref="I409:J409"/>
    <mergeCell ref="I41:J41"/>
    <mergeCell ref="I410:J410"/>
    <mergeCell ref="I42:J42"/>
    <mergeCell ref="I395:J395"/>
    <mergeCell ref="I396:J396"/>
    <mergeCell ref="I397:J397"/>
    <mergeCell ref="I398:J398"/>
    <mergeCell ref="I399:J399"/>
    <mergeCell ref="I40:J40"/>
    <mergeCell ref="I400:J400"/>
    <mergeCell ref="I401:J401"/>
    <mergeCell ref="I402:J402"/>
    <mergeCell ref="I387:J387"/>
    <mergeCell ref="I388:J388"/>
    <mergeCell ref="I389:J389"/>
    <mergeCell ref="I39:J39"/>
    <mergeCell ref="I390:J390"/>
    <mergeCell ref="I391:J391"/>
    <mergeCell ref="I392:J392"/>
    <mergeCell ref="I393:J393"/>
    <mergeCell ref="I394:J394"/>
    <mergeCell ref="I379:J379"/>
    <mergeCell ref="I38:J38"/>
    <mergeCell ref="I380:J380"/>
    <mergeCell ref="I381:J381"/>
    <mergeCell ref="I382:J382"/>
    <mergeCell ref="I383:J383"/>
    <mergeCell ref="I384:J384"/>
    <mergeCell ref="I385:J385"/>
    <mergeCell ref="I386:J386"/>
    <mergeCell ref="I370:J370"/>
    <mergeCell ref="I371:J371"/>
    <mergeCell ref="I372:J372"/>
    <mergeCell ref="I373:J373"/>
    <mergeCell ref="I374:J374"/>
    <mergeCell ref="I375:J375"/>
    <mergeCell ref="I376:J376"/>
    <mergeCell ref="I377:J377"/>
    <mergeCell ref="I378:J378"/>
    <mergeCell ref="I361:J361"/>
    <mergeCell ref="I362:J362"/>
    <mergeCell ref="I363:J363"/>
    <mergeCell ref="I364:J364"/>
    <mergeCell ref="I365:J365"/>
    <mergeCell ref="I366:J366"/>
    <mergeCell ref="I367:J367"/>
    <mergeCell ref="I368:J368"/>
    <mergeCell ref="I369:J369"/>
    <mergeCell ref="I353:J353"/>
    <mergeCell ref="I354:J354"/>
    <mergeCell ref="I355:J355"/>
    <mergeCell ref="I356:J356"/>
    <mergeCell ref="I357:J357"/>
    <mergeCell ref="I358:J358"/>
    <mergeCell ref="I359:J359"/>
    <mergeCell ref="I36:J36"/>
    <mergeCell ref="I360:J360"/>
    <mergeCell ref="I37:J37"/>
    <mergeCell ref="I345:J345"/>
    <mergeCell ref="I346:J346"/>
    <mergeCell ref="I347:J347"/>
    <mergeCell ref="I348:J348"/>
    <mergeCell ref="I349:J349"/>
    <mergeCell ref="I35:J35"/>
    <mergeCell ref="I350:J350"/>
    <mergeCell ref="I351:J351"/>
    <mergeCell ref="I352:J352"/>
    <mergeCell ref="I337:J337"/>
    <mergeCell ref="I338:J338"/>
    <mergeCell ref="I339:J339"/>
    <mergeCell ref="I34:J34"/>
    <mergeCell ref="I340:J340"/>
    <mergeCell ref="I341:J341"/>
    <mergeCell ref="I342:J342"/>
    <mergeCell ref="I343:J343"/>
    <mergeCell ref="I344:J344"/>
    <mergeCell ref="I329:J329"/>
    <mergeCell ref="I33:J33"/>
    <mergeCell ref="I330:J330"/>
    <mergeCell ref="I331:J331"/>
    <mergeCell ref="I332:J332"/>
    <mergeCell ref="I333:J333"/>
    <mergeCell ref="I334:J334"/>
    <mergeCell ref="I335:J335"/>
    <mergeCell ref="I336:J336"/>
    <mergeCell ref="I320:J320"/>
    <mergeCell ref="I321:J321"/>
    <mergeCell ref="I322:J322"/>
    <mergeCell ref="I323:J323"/>
    <mergeCell ref="I324:J324"/>
    <mergeCell ref="I325:J325"/>
    <mergeCell ref="I326:J326"/>
    <mergeCell ref="I327:J327"/>
    <mergeCell ref="I328:J328"/>
    <mergeCell ref="I311:J311"/>
    <mergeCell ref="I312:J312"/>
    <mergeCell ref="I313:J313"/>
    <mergeCell ref="I314:J314"/>
    <mergeCell ref="I315:J315"/>
    <mergeCell ref="I316:J316"/>
    <mergeCell ref="I317:J317"/>
    <mergeCell ref="I318:J318"/>
    <mergeCell ref="I319:J319"/>
    <mergeCell ref="I303:J303"/>
    <mergeCell ref="I304:J304"/>
    <mergeCell ref="I305:J305"/>
    <mergeCell ref="I306:J306"/>
    <mergeCell ref="I307:J307"/>
    <mergeCell ref="I308:J308"/>
    <mergeCell ref="I309:J309"/>
    <mergeCell ref="I31:J31"/>
    <mergeCell ref="I310:J310"/>
    <mergeCell ref="I32:J32"/>
    <mergeCell ref="I295:J295"/>
    <mergeCell ref="I296:J296"/>
    <mergeCell ref="I297:J297"/>
    <mergeCell ref="I298:J298"/>
    <mergeCell ref="I299:J299"/>
    <mergeCell ref="I30:J30"/>
    <mergeCell ref="I300:J300"/>
    <mergeCell ref="I301:J301"/>
    <mergeCell ref="I302:J302"/>
    <mergeCell ref="I287:J287"/>
    <mergeCell ref="I288:J288"/>
    <mergeCell ref="I289:J289"/>
    <mergeCell ref="I29:J29"/>
    <mergeCell ref="I290:J290"/>
    <mergeCell ref="I291:J291"/>
    <mergeCell ref="I292:J292"/>
    <mergeCell ref="I293:J293"/>
    <mergeCell ref="I294:J294"/>
    <mergeCell ref="I279:J279"/>
    <mergeCell ref="I28:J28"/>
    <mergeCell ref="I280:J280"/>
    <mergeCell ref="I281:J281"/>
    <mergeCell ref="I282:J282"/>
    <mergeCell ref="I283:J283"/>
    <mergeCell ref="I284:J284"/>
    <mergeCell ref="I285:J285"/>
    <mergeCell ref="I286:J286"/>
    <mergeCell ref="I270:J270"/>
    <mergeCell ref="I271:J271"/>
    <mergeCell ref="I272:J272"/>
    <mergeCell ref="I273:J273"/>
    <mergeCell ref="I274:J274"/>
    <mergeCell ref="I275:J275"/>
    <mergeCell ref="I276:J276"/>
    <mergeCell ref="I277:J277"/>
    <mergeCell ref="I278:J278"/>
    <mergeCell ref="I261:J261"/>
    <mergeCell ref="I262:J262"/>
    <mergeCell ref="I263:J263"/>
    <mergeCell ref="I264:J264"/>
    <mergeCell ref="I265:J265"/>
    <mergeCell ref="I266:J266"/>
    <mergeCell ref="I267:J267"/>
    <mergeCell ref="I268:J268"/>
    <mergeCell ref="I269:J269"/>
    <mergeCell ref="I253:J253"/>
    <mergeCell ref="I254:J254"/>
    <mergeCell ref="I255:J255"/>
    <mergeCell ref="I256:J256"/>
    <mergeCell ref="I257:J257"/>
    <mergeCell ref="I258:J258"/>
    <mergeCell ref="I259:J259"/>
    <mergeCell ref="I26:J26"/>
    <mergeCell ref="I260:J260"/>
    <mergeCell ref="I27:J27"/>
    <mergeCell ref="I245:J245"/>
    <mergeCell ref="I246:J246"/>
    <mergeCell ref="I247:J247"/>
    <mergeCell ref="I248:J248"/>
    <mergeCell ref="I249:J249"/>
    <mergeCell ref="I25:J25"/>
    <mergeCell ref="I250:J250"/>
    <mergeCell ref="I251:J251"/>
    <mergeCell ref="I252:J252"/>
    <mergeCell ref="I237:J237"/>
    <mergeCell ref="I238:J238"/>
    <mergeCell ref="I239:J239"/>
    <mergeCell ref="I24:J24"/>
    <mergeCell ref="I240:J240"/>
    <mergeCell ref="I241:J241"/>
    <mergeCell ref="I242:J242"/>
    <mergeCell ref="I243:J243"/>
    <mergeCell ref="I244:J244"/>
    <mergeCell ref="I229:J229"/>
    <mergeCell ref="I23:J23"/>
    <mergeCell ref="I230:J230"/>
    <mergeCell ref="I231:J231"/>
    <mergeCell ref="I232:J232"/>
    <mergeCell ref="I233:J233"/>
    <mergeCell ref="I234:J234"/>
    <mergeCell ref="I235:J235"/>
    <mergeCell ref="I236:J236"/>
    <mergeCell ref="I220:J220"/>
    <mergeCell ref="I221:J221"/>
    <mergeCell ref="I222:J222"/>
    <mergeCell ref="I223:J223"/>
    <mergeCell ref="I224:J224"/>
    <mergeCell ref="I225:J225"/>
    <mergeCell ref="I226:J226"/>
    <mergeCell ref="I227:J227"/>
    <mergeCell ref="I228:J228"/>
    <mergeCell ref="I212:J212"/>
    <mergeCell ref="I213:J213"/>
    <mergeCell ref="I214:J214"/>
    <mergeCell ref="I215:J215"/>
    <mergeCell ref="I216:J216"/>
    <mergeCell ref="I217:J217"/>
    <mergeCell ref="I218:J218"/>
    <mergeCell ref="I219:J219"/>
    <mergeCell ref="I22:J22"/>
    <mergeCell ref="I204:J204"/>
    <mergeCell ref="I205:J205"/>
    <mergeCell ref="I206:J206"/>
    <mergeCell ref="I207:J207"/>
    <mergeCell ref="I208:J208"/>
    <mergeCell ref="I209:J209"/>
    <mergeCell ref="I21:J21"/>
    <mergeCell ref="I210:J210"/>
    <mergeCell ref="I211:J211"/>
    <mergeCell ref="I197:J197"/>
    <mergeCell ref="I198:J198"/>
    <mergeCell ref="I199:J199"/>
    <mergeCell ref="I2:N2"/>
    <mergeCell ref="I20:J20"/>
    <mergeCell ref="I200:J200"/>
    <mergeCell ref="I201:J201"/>
    <mergeCell ref="I202:J202"/>
    <mergeCell ref="I203:J203"/>
    <mergeCell ref="I189:J189"/>
    <mergeCell ref="I19:J19"/>
    <mergeCell ref="I190:J190"/>
    <mergeCell ref="I191:J191"/>
    <mergeCell ref="I192:J192"/>
    <mergeCell ref="I193:J193"/>
    <mergeCell ref="I194:J194"/>
    <mergeCell ref="I195:J195"/>
    <mergeCell ref="I196:J196"/>
    <mergeCell ref="I180:J180"/>
    <mergeCell ref="I181:J181"/>
    <mergeCell ref="I182:J182"/>
    <mergeCell ref="I183:J183"/>
    <mergeCell ref="I184:J184"/>
    <mergeCell ref="I185:J185"/>
    <mergeCell ref="I186:J186"/>
    <mergeCell ref="I187:J187"/>
    <mergeCell ref="I188:J188"/>
    <mergeCell ref="I171:J171"/>
    <mergeCell ref="I172:J172"/>
    <mergeCell ref="I173:J173"/>
    <mergeCell ref="I174:J174"/>
    <mergeCell ref="I175:J175"/>
    <mergeCell ref="I176:J176"/>
    <mergeCell ref="I177:J177"/>
    <mergeCell ref="I178:J178"/>
    <mergeCell ref="I179:J179"/>
    <mergeCell ref="I163:J163"/>
    <mergeCell ref="I164:J164"/>
    <mergeCell ref="I165:J165"/>
    <mergeCell ref="I166:J166"/>
    <mergeCell ref="I167:J167"/>
    <mergeCell ref="I168:J168"/>
    <mergeCell ref="I169:J169"/>
    <mergeCell ref="I17:J17"/>
    <mergeCell ref="I170:J170"/>
    <mergeCell ref="I18:J18"/>
    <mergeCell ref="I155:J155"/>
    <mergeCell ref="I156:J156"/>
    <mergeCell ref="I157:J157"/>
    <mergeCell ref="I158:J158"/>
    <mergeCell ref="I159:J159"/>
    <mergeCell ref="I16:J16"/>
    <mergeCell ref="I160:J160"/>
    <mergeCell ref="I161:J161"/>
    <mergeCell ref="I162:J162"/>
    <mergeCell ref="I147:J147"/>
    <mergeCell ref="I148:J148"/>
    <mergeCell ref="I149:J149"/>
    <mergeCell ref="I15:J15"/>
    <mergeCell ref="I150:J150"/>
    <mergeCell ref="I151:J151"/>
    <mergeCell ref="I152:J152"/>
    <mergeCell ref="I153:J153"/>
    <mergeCell ref="I154:J154"/>
    <mergeCell ref="I139:J139"/>
    <mergeCell ref="I14:J14"/>
    <mergeCell ref="I140:J140"/>
    <mergeCell ref="I141:J141"/>
    <mergeCell ref="I142:J142"/>
    <mergeCell ref="I143:J143"/>
    <mergeCell ref="I144:J144"/>
    <mergeCell ref="I145:J145"/>
    <mergeCell ref="I146:J146"/>
    <mergeCell ref="I130:J130"/>
    <mergeCell ref="I131:J131"/>
    <mergeCell ref="I132:J132"/>
    <mergeCell ref="I133:J133"/>
    <mergeCell ref="I134:J134"/>
    <mergeCell ref="I135:J135"/>
    <mergeCell ref="I136:J136"/>
    <mergeCell ref="I137:J137"/>
    <mergeCell ref="I138:J138"/>
    <mergeCell ref="I121:J121"/>
    <mergeCell ref="I122:J122"/>
    <mergeCell ref="I123:J123"/>
    <mergeCell ref="I124:J124"/>
    <mergeCell ref="I125:J125"/>
    <mergeCell ref="I126:J126"/>
    <mergeCell ref="I127:J127"/>
    <mergeCell ref="I128:J128"/>
    <mergeCell ref="I129:J129"/>
    <mergeCell ref="I113:J113"/>
    <mergeCell ref="I114:J114"/>
    <mergeCell ref="I115:J115"/>
    <mergeCell ref="I116:J116"/>
    <mergeCell ref="I117:J117"/>
    <mergeCell ref="I118:J118"/>
    <mergeCell ref="I119:J119"/>
    <mergeCell ref="I12:J12"/>
    <mergeCell ref="I120:J120"/>
    <mergeCell ref="I13:J13"/>
    <mergeCell ref="I105:J105"/>
    <mergeCell ref="I106:J106"/>
    <mergeCell ref="I107:J107"/>
    <mergeCell ref="I108:J108"/>
    <mergeCell ref="I109:J109"/>
    <mergeCell ref="I11:J11"/>
    <mergeCell ref="I110:J110"/>
    <mergeCell ref="I111:J111"/>
    <mergeCell ref="I112:J112"/>
    <mergeCell ref="G480:H480"/>
    <mergeCell ref="G481:H481"/>
    <mergeCell ref="G482:H482"/>
    <mergeCell ref="G483:H483"/>
    <mergeCell ref="G49:H49"/>
    <mergeCell ref="G50:H50"/>
    <mergeCell ref="G51:H51"/>
    <mergeCell ref="G52:H52"/>
    <mergeCell ref="G53:H53"/>
    <mergeCell ref="G54:H54"/>
    <mergeCell ref="G55:H55"/>
    <mergeCell ref="G56:H56"/>
    <mergeCell ref="G57:H57"/>
    <mergeCell ref="G58:H58"/>
    <mergeCell ref="G59:H59"/>
    <mergeCell ref="G60:H60"/>
    <mergeCell ref="G61:H61"/>
    <mergeCell ref="G62:H62"/>
    <mergeCell ref="G63:H63"/>
    <mergeCell ref="G64:H64"/>
    <mergeCell ref="G65:H65"/>
    <mergeCell ref="G66:H66"/>
    <mergeCell ref="G67:H67"/>
    <mergeCell ref="G68:H68"/>
    <mergeCell ref="G471:H471"/>
    <mergeCell ref="G472:H472"/>
    <mergeCell ref="G473:H473"/>
    <mergeCell ref="G474:H474"/>
    <mergeCell ref="G475:H475"/>
    <mergeCell ref="G476:H476"/>
    <mergeCell ref="G477:H477"/>
    <mergeCell ref="G478:H478"/>
    <mergeCell ref="G479:H479"/>
    <mergeCell ref="G463:H463"/>
    <mergeCell ref="G464:H464"/>
    <mergeCell ref="G465:H465"/>
    <mergeCell ref="G466:H466"/>
    <mergeCell ref="G467:H467"/>
    <mergeCell ref="G468:H468"/>
    <mergeCell ref="G469:H469"/>
    <mergeCell ref="G47:H47"/>
    <mergeCell ref="G470:H470"/>
    <mergeCell ref="G48:H48"/>
    <mergeCell ref="G69:H69"/>
    <mergeCell ref="G70:H70"/>
    <mergeCell ref="G71:H71"/>
    <mergeCell ref="G72:H72"/>
    <mergeCell ref="G73:H73"/>
    <mergeCell ref="G74:H74"/>
    <mergeCell ref="G75:H75"/>
    <mergeCell ref="G76:H76"/>
    <mergeCell ref="G77:H77"/>
    <mergeCell ref="G78:H78"/>
    <mergeCell ref="G79:H79"/>
    <mergeCell ref="G80:H80"/>
    <mergeCell ref="G81:H81"/>
    <mergeCell ref="G82:H82"/>
    <mergeCell ref="G455:H455"/>
    <mergeCell ref="G456:H456"/>
    <mergeCell ref="G457:H457"/>
    <mergeCell ref="G458:H458"/>
    <mergeCell ref="G459:H459"/>
    <mergeCell ref="G46:H46"/>
    <mergeCell ref="G460:H460"/>
    <mergeCell ref="G461:H461"/>
    <mergeCell ref="G462:H462"/>
    <mergeCell ref="G83:H83"/>
    <mergeCell ref="G84:H84"/>
    <mergeCell ref="G85:H85"/>
    <mergeCell ref="G86:H86"/>
    <mergeCell ref="G87:H87"/>
    <mergeCell ref="G88:H88"/>
    <mergeCell ref="G89:H89"/>
    <mergeCell ref="G90:H90"/>
    <mergeCell ref="G91:H91"/>
    <mergeCell ref="G92:H92"/>
    <mergeCell ref="G93:H93"/>
    <mergeCell ref="G94:H94"/>
    <mergeCell ref="G95:H95"/>
    <mergeCell ref="G96:H96"/>
    <mergeCell ref="G97:H97"/>
    <mergeCell ref="G447:H447"/>
    <mergeCell ref="G448:H448"/>
    <mergeCell ref="G449:H449"/>
    <mergeCell ref="G45:H45"/>
    <mergeCell ref="G450:H450"/>
    <mergeCell ref="G451:H451"/>
    <mergeCell ref="G452:H452"/>
    <mergeCell ref="G453:H453"/>
    <mergeCell ref="G454:H454"/>
    <mergeCell ref="G98:H98"/>
    <mergeCell ref="G99:H99"/>
    <mergeCell ref="G439:H439"/>
    <mergeCell ref="G44:H44"/>
    <mergeCell ref="G440:H440"/>
    <mergeCell ref="G441:H441"/>
    <mergeCell ref="G442:H442"/>
    <mergeCell ref="G443:H443"/>
    <mergeCell ref="G444:H444"/>
    <mergeCell ref="G445:H445"/>
    <mergeCell ref="G446:H446"/>
    <mergeCell ref="G430:H430"/>
    <mergeCell ref="G431:H431"/>
    <mergeCell ref="G432:H432"/>
    <mergeCell ref="G433:H433"/>
    <mergeCell ref="G434:H434"/>
    <mergeCell ref="G435:H435"/>
    <mergeCell ref="G436:H436"/>
    <mergeCell ref="G437:H437"/>
    <mergeCell ref="G438:H438"/>
    <mergeCell ref="G421:H421"/>
    <mergeCell ref="G422:H422"/>
    <mergeCell ref="G423:H423"/>
    <mergeCell ref="G424:H424"/>
    <mergeCell ref="G425:H425"/>
    <mergeCell ref="G426:H426"/>
    <mergeCell ref="G427:H427"/>
    <mergeCell ref="G428:H428"/>
    <mergeCell ref="G429:H429"/>
    <mergeCell ref="G413:H413"/>
    <mergeCell ref="G414:H414"/>
    <mergeCell ref="G415:H415"/>
    <mergeCell ref="G416:H416"/>
    <mergeCell ref="G417:H417"/>
    <mergeCell ref="G418:H418"/>
    <mergeCell ref="G419:H419"/>
    <mergeCell ref="G42:H42"/>
    <mergeCell ref="G420:H420"/>
    <mergeCell ref="G43:H43"/>
    <mergeCell ref="G405:H405"/>
    <mergeCell ref="G406:H406"/>
    <mergeCell ref="G407:H407"/>
    <mergeCell ref="G408:H408"/>
    <mergeCell ref="G409:H409"/>
    <mergeCell ref="G41:H41"/>
    <mergeCell ref="G410:H410"/>
    <mergeCell ref="G411:H411"/>
    <mergeCell ref="G412:H412"/>
    <mergeCell ref="G397:H397"/>
    <mergeCell ref="G398:H398"/>
    <mergeCell ref="G399:H399"/>
    <mergeCell ref="G40:H40"/>
    <mergeCell ref="G400:H400"/>
    <mergeCell ref="G401:H401"/>
    <mergeCell ref="G402:H402"/>
    <mergeCell ref="G403:H403"/>
    <mergeCell ref="G404:H404"/>
    <mergeCell ref="G389:H389"/>
    <mergeCell ref="G39:H39"/>
    <mergeCell ref="G390:H390"/>
    <mergeCell ref="G391:H391"/>
    <mergeCell ref="G392:H392"/>
    <mergeCell ref="G393:H393"/>
    <mergeCell ref="G394:H394"/>
    <mergeCell ref="G395:H395"/>
    <mergeCell ref="G396:H396"/>
    <mergeCell ref="G380:H380"/>
    <mergeCell ref="G381:H381"/>
    <mergeCell ref="G382:H382"/>
    <mergeCell ref="G383:H383"/>
    <mergeCell ref="G384:H384"/>
    <mergeCell ref="G385:H385"/>
    <mergeCell ref="G386:H386"/>
    <mergeCell ref="G387:H387"/>
    <mergeCell ref="G388:H388"/>
    <mergeCell ref="G371:H371"/>
    <mergeCell ref="G372:H372"/>
    <mergeCell ref="G373:H373"/>
    <mergeCell ref="G374:H374"/>
    <mergeCell ref="G375:H375"/>
    <mergeCell ref="G376:H376"/>
    <mergeCell ref="G377:H377"/>
    <mergeCell ref="G378:H378"/>
    <mergeCell ref="G379:H379"/>
    <mergeCell ref="G363:H363"/>
    <mergeCell ref="G364:H364"/>
    <mergeCell ref="G365:H365"/>
    <mergeCell ref="G366:H366"/>
    <mergeCell ref="G367:H367"/>
    <mergeCell ref="G368:H368"/>
    <mergeCell ref="G369:H369"/>
    <mergeCell ref="G37:H37"/>
    <mergeCell ref="G370:H370"/>
    <mergeCell ref="G38:H38"/>
    <mergeCell ref="G355:H355"/>
    <mergeCell ref="G356:H356"/>
    <mergeCell ref="G357:H357"/>
    <mergeCell ref="G358:H358"/>
    <mergeCell ref="G359:H359"/>
    <mergeCell ref="G36:H36"/>
    <mergeCell ref="G360:H360"/>
    <mergeCell ref="G361:H361"/>
    <mergeCell ref="G362:H362"/>
    <mergeCell ref="G347:H347"/>
    <mergeCell ref="G348:H348"/>
    <mergeCell ref="G349:H349"/>
    <mergeCell ref="G35:H35"/>
    <mergeCell ref="G350:H350"/>
    <mergeCell ref="G351:H351"/>
    <mergeCell ref="G352:H352"/>
    <mergeCell ref="G353:H353"/>
    <mergeCell ref="G354:H354"/>
    <mergeCell ref="G339:H339"/>
    <mergeCell ref="G34:H34"/>
    <mergeCell ref="G340:H340"/>
    <mergeCell ref="G341:H341"/>
    <mergeCell ref="G342:H342"/>
    <mergeCell ref="G343:H343"/>
    <mergeCell ref="G344:H344"/>
    <mergeCell ref="G345:H345"/>
    <mergeCell ref="G346:H346"/>
    <mergeCell ref="G330:H330"/>
    <mergeCell ref="G331:H331"/>
    <mergeCell ref="G332:H332"/>
    <mergeCell ref="G333:H333"/>
    <mergeCell ref="G334:H334"/>
    <mergeCell ref="G335:H335"/>
    <mergeCell ref="G336:H336"/>
    <mergeCell ref="G337:H337"/>
    <mergeCell ref="G338:H338"/>
    <mergeCell ref="G321:H321"/>
    <mergeCell ref="G322:H322"/>
    <mergeCell ref="G323:H323"/>
    <mergeCell ref="G324:H324"/>
    <mergeCell ref="G325:H325"/>
    <mergeCell ref="G326:H326"/>
    <mergeCell ref="G327:H327"/>
    <mergeCell ref="G328:H328"/>
    <mergeCell ref="G329:H329"/>
    <mergeCell ref="G313:H313"/>
    <mergeCell ref="G314:H314"/>
    <mergeCell ref="G315:H315"/>
    <mergeCell ref="G316:H316"/>
    <mergeCell ref="G317:H317"/>
    <mergeCell ref="G318:H318"/>
    <mergeCell ref="G319:H319"/>
    <mergeCell ref="G32:H32"/>
    <mergeCell ref="G320:H320"/>
    <mergeCell ref="G33:H33"/>
    <mergeCell ref="G305:H305"/>
    <mergeCell ref="G306:H306"/>
    <mergeCell ref="G307:H307"/>
    <mergeCell ref="G308:H308"/>
    <mergeCell ref="G309:H309"/>
    <mergeCell ref="G31:H31"/>
    <mergeCell ref="G310:H310"/>
    <mergeCell ref="G311:H311"/>
    <mergeCell ref="G312:H312"/>
    <mergeCell ref="G297:H297"/>
    <mergeCell ref="G298:H298"/>
    <mergeCell ref="G299:H299"/>
    <mergeCell ref="G30:H30"/>
    <mergeCell ref="G300:H300"/>
    <mergeCell ref="G301:H301"/>
    <mergeCell ref="G302:H302"/>
    <mergeCell ref="G303:H303"/>
    <mergeCell ref="G304:H304"/>
    <mergeCell ref="G289:H289"/>
    <mergeCell ref="G29:H29"/>
    <mergeCell ref="G290:H290"/>
    <mergeCell ref="G291:H291"/>
    <mergeCell ref="G292:H292"/>
    <mergeCell ref="G293:H293"/>
    <mergeCell ref="G294:H294"/>
    <mergeCell ref="G295:H295"/>
    <mergeCell ref="G296:H296"/>
    <mergeCell ref="G280:H280"/>
    <mergeCell ref="G281:H281"/>
    <mergeCell ref="G282:H282"/>
    <mergeCell ref="G283:H283"/>
    <mergeCell ref="G284:H284"/>
    <mergeCell ref="G285:H285"/>
    <mergeCell ref="G286:H286"/>
    <mergeCell ref="G287:H287"/>
    <mergeCell ref="G288:H288"/>
    <mergeCell ref="G271:H271"/>
    <mergeCell ref="G272:H272"/>
    <mergeCell ref="G273:H273"/>
    <mergeCell ref="G274:H274"/>
    <mergeCell ref="G275:H275"/>
    <mergeCell ref="G276:H276"/>
    <mergeCell ref="G277:H277"/>
    <mergeCell ref="G278:H278"/>
    <mergeCell ref="G279:H279"/>
    <mergeCell ref="G263:H263"/>
    <mergeCell ref="G264:H264"/>
    <mergeCell ref="G265:H265"/>
    <mergeCell ref="G266:H266"/>
    <mergeCell ref="G267:H267"/>
    <mergeCell ref="G268:H268"/>
    <mergeCell ref="G269:H269"/>
    <mergeCell ref="G27:H27"/>
    <mergeCell ref="G270:H270"/>
    <mergeCell ref="G28:H28"/>
    <mergeCell ref="G255:H255"/>
    <mergeCell ref="G256:H256"/>
    <mergeCell ref="G257:H257"/>
    <mergeCell ref="G258:H258"/>
    <mergeCell ref="G259:H259"/>
    <mergeCell ref="G26:H26"/>
    <mergeCell ref="G260:H260"/>
    <mergeCell ref="G261:H261"/>
    <mergeCell ref="G262:H262"/>
    <mergeCell ref="G247:H247"/>
    <mergeCell ref="G248:H248"/>
    <mergeCell ref="G249:H249"/>
    <mergeCell ref="G25:H25"/>
    <mergeCell ref="G250:H250"/>
    <mergeCell ref="G251:H251"/>
    <mergeCell ref="G252:H252"/>
    <mergeCell ref="G253:H253"/>
    <mergeCell ref="G254:H254"/>
    <mergeCell ref="G239:H239"/>
    <mergeCell ref="G24:H24"/>
    <mergeCell ref="G240:H240"/>
    <mergeCell ref="G241:H241"/>
    <mergeCell ref="G242:H242"/>
    <mergeCell ref="G243:H243"/>
    <mergeCell ref="G244:H244"/>
    <mergeCell ref="G245:H245"/>
    <mergeCell ref="G246:H246"/>
    <mergeCell ref="G230:H230"/>
    <mergeCell ref="G231:H231"/>
    <mergeCell ref="G232:H232"/>
    <mergeCell ref="G233:H233"/>
    <mergeCell ref="G234:H234"/>
    <mergeCell ref="G235:H235"/>
    <mergeCell ref="G236:H236"/>
    <mergeCell ref="G237:H237"/>
    <mergeCell ref="G238:H238"/>
    <mergeCell ref="G221:H221"/>
    <mergeCell ref="G222:H222"/>
    <mergeCell ref="G223:H223"/>
    <mergeCell ref="G224:H224"/>
    <mergeCell ref="G225:H225"/>
    <mergeCell ref="G226:H226"/>
    <mergeCell ref="G227:H227"/>
    <mergeCell ref="G228:H228"/>
    <mergeCell ref="G229:H229"/>
    <mergeCell ref="G213:H213"/>
    <mergeCell ref="G214:H214"/>
    <mergeCell ref="G215:H215"/>
    <mergeCell ref="G216:H216"/>
    <mergeCell ref="G217:H217"/>
    <mergeCell ref="G218:H218"/>
    <mergeCell ref="G219:H219"/>
    <mergeCell ref="G22:H22"/>
    <mergeCell ref="G220:H220"/>
    <mergeCell ref="G23:H23"/>
    <mergeCell ref="G205:H205"/>
    <mergeCell ref="G206:H206"/>
    <mergeCell ref="G207:H207"/>
    <mergeCell ref="G208:H208"/>
    <mergeCell ref="G209:H209"/>
    <mergeCell ref="G21:H21"/>
    <mergeCell ref="G210:H210"/>
    <mergeCell ref="G211:H211"/>
    <mergeCell ref="G212:H212"/>
    <mergeCell ref="G197:H197"/>
    <mergeCell ref="G198:H198"/>
    <mergeCell ref="G199:H199"/>
    <mergeCell ref="G20:H20"/>
    <mergeCell ref="G200:H200"/>
    <mergeCell ref="G201:H201"/>
    <mergeCell ref="G202:H202"/>
    <mergeCell ref="G203:H203"/>
    <mergeCell ref="G204:H204"/>
    <mergeCell ref="G189:H189"/>
    <mergeCell ref="G19:H19"/>
    <mergeCell ref="G190:H190"/>
    <mergeCell ref="G191:H191"/>
    <mergeCell ref="G192:H192"/>
    <mergeCell ref="G193:H193"/>
    <mergeCell ref="G194:H194"/>
    <mergeCell ref="G195:H195"/>
    <mergeCell ref="G196:H196"/>
    <mergeCell ref="G180:H180"/>
    <mergeCell ref="G181:H181"/>
    <mergeCell ref="G182:H182"/>
    <mergeCell ref="G183:H183"/>
    <mergeCell ref="G184:H184"/>
    <mergeCell ref="G185:H185"/>
    <mergeCell ref="G186:H186"/>
    <mergeCell ref="G187:H187"/>
    <mergeCell ref="G188:H188"/>
    <mergeCell ref="G171:H171"/>
    <mergeCell ref="G172:H172"/>
    <mergeCell ref="G173:H173"/>
    <mergeCell ref="G174:H174"/>
    <mergeCell ref="G175:H175"/>
    <mergeCell ref="G176:H176"/>
    <mergeCell ref="G177:H177"/>
    <mergeCell ref="G178:H178"/>
    <mergeCell ref="G179:H179"/>
    <mergeCell ref="G163:H163"/>
    <mergeCell ref="G164:H164"/>
    <mergeCell ref="G165:H165"/>
    <mergeCell ref="G166:H166"/>
    <mergeCell ref="G167:H167"/>
    <mergeCell ref="G168:H168"/>
    <mergeCell ref="G169:H169"/>
    <mergeCell ref="G17:H17"/>
    <mergeCell ref="G170:H170"/>
    <mergeCell ref="G18:H18"/>
    <mergeCell ref="G155:H155"/>
    <mergeCell ref="G156:H156"/>
    <mergeCell ref="G157:H157"/>
    <mergeCell ref="G158:H158"/>
    <mergeCell ref="G159:H159"/>
    <mergeCell ref="G16:H16"/>
    <mergeCell ref="G160:H160"/>
    <mergeCell ref="G161:H161"/>
    <mergeCell ref="G162:H162"/>
    <mergeCell ref="G147:H147"/>
    <mergeCell ref="G148:H148"/>
    <mergeCell ref="G149:H149"/>
    <mergeCell ref="G15:H15"/>
    <mergeCell ref="G150:H150"/>
    <mergeCell ref="G151:H151"/>
    <mergeCell ref="G152:H152"/>
    <mergeCell ref="G153:H153"/>
    <mergeCell ref="G154:H154"/>
    <mergeCell ref="G139:H139"/>
    <mergeCell ref="G14:H14"/>
    <mergeCell ref="G140:H140"/>
    <mergeCell ref="G141:H141"/>
    <mergeCell ref="G142:H142"/>
    <mergeCell ref="G143:H143"/>
    <mergeCell ref="G144:H144"/>
    <mergeCell ref="G145:H145"/>
    <mergeCell ref="G146:H146"/>
    <mergeCell ref="G130:H130"/>
    <mergeCell ref="G131:H131"/>
    <mergeCell ref="G132:H132"/>
    <mergeCell ref="G133:H133"/>
    <mergeCell ref="G134:H134"/>
    <mergeCell ref="G135:H135"/>
    <mergeCell ref="G136:H136"/>
    <mergeCell ref="G137:H137"/>
    <mergeCell ref="G138:H138"/>
    <mergeCell ref="G121:H121"/>
    <mergeCell ref="G122:H122"/>
    <mergeCell ref="G123:H123"/>
    <mergeCell ref="G124:H124"/>
    <mergeCell ref="G125:H125"/>
    <mergeCell ref="G126:H126"/>
    <mergeCell ref="G127:H127"/>
    <mergeCell ref="G128:H128"/>
    <mergeCell ref="G129:H129"/>
    <mergeCell ref="G113:H113"/>
    <mergeCell ref="G114:H114"/>
    <mergeCell ref="G115:H115"/>
    <mergeCell ref="G116:H116"/>
    <mergeCell ref="G117:H117"/>
    <mergeCell ref="G118:H118"/>
    <mergeCell ref="G119:H119"/>
    <mergeCell ref="G12:H12"/>
    <mergeCell ref="G120:H120"/>
    <mergeCell ref="G13:H13"/>
    <mergeCell ref="G105:H105"/>
    <mergeCell ref="G106:H106"/>
    <mergeCell ref="G107:H107"/>
    <mergeCell ref="G108:H108"/>
    <mergeCell ref="G109:H109"/>
    <mergeCell ref="G11:H11"/>
    <mergeCell ref="G110:H110"/>
    <mergeCell ref="G111:H111"/>
    <mergeCell ref="G112:H112"/>
    <mergeCell ref="B10:F10"/>
    <mergeCell ref="C1:G3"/>
    <mergeCell ref="C5:M5"/>
    <mergeCell ref="C7:E7"/>
    <mergeCell ref="G100:H100"/>
    <mergeCell ref="G101:H101"/>
    <mergeCell ref="G102:H102"/>
    <mergeCell ref="G103:H103"/>
    <mergeCell ref="G104:H104"/>
    <mergeCell ref="H8:I8"/>
    <mergeCell ref="I10:M10"/>
    <mergeCell ref="I100:J100"/>
    <mergeCell ref="I101:J101"/>
    <mergeCell ref="I102:J102"/>
    <mergeCell ref="I103:J103"/>
    <mergeCell ref="I104:J104"/>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view="pageBreakPreview" zoomScale="60" zoomScaleNormal="100" workbookViewId="0"/>
  </sheetViews>
  <sheetFormatPr defaultRowHeight="14.4" x14ac:dyDescent="0.25"/>
  <cols>
    <col min="1" max="1" width="143.77734375" customWidth="1"/>
    <col min="2" max="2" width="13.5546875" customWidth="1"/>
  </cols>
  <sheetData>
    <row r="1" s="1" customFormat="1" ht="409.6" customHeight="1" x14ac:dyDescent="0.15"/>
    <row r="2" s="1" customFormat="1" ht="67.2" customHeight="1" x14ac:dyDescent="0.15"/>
  </sheetData>
  <pageMargins left="0.7" right="0.7" top="0.75" bottom="0.75" header="0.3" footer="0.3"/>
  <pageSetup paperSize="9" scale="85" orientation="landscape" r:id="rId1"/>
  <headerFooter alignWithMargins="0">
    <oddFooter>&amp;R_x000D_&amp;1#&amp;"Aptos"&amp;10&amp;K0078D7 Classification : Internal</oddFooter>
  </headerFooter>
  <colBreaks count="1" manualBreakCount="1">
    <brk id="2" max="4"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62786-B556-4FD3-B70B-D8D5BB470D7A}">
  <sheetPr>
    <tabColor rgb="FF002060"/>
  </sheetPr>
  <dimension ref="A1:N112"/>
  <sheetViews>
    <sheetView zoomScaleNormal="100" workbookViewId="0">
      <selection sqref="A1:B1"/>
    </sheetView>
  </sheetViews>
  <sheetFormatPr defaultColWidth="8.88671875" defaultRowHeight="14.4" outlineLevelRow="1" x14ac:dyDescent="0.25"/>
  <cols>
    <col min="1" max="1" width="13.33203125" style="153" customWidth="1"/>
    <col min="2" max="2" width="60.5546875" style="153" bestFit="1" customWidth="1"/>
    <col min="3" max="7" width="41" style="153" customWidth="1"/>
    <col min="8" max="8" width="45.33203125" style="153" customWidth="1"/>
    <col min="9" max="9" width="92" style="153" customWidth="1"/>
    <col min="10" max="11" width="47.6640625" style="153" customWidth="1"/>
    <col min="12" max="12" width="7.33203125" style="153" customWidth="1"/>
    <col min="13" max="13" width="25.6640625" style="153" customWidth="1"/>
    <col min="14" max="14" width="25.6640625" style="152" customWidth="1"/>
    <col min="15" max="16384" width="8.88671875" style="151"/>
  </cols>
  <sheetData>
    <row r="1" spans="1:13" ht="45" customHeight="1" x14ac:dyDescent="0.25">
      <c r="A1" s="332" t="s">
        <v>1671</v>
      </c>
      <c r="B1" s="332"/>
    </row>
    <row r="2" spans="1:13" ht="31.2" x14ac:dyDescent="0.25">
      <c r="A2" s="269" t="s">
        <v>1670</v>
      </c>
      <c r="B2" s="269"/>
      <c r="C2" s="152"/>
      <c r="D2" s="152"/>
      <c r="E2" s="152"/>
      <c r="F2" s="270" t="s">
        <v>1526</v>
      </c>
      <c r="G2" s="277"/>
      <c r="H2" s="152"/>
      <c r="I2" s="269"/>
      <c r="J2" s="152"/>
      <c r="K2" s="152"/>
      <c r="L2" s="152"/>
      <c r="M2" s="152"/>
    </row>
    <row r="3" spans="1:13" ht="15" thickBot="1" x14ac:dyDescent="0.3">
      <c r="A3" s="152"/>
      <c r="B3" s="268"/>
      <c r="C3" s="268"/>
      <c r="D3" s="152"/>
      <c r="E3" s="152"/>
      <c r="F3" s="152"/>
      <c r="G3" s="152"/>
      <c r="H3" s="152"/>
      <c r="L3" s="152"/>
      <c r="M3" s="152"/>
    </row>
    <row r="4" spans="1:13" ht="18.600000000000001" thickBot="1" x14ac:dyDescent="0.3">
      <c r="A4" s="265"/>
      <c r="B4" s="267" t="s">
        <v>2</v>
      </c>
      <c r="C4" s="266" t="s">
        <v>3</v>
      </c>
      <c r="D4" s="265"/>
      <c r="E4" s="265"/>
      <c r="F4" s="152"/>
      <c r="G4" s="152"/>
      <c r="H4" s="152"/>
      <c r="I4" s="331"/>
      <c r="J4" s="331"/>
      <c r="L4" s="152"/>
      <c r="M4" s="152"/>
    </row>
    <row r="5" spans="1:13" ht="15" thickBot="1" x14ac:dyDescent="0.3">
      <c r="H5" s="152"/>
      <c r="I5" s="331"/>
      <c r="L5" s="152"/>
      <c r="M5" s="152"/>
    </row>
    <row r="6" spans="1:13" ht="18" x14ac:dyDescent="0.25">
      <c r="A6" s="162"/>
      <c r="B6" s="264" t="s">
        <v>1669</v>
      </c>
      <c r="C6" s="162"/>
      <c r="E6" s="161"/>
      <c r="F6" s="161"/>
      <c r="G6" s="161"/>
      <c r="H6" s="152"/>
      <c r="I6" s="331"/>
      <c r="L6" s="152"/>
      <c r="M6" s="152"/>
    </row>
    <row r="7" spans="1:13" x14ac:dyDescent="0.25">
      <c r="B7" s="262" t="s">
        <v>1668</v>
      </c>
      <c r="H7" s="152"/>
      <c r="I7" s="331"/>
      <c r="L7" s="152"/>
      <c r="M7" s="152"/>
    </row>
    <row r="8" spans="1:13" x14ac:dyDescent="0.25">
      <c r="B8" s="262" t="s">
        <v>818</v>
      </c>
      <c r="H8" s="152"/>
      <c r="I8" s="331"/>
      <c r="L8" s="152"/>
      <c r="M8" s="152"/>
    </row>
    <row r="9" spans="1:13" ht="15" thickBot="1" x14ac:dyDescent="0.3">
      <c r="B9" s="261" t="s">
        <v>819</v>
      </c>
      <c r="H9" s="152"/>
      <c r="L9" s="152"/>
      <c r="M9" s="152"/>
    </row>
    <row r="10" spans="1:13" x14ac:dyDescent="0.25">
      <c r="B10" s="260"/>
      <c r="H10" s="152"/>
      <c r="I10" s="330"/>
      <c r="L10" s="152"/>
      <c r="M10" s="152"/>
    </row>
    <row r="11" spans="1:13" x14ac:dyDescent="0.25">
      <c r="B11" s="260"/>
      <c r="H11" s="152"/>
      <c r="I11" s="330"/>
      <c r="L11" s="152"/>
      <c r="M11" s="152"/>
    </row>
    <row r="12" spans="1:13" ht="36" x14ac:dyDescent="0.25">
      <c r="A12" s="165" t="s">
        <v>7</v>
      </c>
      <c r="B12" s="165" t="s">
        <v>817</v>
      </c>
      <c r="C12" s="164"/>
      <c r="D12" s="164"/>
      <c r="E12" s="164"/>
      <c r="F12" s="164"/>
      <c r="G12" s="164"/>
      <c r="H12" s="152"/>
      <c r="L12" s="152"/>
      <c r="M12" s="152"/>
    </row>
    <row r="13" spans="1:13" ht="15" customHeight="1" x14ac:dyDescent="0.25">
      <c r="A13" s="159"/>
      <c r="B13" s="160" t="s">
        <v>820</v>
      </c>
      <c r="C13" s="159" t="s">
        <v>821</v>
      </c>
      <c r="D13" s="159" t="s">
        <v>1666</v>
      </c>
      <c r="E13" s="158"/>
      <c r="F13" s="157"/>
      <c r="G13" s="157"/>
      <c r="H13" s="152"/>
      <c r="L13" s="152"/>
      <c r="M13" s="152"/>
    </row>
    <row r="14" spans="1:13" x14ac:dyDescent="0.25">
      <c r="A14" s="154" t="s">
        <v>822</v>
      </c>
      <c r="B14" s="186" t="s">
        <v>823</v>
      </c>
      <c r="C14" s="326"/>
      <c r="D14" s="326"/>
      <c r="E14" s="161"/>
      <c r="F14" s="161"/>
      <c r="G14" s="161"/>
      <c r="H14" s="152"/>
      <c r="L14" s="152"/>
      <c r="M14" s="152"/>
    </row>
    <row r="15" spans="1:13" x14ac:dyDescent="0.25">
      <c r="A15" s="154" t="s">
        <v>824</v>
      </c>
      <c r="B15" s="186" t="s">
        <v>825</v>
      </c>
      <c r="C15" s="173" t="s">
        <v>826</v>
      </c>
      <c r="D15" s="173" t="s">
        <v>827</v>
      </c>
      <c r="E15" s="161"/>
      <c r="F15" s="161"/>
      <c r="G15" s="161"/>
      <c r="H15" s="152"/>
      <c r="L15" s="152"/>
      <c r="M15" s="152"/>
    </row>
    <row r="16" spans="1:13" x14ac:dyDescent="0.25">
      <c r="A16" s="154" t="s">
        <v>828</v>
      </c>
      <c r="B16" s="186" t="s">
        <v>829</v>
      </c>
      <c r="C16" s="173"/>
      <c r="D16" s="173"/>
      <c r="E16" s="161"/>
      <c r="F16" s="161"/>
      <c r="G16" s="161"/>
      <c r="H16" s="152"/>
      <c r="L16" s="152"/>
      <c r="M16" s="152"/>
    </row>
    <row r="17" spans="1:13" x14ac:dyDescent="0.25">
      <c r="A17" s="154" t="s">
        <v>830</v>
      </c>
      <c r="B17" s="186" t="s">
        <v>831</v>
      </c>
      <c r="C17" s="173"/>
      <c r="D17" s="173"/>
      <c r="E17" s="161"/>
      <c r="F17" s="161"/>
      <c r="G17" s="161"/>
      <c r="H17" s="152"/>
      <c r="L17" s="152"/>
      <c r="M17" s="152"/>
    </row>
    <row r="18" spans="1:13" x14ac:dyDescent="0.25">
      <c r="A18" s="154" t="s">
        <v>832</v>
      </c>
      <c r="B18" s="186" t="s">
        <v>833</v>
      </c>
      <c r="C18" s="173"/>
      <c r="D18" s="173"/>
      <c r="E18" s="161"/>
      <c r="F18" s="161"/>
      <c r="G18" s="161"/>
      <c r="H18" s="152"/>
      <c r="L18" s="152"/>
      <c r="M18" s="152"/>
    </row>
    <row r="19" spans="1:13" x14ac:dyDescent="0.25">
      <c r="A19" s="154" t="s">
        <v>834</v>
      </c>
      <c r="B19" s="186" t="s">
        <v>835</v>
      </c>
      <c r="C19" s="173"/>
      <c r="D19" s="173"/>
      <c r="E19" s="161"/>
      <c r="F19" s="161"/>
      <c r="G19" s="161"/>
      <c r="H19" s="152"/>
      <c r="L19" s="152"/>
      <c r="M19" s="152"/>
    </row>
    <row r="20" spans="1:13" x14ac:dyDescent="0.25">
      <c r="A20" s="154" t="s">
        <v>836</v>
      </c>
      <c r="B20" s="186" t="s">
        <v>837</v>
      </c>
      <c r="C20" s="173"/>
      <c r="D20" s="173"/>
      <c r="E20" s="161"/>
      <c r="F20" s="161"/>
      <c r="G20" s="161"/>
      <c r="H20" s="152"/>
      <c r="L20" s="152"/>
      <c r="M20" s="152"/>
    </row>
    <row r="21" spans="1:13" x14ac:dyDescent="0.25">
      <c r="A21" s="154" t="s">
        <v>838</v>
      </c>
      <c r="B21" s="186" t="s">
        <v>839</v>
      </c>
      <c r="C21" s="173"/>
      <c r="D21" s="173"/>
      <c r="E21" s="161"/>
      <c r="F21" s="161"/>
      <c r="G21" s="161"/>
      <c r="H21" s="152"/>
      <c r="L21" s="152"/>
      <c r="M21" s="152"/>
    </row>
    <row r="22" spans="1:13" x14ac:dyDescent="0.25">
      <c r="A22" s="154" t="s">
        <v>840</v>
      </c>
      <c r="B22" s="186" t="s">
        <v>841</v>
      </c>
      <c r="C22" s="173"/>
      <c r="D22" s="173"/>
      <c r="E22" s="161"/>
      <c r="F22" s="161"/>
      <c r="G22" s="161"/>
      <c r="H22" s="152"/>
      <c r="L22" s="152"/>
      <c r="M22" s="152"/>
    </row>
    <row r="23" spans="1:13" ht="28.8" x14ac:dyDescent="0.25">
      <c r="A23" s="154" t="s">
        <v>842</v>
      </c>
      <c r="B23" s="186" t="s">
        <v>843</v>
      </c>
      <c r="C23" s="173" t="s">
        <v>844</v>
      </c>
      <c r="D23" s="173"/>
      <c r="E23" s="161"/>
      <c r="F23" s="161"/>
      <c r="G23" s="161"/>
      <c r="H23" s="152"/>
      <c r="L23" s="152"/>
      <c r="M23" s="152"/>
    </row>
    <row r="24" spans="1:13" x14ac:dyDescent="0.25">
      <c r="A24" s="154" t="s">
        <v>845</v>
      </c>
      <c r="B24" s="186" t="s">
        <v>846</v>
      </c>
      <c r="C24" s="329" t="s">
        <v>847</v>
      </c>
      <c r="D24" s="328"/>
      <c r="E24" s="161"/>
      <c r="F24" s="161"/>
      <c r="G24" s="161"/>
      <c r="H24" s="152"/>
      <c r="L24" s="152"/>
      <c r="M24" s="152"/>
    </row>
    <row r="25" spans="1:13" outlineLevel="1" x14ac:dyDescent="0.25">
      <c r="A25" s="154" t="s">
        <v>848</v>
      </c>
      <c r="B25" s="156" t="s">
        <v>1667</v>
      </c>
      <c r="C25" s="173"/>
      <c r="D25" s="173"/>
      <c r="E25" s="161"/>
      <c r="F25" s="161"/>
      <c r="G25" s="161"/>
      <c r="H25" s="152"/>
      <c r="L25" s="152"/>
      <c r="M25" s="152"/>
    </row>
    <row r="26" spans="1:13" outlineLevel="1" x14ac:dyDescent="0.25">
      <c r="A26" s="154" t="s">
        <v>849</v>
      </c>
      <c r="B26" s="327"/>
      <c r="C26" s="173"/>
      <c r="D26" s="173"/>
      <c r="E26" s="161"/>
      <c r="F26" s="161"/>
      <c r="G26" s="161"/>
      <c r="H26" s="152"/>
      <c r="L26" s="152"/>
      <c r="M26" s="152"/>
    </row>
    <row r="27" spans="1:13" outlineLevel="1" x14ac:dyDescent="0.25">
      <c r="A27" s="154" t="s">
        <v>850</v>
      </c>
      <c r="B27" s="327"/>
      <c r="C27" s="173"/>
      <c r="D27" s="173"/>
      <c r="E27" s="161"/>
      <c r="F27" s="161"/>
      <c r="G27" s="161"/>
      <c r="H27" s="152"/>
      <c r="L27" s="152"/>
      <c r="M27" s="152"/>
    </row>
    <row r="28" spans="1:13" outlineLevel="1" x14ac:dyDescent="0.25">
      <c r="A28" s="154" t="s">
        <v>851</v>
      </c>
      <c r="B28" s="327"/>
      <c r="C28" s="173"/>
      <c r="D28" s="173"/>
      <c r="E28" s="161"/>
      <c r="F28" s="161"/>
      <c r="G28" s="161"/>
      <c r="H28" s="152"/>
      <c r="L28" s="152"/>
      <c r="M28" s="152"/>
    </row>
    <row r="29" spans="1:13" outlineLevel="1" x14ac:dyDescent="0.25">
      <c r="A29" s="154" t="s">
        <v>852</v>
      </c>
      <c r="B29" s="327"/>
      <c r="C29" s="173"/>
      <c r="D29" s="173"/>
      <c r="E29" s="161"/>
      <c r="F29" s="161"/>
      <c r="G29" s="161"/>
      <c r="H29" s="152"/>
      <c r="L29" s="152"/>
      <c r="M29" s="152"/>
    </row>
    <row r="30" spans="1:13" outlineLevel="1" x14ac:dyDescent="0.25">
      <c r="A30" s="154" t="s">
        <v>853</v>
      </c>
      <c r="B30" s="327"/>
      <c r="C30" s="173"/>
      <c r="D30" s="173"/>
      <c r="E30" s="161"/>
      <c r="F30" s="161"/>
      <c r="G30" s="161"/>
      <c r="H30" s="152"/>
      <c r="L30" s="152"/>
      <c r="M30" s="152"/>
    </row>
    <row r="31" spans="1:13" outlineLevel="1" x14ac:dyDescent="0.25">
      <c r="A31" s="154" t="s">
        <v>854</v>
      </c>
      <c r="B31" s="327"/>
      <c r="C31" s="173"/>
      <c r="D31" s="173"/>
      <c r="E31" s="161"/>
      <c r="F31" s="161"/>
      <c r="G31" s="161"/>
      <c r="H31" s="152"/>
      <c r="L31" s="152"/>
      <c r="M31" s="152"/>
    </row>
    <row r="32" spans="1:13" outlineLevel="1" x14ac:dyDescent="0.25">
      <c r="A32" s="154" t="s">
        <v>855</v>
      </c>
      <c r="B32" s="327"/>
      <c r="C32" s="173"/>
      <c r="D32" s="173"/>
      <c r="E32" s="161"/>
      <c r="F32" s="161"/>
      <c r="G32" s="161"/>
      <c r="H32" s="152"/>
      <c r="L32" s="152"/>
      <c r="M32" s="152"/>
    </row>
    <row r="33" spans="1:13" ht="18" x14ac:dyDescent="0.25">
      <c r="A33" s="164"/>
      <c r="B33" s="165" t="s">
        <v>818</v>
      </c>
      <c r="C33" s="164"/>
      <c r="D33" s="164"/>
      <c r="E33" s="164"/>
      <c r="F33" s="164"/>
      <c r="G33" s="164"/>
      <c r="H33" s="152"/>
      <c r="L33" s="152"/>
      <c r="M33" s="152"/>
    </row>
    <row r="34" spans="1:13" ht="15" customHeight="1" x14ac:dyDescent="0.25">
      <c r="A34" s="159"/>
      <c r="B34" s="160" t="s">
        <v>856</v>
      </c>
      <c r="C34" s="159" t="s">
        <v>857</v>
      </c>
      <c r="D34" s="159" t="s">
        <v>1666</v>
      </c>
      <c r="E34" s="159" t="s">
        <v>858</v>
      </c>
      <c r="F34" s="157"/>
      <c r="G34" s="157"/>
      <c r="H34" s="152"/>
      <c r="L34" s="152"/>
      <c r="M34" s="152"/>
    </row>
    <row r="35" spans="1:13" x14ac:dyDescent="0.25">
      <c r="A35" s="154" t="s">
        <v>859</v>
      </c>
      <c r="B35" s="326"/>
      <c r="C35" s="326"/>
      <c r="D35" s="326"/>
      <c r="E35" s="326"/>
      <c r="F35" s="325"/>
      <c r="G35" s="325"/>
      <c r="H35" s="152"/>
      <c r="L35" s="152"/>
      <c r="M35" s="152"/>
    </row>
    <row r="36" spans="1:13" x14ac:dyDescent="0.25">
      <c r="A36" s="154" t="s">
        <v>860</v>
      </c>
      <c r="B36" s="182"/>
      <c r="C36" s="173"/>
      <c r="D36" s="173"/>
      <c r="E36" s="173"/>
      <c r="H36" s="152"/>
      <c r="L36" s="152"/>
      <c r="M36" s="152"/>
    </row>
    <row r="37" spans="1:13" x14ac:dyDescent="0.25">
      <c r="A37" s="154" t="s">
        <v>861</v>
      </c>
      <c r="B37" s="182"/>
      <c r="C37" s="173"/>
      <c r="D37" s="173"/>
      <c r="E37" s="173"/>
      <c r="H37" s="152"/>
      <c r="L37" s="152"/>
      <c r="M37" s="152"/>
    </row>
    <row r="38" spans="1:13" x14ac:dyDescent="0.25">
      <c r="A38" s="154" t="s">
        <v>862</v>
      </c>
      <c r="B38" s="182"/>
      <c r="C38" s="173"/>
      <c r="D38" s="173"/>
      <c r="E38" s="173"/>
      <c r="H38" s="152"/>
      <c r="L38" s="152"/>
      <c r="M38" s="152"/>
    </row>
    <row r="39" spans="1:13" x14ac:dyDescent="0.25">
      <c r="A39" s="154" t="s">
        <v>863</v>
      </c>
      <c r="B39" s="182"/>
      <c r="C39" s="173"/>
      <c r="D39" s="173"/>
      <c r="E39" s="173"/>
      <c r="H39" s="152"/>
      <c r="L39" s="152"/>
      <c r="M39" s="152"/>
    </row>
    <row r="40" spans="1:13" x14ac:dyDescent="0.25">
      <c r="A40" s="154" t="s">
        <v>864</v>
      </c>
      <c r="B40" s="182"/>
      <c r="C40" s="173"/>
      <c r="D40" s="173"/>
      <c r="E40" s="173"/>
      <c r="H40" s="152"/>
      <c r="L40" s="152"/>
      <c r="M40" s="152"/>
    </row>
    <row r="41" spans="1:13" x14ac:dyDescent="0.25">
      <c r="A41" s="154" t="s">
        <v>865</v>
      </c>
      <c r="B41" s="182"/>
      <c r="C41" s="173"/>
      <c r="D41" s="173"/>
      <c r="E41" s="173"/>
      <c r="H41" s="152"/>
      <c r="L41" s="152"/>
      <c r="M41" s="152"/>
    </row>
    <row r="42" spans="1:13" x14ac:dyDescent="0.25">
      <c r="A42" s="154" t="s">
        <v>866</v>
      </c>
      <c r="B42" s="182"/>
      <c r="C42" s="173"/>
      <c r="D42" s="173"/>
      <c r="E42" s="173"/>
      <c r="H42" s="152"/>
      <c r="L42" s="152"/>
      <c r="M42" s="152"/>
    </row>
    <row r="43" spans="1:13" x14ac:dyDescent="0.25">
      <c r="A43" s="154" t="s">
        <v>867</v>
      </c>
      <c r="B43" s="182"/>
      <c r="C43" s="173"/>
      <c r="D43" s="173"/>
      <c r="E43" s="173"/>
      <c r="H43" s="152"/>
      <c r="L43" s="152"/>
      <c r="M43" s="152"/>
    </row>
    <row r="44" spans="1:13" x14ac:dyDescent="0.25">
      <c r="A44" s="154" t="s">
        <v>868</v>
      </c>
      <c r="B44" s="182"/>
      <c r="C44" s="173"/>
      <c r="D44" s="173"/>
      <c r="E44" s="173"/>
      <c r="H44" s="152"/>
      <c r="L44" s="152"/>
      <c r="M44" s="152"/>
    </row>
    <row r="45" spans="1:13" x14ac:dyDescent="0.25">
      <c r="A45" s="154" t="s">
        <v>869</v>
      </c>
      <c r="B45" s="182"/>
      <c r="C45" s="173"/>
      <c r="D45" s="173"/>
      <c r="E45" s="173"/>
      <c r="H45" s="152"/>
      <c r="L45" s="152"/>
      <c r="M45" s="152"/>
    </row>
    <row r="46" spans="1:13" x14ac:dyDescent="0.25">
      <c r="A46" s="154" t="s">
        <v>870</v>
      </c>
      <c r="B46" s="182"/>
      <c r="C46" s="173"/>
      <c r="D46" s="173"/>
      <c r="E46" s="173"/>
      <c r="H46" s="152"/>
      <c r="L46" s="152"/>
      <c r="M46" s="152"/>
    </row>
    <row r="47" spans="1:13" x14ac:dyDescent="0.25">
      <c r="A47" s="154" t="s">
        <v>871</v>
      </c>
      <c r="B47" s="182"/>
      <c r="C47" s="173"/>
      <c r="D47" s="173"/>
      <c r="E47" s="173"/>
      <c r="H47" s="152"/>
      <c r="L47" s="152"/>
      <c r="M47" s="152"/>
    </row>
    <row r="48" spans="1:13" x14ac:dyDescent="0.25">
      <c r="A48" s="154" t="s">
        <v>872</v>
      </c>
      <c r="B48" s="182"/>
      <c r="C48" s="173"/>
      <c r="D48" s="173"/>
      <c r="E48" s="173"/>
      <c r="H48" s="152"/>
      <c r="L48" s="152"/>
      <c r="M48" s="152"/>
    </row>
    <row r="49" spans="1:13" x14ac:dyDescent="0.25">
      <c r="A49" s="154" t="s">
        <v>873</v>
      </c>
      <c r="B49" s="182"/>
      <c r="C49" s="173"/>
      <c r="D49" s="173"/>
      <c r="E49" s="173"/>
      <c r="H49" s="152"/>
      <c r="L49" s="152"/>
      <c r="M49" s="152"/>
    </row>
    <row r="50" spans="1:13" x14ac:dyDescent="0.25">
      <c r="A50" s="154" t="s">
        <v>874</v>
      </c>
      <c r="B50" s="182"/>
      <c r="C50" s="173"/>
      <c r="D50" s="173"/>
      <c r="E50" s="173"/>
      <c r="H50" s="152"/>
      <c r="L50" s="152"/>
      <c r="M50" s="152"/>
    </row>
    <row r="51" spans="1:13" x14ac:dyDescent="0.25">
      <c r="A51" s="154" t="s">
        <v>875</v>
      </c>
      <c r="B51" s="182"/>
      <c r="C51" s="173"/>
      <c r="D51" s="173"/>
      <c r="E51" s="173"/>
      <c r="H51" s="152"/>
      <c r="L51" s="152"/>
      <c r="M51" s="152"/>
    </row>
    <row r="52" spans="1:13" x14ac:dyDescent="0.25">
      <c r="A52" s="154" t="s">
        <v>876</v>
      </c>
      <c r="B52" s="182"/>
      <c r="C52" s="173"/>
      <c r="D52" s="173"/>
      <c r="E52" s="173"/>
      <c r="H52" s="152"/>
      <c r="L52" s="152"/>
      <c r="M52" s="152"/>
    </row>
    <row r="53" spans="1:13" x14ac:dyDescent="0.25">
      <c r="A53" s="154" t="s">
        <v>877</v>
      </c>
      <c r="B53" s="182"/>
      <c r="C53" s="173"/>
      <c r="D53" s="173"/>
      <c r="E53" s="173"/>
      <c r="H53" s="152"/>
      <c r="L53" s="152"/>
      <c r="M53" s="152"/>
    </row>
    <row r="54" spans="1:13" x14ac:dyDescent="0.25">
      <c r="A54" s="154" t="s">
        <v>878</v>
      </c>
      <c r="B54" s="182"/>
      <c r="C54" s="173"/>
      <c r="D54" s="173"/>
      <c r="E54" s="173"/>
      <c r="H54" s="152"/>
      <c r="L54" s="152"/>
      <c r="M54" s="152"/>
    </row>
    <row r="55" spans="1:13" x14ac:dyDescent="0.25">
      <c r="A55" s="154" t="s">
        <v>879</v>
      </c>
      <c r="B55" s="182"/>
      <c r="C55" s="173"/>
      <c r="D55" s="173"/>
      <c r="E55" s="173"/>
      <c r="H55" s="152"/>
      <c r="L55" s="152"/>
      <c r="M55" s="152"/>
    </row>
    <row r="56" spans="1:13" x14ac:dyDescent="0.25">
      <c r="A56" s="154" t="s">
        <v>880</v>
      </c>
      <c r="B56" s="182"/>
      <c r="C56" s="173"/>
      <c r="D56" s="173"/>
      <c r="E56" s="173"/>
      <c r="H56" s="152"/>
      <c r="L56" s="152"/>
      <c r="M56" s="152"/>
    </row>
    <row r="57" spans="1:13" x14ac:dyDescent="0.25">
      <c r="A57" s="154" t="s">
        <v>881</v>
      </c>
      <c r="B57" s="182"/>
      <c r="C57" s="173"/>
      <c r="D57" s="173"/>
      <c r="E57" s="173"/>
      <c r="H57" s="152"/>
      <c r="L57" s="152"/>
      <c r="M57" s="152"/>
    </row>
    <row r="58" spans="1:13" x14ac:dyDescent="0.25">
      <c r="A58" s="154" t="s">
        <v>882</v>
      </c>
      <c r="B58" s="182"/>
      <c r="C58" s="173"/>
      <c r="D58" s="173"/>
      <c r="E58" s="173"/>
      <c r="H58" s="152"/>
      <c r="L58" s="152"/>
      <c r="M58" s="152"/>
    </row>
    <row r="59" spans="1:13" x14ac:dyDescent="0.25">
      <c r="A59" s="154" t="s">
        <v>883</v>
      </c>
      <c r="B59" s="182"/>
      <c r="C59" s="173"/>
      <c r="D59" s="173"/>
      <c r="E59" s="173"/>
      <c r="H59" s="152"/>
      <c r="L59" s="152"/>
      <c r="M59" s="152"/>
    </row>
    <row r="60" spans="1:13" outlineLevel="1" x14ac:dyDescent="0.25">
      <c r="A60" s="154" t="s">
        <v>884</v>
      </c>
      <c r="B60" s="181"/>
      <c r="E60" s="181"/>
      <c r="F60" s="181"/>
      <c r="G60" s="181"/>
      <c r="H60" s="152"/>
      <c r="L60" s="152"/>
      <c r="M60" s="152"/>
    </row>
    <row r="61" spans="1:13" outlineLevel="1" x14ac:dyDescent="0.25">
      <c r="A61" s="154" t="s">
        <v>885</v>
      </c>
      <c r="B61" s="181"/>
      <c r="E61" s="181"/>
      <c r="F61" s="181"/>
      <c r="G61" s="181"/>
      <c r="H61" s="152"/>
      <c r="L61" s="152"/>
      <c r="M61" s="152"/>
    </row>
    <row r="62" spans="1:13" outlineLevel="1" x14ac:dyDescent="0.25">
      <c r="A62" s="154" t="s">
        <v>886</v>
      </c>
      <c r="B62" s="181"/>
      <c r="E62" s="181"/>
      <c r="F62" s="181"/>
      <c r="G62" s="181"/>
      <c r="H62" s="152"/>
      <c r="L62" s="152"/>
      <c r="M62" s="152"/>
    </row>
    <row r="63" spans="1:13" outlineLevel="1" x14ac:dyDescent="0.25">
      <c r="A63" s="154" t="s">
        <v>887</v>
      </c>
      <c r="B63" s="181"/>
      <c r="E63" s="181"/>
      <c r="F63" s="181"/>
      <c r="G63" s="181"/>
      <c r="H63" s="152"/>
      <c r="L63" s="152"/>
      <c r="M63" s="152"/>
    </row>
    <row r="64" spans="1:13" outlineLevel="1" x14ac:dyDescent="0.25">
      <c r="A64" s="154" t="s">
        <v>888</v>
      </c>
      <c r="B64" s="181"/>
      <c r="E64" s="181"/>
      <c r="F64" s="181"/>
      <c r="G64" s="181"/>
      <c r="H64" s="152"/>
      <c r="L64" s="152"/>
      <c r="M64" s="152"/>
    </row>
    <row r="65" spans="1:14" outlineLevel="1" x14ac:dyDescent="0.25">
      <c r="A65" s="154" t="s">
        <v>889</v>
      </c>
      <c r="B65" s="181"/>
      <c r="E65" s="181"/>
      <c r="F65" s="181"/>
      <c r="G65" s="181"/>
      <c r="H65" s="152"/>
      <c r="L65" s="152"/>
      <c r="M65" s="152"/>
    </row>
    <row r="66" spans="1:14" outlineLevel="1" x14ac:dyDescent="0.25">
      <c r="A66" s="154" t="s">
        <v>890</v>
      </c>
      <c r="B66" s="181"/>
      <c r="E66" s="181"/>
      <c r="F66" s="181"/>
      <c r="G66" s="181"/>
      <c r="H66" s="152"/>
      <c r="L66" s="152"/>
      <c r="M66" s="152"/>
    </row>
    <row r="67" spans="1:14" outlineLevel="1" x14ac:dyDescent="0.25">
      <c r="A67" s="154" t="s">
        <v>891</v>
      </c>
      <c r="B67" s="181"/>
      <c r="E67" s="181"/>
      <c r="F67" s="181"/>
      <c r="G67" s="181"/>
      <c r="H67" s="152"/>
      <c r="L67" s="152"/>
      <c r="M67" s="152"/>
    </row>
    <row r="68" spans="1:14" outlineLevel="1" x14ac:dyDescent="0.25">
      <c r="A68" s="154" t="s">
        <v>892</v>
      </c>
      <c r="B68" s="181"/>
      <c r="E68" s="181"/>
      <c r="F68" s="181"/>
      <c r="G68" s="181"/>
      <c r="H68" s="152"/>
      <c r="L68" s="152"/>
      <c r="M68" s="152"/>
    </row>
    <row r="69" spans="1:14" outlineLevel="1" x14ac:dyDescent="0.25">
      <c r="A69" s="154" t="s">
        <v>893</v>
      </c>
      <c r="B69" s="181"/>
      <c r="E69" s="181"/>
      <c r="F69" s="181"/>
      <c r="G69" s="181"/>
      <c r="H69" s="152"/>
      <c r="L69" s="152"/>
      <c r="M69" s="152"/>
    </row>
    <row r="70" spans="1:14" outlineLevel="1" x14ac:dyDescent="0.25">
      <c r="A70" s="154" t="s">
        <v>894</v>
      </c>
      <c r="B70" s="181"/>
      <c r="E70" s="181"/>
      <c r="F70" s="181"/>
      <c r="G70" s="181"/>
      <c r="H70" s="152"/>
      <c r="L70" s="152"/>
      <c r="M70" s="152"/>
    </row>
    <row r="71" spans="1:14" outlineLevel="1" x14ac:dyDescent="0.25">
      <c r="A71" s="154" t="s">
        <v>895</v>
      </c>
      <c r="B71" s="181"/>
      <c r="E71" s="181"/>
      <c r="F71" s="181"/>
      <c r="G71" s="181"/>
      <c r="H71" s="152"/>
      <c r="L71" s="152"/>
      <c r="M71" s="152"/>
    </row>
    <row r="72" spans="1:14" outlineLevel="1" x14ac:dyDescent="0.25">
      <c r="A72" s="154" t="s">
        <v>896</v>
      </c>
      <c r="B72" s="181"/>
      <c r="E72" s="181"/>
      <c r="F72" s="181"/>
      <c r="G72" s="181"/>
      <c r="H72" s="152"/>
      <c r="L72" s="152"/>
      <c r="M72" s="152"/>
    </row>
    <row r="73" spans="1:14" ht="18" x14ac:dyDescent="0.25">
      <c r="A73" s="164"/>
      <c r="B73" s="165" t="s">
        <v>819</v>
      </c>
      <c r="C73" s="164"/>
      <c r="D73" s="164"/>
      <c r="E73" s="164"/>
      <c r="F73" s="164"/>
      <c r="G73" s="164"/>
      <c r="H73" s="152"/>
    </row>
    <row r="74" spans="1:14" ht="15" customHeight="1" x14ac:dyDescent="0.25">
      <c r="A74" s="159"/>
      <c r="B74" s="160" t="s">
        <v>897</v>
      </c>
      <c r="C74" s="159" t="s">
        <v>1665</v>
      </c>
      <c r="D74" s="159" t="s">
        <v>1664</v>
      </c>
      <c r="E74" s="157" t="s">
        <v>1663</v>
      </c>
      <c r="F74" s="157" t="s">
        <v>1662</v>
      </c>
      <c r="G74" s="159" t="s">
        <v>898</v>
      </c>
      <c r="H74" s="151"/>
      <c r="I74" s="151"/>
      <c r="J74" s="151"/>
      <c r="K74" s="151"/>
      <c r="L74" s="151"/>
      <c r="M74" s="151"/>
      <c r="N74" s="151"/>
    </row>
    <row r="75" spans="1:14" x14ac:dyDescent="0.25">
      <c r="A75" s="154" t="s">
        <v>899</v>
      </c>
      <c r="B75" s="154" t="s">
        <v>900</v>
      </c>
      <c r="C75" s="324">
        <v>5.2912728252199503</v>
      </c>
      <c r="D75" s="236"/>
      <c r="E75" s="236"/>
      <c r="F75" s="236"/>
      <c r="G75" s="168">
        <f>SUM(C75:F75)</f>
        <v>5.2912728252199503</v>
      </c>
      <c r="H75" s="152"/>
    </row>
    <row r="76" spans="1:14" x14ac:dyDescent="0.25">
      <c r="A76" s="154" t="s">
        <v>901</v>
      </c>
      <c r="B76" s="154" t="s">
        <v>1661</v>
      </c>
      <c r="C76" s="324">
        <v>15.4814557741598</v>
      </c>
      <c r="D76" s="236"/>
      <c r="E76" s="236"/>
      <c r="F76" s="236"/>
      <c r="G76" s="168">
        <f>SUM(C76:F76)</f>
        <v>15.4814557741598</v>
      </c>
    </row>
    <row r="77" spans="1:14" outlineLevel="1" x14ac:dyDescent="0.25">
      <c r="A77" s="154" t="s">
        <v>902</v>
      </c>
      <c r="H77" s="152"/>
    </row>
    <row r="78" spans="1:14" outlineLevel="1" x14ac:dyDescent="0.25">
      <c r="A78" s="154" t="s">
        <v>903</v>
      </c>
      <c r="H78" s="152"/>
    </row>
    <row r="79" spans="1:14" outlineLevel="1" x14ac:dyDescent="0.25">
      <c r="A79" s="154" t="s">
        <v>904</v>
      </c>
      <c r="H79" s="152"/>
    </row>
    <row r="80" spans="1:14" outlineLevel="1" x14ac:dyDescent="0.25">
      <c r="A80" s="154" t="s">
        <v>905</v>
      </c>
      <c r="H80" s="152"/>
    </row>
    <row r="81" spans="1:8" x14ac:dyDescent="0.25">
      <c r="A81" s="159"/>
      <c r="B81" s="160" t="s">
        <v>906</v>
      </c>
      <c r="C81" s="159" t="s">
        <v>507</v>
      </c>
      <c r="D81" s="159" t="s">
        <v>508</v>
      </c>
      <c r="E81" s="157" t="s">
        <v>907</v>
      </c>
      <c r="F81" s="157" t="s">
        <v>908</v>
      </c>
      <c r="G81" s="157" t="s">
        <v>909</v>
      </c>
      <c r="H81" s="152"/>
    </row>
    <row r="82" spans="1:8" x14ac:dyDescent="0.25">
      <c r="A82" s="154" t="s">
        <v>910</v>
      </c>
      <c r="B82" s="154" t="s">
        <v>1660</v>
      </c>
      <c r="C82" s="297">
        <v>2.72417150435092E-3</v>
      </c>
      <c r="D82" s="236"/>
      <c r="E82" s="236"/>
      <c r="F82" s="236"/>
      <c r="G82" s="278">
        <f>C82</f>
        <v>2.72417150435092E-3</v>
      </c>
      <c r="H82" s="152"/>
    </row>
    <row r="83" spans="1:8" x14ac:dyDescent="0.25">
      <c r="A83" s="154" t="s">
        <v>911</v>
      </c>
      <c r="B83" s="154" t="s">
        <v>912</v>
      </c>
      <c r="C83" s="297">
        <v>7.77557109448777E-6</v>
      </c>
      <c r="D83" s="236"/>
      <c r="E83" s="236"/>
      <c r="F83" s="236"/>
      <c r="G83" s="278">
        <f>C83</f>
        <v>7.77557109448777E-6</v>
      </c>
      <c r="H83" s="152"/>
    </row>
    <row r="84" spans="1:8" x14ac:dyDescent="0.25">
      <c r="A84" s="154" t="s">
        <v>913</v>
      </c>
      <c r="B84" s="154" t="s">
        <v>914</v>
      </c>
      <c r="C84" s="297">
        <v>7.6533648305516296E-4</v>
      </c>
      <c r="D84" s="236"/>
      <c r="E84" s="236"/>
      <c r="F84" s="236"/>
      <c r="G84" s="278">
        <f>C84</f>
        <v>7.6533648305516296E-4</v>
      </c>
      <c r="H84" s="152"/>
    </row>
    <row r="85" spans="1:8" x14ac:dyDescent="0.25">
      <c r="A85" s="154" t="s">
        <v>915</v>
      </c>
      <c r="B85" s="154" t="s">
        <v>916</v>
      </c>
      <c r="C85" s="297">
        <v>1.02619960339365E-4</v>
      </c>
      <c r="D85" s="236"/>
      <c r="E85" s="236"/>
      <c r="F85" s="236"/>
      <c r="G85" s="278">
        <f>C85</f>
        <v>1.02619960339365E-4</v>
      </c>
      <c r="H85" s="152"/>
    </row>
    <row r="86" spans="1:8" x14ac:dyDescent="0.25">
      <c r="A86" s="154" t="s">
        <v>917</v>
      </c>
      <c r="B86" s="154" t="s">
        <v>918</v>
      </c>
      <c r="C86" s="297">
        <v>0</v>
      </c>
      <c r="D86" s="236"/>
      <c r="E86" s="236"/>
      <c r="F86" s="236"/>
      <c r="G86" s="278">
        <f>C86</f>
        <v>0</v>
      </c>
      <c r="H86" s="152"/>
    </row>
    <row r="87" spans="1:8" outlineLevel="1" x14ac:dyDescent="0.25">
      <c r="A87" s="154" t="s">
        <v>919</v>
      </c>
      <c r="H87" s="152"/>
    </row>
    <row r="88" spans="1:8" outlineLevel="1" x14ac:dyDescent="0.25">
      <c r="A88" s="154" t="s">
        <v>920</v>
      </c>
      <c r="H88" s="152"/>
    </row>
    <row r="89" spans="1:8" outlineLevel="1" x14ac:dyDescent="0.25">
      <c r="A89" s="154" t="s">
        <v>921</v>
      </c>
      <c r="H89" s="152"/>
    </row>
    <row r="90" spans="1:8" outlineLevel="1" x14ac:dyDescent="0.25">
      <c r="A90" s="154" t="s">
        <v>922</v>
      </c>
      <c r="H90" s="152"/>
    </row>
    <row r="91" spans="1:8" x14ac:dyDescent="0.25">
      <c r="H91" s="152"/>
    </row>
    <row r="92" spans="1:8" x14ac:dyDescent="0.25">
      <c r="H92" s="152"/>
    </row>
    <row r="93" spans="1:8" x14ac:dyDescent="0.25">
      <c r="H93" s="152"/>
    </row>
    <row r="94" spans="1:8" x14ac:dyDescent="0.25">
      <c r="H94" s="152"/>
    </row>
    <row r="95" spans="1:8" x14ac:dyDescent="0.25">
      <c r="H95" s="152"/>
    </row>
    <row r="96" spans="1:8" x14ac:dyDescent="0.25">
      <c r="H96" s="152"/>
    </row>
    <row r="97" spans="8:8" x14ac:dyDescent="0.25">
      <c r="H97" s="152"/>
    </row>
    <row r="98" spans="8:8" x14ac:dyDescent="0.25">
      <c r="H98" s="152"/>
    </row>
    <row r="99" spans="8:8" x14ac:dyDescent="0.25">
      <c r="H99" s="152"/>
    </row>
    <row r="100" spans="8:8" x14ac:dyDescent="0.25">
      <c r="H100" s="152"/>
    </row>
    <row r="101" spans="8:8" x14ac:dyDescent="0.25">
      <c r="H101" s="152"/>
    </row>
    <row r="102" spans="8:8" x14ac:dyDescent="0.25">
      <c r="H102" s="152"/>
    </row>
    <row r="103" spans="8:8" x14ac:dyDescent="0.25">
      <c r="H103" s="152"/>
    </row>
    <row r="104" spans="8:8" x14ac:dyDescent="0.25">
      <c r="H104" s="152"/>
    </row>
    <row r="105" spans="8:8" x14ac:dyDescent="0.25">
      <c r="H105" s="152"/>
    </row>
    <row r="106" spans="8:8" x14ac:dyDescent="0.25">
      <c r="H106" s="152"/>
    </row>
    <row r="107" spans="8:8" x14ac:dyDescent="0.25">
      <c r="H107" s="152"/>
    </row>
    <row r="108" spans="8:8" x14ac:dyDescent="0.25">
      <c r="H108" s="152"/>
    </row>
    <row r="109" spans="8:8" x14ac:dyDescent="0.25">
      <c r="H109" s="152"/>
    </row>
    <row r="110" spans="8:8" x14ac:dyDescent="0.25">
      <c r="H110" s="152"/>
    </row>
    <row r="111" spans="8:8" x14ac:dyDescent="0.25">
      <c r="H111" s="152"/>
    </row>
    <row r="112" spans="8:8" x14ac:dyDescent="0.25">
      <c r="H112" s="152"/>
    </row>
  </sheetData>
  <protectedRanges>
    <protectedRange sqref="C4 B35:E72 C14:D25 B77:C80 B87:G90 D75:G76 D82:G86" name="Optional ECBECAIs_1"/>
    <protectedRange sqref="C75:C76 C82:C86" name="Mortgage Asset I_1"/>
  </protectedRanges>
  <mergeCells count="1">
    <mergeCell ref="A1:B1"/>
  </mergeCells>
  <hyperlinks>
    <hyperlink ref="B8" location="'E. Optional ECB-ECAIs data'!B33" display="2.  Additional information on the swaps" xr:uid="{79A3B85E-97D0-4493-8FBB-5E9D73178BDF}"/>
    <hyperlink ref="B7" location="'E. Optional ECB-ECAIs data'!B12" display="1. Additional information on the programme" xr:uid="{9459036A-04FA-46BA-B8B9-58CA126A4DA3}"/>
    <hyperlink ref="B9" location="'E. Optional ECB-ECAIs data'!B73" display="3.  Additional information on the asset distribution" xr:uid="{924764EF-A91E-4632-B81E-09BC7D045059}"/>
  </hyperlinks>
  <pageMargins left="0.7" right="0.7" top="0.75" bottom="0.75" header="0.3" footer="0.3"/>
  <pageSetup scale="32" orientation="portrait" r:id="rId1"/>
  <headerFooter>
    <oddFooter>&amp;R_x000D_&amp;1#&amp;"Aptos"&amp;10&amp;K0078D7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8A54E-38E2-42A3-8EBE-AEFA6424E69F}">
  <sheetPr>
    <tabColor rgb="FF847A75"/>
  </sheetPr>
  <dimension ref="B1:J43"/>
  <sheetViews>
    <sheetView view="pageBreakPreview" topLeftCell="A3" zoomScale="60" zoomScaleNormal="80" workbookViewId="0"/>
  </sheetViews>
  <sheetFormatPr defaultColWidth="9.109375" defaultRowHeight="14.4" x14ac:dyDescent="0.3"/>
  <cols>
    <col min="1" max="1" width="9.109375" style="117"/>
    <col min="2" max="10" width="12.44140625" style="117" customWidth="1"/>
    <col min="11" max="16384" width="9.109375" style="117"/>
  </cols>
  <sheetData>
    <row r="1" spans="2:10" ht="15" thickBot="1" x14ac:dyDescent="0.35"/>
    <row r="2" spans="2:10" x14ac:dyDescent="0.3">
      <c r="B2" s="150"/>
      <c r="C2" s="149"/>
      <c r="D2" s="149"/>
      <c r="E2" s="149"/>
      <c r="F2" s="149"/>
      <c r="G2" s="149"/>
      <c r="H2" s="149"/>
      <c r="I2" s="149"/>
      <c r="J2" s="148"/>
    </row>
    <row r="3" spans="2:10" x14ac:dyDescent="0.3">
      <c r="B3" s="137"/>
      <c r="C3" s="134"/>
      <c r="D3" s="134"/>
      <c r="E3" s="134"/>
      <c r="F3" s="134"/>
      <c r="G3" s="134"/>
      <c r="H3" s="134"/>
      <c r="I3" s="134"/>
      <c r="J3" s="133"/>
    </row>
    <row r="4" spans="2:10" x14ac:dyDescent="0.3">
      <c r="B4" s="137"/>
      <c r="C4" s="134"/>
      <c r="D4" s="134"/>
      <c r="E4" s="134"/>
      <c r="F4" s="134"/>
      <c r="G4" s="134"/>
      <c r="H4" s="134"/>
      <c r="I4" s="134"/>
      <c r="J4" s="133"/>
    </row>
    <row r="5" spans="2:10" ht="31.2" x14ac:dyDescent="0.35">
      <c r="B5" s="137"/>
      <c r="C5" s="134"/>
      <c r="D5" s="134"/>
      <c r="E5" s="147"/>
      <c r="F5" s="146" t="s">
        <v>1455</v>
      </c>
      <c r="G5" s="134"/>
      <c r="H5" s="134"/>
      <c r="I5" s="134"/>
      <c r="J5" s="133"/>
    </row>
    <row r="6" spans="2:10" ht="41.25" customHeight="1" x14ac:dyDescent="0.3">
      <c r="B6" s="137"/>
      <c r="C6" s="134"/>
      <c r="D6" s="145" t="s">
        <v>1454</v>
      </c>
      <c r="E6" s="145"/>
      <c r="F6" s="145"/>
      <c r="G6" s="145"/>
      <c r="H6" s="145"/>
      <c r="I6" s="134"/>
      <c r="J6" s="133"/>
    </row>
    <row r="7" spans="2:10" ht="25.8" x14ac:dyDescent="0.3">
      <c r="B7" s="137"/>
      <c r="C7" s="134"/>
      <c r="D7" s="134"/>
      <c r="E7" s="134"/>
      <c r="F7" s="144" t="s">
        <v>10</v>
      </c>
      <c r="G7" s="134"/>
      <c r="H7" s="134"/>
      <c r="I7" s="134"/>
      <c r="J7" s="133"/>
    </row>
    <row r="8" spans="2:10" ht="25.8" x14ac:dyDescent="0.3">
      <c r="B8" s="137"/>
      <c r="C8" s="134"/>
      <c r="D8" s="134"/>
      <c r="E8" s="134"/>
      <c r="F8" s="144" t="s">
        <v>826</v>
      </c>
      <c r="G8" s="134"/>
      <c r="H8" s="134"/>
      <c r="I8" s="134"/>
      <c r="J8" s="133"/>
    </row>
    <row r="9" spans="2:10" ht="21" x14ac:dyDescent="0.3">
      <c r="B9" s="137"/>
      <c r="C9" s="134"/>
      <c r="D9" s="134"/>
      <c r="E9" s="134"/>
      <c r="F9" s="143" t="s">
        <v>1453</v>
      </c>
      <c r="G9" s="134"/>
      <c r="H9" s="134"/>
      <c r="I9" s="134"/>
      <c r="J9" s="133"/>
    </row>
    <row r="10" spans="2:10" ht="21" x14ac:dyDescent="0.3">
      <c r="B10" s="137"/>
      <c r="C10" s="134"/>
      <c r="D10" s="134"/>
      <c r="E10" s="134"/>
      <c r="F10" s="143" t="s">
        <v>1452</v>
      </c>
      <c r="G10" s="134"/>
      <c r="H10" s="134"/>
      <c r="I10" s="134"/>
      <c r="J10" s="133"/>
    </row>
    <row r="11" spans="2:10" ht="21" x14ac:dyDescent="0.3">
      <c r="B11" s="137"/>
      <c r="C11" s="134"/>
      <c r="D11" s="134"/>
      <c r="E11" s="134"/>
      <c r="F11" s="143"/>
      <c r="G11" s="134"/>
      <c r="H11" s="134"/>
      <c r="I11" s="134"/>
      <c r="J11" s="133"/>
    </row>
    <row r="12" spans="2:10" x14ac:dyDescent="0.3">
      <c r="B12" s="137"/>
      <c r="C12" s="134"/>
      <c r="D12" s="134"/>
      <c r="E12" s="134"/>
      <c r="F12" s="134"/>
      <c r="G12" s="134"/>
      <c r="H12" s="134"/>
      <c r="I12" s="134"/>
      <c r="J12" s="133"/>
    </row>
    <row r="13" spans="2:10" x14ac:dyDescent="0.3">
      <c r="B13" s="137"/>
      <c r="C13" s="134"/>
      <c r="D13" s="134"/>
      <c r="E13" s="134"/>
      <c r="F13" s="134"/>
      <c r="G13" s="134"/>
      <c r="H13" s="134"/>
      <c r="I13" s="134"/>
      <c r="J13" s="133"/>
    </row>
    <row r="14" spans="2:10" x14ac:dyDescent="0.3">
      <c r="B14" s="137"/>
      <c r="C14" s="134"/>
      <c r="D14" s="134"/>
      <c r="E14" s="134"/>
      <c r="F14" s="134"/>
      <c r="G14" s="134"/>
      <c r="H14" s="134"/>
      <c r="I14" s="134"/>
      <c r="J14" s="133"/>
    </row>
    <row r="15" spans="2:10" x14ac:dyDescent="0.3">
      <c r="B15" s="137"/>
      <c r="C15" s="134"/>
      <c r="D15" s="134"/>
      <c r="E15" s="134"/>
      <c r="F15" s="134"/>
      <c r="G15" s="134"/>
      <c r="H15" s="134"/>
      <c r="I15" s="134"/>
      <c r="J15" s="133"/>
    </row>
    <row r="16" spans="2:10" x14ac:dyDescent="0.3">
      <c r="B16" s="137"/>
      <c r="C16" s="134"/>
      <c r="D16" s="134"/>
      <c r="E16" s="134"/>
      <c r="F16" s="134"/>
      <c r="G16" s="134"/>
      <c r="H16" s="134"/>
      <c r="I16" s="134"/>
      <c r="J16" s="133"/>
    </row>
    <row r="17" spans="2:10" x14ac:dyDescent="0.3">
      <c r="B17" s="137"/>
      <c r="C17" s="134"/>
      <c r="D17" s="134"/>
      <c r="E17" s="134"/>
      <c r="F17" s="134"/>
      <c r="G17" s="134"/>
      <c r="H17" s="134"/>
      <c r="I17" s="134"/>
      <c r="J17" s="133"/>
    </row>
    <row r="18" spans="2:10" x14ac:dyDescent="0.3">
      <c r="B18" s="137"/>
      <c r="C18" s="134"/>
      <c r="D18" s="134"/>
      <c r="E18" s="134"/>
      <c r="F18" s="134"/>
      <c r="G18" s="134"/>
      <c r="H18" s="134"/>
      <c r="I18" s="134"/>
      <c r="J18" s="133"/>
    </row>
    <row r="19" spans="2:10" x14ac:dyDescent="0.3">
      <c r="B19" s="137"/>
      <c r="C19" s="134"/>
      <c r="D19" s="134"/>
      <c r="E19" s="134"/>
      <c r="F19" s="134"/>
      <c r="G19" s="134"/>
      <c r="H19" s="134"/>
      <c r="I19" s="134"/>
      <c r="J19" s="133"/>
    </row>
    <row r="20" spans="2:10" x14ac:dyDescent="0.3">
      <c r="B20" s="137"/>
      <c r="C20" s="134"/>
      <c r="D20" s="134"/>
      <c r="E20" s="134"/>
      <c r="F20" s="134"/>
      <c r="G20" s="134"/>
      <c r="H20" s="134"/>
      <c r="I20" s="134"/>
      <c r="J20" s="133"/>
    </row>
    <row r="21" spans="2:10" x14ac:dyDescent="0.3">
      <c r="B21" s="137"/>
      <c r="C21" s="134"/>
      <c r="D21" s="134"/>
      <c r="E21" s="134"/>
      <c r="F21" s="134"/>
      <c r="G21" s="134"/>
      <c r="H21" s="134"/>
      <c r="I21" s="134"/>
      <c r="J21" s="133"/>
    </row>
    <row r="22" spans="2:10" x14ac:dyDescent="0.3">
      <c r="B22" s="137"/>
      <c r="C22" s="134"/>
      <c r="D22" s="134"/>
      <c r="E22" s="134"/>
      <c r="F22" s="142" t="s">
        <v>1451</v>
      </c>
      <c r="G22" s="134"/>
      <c r="H22" s="134"/>
      <c r="I22" s="134"/>
      <c r="J22" s="133"/>
    </row>
    <row r="23" spans="2:10" x14ac:dyDescent="0.3">
      <c r="B23" s="137"/>
      <c r="C23" s="134"/>
      <c r="D23" s="134"/>
      <c r="E23" s="134"/>
      <c r="F23" s="139"/>
      <c r="G23" s="134"/>
      <c r="H23" s="134"/>
      <c r="I23" s="134"/>
      <c r="J23" s="133"/>
    </row>
    <row r="24" spans="2:10" x14ac:dyDescent="0.3">
      <c r="B24" s="137"/>
      <c r="C24" s="134"/>
      <c r="D24" s="141" t="s">
        <v>1450</v>
      </c>
      <c r="E24" s="140" t="s">
        <v>1441</v>
      </c>
      <c r="F24" s="140"/>
      <c r="G24" s="140"/>
      <c r="H24" s="140"/>
      <c r="I24" s="134"/>
      <c r="J24" s="133"/>
    </row>
    <row r="25" spans="2:10" x14ac:dyDescent="0.3">
      <c r="B25" s="137"/>
      <c r="C25" s="134"/>
      <c r="D25" s="134"/>
      <c r="H25" s="134"/>
      <c r="I25" s="134"/>
      <c r="J25" s="133"/>
    </row>
    <row r="26" spans="2:10" x14ac:dyDescent="0.3">
      <c r="B26" s="137"/>
      <c r="C26" s="134"/>
      <c r="D26" s="141" t="s">
        <v>1449</v>
      </c>
      <c r="E26" s="140"/>
      <c r="F26" s="140"/>
      <c r="G26" s="140"/>
      <c r="H26" s="140"/>
      <c r="I26" s="134"/>
      <c r="J26" s="133"/>
    </row>
    <row r="27" spans="2:10" x14ac:dyDescent="0.3">
      <c r="B27" s="137"/>
      <c r="C27" s="134"/>
      <c r="D27" s="138"/>
      <c r="E27" s="138"/>
      <c r="F27" s="138"/>
      <c r="G27" s="138"/>
      <c r="H27" s="138"/>
      <c r="I27" s="134"/>
      <c r="J27" s="133"/>
    </row>
    <row r="28" spans="2:10" x14ac:dyDescent="0.3">
      <c r="B28" s="137"/>
      <c r="C28" s="134"/>
      <c r="D28" s="141" t="s">
        <v>1448</v>
      </c>
      <c r="E28" s="140" t="s">
        <v>1441</v>
      </c>
      <c r="F28" s="140"/>
      <c r="G28" s="140"/>
      <c r="H28" s="140"/>
      <c r="I28" s="134"/>
      <c r="J28" s="133"/>
    </row>
    <row r="29" spans="2:10" x14ac:dyDescent="0.3">
      <c r="B29" s="137"/>
      <c r="C29" s="134"/>
      <c r="D29" s="138"/>
      <c r="E29" s="138"/>
      <c r="F29" s="138"/>
      <c r="G29" s="138"/>
      <c r="H29" s="138"/>
      <c r="I29" s="134"/>
      <c r="J29" s="133"/>
    </row>
    <row r="30" spans="2:10" x14ac:dyDescent="0.3">
      <c r="B30" s="137"/>
      <c r="C30" s="134"/>
      <c r="D30" s="141" t="s">
        <v>1447</v>
      </c>
      <c r="E30" s="140" t="s">
        <v>1441</v>
      </c>
      <c r="F30" s="140"/>
      <c r="G30" s="140"/>
      <c r="H30" s="140"/>
      <c r="I30" s="134"/>
      <c r="J30" s="133"/>
    </row>
    <row r="31" spans="2:10" x14ac:dyDescent="0.3">
      <c r="B31" s="137"/>
      <c r="C31" s="134"/>
      <c r="D31" s="138"/>
      <c r="E31" s="138"/>
      <c r="F31" s="138"/>
      <c r="G31" s="138"/>
      <c r="H31" s="138"/>
      <c r="I31" s="134"/>
      <c r="J31" s="133"/>
    </row>
    <row r="32" spans="2:10" x14ac:dyDescent="0.3">
      <c r="B32" s="137"/>
      <c r="C32" s="134"/>
      <c r="D32" s="141" t="s">
        <v>1446</v>
      </c>
      <c r="E32" s="140" t="s">
        <v>1441</v>
      </c>
      <c r="F32" s="140"/>
      <c r="G32" s="140"/>
      <c r="H32" s="140"/>
      <c r="I32" s="134"/>
      <c r="J32" s="133"/>
    </row>
    <row r="33" spans="2:10" x14ac:dyDescent="0.3">
      <c r="B33" s="137"/>
      <c r="C33" s="134"/>
      <c r="I33" s="134"/>
      <c r="J33" s="133"/>
    </row>
    <row r="34" spans="2:10" x14ac:dyDescent="0.3">
      <c r="B34" s="137"/>
      <c r="C34" s="134"/>
      <c r="D34" s="141" t="s">
        <v>1445</v>
      </c>
      <c r="E34" s="140" t="s">
        <v>1441</v>
      </c>
      <c r="F34" s="140"/>
      <c r="G34" s="140"/>
      <c r="H34" s="140"/>
      <c r="I34" s="134"/>
      <c r="J34" s="133"/>
    </row>
    <row r="35" spans="2:10" x14ac:dyDescent="0.3">
      <c r="B35" s="137"/>
      <c r="C35" s="134"/>
      <c r="D35" s="134"/>
      <c r="E35" s="134"/>
      <c r="F35" s="134"/>
      <c r="G35" s="134"/>
      <c r="H35" s="134"/>
      <c r="I35" s="134"/>
      <c r="J35" s="133"/>
    </row>
    <row r="36" spans="2:10" x14ac:dyDescent="0.3">
      <c r="B36" s="137"/>
      <c r="C36" s="134"/>
      <c r="D36" s="136" t="s">
        <v>1444</v>
      </c>
      <c r="E36" s="135"/>
      <c r="F36" s="135"/>
      <c r="G36" s="135"/>
      <c r="H36" s="135"/>
      <c r="I36" s="134"/>
      <c r="J36" s="133"/>
    </row>
    <row r="37" spans="2:10" x14ac:dyDescent="0.3">
      <c r="B37" s="137"/>
      <c r="C37" s="134"/>
      <c r="D37" s="134"/>
      <c r="E37" s="134"/>
      <c r="F37" s="139"/>
      <c r="G37" s="134"/>
      <c r="H37" s="134"/>
      <c r="I37" s="134"/>
      <c r="J37" s="133"/>
    </row>
    <row r="38" spans="2:10" x14ac:dyDescent="0.3">
      <c r="B38" s="137"/>
      <c r="C38" s="134"/>
      <c r="D38" s="136" t="s">
        <v>1443</v>
      </c>
      <c r="E38" s="135"/>
      <c r="F38" s="135"/>
      <c r="G38" s="135"/>
      <c r="H38" s="135"/>
      <c r="I38" s="134"/>
      <c r="J38" s="133"/>
    </row>
    <row r="39" spans="2:10" x14ac:dyDescent="0.3">
      <c r="B39" s="137"/>
      <c r="C39" s="134"/>
      <c r="I39" s="134"/>
      <c r="J39" s="133"/>
    </row>
    <row r="40" spans="2:10" x14ac:dyDescent="0.3">
      <c r="B40" s="137"/>
      <c r="C40" s="134"/>
      <c r="D40" s="136" t="s">
        <v>1442</v>
      </c>
      <c r="E40" s="135" t="s">
        <v>1441</v>
      </c>
      <c r="F40" s="135"/>
      <c r="G40" s="135"/>
      <c r="H40" s="135"/>
      <c r="I40" s="134"/>
      <c r="J40" s="133"/>
    </row>
    <row r="41" spans="2:10" x14ac:dyDescent="0.3">
      <c r="B41" s="137"/>
      <c r="C41" s="134"/>
      <c r="D41" s="134"/>
      <c r="E41" s="138"/>
      <c r="F41" s="138"/>
      <c r="G41" s="138"/>
      <c r="H41" s="138"/>
      <c r="I41" s="134"/>
      <c r="J41" s="133"/>
    </row>
    <row r="42" spans="2:10" x14ac:dyDescent="0.3">
      <c r="B42" s="137"/>
      <c r="C42" s="134"/>
      <c r="D42" s="136" t="s">
        <v>1440</v>
      </c>
      <c r="E42" s="135"/>
      <c r="F42" s="135"/>
      <c r="G42" s="135"/>
      <c r="H42" s="135"/>
      <c r="I42" s="134"/>
      <c r="J42" s="133"/>
    </row>
    <row r="43" spans="2:10" ht="15" thickBot="1" x14ac:dyDescent="0.35">
      <c r="B43" s="132"/>
      <c r="C43" s="131"/>
      <c r="D43" s="131"/>
      <c r="E43" s="131"/>
      <c r="F43" s="131"/>
      <c r="G43" s="131"/>
      <c r="H43" s="131"/>
      <c r="I43" s="131"/>
      <c r="J43" s="130"/>
    </row>
  </sheetData>
  <mergeCells count="11">
    <mergeCell ref="D34:H34"/>
    <mergeCell ref="D36:H36"/>
    <mergeCell ref="D38:H38"/>
    <mergeCell ref="D40:H40"/>
    <mergeCell ref="D42:H42"/>
    <mergeCell ref="D32:H32"/>
    <mergeCell ref="D6:H6"/>
    <mergeCell ref="D24:H24"/>
    <mergeCell ref="D26:H26"/>
    <mergeCell ref="D28:H28"/>
    <mergeCell ref="D30:H30"/>
  </mergeCells>
  <hyperlinks>
    <hyperlink ref="D24:H24" location="'A. HTT General'!A1" display="Tab A: HTT General" xr:uid="{640FD618-80AD-4D6E-BD31-500F6FCF901D}"/>
    <hyperlink ref="D26:H26" location="'B1. HTT Mortgage Assets'!A1" display="Worksheet B1: HTT Mortgage Assets" xr:uid="{98A1DF60-4CD9-485D-B8E4-63DE9A8CE7A7}"/>
    <hyperlink ref="D28:H28" location="'B2. HTT Public Sector Assets'!A1" display="Worksheet C: HTT Public Sector Assets" xr:uid="{FA6655B2-092C-4745-85D7-2B1D6593DE05}"/>
    <hyperlink ref="D32:H32" location="'C. HTT Harmonised Glossary'!A1" display="Worksheet C: HTT Harmonised Glossary" xr:uid="{A01F1955-A392-4A65-B3BC-1526F1B77260}"/>
    <hyperlink ref="D30:H30" location="'B3. HTT Shipping Assets'!A1" display="Worksheet B3: HTT Shipping Assets" xr:uid="{3E75B705-0FA3-424E-8D87-8A3F0C58B3EC}"/>
    <hyperlink ref="D34:H34" location="Disclaimer!A1" display="Disclaimer" xr:uid="{50AFAD8D-23EE-45F3-BCCA-0EDED85991B9}"/>
    <hyperlink ref="D40:H40" location="'F1. Sustainable M data'!A1" display="Worksheet F1: Sustainable M data" xr:uid="{63EC1ABF-EC91-4F7C-B1F4-7D284F512493}"/>
    <hyperlink ref="D42:H42" location="'G1. Crisis M Payment Holidays'!A1" display="Worksheet G1. Crisis M Payment Holidays" xr:uid="{B1F30127-D576-409B-AE9D-2B373586F2DF}"/>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EC92D-CC3C-40D6-BDB5-9EECD418EBBE}">
  <sheetPr>
    <tabColor theme="5" tint="-0.249977111117893"/>
  </sheetPr>
  <dimension ref="A1:W413"/>
  <sheetViews>
    <sheetView view="pageBreakPreview" zoomScale="60" zoomScaleNormal="100" workbookViewId="0"/>
  </sheetViews>
  <sheetFormatPr defaultColWidth="8.88671875" defaultRowHeight="14.4" outlineLevelRow="1" x14ac:dyDescent="0.25"/>
  <cols>
    <col min="1" max="1" width="13.33203125" style="153" customWidth="1"/>
    <col min="2" max="2" width="60.6640625" style="153" customWidth="1"/>
    <col min="3" max="3" width="39.44140625" style="153" customWidth="1"/>
    <col min="4" max="4" width="35" style="153" bestFit="1" customWidth="1"/>
    <col min="5" max="5" width="6.6640625" style="153" customWidth="1"/>
    <col min="6" max="6" width="41.6640625" style="153" customWidth="1"/>
    <col min="7" max="7" width="41.6640625" style="152" customWidth="1"/>
    <col min="8" max="8" width="7.33203125" style="153" customWidth="1"/>
    <col min="9" max="10" width="38" style="153" customWidth="1"/>
    <col min="11" max="11" width="47.6640625" style="153" customWidth="1"/>
    <col min="12" max="12" width="7.33203125" style="153" customWidth="1"/>
    <col min="13" max="13" width="37" style="153" bestFit="1" customWidth="1"/>
    <col min="14" max="14" width="25.6640625" style="152" customWidth="1"/>
    <col min="15" max="16384" width="8.88671875" style="151"/>
  </cols>
  <sheetData>
    <row r="1" spans="1:13" ht="31.2" x14ac:dyDescent="0.25">
      <c r="A1" s="269" t="s">
        <v>1527</v>
      </c>
      <c r="B1" s="269"/>
      <c r="C1" s="152"/>
      <c r="D1" s="152"/>
      <c r="E1" s="152"/>
      <c r="F1" s="270" t="s">
        <v>1526</v>
      </c>
      <c r="H1" s="152"/>
      <c r="I1" s="269"/>
      <c r="J1" s="152"/>
      <c r="K1" s="152"/>
      <c r="L1" s="152"/>
      <c r="M1" s="152"/>
    </row>
    <row r="2" spans="1:13" ht="15" thickBot="1" x14ac:dyDescent="0.3">
      <c r="A2" s="152"/>
      <c r="B2" s="268"/>
      <c r="C2" s="268"/>
      <c r="D2" s="152"/>
      <c r="E2" s="152"/>
      <c r="F2" s="152"/>
      <c r="H2" s="152"/>
      <c r="L2" s="152"/>
      <c r="M2" s="152"/>
    </row>
    <row r="3" spans="1:13" ht="18.600000000000001" thickBot="1" x14ac:dyDescent="0.3">
      <c r="A3" s="265"/>
      <c r="B3" s="267" t="s">
        <v>2</v>
      </c>
      <c r="C3" s="266" t="s">
        <v>3</v>
      </c>
      <c r="D3" s="265"/>
      <c r="E3" s="265"/>
      <c r="F3" s="152"/>
      <c r="G3" s="265"/>
      <c r="H3" s="152"/>
      <c r="L3" s="152"/>
      <c r="M3" s="152"/>
    </row>
    <row r="4" spans="1:13" ht="15" thickBot="1" x14ac:dyDescent="0.3">
      <c r="H4" s="152"/>
      <c r="L4" s="152"/>
      <c r="M4" s="152"/>
    </row>
    <row r="5" spans="1:13" ht="18" x14ac:dyDescent="0.25">
      <c r="A5" s="162"/>
      <c r="B5" s="264" t="s">
        <v>4</v>
      </c>
      <c r="C5" s="162"/>
      <c r="E5" s="161"/>
      <c r="F5" s="161"/>
      <c r="H5" s="152"/>
      <c r="L5" s="152"/>
      <c r="M5" s="152"/>
    </row>
    <row r="6" spans="1:13" x14ac:dyDescent="0.25">
      <c r="B6" s="262" t="s">
        <v>5</v>
      </c>
      <c r="C6" s="161"/>
      <c r="D6" s="161"/>
      <c r="H6" s="152"/>
      <c r="L6" s="152"/>
      <c r="M6" s="152"/>
    </row>
    <row r="7" spans="1:13" x14ac:dyDescent="0.25">
      <c r="B7" s="263" t="s">
        <v>1516</v>
      </c>
      <c r="C7" s="161"/>
      <c r="D7" s="161"/>
      <c r="H7" s="152"/>
      <c r="L7" s="152"/>
      <c r="M7" s="152"/>
    </row>
    <row r="8" spans="1:13" x14ac:dyDescent="0.25">
      <c r="B8" s="263" t="s">
        <v>6</v>
      </c>
      <c r="C8" s="161"/>
      <c r="D8" s="161"/>
      <c r="F8" s="153" t="s">
        <v>1525</v>
      </c>
      <c r="H8" s="152"/>
      <c r="L8" s="152"/>
      <c r="M8" s="152"/>
    </row>
    <row r="9" spans="1:13" x14ac:dyDescent="0.25">
      <c r="B9" s="262" t="s">
        <v>1524</v>
      </c>
      <c r="H9" s="152"/>
      <c r="L9" s="152"/>
      <c r="M9" s="152"/>
    </row>
    <row r="10" spans="1:13" x14ac:dyDescent="0.25">
      <c r="B10" s="262" t="s">
        <v>404</v>
      </c>
      <c r="H10" s="152"/>
      <c r="L10" s="152"/>
      <c r="M10" s="152"/>
    </row>
    <row r="11" spans="1:13" ht="15" thickBot="1" x14ac:dyDescent="0.3">
      <c r="B11" s="261" t="s">
        <v>415</v>
      </c>
      <c r="H11" s="152"/>
      <c r="L11" s="152"/>
      <c r="M11" s="152"/>
    </row>
    <row r="12" spans="1:13" x14ac:dyDescent="0.25">
      <c r="B12" s="260"/>
      <c r="H12" s="152"/>
      <c r="L12" s="152"/>
      <c r="M12" s="152"/>
    </row>
    <row r="13" spans="1:13" ht="36" x14ac:dyDescent="0.25">
      <c r="A13" s="165" t="s">
        <v>7</v>
      </c>
      <c r="B13" s="165" t="s">
        <v>5</v>
      </c>
      <c r="C13" s="164"/>
      <c r="D13" s="164"/>
      <c r="E13" s="164"/>
      <c r="F13" s="164"/>
      <c r="G13" s="163"/>
      <c r="H13" s="152"/>
      <c r="L13" s="152"/>
      <c r="M13" s="152"/>
    </row>
    <row r="14" spans="1:13" x14ac:dyDescent="0.25">
      <c r="A14" s="154" t="s">
        <v>8</v>
      </c>
      <c r="B14" s="258" t="s">
        <v>9</v>
      </c>
      <c r="C14" s="173" t="s">
        <v>10</v>
      </c>
      <c r="E14" s="161"/>
      <c r="F14" s="161"/>
      <c r="H14" s="152"/>
      <c r="L14" s="152"/>
      <c r="M14" s="152"/>
    </row>
    <row r="15" spans="1:13" x14ac:dyDescent="0.25">
      <c r="A15" s="154" t="s">
        <v>11</v>
      </c>
      <c r="B15" s="258" t="s">
        <v>12</v>
      </c>
      <c r="C15" s="173" t="s">
        <v>13</v>
      </c>
      <c r="E15" s="161"/>
      <c r="F15" s="161"/>
      <c r="H15" s="152"/>
      <c r="L15" s="152"/>
      <c r="M15" s="152"/>
    </row>
    <row r="16" spans="1:13" x14ac:dyDescent="0.25">
      <c r="A16" s="154" t="s">
        <v>14</v>
      </c>
      <c r="B16" s="258" t="s">
        <v>15</v>
      </c>
      <c r="C16" s="173" t="s">
        <v>16</v>
      </c>
      <c r="E16" s="161"/>
      <c r="F16" s="161"/>
      <c r="H16" s="152"/>
      <c r="L16" s="152"/>
      <c r="M16" s="152"/>
    </row>
    <row r="17" spans="1:23" ht="28.8" x14ac:dyDescent="0.25">
      <c r="A17" s="154" t="s">
        <v>17</v>
      </c>
      <c r="B17" s="258" t="s">
        <v>18</v>
      </c>
      <c r="C17" s="173" t="s">
        <v>19</v>
      </c>
      <c r="E17" s="161"/>
      <c r="F17" s="161"/>
      <c r="H17" s="152"/>
      <c r="L17" s="152"/>
      <c r="M17" s="152"/>
    </row>
    <row r="18" spans="1:23" outlineLevel="1" x14ac:dyDescent="0.25">
      <c r="A18" s="154" t="s">
        <v>20</v>
      </c>
      <c r="B18" s="258" t="s">
        <v>21</v>
      </c>
      <c r="C18" s="259">
        <v>46142</v>
      </c>
      <c r="E18" s="161"/>
      <c r="F18" s="161"/>
      <c r="H18" s="152"/>
      <c r="L18" s="152"/>
      <c r="M18" s="152"/>
    </row>
    <row r="19" spans="1:23" outlineLevel="1" x14ac:dyDescent="0.25">
      <c r="A19" s="154" t="s">
        <v>1523</v>
      </c>
      <c r="B19" s="258" t="s">
        <v>1522</v>
      </c>
      <c r="C19" s="173"/>
      <c r="E19" s="161"/>
      <c r="F19" s="161"/>
      <c r="H19" s="152"/>
      <c r="L19" s="152"/>
      <c r="M19" s="152"/>
    </row>
    <row r="20" spans="1:23" outlineLevel="1" x14ac:dyDescent="0.25">
      <c r="A20" s="154" t="s">
        <v>22</v>
      </c>
      <c r="B20" s="171" t="s">
        <v>1521</v>
      </c>
      <c r="C20" s="173"/>
      <c r="E20" s="161"/>
      <c r="F20" s="161"/>
      <c r="H20" s="152"/>
      <c r="L20" s="152"/>
      <c r="M20" s="152"/>
    </row>
    <row r="21" spans="1:23" outlineLevel="1" x14ac:dyDescent="0.25">
      <c r="A21" s="154" t="s">
        <v>1520</v>
      </c>
      <c r="B21" s="171" t="s">
        <v>1519</v>
      </c>
      <c r="C21" s="173"/>
      <c r="E21" s="161"/>
      <c r="F21" s="161"/>
      <c r="H21" s="152"/>
      <c r="L21" s="152"/>
      <c r="M21" s="152"/>
    </row>
    <row r="22" spans="1:23" outlineLevel="1" x14ac:dyDescent="0.25">
      <c r="A22" s="154" t="s">
        <v>23</v>
      </c>
      <c r="B22" s="171"/>
      <c r="E22" s="161"/>
      <c r="F22" s="161"/>
      <c r="H22" s="152"/>
      <c r="L22" s="152"/>
      <c r="M22" s="152"/>
    </row>
    <row r="23" spans="1:23" outlineLevel="1" x14ac:dyDescent="0.25">
      <c r="A23" s="154" t="s">
        <v>24</v>
      </c>
      <c r="B23" s="171"/>
      <c r="E23" s="161"/>
      <c r="F23" s="161"/>
      <c r="H23" s="152"/>
      <c r="L23" s="152"/>
      <c r="M23" s="152"/>
    </row>
    <row r="24" spans="1:23" outlineLevel="1" x14ac:dyDescent="0.25">
      <c r="A24" s="154" t="s">
        <v>1518</v>
      </c>
      <c r="B24" s="171"/>
      <c r="E24" s="161"/>
      <c r="F24" s="161"/>
      <c r="H24" s="152"/>
      <c r="L24" s="152"/>
      <c r="M24" s="152"/>
    </row>
    <row r="25" spans="1:23" outlineLevel="1" x14ac:dyDescent="0.25">
      <c r="A25" s="154" t="s">
        <v>1517</v>
      </c>
      <c r="B25" s="171"/>
      <c r="E25" s="161"/>
      <c r="F25" s="161"/>
      <c r="H25" s="152"/>
      <c r="L25" s="152"/>
      <c r="M25" s="152"/>
    </row>
    <row r="26" spans="1:23" ht="18" x14ac:dyDescent="0.25">
      <c r="A26" s="164"/>
      <c r="B26" s="165" t="s">
        <v>1516</v>
      </c>
      <c r="C26" s="164"/>
      <c r="D26" s="164"/>
      <c r="E26" s="164"/>
      <c r="F26" s="164"/>
      <c r="G26" s="163"/>
      <c r="H26" s="152"/>
      <c r="L26" s="152"/>
      <c r="M26" s="152"/>
    </row>
    <row r="27" spans="1:23" x14ac:dyDescent="0.25">
      <c r="A27" s="154" t="s">
        <v>25</v>
      </c>
      <c r="B27" s="256" t="s">
        <v>1515</v>
      </c>
      <c r="C27" s="173" t="s">
        <v>1513</v>
      </c>
      <c r="D27" s="181"/>
      <c r="E27" s="181"/>
      <c r="F27" s="181"/>
      <c r="H27" s="152"/>
      <c r="L27" s="152"/>
      <c r="M27" s="152"/>
    </row>
    <row r="28" spans="1:23" x14ac:dyDescent="0.25">
      <c r="A28" s="154" t="s">
        <v>26</v>
      </c>
      <c r="B28" s="257" t="s">
        <v>1514</v>
      </c>
      <c r="C28" s="173" t="s">
        <v>1513</v>
      </c>
      <c r="E28" s="181"/>
      <c r="F28" s="181"/>
      <c r="H28" s="152"/>
      <c r="L28" s="152"/>
      <c r="W28" s="181" t="s">
        <v>1513</v>
      </c>
    </row>
    <row r="29" spans="1:23" x14ac:dyDescent="0.25">
      <c r="A29" s="154" t="s">
        <v>27</v>
      </c>
      <c r="B29" s="256" t="s">
        <v>28</v>
      </c>
      <c r="C29" s="173" t="s">
        <v>1513</v>
      </c>
      <c r="E29" s="181"/>
      <c r="F29" s="181"/>
      <c r="H29" s="152"/>
      <c r="L29" s="152"/>
      <c r="W29" s="153" t="s">
        <v>1512</v>
      </c>
    </row>
    <row r="30" spans="1:23" ht="39.6" customHeight="1" outlineLevel="1" x14ac:dyDescent="0.25">
      <c r="A30" s="154" t="s">
        <v>29</v>
      </c>
      <c r="B30" s="256" t="s">
        <v>30</v>
      </c>
      <c r="C30" s="173" t="s">
        <v>1511</v>
      </c>
      <c r="E30" s="181"/>
      <c r="F30" s="181"/>
      <c r="H30" s="152"/>
      <c r="L30" s="152"/>
      <c r="W30" s="173" t="s">
        <v>1510</v>
      </c>
    </row>
    <row r="31" spans="1:23" outlineLevel="1" x14ac:dyDescent="0.25">
      <c r="A31" s="154" t="s">
        <v>31</v>
      </c>
      <c r="B31" s="255"/>
      <c r="E31" s="181"/>
      <c r="F31" s="181"/>
      <c r="H31" s="152"/>
      <c r="L31" s="152"/>
      <c r="M31" s="152"/>
    </row>
    <row r="32" spans="1:23" outlineLevel="1" x14ac:dyDescent="0.25">
      <c r="A32" s="154" t="s">
        <v>32</v>
      </c>
      <c r="B32" s="255"/>
      <c r="E32" s="181"/>
      <c r="F32" s="181"/>
      <c r="H32" s="152"/>
      <c r="L32" s="152"/>
      <c r="M32" s="152"/>
    </row>
    <row r="33" spans="1:14" outlineLevel="1" x14ac:dyDescent="0.25">
      <c r="A33" s="154" t="s">
        <v>33</v>
      </c>
      <c r="B33" s="255"/>
      <c r="E33" s="181"/>
      <c r="F33" s="181"/>
      <c r="H33" s="152"/>
      <c r="L33" s="152"/>
      <c r="M33" s="152"/>
    </row>
    <row r="34" spans="1:14" outlineLevel="1" x14ac:dyDescent="0.25">
      <c r="A34" s="154" t="s">
        <v>34</v>
      </c>
      <c r="B34" s="255"/>
      <c r="E34" s="181"/>
      <c r="F34" s="181"/>
      <c r="H34" s="152"/>
      <c r="L34" s="152"/>
      <c r="M34" s="152"/>
    </row>
    <row r="35" spans="1:14" outlineLevel="1" x14ac:dyDescent="0.25">
      <c r="A35" s="154" t="s">
        <v>1509</v>
      </c>
      <c r="B35" s="254"/>
      <c r="E35" s="181"/>
      <c r="F35" s="181"/>
      <c r="H35" s="152"/>
      <c r="L35" s="152"/>
      <c r="M35" s="152"/>
    </row>
    <row r="36" spans="1:14" ht="18" x14ac:dyDescent="0.25">
      <c r="A36" s="165"/>
      <c r="B36" s="165" t="s">
        <v>6</v>
      </c>
      <c r="C36" s="165"/>
      <c r="D36" s="164"/>
      <c r="E36" s="164"/>
      <c r="F36" s="164"/>
      <c r="G36" s="163"/>
      <c r="H36" s="152"/>
      <c r="L36" s="152"/>
      <c r="M36" s="152"/>
    </row>
    <row r="37" spans="1:14" ht="15" customHeight="1" x14ac:dyDescent="0.25">
      <c r="A37" s="159"/>
      <c r="B37" s="160" t="s">
        <v>35</v>
      </c>
      <c r="C37" s="159" t="s">
        <v>59</v>
      </c>
      <c r="D37" s="158"/>
      <c r="E37" s="158"/>
      <c r="F37" s="158"/>
      <c r="G37" s="157"/>
      <c r="H37" s="152"/>
      <c r="L37" s="152"/>
      <c r="M37" s="152"/>
    </row>
    <row r="38" spans="1:14" x14ac:dyDescent="0.25">
      <c r="A38" s="154" t="s">
        <v>36</v>
      </c>
      <c r="B38" s="186" t="s">
        <v>1508</v>
      </c>
      <c r="C38" s="204">
        <v>23504.1672566995</v>
      </c>
      <c r="D38" s="197"/>
      <c r="F38" s="181"/>
      <c r="H38" s="152"/>
      <c r="L38" s="152"/>
      <c r="M38" s="152"/>
    </row>
    <row r="39" spans="1:14" x14ac:dyDescent="0.25">
      <c r="A39" s="154" t="s">
        <v>37</v>
      </c>
      <c r="B39" s="186" t="s">
        <v>38</v>
      </c>
      <c r="C39" s="184">
        <v>17000</v>
      </c>
      <c r="F39" s="181"/>
      <c r="H39" s="152"/>
      <c r="L39" s="152"/>
      <c r="M39" s="152"/>
      <c r="N39" s="151"/>
    </row>
    <row r="40" spans="1:14" outlineLevel="1" x14ac:dyDescent="0.25">
      <c r="A40" s="154" t="s">
        <v>39</v>
      </c>
      <c r="B40" s="169" t="s">
        <v>40</v>
      </c>
      <c r="C40" s="184">
        <v>21583.569082345301</v>
      </c>
      <c r="F40" s="181"/>
      <c r="H40" s="152"/>
      <c r="L40" s="152"/>
      <c r="M40" s="152"/>
      <c r="N40" s="151"/>
    </row>
    <row r="41" spans="1:14" outlineLevel="1" x14ac:dyDescent="0.25">
      <c r="A41" s="154" t="s">
        <v>41</v>
      </c>
      <c r="B41" s="169" t="s">
        <v>42</v>
      </c>
      <c r="C41" s="184">
        <v>16649.448209999999</v>
      </c>
      <c r="F41" s="181"/>
      <c r="H41" s="152"/>
      <c r="L41" s="152"/>
      <c r="M41" s="152"/>
      <c r="N41" s="151"/>
    </row>
    <row r="42" spans="1:14" outlineLevel="1" x14ac:dyDescent="0.25">
      <c r="A42" s="154" t="s">
        <v>43</v>
      </c>
      <c r="B42" s="167"/>
      <c r="C42" s="253"/>
      <c r="F42" s="181"/>
      <c r="H42" s="152"/>
      <c r="L42" s="152"/>
      <c r="M42" s="152"/>
      <c r="N42" s="151"/>
    </row>
    <row r="43" spans="1:14" outlineLevel="1" x14ac:dyDescent="0.25">
      <c r="A43" s="223" t="s">
        <v>1507</v>
      </c>
      <c r="B43" s="181"/>
      <c r="F43" s="181"/>
      <c r="H43" s="152"/>
      <c r="L43" s="152"/>
      <c r="M43" s="152"/>
      <c r="N43" s="151"/>
    </row>
    <row r="44" spans="1:14" ht="15" customHeight="1" x14ac:dyDescent="0.25">
      <c r="A44" s="159"/>
      <c r="B44" s="159" t="s">
        <v>1506</v>
      </c>
      <c r="C44" s="159" t="s">
        <v>44</v>
      </c>
      <c r="D44" s="159" t="s">
        <v>45</v>
      </c>
      <c r="E44" s="159"/>
      <c r="F44" s="159" t="s">
        <v>46</v>
      </c>
      <c r="G44" s="159" t="s">
        <v>47</v>
      </c>
      <c r="I44" s="152"/>
      <c r="J44" s="152"/>
      <c r="K44" s="151"/>
      <c r="L44" s="151"/>
      <c r="M44" s="151"/>
      <c r="N44" s="151"/>
    </row>
    <row r="45" spans="1:14" x14ac:dyDescent="0.25">
      <c r="A45" s="154" t="s">
        <v>48</v>
      </c>
      <c r="B45" s="186" t="s">
        <v>49</v>
      </c>
      <c r="C45" s="252">
        <v>0.05</v>
      </c>
      <c r="D45" s="189">
        <f>IF(OR(C38="[For completion]",C39="[For completion]"),"Please complete G.3.1.1 and G.3.1.2",(C38/C39-1-MAX(C45,F45)))</f>
        <v>0.33259807392349999</v>
      </c>
      <c r="E45" s="251"/>
      <c r="F45" s="250">
        <v>0.05</v>
      </c>
      <c r="G45" s="173" t="s">
        <v>50</v>
      </c>
      <c r="H45" s="152"/>
      <c r="L45" s="152"/>
      <c r="M45" s="152"/>
      <c r="N45" s="151"/>
    </row>
    <row r="46" spans="1:14" outlineLevel="1" x14ac:dyDescent="0.25">
      <c r="A46" s="154"/>
      <c r="B46" s="154"/>
      <c r="C46" s="250"/>
      <c r="D46" s="251"/>
      <c r="E46" s="251"/>
      <c r="F46" s="250"/>
      <c r="G46" s="249"/>
      <c r="H46" s="152"/>
      <c r="L46" s="152"/>
      <c r="M46" s="152"/>
      <c r="N46" s="151"/>
    </row>
    <row r="47" spans="1:14" outlineLevel="1" x14ac:dyDescent="0.25">
      <c r="A47" s="154" t="s">
        <v>51</v>
      </c>
      <c r="B47" s="154" t="s">
        <v>52</v>
      </c>
      <c r="C47" s="184">
        <f>IF(OR(C38="[For completion]",C39="[For completion]"),"", C38-C39)</f>
        <v>6504.1672566995003</v>
      </c>
      <c r="D47" s="251"/>
      <c r="E47" s="251"/>
      <c r="F47" s="250"/>
      <c r="G47" s="249"/>
      <c r="H47" s="152"/>
      <c r="L47" s="152"/>
      <c r="M47" s="152"/>
      <c r="N47" s="151"/>
    </row>
    <row r="48" spans="1:14" outlineLevel="1" x14ac:dyDescent="0.25">
      <c r="A48" s="154" t="s">
        <v>53</v>
      </c>
      <c r="B48" s="154"/>
      <c r="C48" s="249"/>
      <c r="D48" s="251"/>
      <c r="E48" s="176"/>
      <c r="F48" s="250"/>
      <c r="G48" s="249"/>
      <c r="H48" s="152"/>
      <c r="L48" s="152"/>
      <c r="M48" s="152"/>
      <c r="N48" s="151"/>
    </row>
    <row r="49" spans="1:14" outlineLevel="1" x14ac:dyDescent="0.25">
      <c r="A49" s="154" t="s">
        <v>54</v>
      </c>
      <c r="B49" s="156" t="s">
        <v>55</v>
      </c>
      <c r="C49" s="249"/>
      <c r="D49" s="251">
        <v>0.248789748476621</v>
      </c>
      <c r="E49" s="176"/>
      <c r="F49" s="250"/>
      <c r="G49" s="249"/>
      <c r="H49" s="152"/>
      <c r="L49" s="152"/>
      <c r="M49" s="152"/>
      <c r="N49" s="151"/>
    </row>
    <row r="50" spans="1:14" outlineLevel="1" x14ac:dyDescent="0.25">
      <c r="A50" s="154" t="s">
        <v>56</v>
      </c>
      <c r="B50" s="156" t="s">
        <v>57</v>
      </c>
      <c r="C50" s="249"/>
      <c r="D50" s="251">
        <v>0.29635341724909198</v>
      </c>
      <c r="E50" s="176"/>
      <c r="F50" s="250"/>
      <c r="G50" s="249"/>
      <c r="H50" s="152"/>
      <c r="L50" s="152"/>
      <c r="M50" s="152"/>
      <c r="N50" s="151"/>
    </row>
    <row r="51" spans="1:14" outlineLevel="1" x14ac:dyDescent="0.25">
      <c r="A51" s="154" t="s">
        <v>58</v>
      </c>
      <c r="B51" s="156" t="s">
        <v>1505</v>
      </c>
      <c r="C51" s="249"/>
      <c r="D51" s="251"/>
      <c r="E51" s="176"/>
      <c r="F51" s="250"/>
      <c r="G51" s="249"/>
      <c r="H51" s="152"/>
      <c r="L51" s="152"/>
      <c r="M51" s="152"/>
      <c r="N51" s="151"/>
    </row>
    <row r="52" spans="1:14" ht="15" customHeight="1" x14ac:dyDescent="0.25">
      <c r="A52" s="159"/>
      <c r="B52" s="160" t="s">
        <v>1504</v>
      </c>
      <c r="C52" s="159" t="s">
        <v>59</v>
      </c>
      <c r="D52" s="159"/>
      <c r="E52" s="158"/>
      <c r="F52" s="157" t="s">
        <v>291</v>
      </c>
      <c r="G52" s="157"/>
      <c r="H52" s="152"/>
      <c r="L52" s="152"/>
      <c r="M52" s="152"/>
      <c r="N52" s="151"/>
    </row>
    <row r="53" spans="1:14" x14ac:dyDescent="0.25">
      <c r="A53" s="154" t="s">
        <v>60</v>
      </c>
      <c r="B53" s="186" t="s">
        <v>61</v>
      </c>
      <c r="C53" s="168">
        <v>22395.3569305602</v>
      </c>
      <c r="E53" s="231"/>
      <c r="F53" s="241">
        <f>IF($C$58=0,"",IF(C53="[for completion]","",C53/$C$58))</f>
        <v>0.95282494742186974</v>
      </c>
      <c r="G53" s="200"/>
      <c r="H53" s="152"/>
      <c r="L53" s="152"/>
      <c r="M53" s="152"/>
      <c r="N53" s="151"/>
    </row>
    <row r="54" spans="1:14" x14ac:dyDescent="0.25">
      <c r="A54" s="154" t="s">
        <v>62</v>
      </c>
      <c r="B54" s="186" t="s">
        <v>63</v>
      </c>
      <c r="C54" s="248" t="s">
        <v>64</v>
      </c>
      <c r="E54" s="231"/>
      <c r="F54" s="241"/>
      <c r="G54" s="200"/>
      <c r="H54" s="152"/>
      <c r="L54" s="152"/>
      <c r="M54" s="152"/>
      <c r="N54" s="151"/>
    </row>
    <row r="55" spans="1:14" x14ac:dyDescent="0.25">
      <c r="A55" s="154" t="s">
        <v>65</v>
      </c>
      <c r="B55" s="186" t="s">
        <v>66</v>
      </c>
      <c r="C55" s="247" t="s">
        <v>64</v>
      </c>
      <c r="E55" s="231"/>
      <c r="F55" s="241"/>
      <c r="G55" s="200"/>
      <c r="H55" s="152"/>
      <c r="L55" s="152"/>
      <c r="M55" s="152"/>
      <c r="N55" s="151"/>
    </row>
    <row r="56" spans="1:14" x14ac:dyDescent="0.25">
      <c r="A56" s="154" t="s">
        <v>67</v>
      </c>
      <c r="B56" s="186" t="s">
        <v>68</v>
      </c>
      <c r="C56" s="168">
        <v>191.5</v>
      </c>
      <c r="E56" s="231"/>
      <c r="F56" s="241">
        <f>IF($C$58=0,"",IF(C56="[for completion]","",C56/$C$58))</f>
        <v>8.1474913749777795E-3</v>
      </c>
      <c r="G56" s="200"/>
      <c r="H56" s="152"/>
      <c r="L56" s="152"/>
      <c r="M56" s="152"/>
      <c r="N56" s="151"/>
    </row>
    <row r="57" spans="1:14" x14ac:dyDescent="0.25">
      <c r="A57" s="154" t="s">
        <v>69</v>
      </c>
      <c r="B57" s="154" t="s">
        <v>70</v>
      </c>
      <c r="C57" s="168">
        <v>917.31032614000003</v>
      </c>
      <c r="E57" s="231"/>
      <c r="F57" s="241">
        <f>IF($C$58=0,"",IF(C57="[for completion]","",C57/$C$58))</f>
        <v>3.9027561203152504E-2</v>
      </c>
      <c r="G57" s="200"/>
      <c r="H57" s="152"/>
      <c r="L57" s="152"/>
      <c r="M57" s="152"/>
      <c r="N57" s="151"/>
    </row>
    <row r="58" spans="1:14" x14ac:dyDescent="0.25">
      <c r="A58" s="154" t="s">
        <v>71</v>
      </c>
      <c r="B58" s="199" t="s">
        <v>72</v>
      </c>
      <c r="C58" s="246">
        <f>IF(COUNT(C53:C57)=0, 0, IF(ROUND(SUM(C53:C57),2)=ROUND(C38,2), SUM(C53:C57), "The total should equal the Total Cover Assets reported in C38"))</f>
        <v>23504.167256700199</v>
      </c>
      <c r="D58" s="202"/>
      <c r="E58" s="202"/>
      <c r="F58" s="210">
        <f>SUM(F53:F57)</f>
        <v>1</v>
      </c>
      <c r="G58" s="245"/>
      <c r="H58" s="152"/>
      <c r="L58" s="152"/>
      <c r="M58" s="152"/>
      <c r="N58" s="151"/>
    </row>
    <row r="59" spans="1:14" outlineLevel="1" x14ac:dyDescent="0.25">
      <c r="A59" s="154" t="s">
        <v>73</v>
      </c>
      <c r="B59" s="155" t="s">
        <v>177</v>
      </c>
      <c r="C59" s="184"/>
      <c r="E59" s="231"/>
      <c r="F59" s="241">
        <f>IF($C$58=0,"",IF(C59="[for completion]","",C59/$C$58))</f>
        <v>0</v>
      </c>
      <c r="G59" s="200"/>
      <c r="H59" s="152"/>
      <c r="L59" s="152"/>
      <c r="M59" s="152"/>
      <c r="N59" s="151"/>
    </row>
    <row r="60" spans="1:14" outlineLevel="1" x14ac:dyDescent="0.25">
      <c r="A60" s="154" t="s">
        <v>74</v>
      </c>
      <c r="B60" s="155" t="s">
        <v>177</v>
      </c>
      <c r="C60" s="184"/>
      <c r="E60" s="231"/>
      <c r="F60" s="241">
        <f>IF($C$58=0,"",IF(C60="[for completion]","",C60/$C$58))</f>
        <v>0</v>
      </c>
      <c r="G60" s="200"/>
      <c r="H60" s="152"/>
      <c r="L60" s="152"/>
      <c r="M60" s="152"/>
      <c r="N60" s="151"/>
    </row>
    <row r="61" spans="1:14" outlineLevel="1" x14ac:dyDescent="0.25">
      <c r="A61" s="154" t="s">
        <v>75</v>
      </c>
      <c r="B61" s="155" t="s">
        <v>177</v>
      </c>
      <c r="C61" s="184"/>
      <c r="E61" s="231"/>
      <c r="F61" s="241">
        <f>IF($C$58=0,"",IF(C61="[for completion]","",C61/$C$58))</f>
        <v>0</v>
      </c>
      <c r="G61" s="200"/>
      <c r="H61" s="152"/>
      <c r="L61" s="152"/>
      <c r="M61" s="152"/>
      <c r="N61" s="151"/>
    </row>
    <row r="62" spans="1:14" outlineLevel="1" x14ac:dyDescent="0.25">
      <c r="A62" s="154" t="s">
        <v>76</v>
      </c>
      <c r="B62" s="155" t="s">
        <v>177</v>
      </c>
      <c r="C62" s="184"/>
      <c r="E62" s="231"/>
      <c r="F62" s="241">
        <f>IF($C$58=0,"",IF(C62="[for completion]","",C62/$C$58))</f>
        <v>0</v>
      </c>
      <c r="G62" s="200"/>
      <c r="H62" s="152"/>
      <c r="L62" s="152"/>
      <c r="M62" s="152"/>
      <c r="N62" s="151"/>
    </row>
    <row r="63" spans="1:14" outlineLevel="1" x14ac:dyDescent="0.25">
      <c r="A63" s="154" t="s">
        <v>77</v>
      </c>
      <c r="B63" s="155" t="s">
        <v>177</v>
      </c>
      <c r="C63" s="184"/>
      <c r="E63" s="231"/>
      <c r="F63" s="241">
        <f>IF($C$58=0,"",IF(C63="[for completion]","",C63/$C$58))</f>
        <v>0</v>
      </c>
      <c r="G63" s="200"/>
      <c r="H63" s="152"/>
      <c r="L63" s="152"/>
      <c r="M63" s="152"/>
      <c r="N63" s="151"/>
    </row>
    <row r="64" spans="1:14" outlineLevel="1" x14ac:dyDescent="0.25">
      <c r="A64" s="154" t="s">
        <v>78</v>
      </c>
      <c r="B64" s="155" t="s">
        <v>177</v>
      </c>
      <c r="C64" s="244"/>
      <c r="D64" s="151"/>
      <c r="E64" s="151"/>
      <c r="F64" s="241">
        <f>IF($C$58=0,"",IF(C64="[for completion]","",C64/$C$58))</f>
        <v>0</v>
      </c>
      <c r="G64" s="193"/>
      <c r="H64" s="152"/>
      <c r="L64" s="152"/>
      <c r="M64" s="152"/>
      <c r="N64" s="151"/>
    </row>
    <row r="65" spans="1:14" ht="15" customHeight="1" x14ac:dyDescent="0.25">
      <c r="A65" s="159"/>
      <c r="B65" s="160" t="s">
        <v>79</v>
      </c>
      <c r="C65" s="224" t="s">
        <v>1503</v>
      </c>
      <c r="D65" s="224" t="s">
        <v>1502</v>
      </c>
      <c r="E65" s="158"/>
      <c r="F65" s="157" t="s">
        <v>80</v>
      </c>
      <c r="G65" s="157" t="s">
        <v>81</v>
      </c>
      <c r="H65" s="152"/>
      <c r="L65" s="152"/>
      <c r="M65" s="152"/>
      <c r="N65" s="151"/>
    </row>
    <row r="66" spans="1:14" x14ac:dyDescent="0.25">
      <c r="A66" s="154" t="s">
        <v>82</v>
      </c>
      <c r="B66" s="186" t="s">
        <v>1501</v>
      </c>
      <c r="C66" s="168">
        <v>8.2208617402333601</v>
      </c>
      <c r="D66" s="236" t="s">
        <v>50</v>
      </c>
      <c r="E66" s="235"/>
      <c r="F66" s="243"/>
      <c r="G66" s="242"/>
      <c r="H66" s="152"/>
      <c r="L66" s="152"/>
      <c r="M66" s="152"/>
      <c r="N66" s="151"/>
    </row>
    <row r="67" spans="1:14" x14ac:dyDescent="0.25">
      <c r="A67" s="154"/>
      <c r="B67" s="186"/>
      <c r="C67" s="173"/>
      <c r="D67" s="173"/>
      <c r="E67" s="235"/>
      <c r="F67" s="243"/>
      <c r="G67" s="242"/>
      <c r="H67" s="152"/>
      <c r="L67" s="152"/>
      <c r="M67" s="152"/>
      <c r="N67" s="151"/>
    </row>
    <row r="68" spans="1:14" x14ac:dyDescent="0.25">
      <c r="A68" s="154"/>
      <c r="B68" s="186" t="s">
        <v>84</v>
      </c>
      <c r="C68" s="212"/>
      <c r="D68" s="212"/>
      <c r="E68" s="235"/>
      <c r="F68" s="242"/>
      <c r="G68" s="242"/>
      <c r="H68" s="152"/>
      <c r="L68" s="152"/>
      <c r="M68" s="152"/>
      <c r="N68" s="151"/>
    </row>
    <row r="69" spans="1:14" x14ac:dyDescent="0.25">
      <c r="A69" s="154"/>
      <c r="B69" s="186" t="s">
        <v>85</v>
      </c>
      <c r="C69" s="173"/>
      <c r="D69" s="173"/>
      <c r="E69" s="235"/>
      <c r="F69" s="240"/>
      <c r="G69" s="240"/>
      <c r="H69" s="152"/>
      <c r="L69" s="152"/>
      <c r="M69" s="152"/>
      <c r="N69" s="151"/>
    </row>
    <row r="70" spans="1:14" x14ac:dyDescent="0.25">
      <c r="A70" s="154" t="s">
        <v>86</v>
      </c>
      <c r="B70" s="192" t="s">
        <v>113</v>
      </c>
      <c r="C70" s="168">
        <v>412.070005510003</v>
      </c>
      <c r="D70" s="236" t="s">
        <v>50</v>
      </c>
      <c r="E70" s="228"/>
      <c r="F70" s="241">
        <f>IF($C$77=0,"",IF(C70="[for completion]","",C70/$C$77))</f>
        <v>1.83997962965128E-2</v>
      </c>
      <c r="G70" s="240" t="str">
        <f>IF($D$77=0,"",IF(D70="[Mark as ND1 if not relevant]","",D70/$D$77))</f>
        <v/>
      </c>
      <c r="H70" s="152"/>
      <c r="L70" s="152"/>
      <c r="M70" s="152"/>
      <c r="N70" s="151"/>
    </row>
    <row r="71" spans="1:14" x14ac:dyDescent="0.25">
      <c r="A71" s="154" t="s">
        <v>87</v>
      </c>
      <c r="B71" s="192" t="s">
        <v>115</v>
      </c>
      <c r="C71" s="168">
        <v>604.03853755</v>
      </c>
      <c r="D71" s="236" t="s">
        <v>50</v>
      </c>
      <c r="E71" s="228"/>
      <c r="F71" s="241">
        <f>IF($C$77=0,"",IF(C71="[for completion]","",C71/$C$77))</f>
        <v>2.6971596810129148E-2</v>
      </c>
      <c r="G71" s="240" t="str">
        <f>IF($D$77=0,"",IF(D71="[Mark as ND1 if not relevant]","",D71/$D$77))</f>
        <v/>
      </c>
      <c r="H71" s="152"/>
      <c r="L71" s="152"/>
      <c r="M71" s="152"/>
      <c r="N71" s="151"/>
    </row>
    <row r="72" spans="1:14" x14ac:dyDescent="0.25">
      <c r="A72" s="154" t="s">
        <v>88</v>
      </c>
      <c r="B72" s="192" t="s">
        <v>117</v>
      </c>
      <c r="C72" s="168">
        <v>740.79365566000195</v>
      </c>
      <c r="D72" s="236" t="s">
        <v>50</v>
      </c>
      <c r="E72" s="228"/>
      <c r="F72" s="241">
        <f>IF($C$77=0,"",IF(C72="[for completion]","",C72/$C$77))</f>
        <v>3.3078001746385789E-2</v>
      </c>
      <c r="G72" s="240" t="str">
        <f>IF($D$77=0,"",IF(D72="[Mark as ND1 if not relevant]","",D72/$D$77))</f>
        <v/>
      </c>
      <c r="H72" s="152"/>
      <c r="L72" s="152"/>
      <c r="M72" s="152"/>
      <c r="N72" s="151"/>
    </row>
    <row r="73" spans="1:14" x14ac:dyDescent="0.25">
      <c r="A73" s="154" t="s">
        <v>89</v>
      </c>
      <c r="B73" s="192" t="s">
        <v>119</v>
      </c>
      <c r="C73" s="168">
        <v>939.26201517000095</v>
      </c>
      <c r="D73" s="236" t="s">
        <v>50</v>
      </c>
      <c r="E73" s="228"/>
      <c r="F73" s="241">
        <f>IF($C$77=0,"",IF(C73="[for completion]","",C73/$C$77))</f>
        <v>4.194003328825302E-2</v>
      </c>
      <c r="G73" s="240" t="str">
        <f>IF($D$77=0,"",IF(D73="[Mark as ND1 if not relevant]","",D73/$D$77))</f>
        <v/>
      </c>
      <c r="H73" s="152"/>
      <c r="L73" s="152"/>
      <c r="M73" s="152"/>
      <c r="N73" s="151"/>
    </row>
    <row r="74" spans="1:14" x14ac:dyDescent="0.25">
      <c r="A74" s="154" t="s">
        <v>90</v>
      </c>
      <c r="B74" s="192" t="s">
        <v>121</v>
      </c>
      <c r="C74" s="168">
        <v>1491.83645749999</v>
      </c>
      <c r="D74" s="236" t="s">
        <v>50</v>
      </c>
      <c r="E74" s="228"/>
      <c r="F74" s="241">
        <f>IF($C$77=0,"",IF(C74="[for completion]","",C74/$C$77))</f>
        <v>6.661364952233767E-2</v>
      </c>
      <c r="G74" s="240" t="str">
        <f>IF($D$77=0,"",IF(D74="[Mark as ND1 if not relevant]","",D74/$D$77))</f>
        <v/>
      </c>
      <c r="H74" s="152"/>
      <c r="L74" s="152"/>
      <c r="M74" s="152"/>
      <c r="N74" s="151"/>
    </row>
    <row r="75" spans="1:14" x14ac:dyDescent="0.25">
      <c r="A75" s="154" t="s">
        <v>91</v>
      </c>
      <c r="B75" s="192" t="s">
        <v>123</v>
      </c>
      <c r="C75" s="168">
        <v>10844.635255020101</v>
      </c>
      <c r="D75" s="236" t="s">
        <v>50</v>
      </c>
      <c r="E75" s="228"/>
      <c r="F75" s="241">
        <f>IF($C$77=0,"",IF(C75="[for completion]","",C75/$C$77))</f>
        <v>0.48423587481304114</v>
      </c>
      <c r="G75" s="240" t="str">
        <f>IF($D$77=0,"",IF(D75="[Mark as ND1 if not relevant]","",D75/$D$77))</f>
        <v/>
      </c>
      <c r="H75" s="152"/>
      <c r="L75" s="152"/>
      <c r="M75" s="152"/>
      <c r="N75" s="151"/>
    </row>
    <row r="76" spans="1:14" x14ac:dyDescent="0.25">
      <c r="A76" s="154" t="s">
        <v>92</v>
      </c>
      <c r="B76" s="192" t="s">
        <v>125</v>
      </c>
      <c r="C76" s="168">
        <v>7362.7210041500603</v>
      </c>
      <c r="D76" s="236" t="s">
        <v>50</v>
      </c>
      <c r="E76" s="228"/>
      <c r="F76" s="241">
        <f>IF($C$77=0,"",IF(C76="[for completion]","",C76/$C$77))</f>
        <v>0.32876104752334051</v>
      </c>
      <c r="G76" s="240" t="str">
        <f>IF($D$77=0,"",IF(D76="[Mark as ND1 if not relevant]","",D76/$D$77))</f>
        <v/>
      </c>
      <c r="H76" s="152"/>
      <c r="L76" s="152"/>
      <c r="M76" s="152"/>
      <c r="N76" s="151"/>
    </row>
    <row r="77" spans="1:14" x14ac:dyDescent="0.25">
      <c r="A77" s="154" t="s">
        <v>93</v>
      </c>
      <c r="B77" s="191" t="s">
        <v>72</v>
      </c>
      <c r="C77" s="211">
        <f>SUM(C70:C76)</f>
        <v>22395.356930560156</v>
      </c>
      <c r="D77" s="211">
        <f>SUM(D70:D76)</f>
        <v>0</v>
      </c>
      <c r="E77" s="211"/>
      <c r="F77" s="210">
        <f>SUM(F70:F76)</f>
        <v>1</v>
      </c>
      <c r="G77" s="210">
        <f>SUM(G70:G76)</f>
        <v>0</v>
      </c>
      <c r="H77" s="152"/>
      <c r="L77" s="152"/>
      <c r="M77" s="152"/>
      <c r="N77" s="151"/>
    </row>
    <row r="78" spans="1:14" outlineLevel="1" x14ac:dyDescent="0.25">
      <c r="A78" s="154" t="s">
        <v>94</v>
      </c>
      <c r="B78" s="234" t="s">
        <v>95</v>
      </c>
      <c r="C78" s="168">
        <v>19.595156769999999</v>
      </c>
      <c r="D78" s="183"/>
      <c r="E78" s="181"/>
      <c r="F78" s="187">
        <f>IF($C$77=0,"",IF(C78="[for completion]","",C78/$C$77))</f>
        <v>8.749651470506785E-4</v>
      </c>
      <c r="G78" s="187" t="str">
        <f>IF($D$77=0,"",IF(D78="[for completion]","",D78/$D$77))</f>
        <v/>
      </c>
      <c r="H78" s="152"/>
      <c r="L78" s="152"/>
      <c r="M78" s="152"/>
      <c r="N78" s="151"/>
    </row>
    <row r="79" spans="1:14" outlineLevel="1" x14ac:dyDescent="0.25">
      <c r="A79" s="154" t="s">
        <v>96</v>
      </c>
      <c r="B79" s="234" t="s">
        <v>97</v>
      </c>
      <c r="C79" s="168">
        <v>199.15368135</v>
      </c>
      <c r="D79" s="183"/>
      <c r="E79" s="181"/>
      <c r="F79" s="187">
        <f>IF($C$77=0,"",IF(C79="[for completion]","",C79/$C$77))</f>
        <v>8.8926326098531499E-3</v>
      </c>
      <c r="G79" s="187" t="str">
        <f>IF($D$77=0,"",IF(D79="[for completion]","",D79/$D$77))</f>
        <v/>
      </c>
      <c r="H79" s="152"/>
      <c r="L79" s="152"/>
      <c r="M79" s="152"/>
      <c r="N79" s="151"/>
    </row>
    <row r="80" spans="1:14" outlineLevel="1" x14ac:dyDescent="0.25">
      <c r="A80" s="154" t="s">
        <v>98</v>
      </c>
      <c r="B80" s="234" t="s">
        <v>1497</v>
      </c>
      <c r="C80" s="168">
        <v>193.32116739000099</v>
      </c>
      <c r="D80" s="183"/>
      <c r="E80" s="181"/>
      <c r="F80" s="187">
        <f>IF($C$77=0,"",IF(C80="[for completion]","",C80/$C$77))</f>
        <v>8.6321985396088808E-3</v>
      </c>
      <c r="G80" s="187" t="str">
        <f>IF($D$77=0,"",IF(D80="[for completion]","",D80/$D$77))</f>
        <v/>
      </c>
      <c r="H80" s="152"/>
      <c r="L80" s="152"/>
      <c r="M80" s="152"/>
      <c r="N80" s="151"/>
    </row>
    <row r="81" spans="1:14" outlineLevel="1" x14ac:dyDescent="0.25">
      <c r="A81" s="154" t="s">
        <v>99</v>
      </c>
      <c r="B81" s="234" t="s">
        <v>100</v>
      </c>
      <c r="C81" s="168">
        <v>212.15105986999899</v>
      </c>
      <c r="D81" s="183"/>
      <c r="E81" s="181"/>
      <c r="F81" s="187">
        <f>IF($C$77=0,"",IF(C81="[for completion]","",C81/$C$77))</f>
        <v>9.4729930193924641E-3</v>
      </c>
      <c r="G81" s="187" t="str">
        <f>IF($D$77=0,"",IF(D81="[for completion]","",D81/$D$77))</f>
        <v/>
      </c>
      <c r="H81" s="152"/>
      <c r="L81" s="152"/>
      <c r="M81" s="152"/>
      <c r="N81" s="151"/>
    </row>
    <row r="82" spans="1:14" outlineLevel="1" x14ac:dyDescent="0.25">
      <c r="A82" s="154" t="s">
        <v>101</v>
      </c>
      <c r="B82" s="234" t="s">
        <v>1496</v>
      </c>
      <c r="C82" s="168">
        <v>391.88747767999803</v>
      </c>
      <c r="D82" s="183"/>
      <c r="E82" s="181"/>
      <c r="F82" s="187">
        <f>IF($C$77=0,"",IF(C82="[for completion]","",C82/$C$77))</f>
        <v>1.7498603790736551E-2</v>
      </c>
      <c r="G82" s="187" t="str">
        <f>IF($D$77=0,"",IF(D82="[for completion]","",D82/$D$77))</f>
        <v/>
      </c>
      <c r="H82" s="152"/>
      <c r="L82" s="152"/>
      <c r="M82" s="152"/>
      <c r="N82" s="151"/>
    </row>
    <row r="83" spans="1:14" outlineLevel="1" x14ac:dyDescent="0.25">
      <c r="A83" s="154" t="s">
        <v>102</v>
      </c>
      <c r="B83" s="232"/>
      <c r="C83" s="231"/>
      <c r="D83" s="231"/>
      <c r="E83" s="181"/>
      <c r="F83" s="205"/>
      <c r="G83" s="205"/>
      <c r="H83" s="152"/>
      <c r="L83" s="152"/>
      <c r="M83" s="152"/>
      <c r="N83" s="151"/>
    </row>
    <row r="84" spans="1:14" outlineLevel="1" x14ac:dyDescent="0.25">
      <c r="A84" s="154" t="s">
        <v>103</v>
      </c>
      <c r="B84" s="232"/>
      <c r="C84" s="231"/>
      <c r="D84" s="231"/>
      <c r="E84" s="181"/>
      <c r="F84" s="205"/>
      <c r="G84" s="205"/>
      <c r="H84" s="152"/>
      <c r="L84" s="152"/>
      <c r="M84" s="152"/>
      <c r="N84" s="151"/>
    </row>
    <row r="85" spans="1:14" outlineLevel="1" x14ac:dyDescent="0.25">
      <c r="A85" s="154" t="s">
        <v>104</v>
      </c>
      <c r="B85" s="232"/>
      <c r="C85" s="231"/>
      <c r="D85" s="231"/>
      <c r="E85" s="181"/>
      <c r="F85" s="205"/>
      <c r="G85" s="205"/>
      <c r="H85" s="152"/>
      <c r="L85" s="152"/>
      <c r="M85" s="152"/>
      <c r="N85" s="151"/>
    </row>
    <row r="86" spans="1:14" outlineLevel="1" x14ac:dyDescent="0.25">
      <c r="A86" s="154" t="s">
        <v>105</v>
      </c>
      <c r="B86" s="233"/>
      <c r="C86" s="231"/>
      <c r="D86" s="231"/>
      <c r="E86" s="181"/>
      <c r="F86" s="205">
        <f>IF($C$77=0,"",IF(C86="[for completion]","",C86/$C$77))</f>
        <v>0</v>
      </c>
      <c r="G86" s="205" t="str">
        <f>IF($D$77=0,"",IF(D86="[for completion]","",D86/$D$77))</f>
        <v/>
      </c>
      <c r="H86" s="152"/>
      <c r="L86" s="152"/>
      <c r="M86" s="152"/>
      <c r="N86" s="151"/>
    </row>
    <row r="87" spans="1:14" outlineLevel="1" x14ac:dyDescent="0.25">
      <c r="A87" s="154" t="s">
        <v>1500</v>
      </c>
      <c r="B87" s="232"/>
      <c r="C87" s="231"/>
      <c r="D87" s="231"/>
      <c r="E87" s="181"/>
      <c r="F87" s="205">
        <f>IF($C$77=0,"",IF(C87="[for completion]","",C87/$C$77))</f>
        <v>0</v>
      </c>
      <c r="G87" s="205" t="str">
        <f>IF($D$77=0,"",IF(D87="[for completion]","",D87/$D$77))</f>
        <v/>
      </c>
      <c r="H87" s="152"/>
      <c r="L87" s="152"/>
      <c r="M87" s="152"/>
      <c r="N87" s="151"/>
    </row>
    <row r="88" spans="1:14" ht="15" customHeight="1" x14ac:dyDescent="0.25">
      <c r="A88" s="159"/>
      <c r="B88" s="160" t="s">
        <v>106</v>
      </c>
      <c r="C88" s="224" t="s">
        <v>1499</v>
      </c>
      <c r="D88" s="224" t="s">
        <v>107</v>
      </c>
      <c r="E88" s="158"/>
      <c r="F88" s="157" t="s">
        <v>1498</v>
      </c>
      <c r="G88" s="159" t="s">
        <v>108</v>
      </c>
      <c r="H88" s="152"/>
      <c r="L88" s="152"/>
      <c r="M88" s="152"/>
      <c r="N88" s="151"/>
    </row>
    <row r="89" spans="1:14" x14ac:dyDescent="0.25">
      <c r="A89" s="154" t="s">
        <v>109</v>
      </c>
      <c r="B89" s="186" t="s">
        <v>83</v>
      </c>
      <c r="C89" s="168">
        <v>4.6548751007252198</v>
      </c>
      <c r="D89" s="168">
        <v>5.6548751007252198</v>
      </c>
      <c r="E89" s="235"/>
      <c r="F89" s="239"/>
      <c r="G89" s="237"/>
      <c r="H89" s="152"/>
      <c r="L89" s="152"/>
      <c r="M89" s="152"/>
      <c r="N89" s="151"/>
    </row>
    <row r="90" spans="1:14" x14ac:dyDescent="0.25">
      <c r="A90" s="154"/>
      <c r="B90" s="186"/>
      <c r="C90" s="236"/>
      <c r="D90" s="236"/>
      <c r="E90" s="235"/>
      <c r="F90" s="239"/>
      <c r="G90" s="237"/>
      <c r="H90" s="152"/>
      <c r="L90" s="152"/>
      <c r="M90" s="152"/>
      <c r="N90" s="151"/>
    </row>
    <row r="91" spans="1:14" x14ac:dyDescent="0.25">
      <c r="A91" s="154"/>
      <c r="B91" s="186" t="s">
        <v>110</v>
      </c>
      <c r="C91" s="238"/>
      <c r="D91" s="238"/>
      <c r="E91" s="235"/>
      <c r="F91" s="237"/>
      <c r="G91" s="237"/>
      <c r="H91" s="152"/>
      <c r="L91" s="152"/>
      <c r="M91" s="152"/>
      <c r="N91" s="151"/>
    </row>
    <row r="92" spans="1:14" x14ac:dyDescent="0.25">
      <c r="A92" s="154" t="s">
        <v>111</v>
      </c>
      <c r="B92" s="186" t="s">
        <v>85</v>
      </c>
      <c r="C92" s="236"/>
      <c r="D92" s="236"/>
      <c r="E92" s="235"/>
      <c r="F92" s="187"/>
      <c r="G92" s="187"/>
      <c r="H92" s="152"/>
      <c r="L92" s="152"/>
      <c r="M92" s="152"/>
      <c r="N92" s="151"/>
    </row>
    <row r="93" spans="1:14" x14ac:dyDescent="0.25">
      <c r="A93" s="154" t="s">
        <v>112</v>
      </c>
      <c r="B93" s="192" t="s">
        <v>113</v>
      </c>
      <c r="C93" s="168">
        <v>0</v>
      </c>
      <c r="D93" s="168">
        <v>0</v>
      </c>
      <c r="E93" s="228"/>
      <c r="F93" s="187">
        <f>IF($C$100=0,"",IF(C93="[for completion]","",IF(C93="","",C93/$C$100)))</f>
        <v>0</v>
      </c>
      <c r="G93" s="187">
        <f>IF($D$100=0,"",IF(D93="[Mark as ND1 if not relevant]","",IF(D93="","",D93/$D$100)))</f>
        <v>0</v>
      </c>
      <c r="H93" s="152"/>
      <c r="L93" s="152"/>
      <c r="M93" s="152"/>
      <c r="N93" s="151"/>
    </row>
    <row r="94" spans="1:14" x14ac:dyDescent="0.25">
      <c r="A94" s="154" t="s">
        <v>114</v>
      </c>
      <c r="B94" s="192" t="s">
        <v>115</v>
      </c>
      <c r="C94" s="168">
        <v>4000</v>
      </c>
      <c r="D94" s="168">
        <v>0</v>
      </c>
      <c r="E94" s="228"/>
      <c r="F94" s="187">
        <f>IF($C$100=0,"",IF(C94="[for completion]","",IF(C94="","",C94/$C$100)))</f>
        <v>0.23529411764705882</v>
      </c>
      <c r="G94" s="187">
        <f>IF($D$100=0,"",IF(D94="[Mark as ND1 if not relevant]","",IF(D94="","",D94/$D$100)))</f>
        <v>0</v>
      </c>
      <c r="H94" s="152"/>
      <c r="L94" s="152"/>
      <c r="M94" s="152"/>
      <c r="N94" s="151"/>
    </row>
    <row r="95" spans="1:14" x14ac:dyDescent="0.25">
      <c r="A95" s="154" t="s">
        <v>116</v>
      </c>
      <c r="B95" s="192" t="s">
        <v>117</v>
      </c>
      <c r="C95" s="168">
        <v>2500</v>
      </c>
      <c r="D95" s="168">
        <v>4000</v>
      </c>
      <c r="E95" s="228"/>
      <c r="F95" s="187">
        <f>IF($C$100=0,"",IF(C95="[for completion]","",IF(C95="","",C95/$C$100)))</f>
        <v>0.14705882352941177</v>
      </c>
      <c r="G95" s="187">
        <f>IF($D$100=0,"",IF(D95="[Mark as ND1 if not relevant]","",IF(D95="","",D95/$D$100)))</f>
        <v>0.23529411764705882</v>
      </c>
      <c r="H95" s="152"/>
      <c r="L95" s="152"/>
      <c r="M95" s="152"/>
      <c r="N95" s="151"/>
    </row>
    <row r="96" spans="1:14" x14ac:dyDescent="0.25">
      <c r="A96" s="154" t="s">
        <v>118</v>
      </c>
      <c r="B96" s="192" t="s">
        <v>119</v>
      </c>
      <c r="C96" s="168">
        <v>0</v>
      </c>
      <c r="D96" s="168">
        <v>2500</v>
      </c>
      <c r="E96" s="228"/>
      <c r="F96" s="187">
        <f>IF($C$100=0,"",IF(C96="[for completion]","",IF(C96="","",C96/$C$100)))</f>
        <v>0</v>
      </c>
      <c r="G96" s="187">
        <f>IF($D$100=0,"",IF(D96="[Mark as ND1 if not relevant]","",IF(D96="","",D96/$D$100)))</f>
        <v>0.14705882352941177</v>
      </c>
      <c r="H96" s="152"/>
      <c r="L96" s="152"/>
      <c r="M96" s="152"/>
      <c r="N96" s="151"/>
    </row>
    <row r="97" spans="1:14" x14ac:dyDescent="0.25">
      <c r="A97" s="154" t="s">
        <v>120</v>
      </c>
      <c r="B97" s="192" t="s">
        <v>121</v>
      </c>
      <c r="C97" s="168">
        <v>2500</v>
      </c>
      <c r="D97" s="168">
        <v>0</v>
      </c>
      <c r="E97" s="228"/>
      <c r="F97" s="187">
        <f>IF($C$100=0,"",IF(C97="[for completion]","",IF(C97="","",C97/$C$100)))</f>
        <v>0.14705882352941177</v>
      </c>
      <c r="G97" s="187">
        <f>IF($D$100=0,"",IF(D97="[Mark as ND1 if not relevant]","",IF(D97="","",D97/$D$100)))</f>
        <v>0</v>
      </c>
      <c r="H97" s="152"/>
      <c r="L97" s="152"/>
      <c r="M97" s="152"/>
    </row>
    <row r="98" spans="1:14" x14ac:dyDescent="0.25">
      <c r="A98" s="154" t="s">
        <v>122</v>
      </c>
      <c r="B98" s="192" t="s">
        <v>123</v>
      </c>
      <c r="C98" s="168">
        <v>8000</v>
      </c>
      <c r="D98" s="168">
        <v>10500</v>
      </c>
      <c r="E98" s="228"/>
      <c r="F98" s="187">
        <f>IF($C$100=0,"",IF(C98="[for completion]","",IF(C98="","",C98/$C$100)))</f>
        <v>0.47058823529411764</v>
      </c>
      <c r="G98" s="187">
        <f>IF($D$100=0,"",IF(D98="[Mark as ND1 if not relevant]","",IF(D98="","",D98/$D$100)))</f>
        <v>0.61764705882352944</v>
      </c>
      <c r="H98" s="152"/>
      <c r="L98" s="152"/>
      <c r="M98" s="152"/>
    </row>
    <row r="99" spans="1:14" x14ac:dyDescent="0.25">
      <c r="A99" s="154" t="s">
        <v>124</v>
      </c>
      <c r="B99" s="192" t="s">
        <v>125</v>
      </c>
      <c r="C99" s="168">
        <v>0</v>
      </c>
      <c r="D99" s="168">
        <v>0</v>
      </c>
      <c r="E99" s="228"/>
      <c r="F99" s="187">
        <f>IF($C$100=0,"",IF(C99="[for completion]","",IF(C99="","",C99/$C$100)))</f>
        <v>0</v>
      </c>
      <c r="G99" s="187">
        <f>IF($D$100=0,"",IF(D99="[Mark as ND1 if not relevant]","",IF(D99="","",D99/$D$100)))</f>
        <v>0</v>
      </c>
      <c r="H99" s="152"/>
      <c r="L99" s="152"/>
      <c r="M99" s="152"/>
    </row>
    <row r="100" spans="1:14" x14ac:dyDescent="0.25">
      <c r="A100" s="154" t="s">
        <v>126</v>
      </c>
      <c r="B100" s="191" t="s">
        <v>72</v>
      </c>
      <c r="C100" s="211">
        <f>SUM(C93:C99)</f>
        <v>17000</v>
      </c>
      <c r="D100" s="211">
        <f>SUM(D93:D99)</f>
        <v>17000</v>
      </c>
      <c r="E100" s="225"/>
      <c r="F100" s="210">
        <f>SUM(F93:F99)</f>
        <v>1</v>
      </c>
      <c r="G100" s="210">
        <f>SUM(G93:G99)</f>
        <v>1</v>
      </c>
      <c r="H100" s="152"/>
      <c r="L100" s="152"/>
      <c r="M100" s="152"/>
    </row>
    <row r="101" spans="1:14" outlineLevel="1" x14ac:dyDescent="0.25">
      <c r="A101" s="154" t="s">
        <v>127</v>
      </c>
      <c r="B101" s="234" t="s">
        <v>95</v>
      </c>
      <c r="C101" s="183"/>
      <c r="D101" s="183"/>
      <c r="E101" s="181"/>
      <c r="F101" s="187">
        <f>IF($C$100=0,"",IF(C101="[for completion]","",C101/$C$100))</f>
        <v>0</v>
      </c>
      <c r="G101" s="187">
        <f>IF($D$100=0,"",IF(D101="[for completion]","",D101/$D$100))</f>
        <v>0</v>
      </c>
      <c r="H101" s="152"/>
      <c r="L101" s="152"/>
      <c r="M101" s="152"/>
    </row>
    <row r="102" spans="1:14" outlineLevel="1" x14ac:dyDescent="0.25">
      <c r="A102" s="154" t="s">
        <v>128</v>
      </c>
      <c r="B102" s="234" t="s">
        <v>97</v>
      </c>
      <c r="C102" s="183"/>
      <c r="D102" s="183"/>
      <c r="E102" s="181"/>
      <c r="F102" s="187">
        <f>IF($C$100=0,"",IF(C102="[for completion]","",C102/$C$100))</f>
        <v>0</v>
      </c>
      <c r="G102" s="187">
        <f>IF($D$100=0,"",IF(D102="[for completion]","",D102/$D$100))</f>
        <v>0</v>
      </c>
      <c r="H102" s="152"/>
      <c r="L102" s="152"/>
      <c r="M102" s="152"/>
    </row>
    <row r="103" spans="1:14" outlineLevel="1" x14ac:dyDescent="0.25">
      <c r="A103" s="154" t="s">
        <v>129</v>
      </c>
      <c r="B103" s="234" t="s">
        <v>1497</v>
      </c>
      <c r="C103" s="183"/>
      <c r="D103" s="183"/>
      <c r="E103" s="181"/>
      <c r="F103" s="187">
        <f>IF($C$100=0,"",IF(C103="[for completion]","",C103/$C$100))</f>
        <v>0</v>
      </c>
      <c r="G103" s="187">
        <f>IF($D$100=0,"",IF(D103="[for completion]","",D103/$D$100))</f>
        <v>0</v>
      </c>
      <c r="H103" s="152"/>
      <c r="L103" s="152"/>
      <c r="M103" s="152"/>
    </row>
    <row r="104" spans="1:14" outlineLevel="1" x14ac:dyDescent="0.25">
      <c r="A104" s="154" t="s">
        <v>130</v>
      </c>
      <c r="B104" s="234" t="s">
        <v>100</v>
      </c>
      <c r="C104" s="183"/>
      <c r="D104" s="183"/>
      <c r="E104" s="181"/>
      <c r="F104" s="187">
        <f>IF($C$100=0,"",IF(C104="[for completion]","",C104/$C$100))</f>
        <v>0</v>
      </c>
      <c r="G104" s="187">
        <f>IF($D$100=0,"",IF(D104="[for completion]","",D104/$D$100))</f>
        <v>0</v>
      </c>
      <c r="H104" s="152"/>
      <c r="L104" s="152"/>
      <c r="M104" s="152"/>
    </row>
    <row r="105" spans="1:14" outlineLevel="1" x14ac:dyDescent="0.25">
      <c r="A105" s="154" t="s">
        <v>131</v>
      </c>
      <c r="B105" s="234" t="s">
        <v>1496</v>
      </c>
      <c r="C105" s="183"/>
      <c r="D105" s="183"/>
      <c r="E105" s="181"/>
      <c r="F105" s="187">
        <f>IF($C$100=0,"",IF(C105="[for completion]","",C105/$C$100))</f>
        <v>0</v>
      </c>
      <c r="G105" s="187">
        <f>IF($D$100=0,"",IF(D105="[for completion]","",D105/$D$100))</f>
        <v>0</v>
      </c>
      <c r="H105" s="152"/>
      <c r="L105" s="152"/>
      <c r="M105" s="152"/>
    </row>
    <row r="106" spans="1:14" outlineLevel="1" x14ac:dyDescent="0.25">
      <c r="A106" s="154" t="s">
        <v>132</v>
      </c>
      <c r="B106" s="232"/>
      <c r="C106" s="231"/>
      <c r="D106" s="231"/>
      <c r="E106" s="181"/>
      <c r="F106" s="205"/>
      <c r="G106" s="205"/>
      <c r="H106" s="152"/>
      <c r="L106" s="152"/>
      <c r="M106" s="152"/>
    </row>
    <row r="107" spans="1:14" outlineLevel="1" x14ac:dyDescent="0.25">
      <c r="A107" s="154" t="s">
        <v>133</v>
      </c>
      <c r="B107" s="232"/>
      <c r="C107" s="231"/>
      <c r="D107" s="231"/>
      <c r="E107" s="181"/>
      <c r="F107" s="205"/>
      <c r="G107" s="205"/>
      <c r="H107" s="152"/>
      <c r="L107" s="152"/>
      <c r="M107" s="152"/>
    </row>
    <row r="108" spans="1:14" outlineLevel="1" x14ac:dyDescent="0.25">
      <c r="A108" s="154" t="s">
        <v>134</v>
      </c>
      <c r="B108" s="233"/>
      <c r="C108" s="231"/>
      <c r="D108" s="231"/>
      <c r="E108" s="181"/>
      <c r="F108" s="205"/>
      <c r="G108" s="205"/>
      <c r="H108" s="152"/>
      <c r="L108" s="152"/>
      <c r="M108" s="152"/>
    </row>
    <row r="109" spans="1:14" outlineLevel="1" x14ac:dyDescent="0.25">
      <c r="A109" s="154" t="s">
        <v>135</v>
      </c>
      <c r="B109" s="232"/>
      <c r="C109" s="231"/>
      <c r="D109" s="231"/>
      <c r="E109" s="181"/>
      <c r="F109" s="205"/>
      <c r="G109" s="205"/>
      <c r="H109" s="152"/>
      <c r="L109" s="152"/>
      <c r="M109" s="152"/>
    </row>
    <row r="110" spans="1:14" outlineLevel="1" x14ac:dyDescent="0.25">
      <c r="A110" s="154" t="s">
        <v>136</v>
      </c>
      <c r="B110" s="232"/>
      <c r="C110" s="231"/>
      <c r="D110" s="231"/>
      <c r="E110" s="181"/>
      <c r="F110" s="205"/>
      <c r="G110" s="205"/>
      <c r="H110" s="152"/>
      <c r="L110" s="152"/>
      <c r="M110" s="152"/>
    </row>
    <row r="111" spans="1:14" ht="15" customHeight="1" x14ac:dyDescent="0.25">
      <c r="A111" s="159"/>
      <c r="B111" s="230" t="s">
        <v>1495</v>
      </c>
      <c r="C111" s="157" t="s">
        <v>137</v>
      </c>
      <c r="D111" s="157" t="s">
        <v>138</v>
      </c>
      <c r="E111" s="158"/>
      <c r="F111" s="157" t="s">
        <v>139</v>
      </c>
      <c r="G111" s="157" t="s">
        <v>140</v>
      </c>
      <c r="H111" s="152"/>
      <c r="L111" s="152"/>
      <c r="M111" s="152"/>
    </row>
    <row r="112" spans="1:14" s="226" customFormat="1" x14ac:dyDescent="0.25">
      <c r="A112" s="154" t="s">
        <v>141</v>
      </c>
      <c r="B112" s="186" t="s">
        <v>3</v>
      </c>
      <c r="C112" s="204">
        <v>22395.356930559501</v>
      </c>
      <c r="D112" s="220"/>
      <c r="E112" s="227"/>
      <c r="F112" s="229">
        <f>IF($C$131=0,"",IF(C112="[for completion]","",IF(C112="","",C112/$C$131)))</f>
        <v>1</v>
      </c>
      <c r="G112" s="201" t="str">
        <f>IF($D$131=0,"",IF(D112="[for completion]","",IF(D112="","",D112/$D$131)))</f>
        <v/>
      </c>
      <c r="I112" s="153"/>
      <c r="J112" s="153"/>
      <c r="K112" s="153"/>
      <c r="L112" s="152"/>
      <c r="M112" s="152"/>
      <c r="N112" s="152"/>
    </row>
    <row r="113" spans="1:14" s="226" customFormat="1" x14ac:dyDescent="0.25">
      <c r="A113" s="154" t="s">
        <v>142</v>
      </c>
      <c r="B113" s="186" t="s">
        <v>143</v>
      </c>
      <c r="C113" s="184"/>
      <c r="D113" s="184"/>
      <c r="E113" s="205"/>
      <c r="F113" s="184" t="str">
        <f>IF($C$131=0,"",IF(C113="[for completion]","",IF(C113="","",C113/$C$131)))</f>
        <v/>
      </c>
      <c r="G113" s="184" t="str">
        <f>IF($D$131=0,"",IF(D113="[for completion]","",IF(D113="","",D113/$D$131)))</f>
        <v/>
      </c>
      <c r="I113" s="153"/>
      <c r="J113" s="153"/>
      <c r="K113" s="153"/>
      <c r="L113" s="181"/>
      <c r="M113" s="152"/>
      <c r="N113" s="152"/>
    </row>
    <row r="114" spans="1:14" s="226" customFormat="1" x14ac:dyDescent="0.25">
      <c r="A114" s="154" t="s">
        <v>144</v>
      </c>
      <c r="B114" s="186" t="s">
        <v>145</v>
      </c>
      <c r="C114" s="184"/>
      <c r="D114" s="184"/>
      <c r="E114" s="205"/>
      <c r="F114" s="184" t="str">
        <f>IF($C$131=0,"",IF(C114="[for completion]","",IF(C114="","",C114/$C$131)))</f>
        <v/>
      </c>
      <c r="G114" s="184" t="str">
        <f>IF($D$131=0,"",IF(D114="[for completion]","",IF(D114="","",D114/$D$131)))</f>
        <v/>
      </c>
      <c r="I114" s="153"/>
      <c r="J114" s="153"/>
      <c r="K114" s="153"/>
      <c r="L114" s="181"/>
      <c r="M114" s="152"/>
      <c r="N114" s="152"/>
    </row>
    <row r="115" spans="1:14" s="226" customFormat="1" x14ac:dyDescent="0.25">
      <c r="A115" s="154" t="s">
        <v>146</v>
      </c>
      <c r="B115" s="186" t="s">
        <v>147</v>
      </c>
      <c r="C115" s="184"/>
      <c r="D115" s="184"/>
      <c r="E115" s="205"/>
      <c r="F115" s="184" t="str">
        <f>IF($C$131=0,"",IF(C115="[for completion]","",IF(C115="","",C115/$C$131)))</f>
        <v/>
      </c>
      <c r="G115" s="184" t="str">
        <f>IF($D$131=0,"",IF(D115="[for completion]","",IF(D115="","",D115/$D$131)))</f>
        <v/>
      </c>
      <c r="I115" s="153"/>
      <c r="J115" s="153"/>
      <c r="K115" s="153"/>
      <c r="L115" s="181"/>
      <c r="M115" s="152"/>
      <c r="N115" s="152"/>
    </row>
    <row r="116" spans="1:14" s="226" customFormat="1" x14ac:dyDescent="0.25">
      <c r="A116" s="154" t="s">
        <v>148</v>
      </c>
      <c r="B116" s="186" t="s">
        <v>149</v>
      </c>
      <c r="C116" s="184"/>
      <c r="D116" s="184"/>
      <c r="E116" s="205"/>
      <c r="F116" s="184" t="str">
        <f>IF($C$131=0,"",IF(C116="[for completion]","",IF(C116="","",C116/$C$131)))</f>
        <v/>
      </c>
      <c r="G116" s="184" t="str">
        <f>IF($D$131=0,"",IF(D116="[for completion]","",IF(D116="","",D116/$D$131)))</f>
        <v/>
      </c>
      <c r="I116" s="153"/>
      <c r="J116" s="153"/>
      <c r="K116" s="153"/>
      <c r="L116" s="181"/>
      <c r="M116" s="152"/>
      <c r="N116" s="152"/>
    </row>
    <row r="117" spans="1:14" s="226" customFormat="1" x14ac:dyDescent="0.25">
      <c r="A117" s="154" t="s">
        <v>150</v>
      </c>
      <c r="B117" s="186" t="s">
        <v>151</v>
      </c>
      <c r="C117" s="184"/>
      <c r="D117" s="184"/>
      <c r="E117" s="181"/>
      <c r="F117" s="184" t="str">
        <f>IF($C$131=0,"",IF(C117="[for completion]","",IF(C117="","",C117/$C$131)))</f>
        <v/>
      </c>
      <c r="G117" s="184" t="str">
        <f>IF($D$131=0,"",IF(D117="[for completion]","",IF(D117="","",D117/$D$131)))</f>
        <v/>
      </c>
      <c r="I117" s="153"/>
      <c r="J117" s="153"/>
      <c r="K117" s="153"/>
      <c r="L117" s="181"/>
      <c r="M117" s="152"/>
      <c r="N117" s="152"/>
    </row>
    <row r="118" spans="1:14" x14ac:dyDescent="0.25">
      <c r="A118" s="154" t="s">
        <v>152</v>
      </c>
      <c r="B118" s="186" t="s">
        <v>153</v>
      </c>
      <c r="C118" s="184"/>
      <c r="D118" s="184"/>
      <c r="E118" s="181"/>
      <c r="F118" s="184" t="str">
        <f>IF($C$131=0,"",IF(C118="[for completion]","",IF(C118="","",C118/$C$131)))</f>
        <v/>
      </c>
      <c r="G118" s="184" t="str">
        <f>IF($D$131=0,"",IF(D118="[for completion]","",IF(D118="","",D118/$D$131)))</f>
        <v/>
      </c>
      <c r="L118" s="181"/>
      <c r="M118" s="152"/>
    </row>
    <row r="119" spans="1:14" x14ac:dyDescent="0.25">
      <c r="A119" s="154" t="s">
        <v>154</v>
      </c>
      <c r="B119" s="186" t="s">
        <v>155</v>
      </c>
      <c r="C119" s="184"/>
      <c r="D119" s="184"/>
      <c r="E119" s="181"/>
      <c r="F119" s="184" t="str">
        <f>IF($C$131=0,"",IF(C119="[for completion]","",IF(C119="","",C119/$C$131)))</f>
        <v/>
      </c>
      <c r="G119" s="184" t="str">
        <f>IF($D$131=0,"",IF(D119="[for completion]","",IF(D119="","",D119/$D$131)))</f>
        <v/>
      </c>
      <c r="L119" s="181"/>
      <c r="M119" s="152"/>
    </row>
    <row r="120" spans="1:14" x14ac:dyDescent="0.25">
      <c r="A120" s="154" t="s">
        <v>156</v>
      </c>
      <c r="B120" s="186" t="s">
        <v>157</v>
      </c>
      <c r="C120" s="184"/>
      <c r="D120" s="184"/>
      <c r="E120" s="181"/>
      <c r="F120" s="184" t="str">
        <f>IF($C$131=0,"",IF(C120="[for completion]","",IF(C120="","",C120/$C$131)))</f>
        <v/>
      </c>
      <c r="G120" s="184" t="str">
        <f>IF($D$131=0,"",IF(D120="[for completion]","",IF(D120="","",D120/$D$131)))</f>
        <v/>
      </c>
      <c r="L120" s="181"/>
      <c r="M120" s="152"/>
    </row>
    <row r="121" spans="1:14" x14ac:dyDescent="0.25">
      <c r="A121" s="154" t="s">
        <v>158</v>
      </c>
      <c r="B121" s="154" t="s">
        <v>159</v>
      </c>
      <c r="C121" s="184"/>
      <c r="D121" s="184"/>
      <c r="F121" s="184" t="str">
        <f>IF($C$131=0,"",IF(C121="[for completion]","",IF(C121="","",C121/$C$131)))</f>
        <v/>
      </c>
      <c r="G121" s="184" t="str">
        <f>IF($D$131=0,"",IF(D121="[for completion]","",IF(D121="","",D121/$D$131)))</f>
        <v/>
      </c>
      <c r="L121" s="181"/>
      <c r="M121" s="152"/>
    </row>
    <row r="122" spans="1:14" x14ac:dyDescent="0.25">
      <c r="A122" s="154" t="s">
        <v>160</v>
      </c>
      <c r="B122" s="186" t="s">
        <v>161</v>
      </c>
      <c r="C122" s="184"/>
      <c r="D122" s="184"/>
      <c r="E122" s="181"/>
      <c r="F122" s="184" t="str">
        <f>IF($C$131=0,"",IF(C122="[for completion]","",IF(C122="","",C122/$C$131)))</f>
        <v/>
      </c>
      <c r="G122" s="184" t="str">
        <f>IF($D$131=0,"",IF(D122="[for completion]","",IF(D122="","",D122/$D$131)))</f>
        <v/>
      </c>
      <c r="L122" s="181"/>
      <c r="M122" s="152"/>
    </row>
    <row r="123" spans="1:14" x14ac:dyDescent="0.25">
      <c r="A123" s="154" t="s">
        <v>162</v>
      </c>
      <c r="B123" s="186" t="s">
        <v>163</v>
      </c>
      <c r="C123" s="184"/>
      <c r="D123" s="184"/>
      <c r="E123" s="181"/>
      <c r="F123" s="184" t="str">
        <f>IF($C$131=0,"",IF(C123="[for completion]","",IF(C123="","",C123/$C$131)))</f>
        <v/>
      </c>
      <c r="G123" s="184" t="str">
        <f>IF($D$131=0,"",IF(D123="[for completion]","",IF(D123="","",D123/$D$131)))</f>
        <v/>
      </c>
      <c r="L123" s="181"/>
      <c r="M123" s="152"/>
    </row>
    <row r="124" spans="1:14" x14ac:dyDescent="0.25">
      <c r="A124" s="154" t="s">
        <v>164</v>
      </c>
      <c r="B124" s="186" t="s">
        <v>165</v>
      </c>
      <c r="C124" s="184"/>
      <c r="D124" s="184"/>
      <c r="E124" s="181"/>
      <c r="F124" s="184" t="str">
        <f>IF($C$131=0,"",IF(C124="[for completion]","",IF(C124="","",C124/$C$131)))</f>
        <v/>
      </c>
      <c r="G124" s="184" t="str">
        <f>IF($D$131=0,"",IF(D124="[for completion]","",IF(D124="","",D124/$D$131)))</f>
        <v/>
      </c>
      <c r="L124" s="228"/>
      <c r="M124" s="152"/>
    </row>
    <row r="125" spans="1:14" x14ac:dyDescent="0.25">
      <c r="A125" s="154" t="s">
        <v>166</v>
      </c>
      <c r="B125" s="154" t="s">
        <v>1494</v>
      </c>
      <c r="C125" s="184"/>
      <c r="D125" s="184"/>
      <c r="E125" s="181"/>
      <c r="F125" s="184" t="str">
        <f>IF($C$131=0,"",IF(C125="[for completion]","",IF(C125="","",C125/$C$131)))</f>
        <v/>
      </c>
      <c r="G125" s="184" t="str">
        <f>IF($D$131=0,"",IF(D125="[for completion]","",IF(D125="","",D125/$D$131)))</f>
        <v/>
      </c>
      <c r="L125" s="181"/>
      <c r="M125" s="152"/>
    </row>
    <row r="126" spans="1:14" x14ac:dyDescent="0.25">
      <c r="A126" s="154" t="s">
        <v>168</v>
      </c>
      <c r="B126" s="192" t="s">
        <v>167</v>
      </c>
      <c r="C126" s="184"/>
      <c r="D126" s="184"/>
      <c r="E126" s="181"/>
      <c r="F126" s="184" t="str">
        <f>IF($C$131=0,"",IF(C126="[for completion]","",IF(C126="","",C126/$C$131)))</f>
        <v/>
      </c>
      <c r="G126" s="184" t="str">
        <f>IF($D$131=0,"",IF(D126="[for completion]","",IF(D126="","",D126/$D$131)))</f>
        <v/>
      </c>
      <c r="H126" s="151"/>
      <c r="L126" s="181"/>
      <c r="M126" s="152"/>
    </row>
    <row r="127" spans="1:14" x14ac:dyDescent="0.25">
      <c r="A127" s="154" t="s">
        <v>170</v>
      </c>
      <c r="B127" s="186" t="s">
        <v>169</v>
      </c>
      <c r="C127" s="184"/>
      <c r="D127" s="184"/>
      <c r="E127" s="181"/>
      <c r="F127" s="184" t="str">
        <f>IF($C$131=0,"",IF(C127="[for completion]","",IF(C127="","",C127/$C$131)))</f>
        <v/>
      </c>
      <c r="G127" s="184" t="str">
        <f>IF($D$131=0,"",IF(D127="[for completion]","",IF(D127="","",D127/$D$131)))</f>
        <v/>
      </c>
      <c r="H127" s="152"/>
      <c r="L127" s="181"/>
      <c r="M127" s="152"/>
    </row>
    <row r="128" spans="1:14" x14ac:dyDescent="0.25">
      <c r="A128" s="154" t="s">
        <v>172</v>
      </c>
      <c r="B128" s="186" t="s">
        <v>171</v>
      </c>
      <c r="C128" s="184"/>
      <c r="D128" s="184"/>
      <c r="E128" s="181"/>
      <c r="F128" s="184" t="str">
        <f>IF($C$131=0,"",IF(C128="[for completion]","",IF(C128="","",C128/$C$131)))</f>
        <v/>
      </c>
      <c r="G128" s="184" t="str">
        <f>IF($D$131=0,"",IF(D128="[for completion]","",IF(D128="","",D128/$D$131)))</f>
        <v/>
      </c>
      <c r="H128" s="152"/>
      <c r="L128" s="152"/>
      <c r="M128" s="152"/>
    </row>
    <row r="129" spans="1:14" x14ac:dyDescent="0.25">
      <c r="A129" s="154" t="s">
        <v>174</v>
      </c>
      <c r="B129" s="186" t="s">
        <v>173</v>
      </c>
      <c r="C129" s="184"/>
      <c r="D129" s="184"/>
      <c r="E129" s="181"/>
      <c r="F129" s="184" t="str">
        <f>IF($C$131=0,"",IF(C129="[for completion]","",IF(C129="","",C129/$C$131)))</f>
        <v/>
      </c>
      <c r="G129" s="184" t="str">
        <f>IF($D$131=0,"",IF(D129="[for completion]","",IF(D129="","",D129/$D$131)))</f>
        <v/>
      </c>
      <c r="H129" s="152"/>
      <c r="L129" s="152"/>
      <c r="M129" s="152"/>
    </row>
    <row r="130" spans="1:14" outlineLevel="1" x14ac:dyDescent="0.25">
      <c r="A130" s="154" t="s">
        <v>175</v>
      </c>
      <c r="B130" s="186" t="s">
        <v>70</v>
      </c>
      <c r="C130" s="184"/>
      <c r="D130" s="184"/>
      <c r="E130" s="181"/>
      <c r="F130" s="184" t="str">
        <f>IF($C$131=0,"",IF(C130="[for completion]","",IF(C130="","",C130/$C$131)))</f>
        <v/>
      </c>
      <c r="G130" s="184" t="str">
        <f>IF($D$131=0,"",IF(D130="[for completion]","",IF(D130="","",D130/$D$131)))</f>
        <v/>
      </c>
      <c r="H130" s="152"/>
      <c r="L130" s="152"/>
      <c r="M130" s="152"/>
    </row>
    <row r="131" spans="1:14" outlineLevel="1" x14ac:dyDescent="0.25">
      <c r="A131" s="154" t="s">
        <v>176</v>
      </c>
      <c r="B131" s="191" t="s">
        <v>72</v>
      </c>
      <c r="C131" s="190">
        <f>SUM(C112:C130)</f>
        <v>22395.356930559501</v>
      </c>
      <c r="D131" s="220"/>
      <c r="E131" s="225"/>
      <c r="F131" s="201">
        <f>SUM(F112:F130)</f>
        <v>1</v>
      </c>
      <c r="G131" s="201">
        <f>SUM(G112:G130)</f>
        <v>0</v>
      </c>
      <c r="H131" s="152"/>
      <c r="L131" s="152"/>
      <c r="M131" s="152"/>
    </row>
    <row r="132" spans="1:14" outlineLevel="1" x14ac:dyDescent="0.25">
      <c r="A132" s="154" t="s">
        <v>178</v>
      </c>
      <c r="B132" s="155" t="s">
        <v>177</v>
      </c>
      <c r="C132" s="184"/>
      <c r="D132" s="184"/>
      <c r="E132" s="181"/>
      <c r="F132" s="184" t="str">
        <f>IF($C$131=0,"",IF(C132="[for completion]","",IF(C132="","",C132/$C$131)))</f>
        <v/>
      </c>
      <c r="G132" s="184" t="str">
        <f>IF($D$131=0,"",IF(D132="[for completion]","",IF(D132="","",D132/$D$131)))</f>
        <v/>
      </c>
      <c r="H132" s="152"/>
      <c r="L132" s="152"/>
      <c r="M132" s="152"/>
    </row>
    <row r="133" spans="1:14" outlineLevel="1" x14ac:dyDescent="0.25">
      <c r="A133" s="154" t="s">
        <v>179</v>
      </c>
      <c r="B133" s="155" t="s">
        <v>177</v>
      </c>
      <c r="C133" s="184"/>
      <c r="D133" s="184"/>
      <c r="E133" s="181"/>
      <c r="F133" s="184" t="str">
        <f>IF($C$131=0,"",IF(C133="[for completion]","",IF(C133="","",C133/$C$131)))</f>
        <v/>
      </c>
      <c r="G133" s="184" t="str">
        <f>IF($D$131=0,"",IF(D133="[for completion]","",IF(D133="","",D133/$D$131)))</f>
        <v/>
      </c>
      <c r="H133" s="152"/>
      <c r="L133" s="152"/>
      <c r="M133" s="152"/>
    </row>
    <row r="134" spans="1:14" outlineLevel="1" x14ac:dyDescent="0.25">
      <c r="A134" s="154" t="s">
        <v>180</v>
      </c>
      <c r="B134" s="155" t="s">
        <v>177</v>
      </c>
      <c r="C134" s="184"/>
      <c r="D134" s="184"/>
      <c r="E134" s="181"/>
      <c r="F134" s="184" t="str">
        <f>IF($C$131=0,"",IF(C134="[for completion]","",IF(C134="","",C134/$C$131)))</f>
        <v/>
      </c>
      <c r="G134" s="184" t="str">
        <f>IF($D$131=0,"",IF(D134="[for completion]","",IF(D134="","",D134/$D$131)))</f>
        <v/>
      </c>
      <c r="H134" s="152"/>
      <c r="L134" s="152"/>
      <c r="M134" s="152"/>
    </row>
    <row r="135" spans="1:14" outlineLevel="1" x14ac:dyDescent="0.25">
      <c r="A135" s="154" t="s">
        <v>181</v>
      </c>
      <c r="B135" s="155" t="s">
        <v>177</v>
      </c>
      <c r="C135" s="184"/>
      <c r="D135" s="184"/>
      <c r="E135" s="181"/>
      <c r="F135" s="184" t="str">
        <f>IF($C$131=0,"",IF(C135="[for completion]","",IF(C135="","",C135/$C$131)))</f>
        <v/>
      </c>
      <c r="G135" s="184" t="str">
        <f>IF($D$131=0,"",IF(D135="[for completion]","",IF(D135="","",D135/$D$131)))</f>
        <v/>
      </c>
      <c r="H135" s="152"/>
      <c r="L135" s="152"/>
      <c r="M135" s="152"/>
    </row>
    <row r="136" spans="1:14" outlineLevel="1" x14ac:dyDescent="0.25">
      <c r="A136" s="154" t="s">
        <v>182</v>
      </c>
      <c r="B136" s="155" t="s">
        <v>177</v>
      </c>
      <c r="C136" s="184"/>
      <c r="D136" s="184"/>
      <c r="E136" s="181"/>
      <c r="F136" s="184" t="str">
        <f>IF($C$131=0,"",IF(C136="[for completion]","",IF(C136="","",C136/$C$131)))</f>
        <v/>
      </c>
      <c r="G136" s="184" t="str">
        <f>IF($D$131=0,"",IF(D136="[for completion]","",IF(D136="","",D136/$D$131)))</f>
        <v/>
      </c>
      <c r="H136" s="152"/>
      <c r="L136" s="152"/>
      <c r="M136" s="152"/>
    </row>
    <row r="137" spans="1:14" ht="15" customHeight="1" x14ac:dyDescent="0.25">
      <c r="A137" s="159"/>
      <c r="B137" s="160" t="s">
        <v>183</v>
      </c>
      <c r="C137" s="157" t="s">
        <v>137</v>
      </c>
      <c r="D137" s="157" t="s">
        <v>138</v>
      </c>
      <c r="E137" s="158"/>
      <c r="F137" s="157" t="s">
        <v>139</v>
      </c>
      <c r="G137" s="157" t="s">
        <v>140</v>
      </c>
      <c r="H137" s="152"/>
      <c r="L137" s="152"/>
      <c r="M137" s="152"/>
    </row>
    <row r="138" spans="1:14" s="226" customFormat="1" x14ac:dyDescent="0.25">
      <c r="A138" s="154" t="s">
        <v>184</v>
      </c>
      <c r="B138" s="186" t="s">
        <v>3</v>
      </c>
      <c r="C138" s="204">
        <v>17000</v>
      </c>
      <c r="D138" s="220"/>
      <c r="E138" s="227"/>
      <c r="F138" s="201">
        <f>IF($C$157=0,"",IF(C138="[for completion]","",IF(C138="","",C138/$C$157)))</f>
        <v>1</v>
      </c>
      <c r="G138" s="201" t="str">
        <f>IF($D$157=0,"",IF(D138="[for completion]","",IF(D138="","",D138/$D$157)))</f>
        <v/>
      </c>
      <c r="H138" s="152"/>
      <c r="I138" s="153"/>
      <c r="J138" s="153"/>
      <c r="K138" s="153"/>
      <c r="L138" s="152"/>
      <c r="M138" s="152"/>
      <c r="N138" s="152"/>
    </row>
    <row r="139" spans="1:14" s="226" customFormat="1" x14ac:dyDescent="0.25">
      <c r="A139" s="154" t="s">
        <v>185</v>
      </c>
      <c r="B139" s="186" t="s">
        <v>143</v>
      </c>
      <c r="C139" s="184"/>
      <c r="D139" s="184"/>
      <c r="E139" s="205"/>
      <c r="F139" s="184" t="str">
        <f>IF($C$157=0,"",IF(C139="[for completion]","",IF(C139="","",C139/$C$157)))</f>
        <v/>
      </c>
      <c r="G139" s="184" t="str">
        <f>IF($D$157=0,"",IF(D139="[for completion]","",IF(D139="","",D139/$D$157)))</f>
        <v/>
      </c>
      <c r="H139" s="152"/>
      <c r="I139" s="153"/>
      <c r="J139" s="153"/>
      <c r="K139" s="153"/>
      <c r="L139" s="152"/>
      <c r="M139" s="152"/>
      <c r="N139" s="152"/>
    </row>
    <row r="140" spans="1:14" s="226" customFormat="1" x14ac:dyDescent="0.25">
      <c r="A140" s="154" t="s">
        <v>186</v>
      </c>
      <c r="B140" s="186" t="s">
        <v>145</v>
      </c>
      <c r="C140" s="184"/>
      <c r="D140" s="184"/>
      <c r="E140" s="205"/>
      <c r="F140" s="184" t="str">
        <f>IF($C$157=0,"",IF(C140="[for completion]","",IF(C140="","",C140/$C$157)))</f>
        <v/>
      </c>
      <c r="G140" s="184" t="str">
        <f>IF($D$157=0,"",IF(D140="[for completion]","",IF(D140="","",D140/$D$157)))</f>
        <v/>
      </c>
      <c r="H140" s="152"/>
      <c r="I140" s="153"/>
      <c r="J140" s="153"/>
      <c r="K140" s="153"/>
      <c r="L140" s="152"/>
      <c r="M140" s="152"/>
      <c r="N140" s="152"/>
    </row>
    <row r="141" spans="1:14" s="226" customFormat="1" x14ac:dyDescent="0.25">
      <c r="A141" s="154" t="s">
        <v>187</v>
      </c>
      <c r="B141" s="186" t="s">
        <v>147</v>
      </c>
      <c r="C141" s="184"/>
      <c r="D141" s="184"/>
      <c r="E141" s="205"/>
      <c r="F141" s="184" t="str">
        <f>IF($C$157=0,"",IF(C141="[for completion]","",IF(C141="","",C141/$C$157)))</f>
        <v/>
      </c>
      <c r="G141" s="184" t="str">
        <f>IF($D$157=0,"",IF(D141="[for completion]","",IF(D141="","",D141/$D$157)))</f>
        <v/>
      </c>
      <c r="H141" s="152"/>
      <c r="I141" s="153"/>
      <c r="J141" s="153"/>
      <c r="K141" s="153"/>
      <c r="L141" s="152"/>
      <c r="M141" s="152"/>
      <c r="N141" s="152"/>
    </row>
    <row r="142" spans="1:14" s="226" customFormat="1" x14ac:dyDescent="0.25">
      <c r="A142" s="154" t="s">
        <v>188</v>
      </c>
      <c r="B142" s="186" t="s">
        <v>149</v>
      </c>
      <c r="C142" s="184"/>
      <c r="D142" s="184"/>
      <c r="E142" s="205"/>
      <c r="F142" s="184" t="str">
        <f>IF($C$157=0,"",IF(C142="[for completion]","",IF(C142="","",C142/$C$157)))</f>
        <v/>
      </c>
      <c r="G142" s="184" t="str">
        <f>IF($D$157=0,"",IF(D142="[for completion]","",IF(D142="","",D142/$D$157)))</f>
        <v/>
      </c>
      <c r="H142" s="152"/>
      <c r="I142" s="153"/>
      <c r="J142" s="153"/>
      <c r="K142" s="153"/>
      <c r="L142" s="152"/>
      <c r="M142" s="152"/>
      <c r="N142" s="152"/>
    </row>
    <row r="143" spans="1:14" s="226" customFormat="1" x14ac:dyDescent="0.25">
      <c r="A143" s="154" t="s">
        <v>189</v>
      </c>
      <c r="B143" s="186" t="s">
        <v>151</v>
      </c>
      <c r="C143" s="184"/>
      <c r="D143" s="184"/>
      <c r="E143" s="181"/>
      <c r="F143" s="184" t="str">
        <f>IF($C$157=0,"",IF(C143="[for completion]","",IF(C143="","",C143/$C$157)))</f>
        <v/>
      </c>
      <c r="G143" s="184" t="str">
        <f>IF($D$157=0,"",IF(D143="[for completion]","",IF(D143="","",D143/$D$157)))</f>
        <v/>
      </c>
      <c r="H143" s="152"/>
      <c r="I143" s="153"/>
      <c r="J143" s="153"/>
      <c r="K143" s="153"/>
      <c r="L143" s="152"/>
      <c r="M143" s="152"/>
      <c r="N143" s="152"/>
    </row>
    <row r="144" spans="1:14" x14ac:dyDescent="0.25">
      <c r="A144" s="154" t="s">
        <v>190</v>
      </c>
      <c r="B144" s="186" t="s">
        <v>153</v>
      </c>
      <c r="C144" s="184"/>
      <c r="D144" s="184"/>
      <c r="E144" s="181"/>
      <c r="F144" s="184" t="str">
        <f>IF($C$157=0,"",IF(C144="[for completion]","",IF(C144="","",C144/$C$157)))</f>
        <v/>
      </c>
      <c r="G144" s="184" t="str">
        <f>IF($D$157=0,"",IF(D144="[for completion]","",IF(D144="","",D144/$D$157)))</f>
        <v/>
      </c>
      <c r="H144" s="152"/>
      <c r="L144" s="152"/>
      <c r="M144" s="152"/>
    </row>
    <row r="145" spans="1:14" x14ac:dyDescent="0.25">
      <c r="A145" s="154" t="s">
        <v>191</v>
      </c>
      <c r="B145" s="186" t="s">
        <v>155</v>
      </c>
      <c r="C145" s="184"/>
      <c r="D145" s="184"/>
      <c r="E145" s="181"/>
      <c r="F145" s="184" t="str">
        <f>IF($C$157=0,"",IF(C145="[for completion]","",IF(C145="","",C145/$C$157)))</f>
        <v/>
      </c>
      <c r="G145" s="184" t="str">
        <f>IF($D$157=0,"",IF(D145="[for completion]","",IF(D145="","",D145/$D$157)))</f>
        <v/>
      </c>
      <c r="H145" s="152"/>
      <c r="L145" s="152"/>
      <c r="M145" s="152"/>
      <c r="N145" s="151"/>
    </row>
    <row r="146" spans="1:14" x14ac:dyDescent="0.25">
      <c r="A146" s="154" t="s">
        <v>192</v>
      </c>
      <c r="B146" s="186" t="s">
        <v>157</v>
      </c>
      <c r="C146" s="184"/>
      <c r="D146" s="184"/>
      <c r="E146" s="181"/>
      <c r="F146" s="184" t="str">
        <f>IF($C$157=0,"",IF(C146="[for completion]","",IF(C146="","",C146/$C$157)))</f>
        <v/>
      </c>
      <c r="G146" s="184" t="str">
        <f>IF($D$157=0,"",IF(D146="[for completion]","",IF(D146="","",D146/$D$157)))</f>
        <v/>
      </c>
      <c r="H146" s="152"/>
      <c r="L146" s="152"/>
      <c r="M146" s="152"/>
      <c r="N146" s="151"/>
    </row>
    <row r="147" spans="1:14" x14ac:dyDescent="0.25">
      <c r="A147" s="154" t="s">
        <v>193</v>
      </c>
      <c r="B147" s="154" t="s">
        <v>159</v>
      </c>
      <c r="C147" s="184"/>
      <c r="D147" s="184"/>
      <c r="F147" s="184" t="str">
        <f>IF($C$157=0,"",IF(C147="[for completion]","",IF(C147="","",C147/$C$157)))</f>
        <v/>
      </c>
      <c r="G147" s="184" t="str">
        <f>IF($D$157=0,"",IF(D147="[for completion]","",IF(D147="","",D147/$D$157)))</f>
        <v/>
      </c>
      <c r="H147" s="152"/>
      <c r="L147" s="152"/>
      <c r="M147" s="152"/>
      <c r="N147" s="151"/>
    </row>
    <row r="148" spans="1:14" x14ac:dyDescent="0.25">
      <c r="A148" s="154" t="s">
        <v>194</v>
      </c>
      <c r="B148" s="186" t="s">
        <v>161</v>
      </c>
      <c r="C148" s="184"/>
      <c r="D148" s="184"/>
      <c r="E148" s="181"/>
      <c r="F148" s="184" t="str">
        <f>IF($C$157=0,"",IF(C148="[for completion]","",IF(C148="","",C148/$C$157)))</f>
        <v/>
      </c>
      <c r="G148" s="184" t="str">
        <f>IF($D$157=0,"",IF(D148="[for completion]","",IF(D148="","",D148/$D$157)))</f>
        <v/>
      </c>
      <c r="H148" s="152"/>
      <c r="L148" s="152"/>
      <c r="M148" s="152"/>
      <c r="N148" s="151"/>
    </row>
    <row r="149" spans="1:14" x14ac:dyDescent="0.25">
      <c r="A149" s="154" t="s">
        <v>195</v>
      </c>
      <c r="B149" s="186" t="s">
        <v>163</v>
      </c>
      <c r="C149" s="184"/>
      <c r="D149" s="184"/>
      <c r="E149" s="181"/>
      <c r="F149" s="184" t="str">
        <f>IF($C$157=0,"",IF(C149="[for completion]","",IF(C149="","",C149/$C$157)))</f>
        <v/>
      </c>
      <c r="G149" s="184" t="str">
        <f>IF($D$157=0,"",IF(D149="[for completion]","",IF(D149="","",D149/$D$157)))</f>
        <v/>
      </c>
      <c r="H149" s="152"/>
      <c r="L149" s="152"/>
      <c r="M149" s="152"/>
      <c r="N149" s="151"/>
    </row>
    <row r="150" spans="1:14" x14ac:dyDescent="0.25">
      <c r="A150" s="154" t="s">
        <v>196</v>
      </c>
      <c r="B150" s="186" t="s">
        <v>165</v>
      </c>
      <c r="C150" s="184"/>
      <c r="D150" s="184"/>
      <c r="E150" s="181"/>
      <c r="F150" s="184" t="str">
        <f>IF($C$157=0,"",IF(C150="[for completion]","",IF(C150="","",C150/$C$157)))</f>
        <v/>
      </c>
      <c r="G150" s="184" t="str">
        <f>IF($D$157=0,"",IF(D150="[for completion]","",IF(D150="","",D150/$D$157)))</f>
        <v/>
      </c>
      <c r="H150" s="152"/>
      <c r="L150" s="152"/>
      <c r="M150" s="152"/>
      <c r="N150" s="151"/>
    </row>
    <row r="151" spans="1:14" x14ac:dyDescent="0.25">
      <c r="A151" s="154" t="s">
        <v>197</v>
      </c>
      <c r="B151" s="154" t="s">
        <v>1494</v>
      </c>
      <c r="C151" s="184"/>
      <c r="D151" s="184"/>
      <c r="E151" s="181"/>
      <c r="F151" s="184" t="str">
        <f>IF($C$157=0,"",IF(C151="[for completion]","",IF(C151="","",C151/$C$157)))</f>
        <v/>
      </c>
      <c r="G151" s="184" t="str">
        <f>IF($D$157=0,"",IF(D151="[for completion]","",IF(D151="","",D151/$D$157)))</f>
        <v/>
      </c>
      <c r="H151" s="152"/>
      <c r="L151" s="152"/>
      <c r="M151" s="152"/>
      <c r="N151" s="151"/>
    </row>
    <row r="152" spans="1:14" x14ac:dyDescent="0.25">
      <c r="A152" s="154" t="s">
        <v>198</v>
      </c>
      <c r="B152" s="192" t="s">
        <v>167</v>
      </c>
      <c r="C152" s="184"/>
      <c r="D152" s="184"/>
      <c r="E152" s="181"/>
      <c r="F152" s="184" t="str">
        <f>IF($C$157=0,"",IF(C152="[for completion]","",IF(C152="","",C152/$C$157)))</f>
        <v/>
      </c>
      <c r="G152" s="184" t="str">
        <f>IF($D$157=0,"",IF(D152="[for completion]","",IF(D152="","",D152/$D$157)))</f>
        <v/>
      </c>
      <c r="H152" s="152"/>
      <c r="L152" s="152"/>
      <c r="M152" s="152"/>
      <c r="N152" s="151"/>
    </row>
    <row r="153" spans="1:14" x14ac:dyDescent="0.25">
      <c r="A153" s="154" t="s">
        <v>199</v>
      </c>
      <c r="B153" s="186" t="s">
        <v>169</v>
      </c>
      <c r="C153" s="184"/>
      <c r="D153" s="184"/>
      <c r="E153" s="181"/>
      <c r="F153" s="184" t="str">
        <f>IF($C$157=0,"",IF(C153="[for completion]","",IF(C153="","",C153/$C$157)))</f>
        <v/>
      </c>
      <c r="G153" s="184" t="str">
        <f>IF($D$157=0,"",IF(D153="[for completion]","",IF(D153="","",D153/$D$157)))</f>
        <v/>
      </c>
      <c r="H153" s="152"/>
      <c r="L153" s="152"/>
      <c r="M153" s="152"/>
      <c r="N153" s="151"/>
    </row>
    <row r="154" spans="1:14" x14ac:dyDescent="0.25">
      <c r="A154" s="154" t="s">
        <v>200</v>
      </c>
      <c r="B154" s="186" t="s">
        <v>171</v>
      </c>
      <c r="C154" s="184"/>
      <c r="D154" s="184"/>
      <c r="E154" s="181"/>
      <c r="F154" s="184" t="str">
        <f>IF($C$157=0,"",IF(C154="[for completion]","",IF(C154="","",C154/$C$157)))</f>
        <v/>
      </c>
      <c r="G154" s="184" t="str">
        <f>IF($D$157=0,"",IF(D154="[for completion]","",IF(D154="","",D154/$D$157)))</f>
        <v/>
      </c>
      <c r="H154" s="152"/>
      <c r="L154" s="152"/>
      <c r="M154" s="152"/>
      <c r="N154" s="151"/>
    </row>
    <row r="155" spans="1:14" x14ac:dyDescent="0.25">
      <c r="A155" s="154" t="s">
        <v>201</v>
      </c>
      <c r="B155" s="186" t="s">
        <v>173</v>
      </c>
      <c r="C155" s="184"/>
      <c r="D155" s="184"/>
      <c r="E155" s="181"/>
      <c r="F155" s="184" t="str">
        <f>IF($C$157=0,"",IF(C155="[for completion]","",IF(C155="","",C155/$C$157)))</f>
        <v/>
      </c>
      <c r="G155" s="184" t="str">
        <f>IF($D$157=0,"",IF(D155="[for completion]","",IF(D155="","",D155/$D$157)))</f>
        <v/>
      </c>
      <c r="H155" s="152"/>
      <c r="L155" s="152"/>
      <c r="M155" s="152"/>
      <c r="N155" s="151"/>
    </row>
    <row r="156" spans="1:14" outlineLevel="1" x14ac:dyDescent="0.25">
      <c r="A156" s="154" t="s">
        <v>202</v>
      </c>
      <c r="B156" s="186" t="s">
        <v>70</v>
      </c>
      <c r="C156" s="184"/>
      <c r="D156" s="184"/>
      <c r="E156" s="181"/>
      <c r="F156" s="184" t="str">
        <f>IF($C$157=0,"",IF(C156="[for completion]","",IF(C156="","",C156/$C$157)))</f>
        <v/>
      </c>
      <c r="G156" s="184" t="str">
        <f>IF($D$157=0,"",IF(D156="[for completion]","",IF(D156="","",D156/$D$157)))</f>
        <v/>
      </c>
      <c r="H156" s="152"/>
      <c r="L156" s="152"/>
      <c r="M156" s="152"/>
      <c r="N156" s="151"/>
    </row>
    <row r="157" spans="1:14" outlineLevel="1" x14ac:dyDescent="0.25">
      <c r="A157" s="154" t="s">
        <v>203</v>
      </c>
      <c r="B157" s="191" t="s">
        <v>72</v>
      </c>
      <c r="C157" s="190">
        <f>SUM(C138:C156)</f>
        <v>17000</v>
      </c>
      <c r="D157" s="220"/>
      <c r="E157" s="225"/>
      <c r="F157" s="201">
        <f>SUM(F138:F156)</f>
        <v>1</v>
      </c>
      <c r="G157" s="201">
        <f>SUM(G138:G156)</f>
        <v>0</v>
      </c>
      <c r="H157" s="152"/>
      <c r="L157" s="152"/>
      <c r="M157" s="152"/>
      <c r="N157" s="151"/>
    </row>
    <row r="158" spans="1:14" outlineLevel="1" x14ac:dyDescent="0.25">
      <c r="A158" s="154" t="s">
        <v>204</v>
      </c>
      <c r="B158" s="155" t="s">
        <v>177</v>
      </c>
      <c r="C158" s="184"/>
      <c r="D158" s="184"/>
      <c r="E158" s="181"/>
      <c r="F158" s="184" t="str">
        <f>IF($C$157=0,"",IF(C158="[for completion]","",IF(C158="","",C158/$C$157)))</f>
        <v/>
      </c>
      <c r="G158" s="184" t="str">
        <f>IF($D$157=0,"",IF(D158="[for completion]","",IF(D158="","",D158/$D$157)))</f>
        <v/>
      </c>
      <c r="H158" s="152"/>
      <c r="L158" s="152"/>
      <c r="M158" s="152"/>
      <c r="N158" s="151"/>
    </row>
    <row r="159" spans="1:14" outlineLevel="1" x14ac:dyDescent="0.25">
      <c r="A159" s="154" t="s">
        <v>205</v>
      </c>
      <c r="B159" s="155" t="s">
        <v>177</v>
      </c>
      <c r="C159" s="184"/>
      <c r="D159" s="184"/>
      <c r="E159" s="181"/>
      <c r="F159" s="184" t="str">
        <f>IF($C$157=0,"",IF(C159="[for completion]","",IF(C159="","",C159/$C$157)))</f>
        <v/>
      </c>
      <c r="G159" s="184" t="str">
        <f>IF($D$157=0,"",IF(D159="[for completion]","",IF(D159="","",D159/$D$157)))</f>
        <v/>
      </c>
      <c r="H159" s="152"/>
      <c r="L159" s="152"/>
      <c r="M159" s="152"/>
      <c r="N159" s="151"/>
    </row>
    <row r="160" spans="1:14" outlineLevel="1" x14ac:dyDescent="0.25">
      <c r="A160" s="154" t="s">
        <v>206</v>
      </c>
      <c r="B160" s="155" t="s">
        <v>177</v>
      </c>
      <c r="C160" s="184"/>
      <c r="D160" s="184"/>
      <c r="E160" s="181"/>
      <c r="F160" s="184" t="str">
        <f>IF($C$157=0,"",IF(C160="[for completion]","",IF(C160="","",C160/$C$157)))</f>
        <v/>
      </c>
      <c r="G160" s="184" t="str">
        <f>IF($D$157=0,"",IF(D160="[for completion]","",IF(D160="","",D160/$D$157)))</f>
        <v/>
      </c>
      <c r="H160" s="152"/>
      <c r="L160" s="152"/>
      <c r="M160" s="152"/>
      <c r="N160" s="151"/>
    </row>
    <row r="161" spans="1:14" outlineLevel="1" x14ac:dyDescent="0.25">
      <c r="A161" s="154" t="s">
        <v>207</v>
      </c>
      <c r="B161" s="155" t="s">
        <v>177</v>
      </c>
      <c r="C161" s="184"/>
      <c r="D161" s="184"/>
      <c r="E161" s="181"/>
      <c r="F161" s="184" t="str">
        <f>IF($C$157=0,"",IF(C161="[for completion]","",IF(C161="","",C161/$C$157)))</f>
        <v/>
      </c>
      <c r="G161" s="184" t="str">
        <f>IF($D$157=0,"",IF(D161="[for completion]","",IF(D161="","",D161/$D$157)))</f>
        <v/>
      </c>
      <c r="H161" s="152"/>
      <c r="L161" s="152"/>
      <c r="M161" s="152"/>
      <c r="N161" s="151"/>
    </row>
    <row r="162" spans="1:14" outlineLevel="1" x14ac:dyDescent="0.25">
      <c r="A162" s="154" t="s">
        <v>208</v>
      </c>
      <c r="B162" s="155" t="s">
        <v>177</v>
      </c>
      <c r="C162" s="184"/>
      <c r="D162" s="184"/>
      <c r="E162" s="181"/>
      <c r="F162" s="184" t="str">
        <f>IF($C$157=0,"",IF(C162="[for completion]","",IF(C162="","",C162/$C$157)))</f>
        <v/>
      </c>
      <c r="G162" s="184" t="str">
        <f>IF($D$157=0,"",IF(D162="[for completion]","",IF(D162="","",D162/$D$157)))</f>
        <v/>
      </c>
      <c r="H162" s="152"/>
      <c r="L162" s="152"/>
      <c r="M162" s="152"/>
      <c r="N162" s="151"/>
    </row>
    <row r="163" spans="1:14" ht="15" customHeight="1" x14ac:dyDescent="0.25">
      <c r="A163" s="159"/>
      <c r="B163" s="160" t="s">
        <v>209</v>
      </c>
      <c r="C163" s="224" t="s">
        <v>137</v>
      </c>
      <c r="D163" s="224" t="s">
        <v>138</v>
      </c>
      <c r="E163" s="158"/>
      <c r="F163" s="224" t="s">
        <v>139</v>
      </c>
      <c r="G163" s="224" t="s">
        <v>140</v>
      </c>
      <c r="H163" s="152"/>
      <c r="L163" s="152"/>
      <c r="M163" s="152"/>
      <c r="N163" s="151"/>
    </row>
    <row r="164" spans="1:14" x14ac:dyDescent="0.25">
      <c r="A164" s="154" t="s">
        <v>210</v>
      </c>
      <c r="B164" s="223" t="s">
        <v>211</v>
      </c>
      <c r="C164" s="204">
        <v>17000</v>
      </c>
      <c r="D164" s="220"/>
      <c r="E164" s="219"/>
      <c r="F164" s="201">
        <f>IF($C$167=0,"",IF(C164="[for completion]","",IF(C164="","",C164/$C$167)))</f>
        <v>1</v>
      </c>
      <c r="G164" s="201" t="str">
        <f>IF($D$167=0,"",IF(D164="[for completion]","",IF(D164="","",D164/$D$167)))</f>
        <v/>
      </c>
      <c r="H164" s="152"/>
      <c r="L164" s="152"/>
      <c r="M164" s="152"/>
      <c r="N164" s="151"/>
    </row>
    <row r="165" spans="1:14" x14ac:dyDescent="0.25">
      <c r="A165" s="154" t="s">
        <v>212</v>
      </c>
      <c r="B165" s="223" t="s">
        <v>213</v>
      </c>
      <c r="C165" s="184"/>
      <c r="D165" s="184"/>
      <c r="E165" s="188"/>
      <c r="F165" s="184" t="str">
        <f>IF($C$167=0,"",IF(C165="[for completion]","",IF(C165="","",C165/$C$167)))</f>
        <v/>
      </c>
      <c r="G165" s="184" t="str">
        <f>IF($D$167=0,"",IF(D165="[for completion]","",IF(D165="","",D165/$D$167)))</f>
        <v/>
      </c>
      <c r="H165" s="152"/>
      <c r="L165" s="152"/>
      <c r="M165" s="152"/>
      <c r="N165" s="151"/>
    </row>
    <row r="166" spans="1:14" x14ac:dyDescent="0.25">
      <c r="A166" s="154" t="s">
        <v>214</v>
      </c>
      <c r="B166" s="223" t="s">
        <v>70</v>
      </c>
      <c r="C166" s="184"/>
      <c r="D166" s="184"/>
      <c r="E166" s="188"/>
      <c r="F166" s="184" t="str">
        <f>IF($C$167=0,"",IF(C166="[for completion]","",IF(C166="","",C166/$C$167)))</f>
        <v/>
      </c>
      <c r="G166" s="184" t="str">
        <f>IF($D$167=0,"",IF(D166="[for completion]","",IF(D166="","",D166/$D$167)))</f>
        <v/>
      </c>
      <c r="H166" s="152"/>
      <c r="L166" s="152"/>
      <c r="M166" s="152"/>
      <c r="N166" s="151"/>
    </row>
    <row r="167" spans="1:14" x14ac:dyDescent="0.25">
      <c r="A167" s="154" t="s">
        <v>215</v>
      </c>
      <c r="B167" s="222" t="s">
        <v>72</v>
      </c>
      <c r="C167" s="221">
        <f>SUM(C164:C166)</f>
        <v>17000</v>
      </c>
      <c r="D167" s="220"/>
      <c r="E167" s="219"/>
      <c r="F167" s="218">
        <f>SUM(F164:F166)</f>
        <v>1</v>
      </c>
      <c r="G167" s="217">
        <f>SUM(G164:G166)</f>
        <v>0</v>
      </c>
      <c r="H167" s="152"/>
      <c r="L167" s="152"/>
      <c r="M167" s="152"/>
      <c r="N167" s="151"/>
    </row>
    <row r="168" spans="1:14" outlineLevel="1" x14ac:dyDescent="0.25">
      <c r="A168" s="154" t="s">
        <v>216</v>
      </c>
      <c r="B168" s="216"/>
      <c r="C168" s="215"/>
      <c r="D168" s="215"/>
      <c r="E168" s="188"/>
      <c r="F168" s="214"/>
      <c r="G168" s="213"/>
      <c r="H168" s="152"/>
      <c r="L168" s="152"/>
      <c r="M168" s="152"/>
      <c r="N168" s="151"/>
    </row>
    <row r="169" spans="1:14" outlineLevel="1" x14ac:dyDescent="0.25">
      <c r="A169" s="154" t="s">
        <v>217</v>
      </c>
      <c r="B169" s="216"/>
      <c r="C169" s="215"/>
      <c r="D169" s="215"/>
      <c r="E169" s="188"/>
      <c r="F169" s="214"/>
      <c r="G169" s="213"/>
      <c r="H169" s="152"/>
      <c r="L169" s="152"/>
      <c r="M169" s="152"/>
      <c r="N169" s="151"/>
    </row>
    <row r="170" spans="1:14" outlineLevel="1" x14ac:dyDescent="0.25">
      <c r="A170" s="154" t="s">
        <v>218</v>
      </c>
      <c r="B170" s="216"/>
      <c r="C170" s="215"/>
      <c r="D170" s="215"/>
      <c r="E170" s="188"/>
      <c r="F170" s="214"/>
      <c r="G170" s="213"/>
      <c r="H170" s="152"/>
      <c r="L170" s="152"/>
      <c r="M170" s="152"/>
      <c r="N170" s="151"/>
    </row>
    <row r="171" spans="1:14" outlineLevel="1" x14ac:dyDescent="0.25">
      <c r="A171" s="154" t="s">
        <v>219</v>
      </c>
      <c r="B171" s="216"/>
      <c r="C171" s="215"/>
      <c r="D171" s="215"/>
      <c r="E171" s="188"/>
      <c r="F171" s="214"/>
      <c r="G171" s="213"/>
      <c r="H171" s="152"/>
      <c r="L171" s="152"/>
      <c r="M171" s="152"/>
      <c r="N171" s="151"/>
    </row>
    <row r="172" spans="1:14" outlineLevel="1" x14ac:dyDescent="0.25">
      <c r="A172" s="154" t="s">
        <v>220</v>
      </c>
      <c r="B172" s="216"/>
      <c r="C172" s="215"/>
      <c r="D172" s="215"/>
      <c r="E172" s="188"/>
      <c r="F172" s="214"/>
      <c r="G172" s="213"/>
      <c r="H172" s="152"/>
      <c r="L172" s="152"/>
      <c r="M172" s="152"/>
      <c r="N172" s="151"/>
    </row>
    <row r="173" spans="1:14" ht="15" customHeight="1" x14ac:dyDescent="0.25">
      <c r="A173" s="159"/>
      <c r="B173" s="160" t="s">
        <v>221</v>
      </c>
      <c r="C173" s="159" t="s">
        <v>59</v>
      </c>
      <c r="D173" s="159"/>
      <c r="E173" s="158"/>
      <c r="F173" s="157" t="s">
        <v>222</v>
      </c>
      <c r="G173" s="157"/>
      <c r="H173" s="152"/>
      <c r="L173" s="152"/>
      <c r="M173" s="152"/>
      <c r="N173" s="151"/>
    </row>
    <row r="174" spans="1:14" ht="15" customHeight="1" x14ac:dyDescent="0.25">
      <c r="A174" s="154" t="s">
        <v>223</v>
      </c>
      <c r="B174" s="186" t="s">
        <v>224</v>
      </c>
      <c r="C174" s="168">
        <v>0</v>
      </c>
      <c r="D174" s="212"/>
      <c r="E174" s="161"/>
      <c r="F174" s="187">
        <f>IF($C$179=0,"",IF(C174="[for completion]","",C174/$C$179))</f>
        <v>0</v>
      </c>
      <c r="G174" s="200"/>
      <c r="H174" s="152"/>
      <c r="L174" s="152"/>
      <c r="M174" s="152"/>
      <c r="N174" s="151"/>
    </row>
    <row r="175" spans="1:14" ht="30.75" customHeight="1" x14ac:dyDescent="0.25">
      <c r="A175" s="154" t="s">
        <v>225</v>
      </c>
      <c r="B175" s="186" t="s">
        <v>226</v>
      </c>
      <c r="C175" s="168">
        <v>191.5</v>
      </c>
      <c r="D175" s="173"/>
      <c r="E175" s="194"/>
      <c r="F175" s="187">
        <f>IF($C$179=0,"",IF(C175="[for completion]","",C175/$C$179))</f>
        <v>0.17270762680092583</v>
      </c>
      <c r="G175" s="200"/>
      <c r="H175" s="152"/>
      <c r="L175" s="152"/>
      <c r="M175" s="152"/>
      <c r="N175" s="151"/>
    </row>
    <row r="176" spans="1:14" x14ac:dyDescent="0.25">
      <c r="A176" s="154" t="s">
        <v>227</v>
      </c>
      <c r="B176" s="186" t="s">
        <v>228</v>
      </c>
      <c r="C176" s="168">
        <v>0</v>
      </c>
      <c r="D176" s="173"/>
      <c r="E176" s="194"/>
      <c r="F176" s="187">
        <f>IF($C$179=0,"",IF(C176="[for completion]","",C176/$C$179))</f>
        <v>0</v>
      </c>
      <c r="G176" s="200"/>
      <c r="H176" s="152"/>
      <c r="L176" s="152"/>
      <c r="M176" s="152"/>
      <c r="N176" s="151"/>
    </row>
    <row r="177" spans="1:14" x14ac:dyDescent="0.25">
      <c r="A177" s="154" t="s">
        <v>229</v>
      </c>
      <c r="B177" s="186" t="s">
        <v>230</v>
      </c>
      <c r="C177" s="168">
        <v>917.31032614000003</v>
      </c>
      <c r="D177" s="173"/>
      <c r="E177" s="194"/>
      <c r="F177" s="187">
        <f>IF($C$179=0,"",IF(C177="[for completion]","",C177/$C$179))</f>
        <v>0.82729237319907412</v>
      </c>
      <c r="G177" s="200"/>
      <c r="H177" s="152"/>
      <c r="L177" s="152"/>
      <c r="M177" s="152"/>
      <c r="N177" s="151"/>
    </row>
    <row r="178" spans="1:14" x14ac:dyDescent="0.25">
      <c r="A178" s="154" t="s">
        <v>231</v>
      </c>
      <c r="B178" s="186" t="s">
        <v>70</v>
      </c>
      <c r="C178" s="168">
        <v>0</v>
      </c>
      <c r="D178" s="173"/>
      <c r="E178" s="194"/>
      <c r="F178" s="187">
        <f>IF($C$179=0,"",IF(C178="[for completion]","",C178/$C$179))</f>
        <v>0</v>
      </c>
      <c r="G178" s="200"/>
      <c r="H178" s="152"/>
      <c r="L178" s="152"/>
      <c r="M178" s="152"/>
      <c r="N178" s="151"/>
    </row>
    <row r="179" spans="1:14" x14ac:dyDescent="0.25">
      <c r="A179" s="154" t="s">
        <v>232</v>
      </c>
      <c r="B179" s="191" t="s">
        <v>72</v>
      </c>
      <c r="C179" s="211">
        <f>SUM(C174:C178)</f>
        <v>1108.8103261400001</v>
      </c>
      <c r="D179" s="197"/>
      <c r="E179" s="196"/>
      <c r="F179" s="210">
        <f>SUM(F174:F178)</f>
        <v>1</v>
      </c>
      <c r="G179" s="200"/>
      <c r="H179" s="152"/>
      <c r="L179" s="152"/>
      <c r="M179" s="152"/>
      <c r="N179" s="151"/>
    </row>
    <row r="180" spans="1:14" outlineLevel="1" x14ac:dyDescent="0.25">
      <c r="A180" s="154" t="s">
        <v>233</v>
      </c>
      <c r="B180" s="207" t="s">
        <v>234</v>
      </c>
      <c r="C180" s="184"/>
      <c r="D180" s="173"/>
      <c r="E180" s="194"/>
      <c r="F180" s="205"/>
      <c r="G180" s="200"/>
      <c r="H180" s="152"/>
      <c r="L180" s="152"/>
      <c r="M180" s="152"/>
      <c r="N180" s="151"/>
    </row>
    <row r="181" spans="1:14" s="206" customFormat="1" ht="28.8" outlineLevel="1" x14ac:dyDescent="0.25">
      <c r="A181" s="154" t="s">
        <v>235</v>
      </c>
      <c r="B181" s="207" t="s">
        <v>236</v>
      </c>
      <c r="C181" s="209"/>
      <c r="D181" s="208"/>
      <c r="F181" s="205"/>
      <c r="G181" s="208"/>
    </row>
    <row r="182" spans="1:14" ht="28.8" outlineLevel="1" x14ac:dyDescent="0.25">
      <c r="A182" s="154" t="s">
        <v>237</v>
      </c>
      <c r="B182" s="207" t="s">
        <v>238</v>
      </c>
      <c r="C182" s="184"/>
      <c r="D182" s="173"/>
      <c r="E182" s="194"/>
      <c r="F182" s="205"/>
      <c r="G182" s="200"/>
      <c r="H182" s="152"/>
      <c r="L182" s="152"/>
      <c r="M182" s="152"/>
      <c r="N182" s="151"/>
    </row>
    <row r="183" spans="1:14" outlineLevel="1" x14ac:dyDescent="0.25">
      <c r="A183" s="154" t="s">
        <v>239</v>
      </c>
      <c r="B183" s="207" t="s">
        <v>240</v>
      </c>
      <c r="C183" s="184"/>
      <c r="D183" s="173"/>
      <c r="E183" s="194"/>
      <c r="F183" s="205"/>
      <c r="G183" s="200"/>
      <c r="H183" s="152"/>
      <c r="L183" s="152"/>
      <c r="M183" s="152"/>
      <c r="N183" s="151"/>
    </row>
    <row r="184" spans="1:14" s="206" customFormat="1" outlineLevel="1" x14ac:dyDescent="0.25">
      <c r="A184" s="154" t="s">
        <v>241</v>
      </c>
      <c r="B184" s="207" t="s">
        <v>242</v>
      </c>
      <c r="C184" s="209"/>
      <c r="D184" s="208"/>
      <c r="F184" s="205"/>
      <c r="G184" s="208"/>
    </row>
    <row r="185" spans="1:14" outlineLevel="1" x14ac:dyDescent="0.25">
      <c r="A185" s="154" t="s">
        <v>243</v>
      </c>
      <c r="B185" s="207" t="s">
        <v>244</v>
      </c>
      <c r="C185" s="184"/>
      <c r="D185" s="173"/>
      <c r="E185" s="194"/>
      <c r="F185" s="205"/>
      <c r="G185" s="200"/>
      <c r="H185" s="152"/>
      <c r="L185" s="152"/>
      <c r="M185" s="152"/>
      <c r="N185" s="151"/>
    </row>
    <row r="186" spans="1:14" outlineLevel="1" x14ac:dyDescent="0.25">
      <c r="A186" s="154" t="s">
        <v>245</v>
      </c>
      <c r="B186" s="207" t="s">
        <v>246</v>
      </c>
      <c r="C186" s="184"/>
      <c r="D186" s="173"/>
      <c r="E186" s="194"/>
      <c r="F186" s="205"/>
      <c r="G186" s="200"/>
      <c r="H186" s="152"/>
      <c r="L186" s="152"/>
      <c r="M186" s="152"/>
      <c r="N186" s="151"/>
    </row>
    <row r="187" spans="1:14" outlineLevel="1" x14ac:dyDescent="0.25">
      <c r="A187" s="154" t="s">
        <v>247</v>
      </c>
      <c r="B187" s="207" t="s">
        <v>248</v>
      </c>
      <c r="C187" s="184"/>
      <c r="D187" s="173"/>
      <c r="E187" s="194"/>
      <c r="F187" s="205"/>
      <c r="G187" s="200"/>
      <c r="H187" s="152"/>
      <c r="L187" s="152"/>
      <c r="M187" s="152"/>
      <c r="N187" s="151"/>
    </row>
    <row r="188" spans="1:14" outlineLevel="1" x14ac:dyDescent="0.25">
      <c r="A188" s="154" t="s">
        <v>249</v>
      </c>
      <c r="B188" s="206"/>
      <c r="E188" s="194"/>
      <c r="F188" s="205"/>
      <c r="G188" s="205"/>
      <c r="H188" s="152"/>
      <c r="L188" s="152"/>
      <c r="M188" s="152"/>
      <c r="N188" s="151"/>
    </row>
    <row r="189" spans="1:14" outlineLevel="1" x14ac:dyDescent="0.25">
      <c r="A189" s="154" t="s">
        <v>250</v>
      </c>
      <c r="B189" s="206"/>
      <c r="E189" s="194"/>
      <c r="F189" s="205"/>
      <c r="G189" s="205"/>
      <c r="H189" s="152"/>
      <c r="L189" s="152"/>
      <c r="M189" s="152"/>
      <c r="N189" s="151"/>
    </row>
    <row r="190" spans="1:14" outlineLevel="1" x14ac:dyDescent="0.25">
      <c r="A190" s="154" t="s">
        <v>251</v>
      </c>
      <c r="B190" s="206"/>
      <c r="E190" s="194"/>
      <c r="F190" s="205"/>
      <c r="G190" s="205"/>
      <c r="H190" s="152"/>
      <c r="L190" s="152"/>
      <c r="M190" s="152"/>
      <c r="N190" s="151"/>
    </row>
    <row r="191" spans="1:14" outlineLevel="1" x14ac:dyDescent="0.25">
      <c r="A191" s="154" t="s">
        <v>252</v>
      </c>
      <c r="B191" s="155"/>
      <c r="E191" s="194"/>
      <c r="F191" s="205"/>
      <c r="G191" s="205"/>
      <c r="H191" s="152"/>
      <c r="L191" s="152"/>
      <c r="M191" s="152"/>
      <c r="N191" s="151"/>
    </row>
    <row r="192" spans="1:14" ht="15" customHeight="1" x14ac:dyDescent="0.25">
      <c r="A192" s="159"/>
      <c r="B192" s="160" t="s">
        <v>253</v>
      </c>
      <c r="C192" s="159" t="s">
        <v>59</v>
      </c>
      <c r="D192" s="159"/>
      <c r="E192" s="158"/>
      <c r="F192" s="157" t="s">
        <v>222</v>
      </c>
      <c r="G192" s="157"/>
      <c r="H192" s="152"/>
      <c r="L192" s="152"/>
      <c r="M192" s="152"/>
      <c r="N192" s="151"/>
    </row>
    <row r="193" spans="1:14" x14ac:dyDescent="0.25">
      <c r="A193" s="154" t="s">
        <v>254</v>
      </c>
      <c r="B193" s="186" t="s">
        <v>255</v>
      </c>
      <c r="C193" s="204">
        <v>191.5</v>
      </c>
      <c r="D193" s="203"/>
      <c r="E193" s="202"/>
      <c r="F193" s="201">
        <f>IF($C$209=0,"",IF(C193="[for completion]","",C193/$C$209))</f>
        <v>1</v>
      </c>
      <c r="G193" s="200"/>
      <c r="H193" s="152"/>
      <c r="L193" s="152"/>
      <c r="M193" s="152"/>
      <c r="N193" s="151"/>
    </row>
    <row r="194" spans="1:14" x14ac:dyDescent="0.25">
      <c r="A194" s="154" t="s">
        <v>256</v>
      </c>
      <c r="B194" s="186" t="s">
        <v>257</v>
      </c>
      <c r="C194" s="168"/>
      <c r="D194" s="173"/>
      <c r="E194" s="194"/>
      <c r="F194" s="187"/>
      <c r="G194" s="193"/>
      <c r="H194" s="152"/>
      <c r="L194" s="152"/>
      <c r="M194" s="152"/>
      <c r="N194" s="151"/>
    </row>
    <row r="195" spans="1:14" x14ac:dyDescent="0.25">
      <c r="A195" s="154" t="s">
        <v>258</v>
      </c>
      <c r="B195" s="186" t="s">
        <v>259</v>
      </c>
      <c r="C195" s="168"/>
      <c r="D195" s="173"/>
      <c r="E195" s="194"/>
      <c r="F195" s="187"/>
      <c r="G195" s="193"/>
      <c r="H195" s="152"/>
      <c r="L195" s="152"/>
      <c r="M195" s="152"/>
      <c r="N195" s="151"/>
    </row>
    <row r="196" spans="1:14" x14ac:dyDescent="0.25">
      <c r="A196" s="154" t="s">
        <v>260</v>
      </c>
      <c r="B196" s="186" t="s">
        <v>261</v>
      </c>
      <c r="C196" s="168"/>
      <c r="D196" s="173"/>
      <c r="E196" s="194"/>
      <c r="F196" s="187"/>
      <c r="G196" s="193"/>
      <c r="H196" s="152"/>
      <c r="L196" s="152"/>
      <c r="M196" s="152"/>
      <c r="N196" s="151"/>
    </row>
    <row r="197" spans="1:14" x14ac:dyDescent="0.25">
      <c r="A197" s="154" t="s">
        <v>262</v>
      </c>
      <c r="B197" s="186" t="s">
        <v>263</v>
      </c>
      <c r="C197" s="168"/>
      <c r="D197" s="173"/>
      <c r="E197" s="194"/>
      <c r="F197" s="187"/>
      <c r="G197" s="193"/>
      <c r="H197" s="152"/>
      <c r="L197" s="152"/>
      <c r="M197" s="152"/>
      <c r="N197" s="151"/>
    </row>
    <row r="198" spans="1:14" x14ac:dyDescent="0.25">
      <c r="A198" s="154" t="s">
        <v>264</v>
      </c>
      <c r="B198" s="154" t="s">
        <v>265</v>
      </c>
      <c r="C198" s="168"/>
      <c r="D198" s="173"/>
      <c r="E198" s="194"/>
      <c r="F198" s="187"/>
      <c r="G198" s="193"/>
      <c r="H198" s="152"/>
      <c r="L198" s="152"/>
      <c r="M198" s="152"/>
      <c r="N198" s="151"/>
    </row>
    <row r="199" spans="1:14" x14ac:dyDescent="0.25">
      <c r="A199" s="154" t="s">
        <v>266</v>
      </c>
      <c r="B199" s="186" t="s">
        <v>267</v>
      </c>
      <c r="C199" s="168"/>
      <c r="D199" s="173"/>
      <c r="E199" s="194"/>
      <c r="F199" s="187"/>
      <c r="G199" s="193"/>
      <c r="H199" s="152"/>
      <c r="L199" s="152"/>
      <c r="M199" s="152"/>
      <c r="N199" s="151"/>
    </row>
    <row r="200" spans="1:14" x14ac:dyDescent="0.25">
      <c r="A200" s="154" t="s">
        <v>268</v>
      </c>
      <c r="B200" s="186" t="s">
        <v>269</v>
      </c>
      <c r="C200" s="168"/>
      <c r="D200" s="173"/>
      <c r="E200" s="194"/>
      <c r="F200" s="187"/>
      <c r="G200" s="193"/>
      <c r="H200" s="152"/>
      <c r="L200" s="152"/>
      <c r="M200" s="152"/>
      <c r="N200" s="151"/>
    </row>
    <row r="201" spans="1:14" x14ac:dyDescent="0.25">
      <c r="A201" s="154" t="s">
        <v>270</v>
      </c>
      <c r="B201" s="186" t="s">
        <v>271</v>
      </c>
      <c r="C201" s="168"/>
      <c r="D201" s="173"/>
      <c r="E201" s="194"/>
      <c r="F201" s="187"/>
      <c r="G201" s="193"/>
      <c r="H201" s="152"/>
      <c r="L201" s="152"/>
      <c r="M201" s="152"/>
      <c r="N201" s="151"/>
    </row>
    <row r="202" spans="1:14" x14ac:dyDescent="0.25">
      <c r="A202" s="154" t="s">
        <v>272</v>
      </c>
      <c r="B202" s="186" t="s">
        <v>273</v>
      </c>
      <c r="C202" s="168"/>
      <c r="D202" s="173"/>
      <c r="E202" s="194"/>
      <c r="F202" s="187"/>
      <c r="G202" s="193"/>
      <c r="H202" s="152"/>
      <c r="L202" s="152"/>
      <c r="M202" s="152"/>
      <c r="N202" s="151"/>
    </row>
    <row r="203" spans="1:14" x14ac:dyDescent="0.25">
      <c r="A203" s="154" t="s">
        <v>274</v>
      </c>
      <c r="B203" s="186" t="s">
        <v>275</v>
      </c>
      <c r="C203" s="168"/>
      <c r="D203" s="173"/>
      <c r="E203" s="194"/>
      <c r="F203" s="187"/>
      <c r="G203" s="193"/>
      <c r="H203" s="152"/>
      <c r="L203" s="152"/>
      <c r="M203" s="152"/>
      <c r="N203" s="151"/>
    </row>
    <row r="204" spans="1:14" x14ac:dyDescent="0.25">
      <c r="A204" s="154" t="s">
        <v>276</v>
      </c>
      <c r="B204" s="186" t="s">
        <v>277</v>
      </c>
      <c r="C204" s="168"/>
      <c r="D204" s="173"/>
      <c r="E204" s="194"/>
      <c r="F204" s="187"/>
      <c r="G204" s="193"/>
      <c r="H204" s="152"/>
      <c r="L204" s="152"/>
      <c r="M204" s="152"/>
      <c r="N204" s="151"/>
    </row>
    <row r="205" spans="1:14" x14ac:dyDescent="0.25">
      <c r="A205" s="154" t="s">
        <v>278</v>
      </c>
      <c r="B205" s="186" t="s">
        <v>279</v>
      </c>
      <c r="C205" s="168"/>
      <c r="D205" s="173"/>
      <c r="E205" s="194"/>
      <c r="F205" s="187"/>
      <c r="G205" s="193"/>
      <c r="H205" s="152"/>
      <c r="L205" s="152"/>
      <c r="M205" s="152"/>
      <c r="N205" s="151"/>
    </row>
    <row r="206" spans="1:14" x14ac:dyDescent="0.25">
      <c r="A206" s="154" t="s">
        <v>280</v>
      </c>
      <c r="B206" s="186" t="s">
        <v>281</v>
      </c>
      <c r="C206" s="168"/>
      <c r="D206" s="173"/>
      <c r="E206" s="194"/>
      <c r="F206" s="187"/>
      <c r="G206" s="193"/>
      <c r="H206" s="152"/>
      <c r="L206" s="152"/>
      <c r="M206" s="152"/>
      <c r="N206" s="151"/>
    </row>
    <row r="207" spans="1:14" x14ac:dyDescent="0.25">
      <c r="A207" s="154" t="s">
        <v>282</v>
      </c>
      <c r="B207" s="186" t="s">
        <v>70</v>
      </c>
      <c r="C207" s="168"/>
      <c r="D207" s="173"/>
      <c r="E207" s="194"/>
      <c r="F207" s="187"/>
      <c r="G207" s="193"/>
      <c r="H207" s="152"/>
      <c r="L207" s="152"/>
      <c r="M207" s="152"/>
      <c r="N207" s="151"/>
    </row>
    <row r="208" spans="1:14" x14ac:dyDescent="0.25">
      <c r="A208" s="154" t="s">
        <v>283</v>
      </c>
      <c r="B208" s="199" t="s">
        <v>284</v>
      </c>
      <c r="C208" s="168">
        <v>191.5</v>
      </c>
      <c r="D208" s="182"/>
      <c r="E208" s="194"/>
      <c r="F208" s="187">
        <f>IF($C$209=0,"",IF(C208="[for completion]","",C208/$C$209))</f>
        <v>1</v>
      </c>
      <c r="G208" s="193"/>
      <c r="H208" s="152"/>
      <c r="L208" s="152"/>
      <c r="M208" s="152"/>
      <c r="N208" s="151"/>
    </row>
    <row r="209" spans="1:14" outlineLevel="1" x14ac:dyDescent="0.25">
      <c r="A209" s="154" t="s">
        <v>285</v>
      </c>
      <c r="B209" s="191" t="s">
        <v>72</v>
      </c>
      <c r="C209" s="198">
        <f>SUM(C193:C207)</f>
        <v>191.5</v>
      </c>
      <c r="D209" s="197"/>
      <c r="E209" s="196"/>
      <c r="F209" s="195">
        <f>SUM(F193:F207)</f>
        <v>1</v>
      </c>
      <c r="G209" s="194"/>
      <c r="H209" s="152"/>
      <c r="L209" s="152"/>
      <c r="M209" s="152"/>
      <c r="N209" s="151"/>
    </row>
    <row r="210" spans="1:14" outlineLevel="1" x14ac:dyDescent="0.25">
      <c r="A210" s="154" t="s">
        <v>1493</v>
      </c>
      <c r="B210" s="155" t="s">
        <v>177</v>
      </c>
      <c r="C210" s="184"/>
      <c r="D210" s="173"/>
      <c r="E210" s="194"/>
      <c r="F210" s="187">
        <f>IF($C$209=0,"",IF(C210="[for completion]","",C210/$C$209))</f>
        <v>0</v>
      </c>
      <c r="G210" s="193"/>
      <c r="H210" s="152"/>
      <c r="L210" s="152"/>
      <c r="M210" s="152"/>
      <c r="N210" s="151"/>
    </row>
    <row r="211" spans="1:14" outlineLevel="1" x14ac:dyDescent="0.25">
      <c r="A211" s="154" t="s">
        <v>286</v>
      </c>
      <c r="B211" s="155" t="s">
        <v>177</v>
      </c>
      <c r="C211" s="184"/>
      <c r="D211" s="173"/>
      <c r="E211" s="194"/>
      <c r="F211" s="187">
        <f>IF($C$209=0,"",IF(C211="[for completion]","",C211/$C$209))</f>
        <v>0</v>
      </c>
      <c r="G211" s="193"/>
      <c r="H211" s="152"/>
      <c r="L211" s="152"/>
      <c r="M211" s="152"/>
      <c r="N211" s="151"/>
    </row>
    <row r="212" spans="1:14" outlineLevel="1" x14ac:dyDescent="0.25">
      <c r="A212" s="154" t="s">
        <v>287</v>
      </c>
      <c r="B212" s="155" t="s">
        <v>177</v>
      </c>
      <c r="C212" s="184"/>
      <c r="D212" s="173"/>
      <c r="E212" s="194"/>
      <c r="F212" s="187">
        <f>IF($C$209=0,"",IF(C212="[for completion]","",C212/$C$209))</f>
        <v>0</v>
      </c>
      <c r="G212" s="193"/>
      <c r="H212" s="152"/>
      <c r="L212" s="152"/>
      <c r="M212" s="152"/>
      <c r="N212" s="151"/>
    </row>
    <row r="213" spans="1:14" outlineLevel="1" x14ac:dyDescent="0.25">
      <c r="A213" s="154" t="s">
        <v>288</v>
      </c>
      <c r="B213" s="155" t="s">
        <v>177</v>
      </c>
      <c r="C213" s="184"/>
      <c r="D213" s="173"/>
      <c r="E213" s="194"/>
      <c r="F213" s="187">
        <f>IF($C$209=0,"",IF(C213="[for completion]","",C213/$C$209))</f>
        <v>0</v>
      </c>
      <c r="G213" s="193"/>
      <c r="H213" s="152"/>
      <c r="L213" s="152"/>
      <c r="M213" s="152"/>
      <c r="N213" s="151"/>
    </row>
    <row r="214" spans="1:14" outlineLevel="1" x14ac:dyDescent="0.25">
      <c r="A214" s="154" t="s">
        <v>289</v>
      </c>
      <c r="B214" s="155" t="s">
        <v>177</v>
      </c>
      <c r="C214" s="184"/>
      <c r="D214" s="173"/>
      <c r="E214" s="194"/>
      <c r="F214" s="187">
        <f>IF($C$209=0,"",IF(C214="[for completion]","",C214/$C$209))</f>
        <v>0</v>
      </c>
      <c r="G214" s="193"/>
      <c r="H214" s="152"/>
      <c r="L214" s="152"/>
      <c r="M214" s="152"/>
      <c r="N214" s="151"/>
    </row>
    <row r="215" spans="1:14" outlineLevel="1" x14ac:dyDescent="0.25">
      <c r="A215" s="154" t="s">
        <v>290</v>
      </c>
      <c r="B215" s="155" t="s">
        <v>177</v>
      </c>
      <c r="C215" s="184"/>
      <c r="D215" s="173"/>
      <c r="E215" s="194"/>
      <c r="F215" s="187">
        <f>IF($C$209=0,"",IF(C215="[for completion]","",C215/$C$209))</f>
        <v>0</v>
      </c>
      <c r="G215" s="193"/>
      <c r="H215" s="152"/>
      <c r="L215" s="152"/>
      <c r="M215" s="152"/>
      <c r="N215" s="151"/>
    </row>
    <row r="216" spans="1:14" ht="15" customHeight="1" x14ac:dyDescent="0.25">
      <c r="A216" s="159"/>
      <c r="B216" s="160" t="s">
        <v>1492</v>
      </c>
      <c r="C216" s="159" t="s">
        <v>59</v>
      </c>
      <c r="D216" s="159"/>
      <c r="E216" s="158"/>
      <c r="F216" s="159" t="s">
        <v>291</v>
      </c>
      <c r="G216" s="157" t="s">
        <v>292</v>
      </c>
      <c r="H216" s="152"/>
      <c r="L216" s="152"/>
      <c r="M216" s="152"/>
      <c r="N216" s="151"/>
    </row>
    <row r="217" spans="1:14" x14ac:dyDescent="0.25">
      <c r="A217" s="154" t="s">
        <v>293</v>
      </c>
      <c r="B217" s="192" t="s">
        <v>294</v>
      </c>
      <c r="C217" s="168">
        <v>191.5</v>
      </c>
      <c r="D217" s="173"/>
      <c r="E217" s="188"/>
      <c r="F217" s="187">
        <f>IF($C$38=0,"",IF(C217="[for completion]","",IF(C217="","",C217/$C$38)))</f>
        <v>8.1474913749780206E-3</v>
      </c>
      <c r="G217" s="187">
        <f>IF($C$39=0,"",IF(C217="[for completion]","",IF(C217="","",C217/$C$39)))</f>
        <v>1.1264705882352941E-2</v>
      </c>
      <c r="H217" s="152"/>
      <c r="L217" s="152"/>
      <c r="M217" s="152"/>
      <c r="N217" s="151"/>
    </row>
    <row r="218" spans="1:14" x14ac:dyDescent="0.25">
      <c r="A218" s="154" t="s">
        <v>295</v>
      </c>
      <c r="B218" s="192" t="s">
        <v>296</v>
      </c>
      <c r="C218" s="168">
        <v>0</v>
      </c>
      <c r="D218" s="173"/>
      <c r="E218" s="188"/>
      <c r="F218" s="187">
        <f>IF($C$38=0,"",IF(C218="[for completion]","",IF(C218="","",C218/$C$38)))</f>
        <v>0</v>
      </c>
      <c r="G218" s="187">
        <f>IF($C$39=0,"",IF(C218="[for completion]","",IF(C218="","",C218/$C$39)))</f>
        <v>0</v>
      </c>
      <c r="H218" s="152"/>
      <c r="L218" s="152"/>
      <c r="M218" s="152"/>
      <c r="N218" s="151"/>
    </row>
    <row r="219" spans="1:14" x14ac:dyDescent="0.25">
      <c r="A219" s="154" t="s">
        <v>297</v>
      </c>
      <c r="B219" s="192" t="s">
        <v>70</v>
      </c>
      <c r="C219" s="168">
        <v>0</v>
      </c>
      <c r="D219" s="173"/>
      <c r="E219" s="188"/>
      <c r="F219" s="187">
        <f>IF($C$38=0,"",IF(C219="[for completion]","",IF(C219="","",C219/$C$38)))</f>
        <v>0</v>
      </c>
      <c r="G219" s="187">
        <f>IF($C$39=0,"",IF(C219="[for completion]","",IF(C219="","",C219/$C$39)))</f>
        <v>0</v>
      </c>
      <c r="H219" s="152"/>
      <c r="L219" s="152"/>
      <c r="M219" s="152"/>
      <c r="N219" s="151"/>
    </row>
    <row r="220" spans="1:14" x14ac:dyDescent="0.25">
      <c r="A220" s="154" t="s">
        <v>298</v>
      </c>
      <c r="B220" s="191" t="s">
        <v>72</v>
      </c>
      <c r="C220" s="190">
        <f>SUM(C217:C219)</f>
        <v>191.5</v>
      </c>
      <c r="D220" s="189"/>
      <c r="E220" s="189"/>
      <c r="F220" s="189">
        <f>SUM(F217:F219)</f>
        <v>8.1474913749780206E-3</v>
      </c>
      <c r="G220" s="189">
        <f>SUM(G217:G219)</f>
        <v>1.1264705882352941E-2</v>
      </c>
      <c r="H220" s="152"/>
      <c r="L220" s="152"/>
      <c r="M220" s="152"/>
      <c r="N220" s="151"/>
    </row>
    <row r="221" spans="1:14" outlineLevel="1" x14ac:dyDescent="0.25">
      <c r="A221" s="154" t="s">
        <v>299</v>
      </c>
      <c r="B221" s="155" t="s">
        <v>177</v>
      </c>
      <c r="C221" s="184"/>
      <c r="D221" s="173"/>
      <c r="E221" s="188"/>
      <c r="F221" s="187" t="str">
        <f>IF($C$38=0,"",IF(C221="[for completion]","",IF(C221="","",C221/$C$38)))</f>
        <v/>
      </c>
      <c r="G221" s="187" t="str">
        <f>IF($C$39=0,"",IF(C221="[for completion]","",IF(C221="","",C221/$C$39)))</f>
        <v/>
      </c>
      <c r="H221" s="152"/>
      <c r="L221" s="152"/>
      <c r="M221" s="152"/>
      <c r="N221" s="151"/>
    </row>
    <row r="222" spans="1:14" outlineLevel="1" x14ac:dyDescent="0.25">
      <c r="A222" s="154" t="s">
        <v>300</v>
      </c>
      <c r="B222" s="155" t="s">
        <v>177</v>
      </c>
      <c r="C222" s="184"/>
      <c r="D222" s="173"/>
      <c r="E222" s="188"/>
      <c r="F222" s="187" t="str">
        <f>IF($C$38=0,"",IF(C222="[for completion]","",IF(C222="","",C222/$C$38)))</f>
        <v/>
      </c>
      <c r="G222" s="187" t="str">
        <f>IF($C$39=0,"",IF(C222="[for completion]","",IF(C222="","",C222/$C$39)))</f>
        <v/>
      </c>
      <c r="H222" s="152"/>
      <c r="L222" s="152"/>
      <c r="M222" s="152"/>
      <c r="N222" s="151"/>
    </row>
    <row r="223" spans="1:14" outlineLevel="1" x14ac:dyDescent="0.25">
      <c r="A223" s="154" t="s">
        <v>301</v>
      </c>
      <c r="B223" s="155" t="s">
        <v>177</v>
      </c>
      <c r="C223" s="184"/>
      <c r="D223" s="173"/>
      <c r="E223" s="188"/>
      <c r="F223" s="187" t="str">
        <f>IF($C$38=0,"",IF(C223="[for completion]","",IF(C223="","",C223/$C$38)))</f>
        <v/>
      </c>
      <c r="G223" s="187" t="str">
        <f>IF($C$39=0,"",IF(C223="[for completion]","",IF(C223="","",C223/$C$39)))</f>
        <v/>
      </c>
      <c r="H223" s="152"/>
      <c r="L223" s="152"/>
      <c r="M223" s="152"/>
      <c r="N223" s="151"/>
    </row>
    <row r="224" spans="1:14" outlineLevel="1" x14ac:dyDescent="0.25">
      <c r="A224" s="154" t="s">
        <v>302</v>
      </c>
      <c r="B224" s="155" t="s">
        <v>177</v>
      </c>
      <c r="C224" s="184"/>
      <c r="D224" s="173"/>
      <c r="E224" s="188"/>
      <c r="F224" s="187" t="str">
        <f>IF($C$38=0,"",IF(C224="[for completion]","",IF(C224="","",C224/$C$38)))</f>
        <v/>
      </c>
      <c r="G224" s="187" t="str">
        <f>IF($C$39=0,"",IF(C224="[for completion]","",IF(C224="","",C224/$C$39)))</f>
        <v/>
      </c>
      <c r="H224" s="152"/>
      <c r="L224" s="152"/>
      <c r="M224" s="152"/>
      <c r="N224" s="151"/>
    </row>
    <row r="225" spans="1:14" outlineLevel="1" x14ac:dyDescent="0.25">
      <c r="A225" s="154" t="s">
        <v>303</v>
      </c>
      <c r="B225" s="155" t="s">
        <v>177</v>
      </c>
      <c r="C225" s="184"/>
      <c r="D225" s="173"/>
      <c r="E225" s="188"/>
      <c r="F225" s="187" t="str">
        <f>IF($C$38=0,"",IF(C225="[for completion]","",IF(C225="","",C225/$C$38)))</f>
        <v/>
      </c>
      <c r="G225" s="187" t="str">
        <f>IF($C$39=0,"",IF(C225="[for completion]","",IF(C225="","",C225/$C$39)))</f>
        <v/>
      </c>
      <c r="H225" s="152"/>
      <c r="L225" s="152"/>
      <c r="M225" s="152"/>
    </row>
    <row r="226" spans="1:14" outlineLevel="1" x14ac:dyDescent="0.25">
      <c r="A226" s="154" t="s">
        <v>304</v>
      </c>
      <c r="B226" s="155" t="s">
        <v>177</v>
      </c>
      <c r="C226" s="184"/>
      <c r="D226" s="173"/>
      <c r="E226" s="181"/>
      <c r="F226" s="187" t="str">
        <f>IF($C$38=0,"",IF(C226="[for completion]","",IF(C226="","",C226/$C$38)))</f>
        <v/>
      </c>
      <c r="G226" s="187" t="str">
        <f>IF($C$39=0,"",IF(C226="[for completion]","",IF(C226="","",C226/$C$39)))</f>
        <v/>
      </c>
      <c r="H226" s="152"/>
      <c r="L226" s="152"/>
      <c r="M226" s="152"/>
    </row>
    <row r="227" spans="1:14" outlineLevel="1" x14ac:dyDescent="0.25">
      <c r="A227" s="154" t="s">
        <v>305</v>
      </c>
      <c r="B227" s="155" t="s">
        <v>177</v>
      </c>
      <c r="C227" s="184"/>
      <c r="D227" s="173"/>
      <c r="E227" s="188"/>
      <c r="F227" s="187" t="str">
        <f>IF($C$38=0,"",IF(C227="[for completion]","",IF(C227="","",C227/$C$38)))</f>
        <v/>
      </c>
      <c r="G227" s="187" t="str">
        <f>IF($C$39=0,"",IF(C227="[for completion]","",IF(C227="","",C227/$C$39)))</f>
        <v/>
      </c>
      <c r="H227" s="152"/>
      <c r="L227" s="152"/>
      <c r="M227" s="152"/>
    </row>
    <row r="228" spans="1:14" ht="15" customHeight="1" x14ac:dyDescent="0.25">
      <c r="A228" s="159"/>
      <c r="B228" s="160" t="s">
        <v>1491</v>
      </c>
      <c r="C228" s="159"/>
      <c r="D228" s="159"/>
      <c r="E228" s="158"/>
      <c r="F228" s="157"/>
      <c r="G228" s="157"/>
      <c r="H228" s="152"/>
      <c r="L228" s="152"/>
      <c r="M228" s="152"/>
    </row>
    <row r="229" spans="1:14" x14ac:dyDescent="0.25">
      <c r="A229" s="154" t="s">
        <v>306</v>
      </c>
      <c r="B229" s="186" t="s">
        <v>1490</v>
      </c>
      <c r="C229" s="177" t="str">
        <f>C30</f>
        <v>Level 1</v>
      </c>
      <c r="H229" s="152"/>
      <c r="L229" s="152"/>
      <c r="M229" s="152"/>
    </row>
    <row r="230" spans="1:14" ht="15" customHeight="1" x14ac:dyDescent="0.25">
      <c r="A230" s="159"/>
      <c r="B230" s="160" t="s">
        <v>307</v>
      </c>
      <c r="C230" s="159"/>
      <c r="D230" s="159"/>
      <c r="E230" s="158"/>
      <c r="F230" s="157"/>
      <c r="G230" s="157"/>
      <c r="H230" s="152"/>
      <c r="L230" s="152"/>
      <c r="M230" s="152"/>
    </row>
    <row r="231" spans="1:14" x14ac:dyDescent="0.25">
      <c r="A231" s="154" t="s">
        <v>308</v>
      </c>
      <c r="B231" s="154" t="s">
        <v>309</v>
      </c>
      <c r="C231" s="184"/>
      <c r="D231" s="173"/>
      <c r="E231" s="181"/>
      <c r="H231" s="152"/>
      <c r="L231" s="152"/>
      <c r="M231" s="152"/>
    </row>
    <row r="232" spans="1:14" x14ac:dyDescent="0.3">
      <c r="A232" s="154" t="s">
        <v>310</v>
      </c>
      <c r="B232" s="185" t="s">
        <v>311</v>
      </c>
      <c r="C232" s="184"/>
      <c r="D232" s="173"/>
      <c r="E232" s="181"/>
      <c r="H232" s="152"/>
      <c r="L232" s="152"/>
      <c r="M232" s="152"/>
    </row>
    <row r="233" spans="1:14" x14ac:dyDescent="0.3">
      <c r="A233" s="154" t="s">
        <v>312</v>
      </c>
      <c r="B233" s="185" t="s">
        <v>313</v>
      </c>
      <c r="C233" s="184"/>
      <c r="D233" s="173"/>
      <c r="E233" s="181"/>
      <c r="H233" s="152"/>
      <c r="L233" s="152"/>
      <c r="M233" s="152"/>
    </row>
    <row r="234" spans="1:14" outlineLevel="1" x14ac:dyDescent="0.25">
      <c r="A234" s="154" t="s">
        <v>314</v>
      </c>
      <c r="B234" s="156" t="s">
        <v>315</v>
      </c>
      <c r="C234" s="183"/>
      <c r="D234" s="182"/>
      <c r="E234" s="181"/>
      <c r="H234" s="152"/>
      <c r="L234" s="152"/>
      <c r="M234" s="152"/>
    </row>
    <row r="235" spans="1:14" outlineLevel="1" x14ac:dyDescent="0.25">
      <c r="A235" s="154" t="s">
        <v>316</v>
      </c>
      <c r="B235" s="156" t="s">
        <v>317</v>
      </c>
      <c r="C235" s="183"/>
      <c r="D235" s="182"/>
      <c r="E235" s="181"/>
      <c r="H235" s="152"/>
      <c r="L235" s="152"/>
      <c r="M235" s="152"/>
    </row>
    <row r="236" spans="1:14" outlineLevel="1" x14ac:dyDescent="0.25">
      <c r="A236" s="154" t="s">
        <v>318</v>
      </c>
      <c r="B236" s="156" t="s">
        <v>319</v>
      </c>
      <c r="C236" s="182"/>
      <c r="D236" s="182"/>
      <c r="E236" s="181"/>
      <c r="H236" s="152"/>
      <c r="L236" s="152"/>
      <c r="M236" s="152"/>
    </row>
    <row r="237" spans="1:14" outlineLevel="1" x14ac:dyDescent="0.25">
      <c r="A237" s="154" t="s">
        <v>320</v>
      </c>
      <c r="C237" s="181"/>
      <c r="D237" s="181"/>
      <c r="E237" s="181"/>
      <c r="H237" s="152"/>
      <c r="L237" s="152"/>
      <c r="M237" s="152"/>
    </row>
    <row r="238" spans="1:14" outlineLevel="1" x14ac:dyDescent="0.25">
      <c r="A238" s="154" t="s">
        <v>321</v>
      </c>
      <c r="C238" s="181"/>
      <c r="D238" s="181"/>
      <c r="E238" s="181"/>
      <c r="H238" s="152"/>
      <c r="L238" s="152"/>
      <c r="M238" s="152"/>
    </row>
    <row r="239" spans="1:14" outlineLevel="1" x14ac:dyDescent="0.3">
      <c r="A239" s="159"/>
      <c r="B239" s="160" t="s">
        <v>322</v>
      </c>
      <c r="C239" s="159"/>
      <c r="D239" s="159"/>
      <c r="E239" s="159"/>
      <c r="F239" s="159"/>
      <c r="G239" s="159"/>
      <c r="H239" s="152"/>
      <c r="K239" s="175"/>
      <c r="L239" s="175"/>
      <c r="M239" s="175"/>
      <c r="N239" s="175"/>
    </row>
    <row r="240" spans="1:14" ht="28.8" outlineLevel="1" x14ac:dyDescent="0.3">
      <c r="A240" s="154" t="s">
        <v>323</v>
      </c>
      <c r="B240" s="154" t="s">
        <v>1489</v>
      </c>
      <c r="C240" s="173"/>
      <c r="D240" s="173"/>
      <c r="G240" s="175"/>
      <c r="H240" s="152"/>
      <c r="K240" s="175"/>
      <c r="L240" s="175"/>
      <c r="M240" s="175"/>
      <c r="N240" s="175"/>
    </row>
    <row r="241" spans="1:14" outlineLevel="1" x14ac:dyDescent="0.3">
      <c r="A241" s="154" t="s">
        <v>324</v>
      </c>
      <c r="B241" s="154" t="s">
        <v>325</v>
      </c>
      <c r="C241" s="173"/>
      <c r="D241" s="173"/>
      <c r="G241" s="175"/>
      <c r="H241" s="152"/>
      <c r="K241" s="175"/>
      <c r="L241" s="175"/>
      <c r="M241" s="175"/>
      <c r="N241" s="175"/>
    </row>
    <row r="242" spans="1:14" outlineLevel="1" x14ac:dyDescent="0.3">
      <c r="A242" s="154" t="s">
        <v>326</v>
      </c>
      <c r="B242" s="154" t="s">
        <v>327</v>
      </c>
      <c r="C242" s="173"/>
      <c r="D242" s="173"/>
      <c r="G242" s="175"/>
      <c r="H242" s="152"/>
      <c r="K242" s="175"/>
      <c r="L242" s="175"/>
      <c r="M242" s="175"/>
      <c r="N242" s="175"/>
    </row>
    <row r="243" spans="1:14" ht="28.8" outlineLevel="1" x14ac:dyDescent="0.3">
      <c r="A243" s="154" t="s">
        <v>328</v>
      </c>
      <c r="B243" s="154" t="s">
        <v>1488</v>
      </c>
      <c r="C243" s="173"/>
      <c r="D243" s="173"/>
      <c r="G243" s="175"/>
      <c r="H243" s="152"/>
      <c r="K243" s="175"/>
      <c r="L243" s="175"/>
      <c r="M243" s="175"/>
      <c r="N243" s="175"/>
    </row>
    <row r="244" spans="1:14" outlineLevel="1" x14ac:dyDescent="0.3">
      <c r="A244" s="154" t="s">
        <v>329</v>
      </c>
      <c r="B244" s="154" t="s">
        <v>330</v>
      </c>
      <c r="C244" s="173"/>
      <c r="D244" s="173"/>
      <c r="E244" s="173"/>
      <c r="G244" s="175"/>
      <c r="H244" s="152"/>
      <c r="K244" s="175"/>
      <c r="L244" s="175"/>
      <c r="M244" s="175"/>
      <c r="N244" s="175"/>
    </row>
    <row r="245" spans="1:14" outlineLevel="1" x14ac:dyDescent="0.3">
      <c r="A245" s="154" t="s">
        <v>331</v>
      </c>
      <c r="B245" s="154" t="s">
        <v>1487</v>
      </c>
      <c r="C245" s="173"/>
      <c r="D245" s="173"/>
      <c r="G245" s="175"/>
      <c r="H245" s="152"/>
      <c r="K245" s="175"/>
      <c r="L245" s="175"/>
      <c r="M245" s="175"/>
      <c r="N245" s="175"/>
    </row>
    <row r="246" spans="1:14" outlineLevel="1" x14ac:dyDescent="0.3">
      <c r="A246" s="154" t="s">
        <v>332</v>
      </c>
      <c r="B246" s="154" t="s">
        <v>333</v>
      </c>
      <c r="C246" s="173"/>
      <c r="D246" s="173"/>
      <c r="G246" s="175"/>
      <c r="H246" s="152"/>
      <c r="K246" s="175"/>
      <c r="L246" s="175"/>
      <c r="M246" s="175"/>
      <c r="N246" s="175"/>
    </row>
    <row r="247" spans="1:14" outlineLevel="1" x14ac:dyDescent="0.3">
      <c r="A247" s="154" t="s">
        <v>334</v>
      </c>
      <c r="D247" s="175"/>
      <c r="E247" s="175"/>
      <c r="F247" s="175"/>
      <c r="G247" s="175"/>
      <c r="H247" s="152"/>
      <c r="K247" s="175"/>
      <c r="L247" s="175"/>
      <c r="M247" s="175"/>
      <c r="N247" s="175"/>
    </row>
    <row r="248" spans="1:14" outlineLevel="1" x14ac:dyDescent="0.3">
      <c r="A248" s="154" t="s">
        <v>335</v>
      </c>
      <c r="D248" s="175"/>
      <c r="E248" s="175"/>
      <c r="F248" s="175"/>
      <c r="G248" s="175"/>
      <c r="H248" s="152"/>
      <c r="K248" s="175"/>
      <c r="L248" s="175"/>
      <c r="M248" s="175"/>
      <c r="N248" s="175"/>
    </row>
    <row r="249" spans="1:14" outlineLevel="1" x14ac:dyDescent="0.3">
      <c r="A249" s="154" t="s">
        <v>336</v>
      </c>
      <c r="D249" s="175"/>
      <c r="E249" s="175"/>
      <c r="F249" s="175"/>
      <c r="G249" s="175"/>
      <c r="H249" s="152"/>
      <c r="K249" s="175"/>
      <c r="L249" s="175"/>
      <c r="M249" s="175"/>
      <c r="N249" s="175"/>
    </row>
    <row r="250" spans="1:14" outlineLevel="1" x14ac:dyDescent="0.3">
      <c r="A250" s="154" t="s">
        <v>337</v>
      </c>
      <c r="D250" s="175"/>
      <c r="E250" s="175"/>
      <c r="F250" s="175"/>
      <c r="G250" s="175"/>
      <c r="H250" s="152"/>
      <c r="K250" s="175"/>
      <c r="L250" s="175"/>
      <c r="M250" s="175"/>
      <c r="N250" s="175"/>
    </row>
    <row r="251" spans="1:14" outlineLevel="1" x14ac:dyDescent="0.3">
      <c r="A251" s="154" t="s">
        <v>338</v>
      </c>
      <c r="D251" s="175"/>
      <c r="E251" s="175"/>
      <c r="F251" s="175"/>
      <c r="G251" s="175"/>
      <c r="H251" s="152"/>
      <c r="K251" s="175"/>
      <c r="L251" s="175"/>
      <c r="M251" s="175"/>
      <c r="N251" s="175"/>
    </row>
    <row r="252" spans="1:14" outlineLevel="1" x14ac:dyDescent="0.3">
      <c r="A252" s="154" t="s">
        <v>339</v>
      </c>
      <c r="D252" s="175"/>
      <c r="E252" s="175"/>
      <c r="F252" s="175"/>
      <c r="G252" s="175"/>
      <c r="H252" s="152"/>
      <c r="K252" s="175"/>
      <c r="L252" s="175"/>
      <c r="M252" s="175"/>
      <c r="N252" s="175"/>
    </row>
    <row r="253" spans="1:14" outlineLevel="1" x14ac:dyDescent="0.3">
      <c r="A253" s="154" t="s">
        <v>340</v>
      </c>
      <c r="D253" s="175"/>
      <c r="E253" s="175"/>
      <c r="F253" s="175"/>
      <c r="G253" s="175"/>
      <c r="H253" s="152"/>
      <c r="K253" s="175"/>
      <c r="L253" s="175"/>
      <c r="M253" s="175"/>
      <c r="N253" s="175"/>
    </row>
    <row r="254" spans="1:14" outlineLevel="1" x14ac:dyDescent="0.3">
      <c r="A254" s="154" t="s">
        <v>341</v>
      </c>
      <c r="D254" s="175"/>
      <c r="E254" s="175"/>
      <c r="F254" s="175"/>
      <c r="G254" s="175"/>
      <c r="H254" s="152"/>
      <c r="K254" s="175"/>
      <c r="L254" s="175"/>
      <c r="M254" s="175"/>
      <c r="N254" s="175"/>
    </row>
    <row r="255" spans="1:14" outlineLevel="1" x14ac:dyDescent="0.3">
      <c r="A255" s="154" t="s">
        <v>342</v>
      </c>
      <c r="D255" s="175"/>
      <c r="E255" s="175"/>
      <c r="F255" s="175"/>
      <c r="G255" s="175"/>
      <c r="H255" s="152"/>
      <c r="K255" s="175"/>
      <c r="L255" s="175"/>
      <c r="M255" s="175"/>
      <c r="N255" s="175"/>
    </row>
    <row r="256" spans="1:14" outlineLevel="1" x14ac:dyDescent="0.3">
      <c r="A256" s="154" t="s">
        <v>343</v>
      </c>
      <c r="D256" s="175"/>
      <c r="E256" s="175"/>
      <c r="F256" s="175"/>
      <c r="G256" s="175"/>
      <c r="H256" s="152"/>
      <c r="K256" s="175"/>
      <c r="L256" s="175"/>
      <c r="M256" s="175"/>
      <c r="N256" s="175"/>
    </row>
    <row r="257" spans="1:14" outlineLevel="1" x14ac:dyDescent="0.3">
      <c r="A257" s="154" t="s">
        <v>344</v>
      </c>
      <c r="D257" s="175"/>
      <c r="E257" s="175"/>
      <c r="F257" s="175"/>
      <c r="G257" s="175"/>
      <c r="H257" s="152"/>
      <c r="K257" s="175"/>
      <c r="L257" s="175"/>
      <c r="M257" s="175"/>
      <c r="N257" s="175"/>
    </row>
    <row r="258" spans="1:14" outlineLevel="1" x14ac:dyDescent="0.3">
      <c r="A258" s="154" t="s">
        <v>345</v>
      </c>
      <c r="D258" s="175"/>
      <c r="E258" s="175"/>
      <c r="F258" s="175"/>
      <c r="G258" s="175"/>
      <c r="H258" s="152"/>
      <c r="K258" s="175"/>
      <c r="L258" s="175"/>
      <c r="M258" s="175"/>
      <c r="N258" s="175"/>
    </row>
    <row r="259" spans="1:14" outlineLevel="1" x14ac:dyDescent="0.3">
      <c r="A259" s="154" t="s">
        <v>346</v>
      </c>
      <c r="D259" s="175"/>
      <c r="E259" s="175"/>
      <c r="F259" s="175"/>
      <c r="G259" s="175"/>
      <c r="H259" s="152"/>
      <c r="K259" s="175"/>
      <c r="L259" s="175"/>
      <c r="M259" s="175"/>
      <c r="N259" s="175"/>
    </row>
    <row r="260" spans="1:14" outlineLevel="1" x14ac:dyDescent="0.3">
      <c r="A260" s="154" t="s">
        <v>347</v>
      </c>
      <c r="D260" s="175"/>
      <c r="E260" s="175"/>
      <c r="F260" s="175"/>
      <c r="G260" s="175"/>
      <c r="H260" s="152"/>
      <c r="K260" s="175"/>
      <c r="L260" s="175"/>
      <c r="M260" s="175"/>
      <c r="N260" s="175"/>
    </row>
    <row r="261" spans="1:14" outlineLevel="1" x14ac:dyDescent="0.3">
      <c r="A261" s="154" t="s">
        <v>348</v>
      </c>
      <c r="D261" s="175"/>
      <c r="E261" s="175"/>
      <c r="F261" s="175"/>
      <c r="G261" s="175"/>
      <c r="H261" s="152"/>
      <c r="K261" s="175"/>
      <c r="L261" s="175"/>
      <c r="M261" s="175"/>
      <c r="N261" s="175"/>
    </row>
    <row r="262" spans="1:14" outlineLevel="1" x14ac:dyDescent="0.3">
      <c r="A262" s="154" t="s">
        <v>349</v>
      </c>
      <c r="D262" s="175"/>
      <c r="E262" s="175"/>
      <c r="F262" s="175"/>
      <c r="G262" s="175"/>
      <c r="H262" s="152"/>
      <c r="K262" s="175"/>
      <c r="L262" s="175"/>
      <c r="M262" s="175"/>
      <c r="N262" s="175"/>
    </row>
    <row r="263" spans="1:14" outlineLevel="1" x14ac:dyDescent="0.3">
      <c r="A263" s="154" t="s">
        <v>350</v>
      </c>
      <c r="D263" s="175"/>
      <c r="E263" s="175"/>
      <c r="F263" s="175"/>
      <c r="G263" s="175"/>
      <c r="H263" s="152"/>
      <c r="K263" s="175"/>
      <c r="L263" s="175"/>
      <c r="M263" s="175"/>
      <c r="N263" s="175"/>
    </row>
    <row r="264" spans="1:14" outlineLevel="1" x14ac:dyDescent="0.3">
      <c r="A264" s="154" t="s">
        <v>351</v>
      </c>
      <c r="D264" s="175"/>
      <c r="E264" s="175"/>
      <c r="F264" s="175"/>
      <c r="G264" s="175"/>
      <c r="H264" s="152"/>
      <c r="K264" s="175"/>
      <c r="L264" s="175"/>
      <c r="M264" s="175"/>
      <c r="N264" s="175"/>
    </row>
    <row r="265" spans="1:14" outlineLevel="1" x14ac:dyDescent="0.3">
      <c r="A265" s="154" t="s">
        <v>352</v>
      </c>
      <c r="D265" s="175"/>
      <c r="E265" s="175"/>
      <c r="F265" s="175"/>
      <c r="G265" s="175"/>
      <c r="H265" s="152"/>
      <c r="K265" s="175"/>
      <c r="L265" s="175"/>
      <c r="M265" s="175"/>
      <c r="N265" s="175"/>
    </row>
    <row r="266" spans="1:14" outlineLevel="1" x14ac:dyDescent="0.3">
      <c r="A266" s="154" t="s">
        <v>353</v>
      </c>
      <c r="D266" s="175"/>
      <c r="E266" s="175"/>
      <c r="F266" s="175"/>
      <c r="G266" s="175"/>
      <c r="H266" s="152"/>
      <c r="K266" s="175"/>
      <c r="L266" s="175"/>
      <c r="M266" s="175"/>
      <c r="N266" s="175"/>
    </row>
    <row r="267" spans="1:14" outlineLevel="1" x14ac:dyDescent="0.3">
      <c r="A267" s="154" t="s">
        <v>354</v>
      </c>
      <c r="D267" s="175"/>
      <c r="E267" s="175"/>
      <c r="F267" s="175"/>
      <c r="G267" s="175"/>
      <c r="H267" s="152"/>
      <c r="K267" s="175"/>
      <c r="L267" s="175"/>
      <c r="M267" s="175"/>
      <c r="N267" s="175"/>
    </row>
    <row r="268" spans="1:14" outlineLevel="1" x14ac:dyDescent="0.3">
      <c r="A268" s="154" t="s">
        <v>355</v>
      </c>
      <c r="D268" s="175"/>
      <c r="E268" s="175"/>
      <c r="F268" s="175"/>
      <c r="G268" s="175"/>
      <c r="H268" s="152"/>
      <c r="K268" s="175"/>
      <c r="L268" s="175"/>
      <c r="M268" s="175"/>
      <c r="N268" s="175"/>
    </row>
    <row r="269" spans="1:14" outlineLevel="1" x14ac:dyDescent="0.3">
      <c r="A269" s="154" t="s">
        <v>356</v>
      </c>
      <c r="D269" s="175"/>
      <c r="E269" s="175"/>
      <c r="F269" s="175"/>
      <c r="G269" s="175"/>
      <c r="H269" s="152"/>
      <c r="K269" s="175"/>
      <c r="L269" s="175"/>
      <c r="M269" s="175"/>
      <c r="N269" s="175"/>
    </row>
    <row r="270" spans="1:14" outlineLevel="1" x14ac:dyDescent="0.3">
      <c r="A270" s="154" t="s">
        <v>357</v>
      </c>
      <c r="D270" s="175"/>
      <c r="E270" s="175"/>
      <c r="F270" s="175"/>
      <c r="G270" s="175"/>
      <c r="H270" s="152"/>
      <c r="K270" s="175"/>
      <c r="L270" s="175"/>
      <c r="M270" s="175"/>
      <c r="N270" s="175"/>
    </row>
    <row r="271" spans="1:14" outlineLevel="1" x14ac:dyDescent="0.3">
      <c r="A271" s="154" t="s">
        <v>358</v>
      </c>
      <c r="D271" s="175"/>
      <c r="E271" s="175"/>
      <c r="F271" s="175"/>
      <c r="G271" s="175"/>
      <c r="H271" s="152"/>
      <c r="K271" s="175"/>
      <c r="L271" s="175"/>
      <c r="M271" s="175"/>
      <c r="N271" s="175"/>
    </row>
    <row r="272" spans="1:14" outlineLevel="1" x14ac:dyDescent="0.3">
      <c r="A272" s="154" t="s">
        <v>359</v>
      </c>
      <c r="D272" s="175"/>
      <c r="E272" s="175"/>
      <c r="F272" s="175"/>
      <c r="G272" s="175"/>
      <c r="H272" s="152"/>
      <c r="K272" s="175"/>
      <c r="L272" s="175"/>
      <c r="M272" s="175"/>
      <c r="N272" s="175"/>
    </row>
    <row r="273" spans="1:14" outlineLevel="1" x14ac:dyDescent="0.3">
      <c r="A273" s="154" t="s">
        <v>360</v>
      </c>
      <c r="D273" s="175"/>
      <c r="E273" s="175"/>
      <c r="F273" s="175"/>
      <c r="G273" s="175"/>
      <c r="H273" s="152"/>
      <c r="K273" s="175"/>
      <c r="L273" s="175"/>
      <c r="M273" s="175"/>
      <c r="N273" s="175"/>
    </row>
    <row r="274" spans="1:14" outlineLevel="1" x14ac:dyDescent="0.3">
      <c r="A274" s="154" t="s">
        <v>361</v>
      </c>
      <c r="D274" s="175"/>
      <c r="E274" s="175"/>
      <c r="F274" s="175"/>
      <c r="G274" s="175"/>
      <c r="H274" s="152"/>
      <c r="K274" s="175"/>
      <c r="L274" s="175"/>
      <c r="M274" s="175"/>
      <c r="N274" s="175"/>
    </row>
    <row r="275" spans="1:14" outlineLevel="1" x14ac:dyDescent="0.3">
      <c r="A275" s="154" t="s">
        <v>362</v>
      </c>
      <c r="D275" s="175"/>
      <c r="E275" s="175"/>
      <c r="F275" s="175"/>
      <c r="G275" s="175"/>
      <c r="H275" s="152"/>
      <c r="K275" s="175"/>
      <c r="L275" s="175"/>
      <c r="M275" s="175"/>
      <c r="N275" s="175"/>
    </row>
    <row r="276" spans="1:14" outlineLevel="1" x14ac:dyDescent="0.3">
      <c r="A276" s="154" t="s">
        <v>363</v>
      </c>
      <c r="D276" s="175"/>
      <c r="E276" s="175"/>
      <c r="F276" s="175"/>
      <c r="G276" s="175"/>
      <c r="H276" s="152"/>
      <c r="K276" s="175"/>
      <c r="L276" s="175"/>
      <c r="M276" s="175"/>
      <c r="N276" s="175"/>
    </row>
    <row r="277" spans="1:14" outlineLevel="1" x14ac:dyDescent="0.3">
      <c r="A277" s="154" t="s">
        <v>364</v>
      </c>
      <c r="D277" s="175"/>
      <c r="E277" s="175"/>
      <c r="F277" s="175"/>
      <c r="G277" s="175"/>
      <c r="H277" s="152"/>
      <c r="K277" s="175"/>
      <c r="L277" s="175"/>
      <c r="M277" s="175"/>
      <c r="N277" s="175"/>
    </row>
    <row r="278" spans="1:14" outlineLevel="1" x14ac:dyDescent="0.3">
      <c r="A278" s="154" t="s">
        <v>365</v>
      </c>
      <c r="D278" s="175"/>
      <c r="E278" s="175"/>
      <c r="F278" s="175"/>
      <c r="G278" s="175"/>
      <c r="H278" s="152"/>
      <c r="K278" s="175"/>
      <c r="L278" s="175"/>
      <c r="M278" s="175"/>
      <c r="N278" s="175"/>
    </row>
    <row r="279" spans="1:14" outlineLevel="1" x14ac:dyDescent="0.3">
      <c r="A279" s="154" t="s">
        <v>366</v>
      </c>
      <c r="D279" s="175"/>
      <c r="E279" s="175"/>
      <c r="F279" s="175"/>
      <c r="G279" s="175"/>
      <c r="H279" s="152"/>
      <c r="K279" s="175"/>
      <c r="L279" s="175"/>
      <c r="M279" s="175"/>
      <c r="N279" s="175"/>
    </row>
    <row r="280" spans="1:14" outlineLevel="1" x14ac:dyDescent="0.3">
      <c r="A280" s="154" t="s">
        <v>367</v>
      </c>
      <c r="D280" s="175"/>
      <c r="E280" s="175"/>
      <c r="F280" s="175"/>
      <c r="G280" s="175"/>
      <c r="H280" s="152"/>
      <c r="K280" s="175"/>
      <c r="L280" s="175"/>
      <c r="M280" s="175"/>
      <c r="N280" s="175"/>
    </row>
    <row r="281" spans="1:14" outlineLevel="1" x14ac:dyDescent="0.3">
      <c r="A281" s="154" t="s">
        <v>368</v>
      </c>
      <c r="D281" s="175"/>
      <c r="E281" s="175"/>
      <c r="F281" s="175"/>
      <c r="G281" s="175"/>
      <c r="H281" s="152"/>
      <c r="K281" s="175"/>
      <c r="L281" s="175"/>
      <c r="M281" s="175"/>
      <c r="N281" s="175"/>
    </row>
    <row r="282" spans="1:14" outlineLevel="1" x14ac:dyDescent="0.3">
      <c r="A282" s="154" t="s">
        <v>369</v>
      </c>
      <c r="D282" s="175"/>
      <c r="E282" s="175"/>
      <c r="F282" s="175"/>
      <c r="G282" s="175"/>
      <c r="H282" s="152"/>
      <c r="K282" s="175"/>
      <c r="L282" s="175"/>
      <c r="M282" s="175"/>
      <c r="N282" s="175"/>
    </row>
    <row r="283" spans="1:14" outlineLevel="1" x14ac:dyDescent="0.3">
      <c r="A283" s="154" t="s">
        <v>370</v>
      </c>
      <c r="D283" s="175"/>
      <c r="E283" s="175"/>
      <c r="F283" s="175"/>
      <c r="G283" s="175"/>
      <c r="H283" s="152"/>
      <c r="K283" s="175"/>
      <c r="L283" s="175"/>
      <c r="M283" s="175"/>
      <c r="N283" s="175"/>
    </row>
    <row r="284" spans="1:14" outlineLevel="1" x14ac:dyDescent="0.3">
      <c r="A284" s="154" t="s">
        <v>371</v>
      </c>
      <c r="D284" s="175"/>
      <c r="E284" s="175"/>
      <c r="F284" s="175"/>
      <c r="G284" s="175"/>
      <c r="H284" s="152"/>
      <c r="K284" s="175"/>
      <c r="L284" s="175"/>
      <c r="M284" s="175"/>
      <c r="N284" s="175"/>
    </row>
    <row r="285" spans="1:14" ht="18" x14ac:dyDescent="0.25">
      <c r="A285" s="165"/>
      <c r="B285" s="165" t="s">
        <v>1486</v>
      </c>
      <c r="C285" s="165"/>
      <c r="D285" s="165"/>
      <c r="E285" s="165"/>
      <c r="F285" s="164"/>
      <c r="G285" s="163"/>
      <c r="H285" s="152"/>
      <c r="I285" s="162"/>
      <c r="J285" s="162"/>
      <c r="K285" s="162"/>
      <c r="L285" s="162"/>
      <c r="M285" s="161"/>
    </row>
    <row r="286" spans="1:14" ht="18" x14ac:dyDescent="0.25">
      <c r="A286" s="180" t="s">
        <v>1485</v>
      </c>
      <c r="B286" s="178"/>
      <c r="C286" s="178"/>
      <c r="D286" s="178"/>
      <c r="E286" s="178"/>
      <c r="F286" s="179"/>
      <c r="G286" s="178"/>
      <c r="H286" s="152"/>
      <c r="I286" s="162"/>
      <c r="J286" s="162"/>
      <c r="K286" s="162"/>
      <c r="L286" s="162"/>
      <c r="M286" s="161"/>
    </row>
    <row r="287" spans="1:14" ht="18" x14ac:dyDescent="0.25">
      <c r="A287" s="180" t="s">
        <v>1484</v>
      </c>
      <c r="B287" s="178"/>
      <c r="C287" s="178"/>
      <c r="D287" s="178"/>
      <c r="E287" s="178"/>
      <c r="F287" s="179"/>
      <c r="G287" s="178"/>
      <c r="H287" s="152"/>
      <c r="I287" s="162"/>
      <c r="J287" s="162"/>
      <c r="K287" s="162"/>
      <c r="L287" s="162"/>
      <c r="M287" s="161"/>
    </row>
    <row r="288" spans="1:14" x14ac:dyDescent="0.25">
      <c r="A288" s="154" t="s">
        <v>372</v>
      </c>
      <c r="B288" s="156" t="s">
        <v>1483</v>
      </c>
      <c r="C288" s="172">
        <f>ROW(B38)</f>
        <v>38</v>
      </c>
      <c r="D288" s="176"/>
      <c r="E288" s="176"/>
      <c r="F288" s="176"/>
      <c r="G288" s="176"/>
      <c r="H288" s="152"/>
      <c r="I288" s="171"/>
      <c r="J288" s="166"/>
      <c r="L288" s="176"/>
      <c r="M288" s="176"/>
      <c r="N288" s="176"/>
    </row>
    <row r="289" spans="1:14" x14ac:dyDescent="0.25">
      <c r="A289" s="154" t="s">
        <v>373</v>
      </c>
      <c r="B289" s="156" t="s">
        <v>1482</v>
      </c>
      <c r="C289" s="172">
        <f>ROW(B39)</f>
        <v>39</v>
      </c>
      <c r="E289" s="176"/>
      <c r="F289" s="176"/>
      <c r="H289" s="152"/>
      <c r="I289" s="171"/>
      <c r="J289" s="166"/>
      <c r="L289" s="176"/>
      <c r="M289" s="176"/>
    </row>
    <row r="290" spans="1:14" ht="28.8" x14ac:dyDescent="0.25">
      <c r="A290" s="154" t="s">
        <v>374</v>
      </c>
      <c r="B290" s="156" t="s">
        <v>1481</v>
      </c>
      <c r="C290" s="177" t="s">
        <v>375</v>
      </c>
      <c r="G290" s="170"/>
      <c r="H290" s="152"/>
      <c r="I290" s="171"/>
      <c r="J290" s="166"/>
      <c r="K290" s="166"/>
      <c r="L290" s="170"/>
      <c r="M290" s="176"/>
      <c r="N290" s="170"/>
    </row>
    <row r="291" spans="1:14" x14ac:dyDescent="0.25">
      <c r="A291" s="154" t="s">
        <v>376</v>
      </c>
      <c r="B291" s="156" t="s">
        <v>1480</v>
      </c>
      <c r="C291" s="172" t="s">
        <v>377</v>
      </c>
      <c r="D291" s="172" t="s">
        <v>1459</v>
      </c>
      <c r="E291" s="170"/>
      <c r="F291" s="176"/>
      <c r="H291" s="152"/>
      <c r="I291" s="171"/>
      <c r="J291" s="166"/>
    </row>
    <row r="292" spans="1:14" x14ac:dyDescent="0.3">
      <c r="A292" s="154" t="s">
        <v>378</v>
      </c>
      <c r="B292" s="156" t="s">
        <v>1479</v>
      </c>
      <c r="C292" s="172">
        <f>ROW(B52)</f>
        <v>52</v>
      </c>
      <c r="G292" s="170"/>
      <c r="H292" s="152"/>
      <c r="I292" s="171"/>
      <c r="J292" s="175"/>
      <c r="K292" s="166"/>
      <c r="L292" s="170"/>
      <c r="N292" s="170"/>
    </row>
    <row r="293" spans="1:14" x14ac:dyDescent="0.3">
      <c r="A293" s="154" t="s">
        <v>379</v>
      </c>
      <c r="B293" s="156" t="s">
        <v>1478</v>
      </c>
      <c r="C293" s="174" t="s">
        <v>380</v>
      </c>
      <c r="D293" s="172" t="s">
        <v>1477</v>
      </c>
      <c r="E293" s="170"/>
      <c r="F293" s="172" t="s">
        <v>1459</v>
      </c>
      <c r="G293" s="172" t="s">
        <v>1459</v>
      </c>
      <c r="H293" s="152"/>
      <c r="I293" s="171"/>
      <c r="M293" s="170"/>
    </row>
    <row r="294" spans="1:14" x14ac:dyDescent="0.3">
      <c r="A294" s="154" t="s">
        <v>381</v>
      </c>
      <c r="B294" s="156" t="s">
        <v>1476</v>
      </c>
      <c r="C294" s="174" t="s">
        <v>1475</v>
      </c>
      <c r="H294" s="152"/>
      <c r="I294" s="171"/>
      <c r="J294" s="166"/>
      <c r="M294" s="170"/>
    </row>
    <row r="295" spans="1:14" x14ac:dyDescent="0.25">
      <c r="A295" s="154" t="s">
        <v>382</v>
      </c>
      <c r="B295" s="156" t="s">
        <v>1474</v>
      </c>
      <c r="C295" s="172" t="s">
        <v>383</v>
      </c>
      <c r="D295" s="172" t="s">
        <v>1459</v>
      </c>
      <c r="F295" s="172" t="s">
        <v>1459</v>
      </c>
      <c r="H295" s="152"/>
      <c r="I295" s="171"/>
      <c r="J295" s="166"/>
      <c r="L295" s="170"/>
      <c r="M295" s="170"/>
    </row>
    <row r="296" spans="1:14" x14ac:dyDescent="0.25">
      <c r="A296" s="154" t="s">
        <v>384</v>
      </c>
      <c r="B296" s="156" t="s">
        <v>1473</v>
      </c>
      <c r="C296" s="172">
        <f>ROW(B111)</f>
        <v>111</v>
      </c>
      <c r="F296" s="170"/>
      <c r="H296" s="152"/>
      <c r="I296" s="171"/>
      <c r="J296" s="166"/>
      <c r="L296" s="170"/>
      <c r="M296" s="170"/>
    </row>
    <row r="297" spans="1:14" x14ac:dyDescent="0.25">
      <c r="A297" s="154" t="s">
        <v>385</v>
      </c>
      <c r="B297" s="156" t="s">
        <v>1472</v>
      </c>
      <c r="C297" s="172">
        <f>ROW(B163)</f>
        <v>163</v>
      </c>
      <c r="E297" s="170"/>
      <c r="F297" s="170"/>
      <c r="H297" s="152"/>
      <c r="J297" s="166"/>
      <c r="L297" s="170"/>
    </row>
    <row r="298" spans="1:14" x14ac:dyDescent="0.25">
      <c r="A298" s="154" t="s">
        <v>386</v>
      </c>
      <c r="B298" s="156" t="s">
        <v>1471</v>
      </c>
      <c r="C298" s="172">
        <f>ROW(B137)</f>
        <v>137</v>
      </c>
      <c r="E298" s="170"/>
      <c r="F298" s="170"/>
      <c r="H298" s="152"/>
      <c r="I298" s="171"/>
      <c r="J298" s="166"/>
      <c r="L298" s="170"/>
    </row>
    <row r="299" spans="1:14" x14ac:dyDescent="0.25">
      <c r="A299" s="154" t="s">
        <v>387</v>
      </c>
      <c r="B299" s="156" t="s">
        <v>1470</v>
      </c>
      <c r="C299" s="173"/>
      <c r="E299" s="170"/>
      <c r="H299" s="152"/>
      <c r="I299" s="171"/>
      <c r="L299" s="170"/>
    </row>
    <row r="300" spans="1:14" x14ac:dyDescent="0.25">
      <c r="A300" s="154" t="s">
        <v>388</v>
      </c>
      <c r="B300" s="156" t="s">
        <v>1469</v>
      </c>
      <c r="C300" s="172" t="s">
        <v>389</v>
      </c>
      <c r="D300" s="172" t="s">
        <v>1468</v>
      </c>
      <c r="E300" s="170"/>
      <c r="F300" s="172" t="s">
        <v>1467</v>
      </c>
      <c r="H300" s="152"/>
      <c r="I300" s="171"/>
      <c r="K300" s="166"/>
      <c r="L300" s="170"/>
    </row>
    <row r="301" spans="1:14" outlineLevel="1" x14ac:dyDescent="0.25">
      <c r="A301" s="154" t="s">
        <v>390</v>
      </c>
      <c r="B301" s="156" t="s">
        <v>1466</v>
      </c>
      <c r="C301" s="172" t="s">
        <v>391</v>
      </c>
      <c r="H301" s="152"/>
      <c r="I301" s="171"/>
      <c r="K301" s="166"/>
      <c r="L301" s="170"/>
    </row>
    <row r="302" spans="1:14" outlineLevel="1" x14ac:dyDescent="0.25">
      <c r="A302" s="154" t="s">
        <v>392</v>
      </c>
      <c r="B302" s="156" t="s">
        <v>1465</v>
      </c>
      <c r="C302" s="172" t="s">
        <v>393</v>
      </c>
      <c r="H302" s="152"/>
      <c r="I302" s="171"/>
      <c r="K302" s="166"/>
      <c r="L302" s="170"/>
    </row>
    <row r="303" spans="1:14" outlineLevel="1" x14ac:dyDescent="0.25">
      <c r="A303" s="154" t="s">
        <v>394</v>
      </c>
      <c r="B303" s="156" t="s">
        <v>1464</v>
      </c>
      <c r="C303" s="172">
        <f>ROW(B65)</f>
        <v>65</v>
      </c>
      <c r="H303" s="152"/>
      <c r="I303" s="171"/>
      <c r="J303" s="166"/>
      <c r="K303" s="166"/>
      <c r="L303" s="170"/>
    </row>
    <row r="304" spans="1:14" outlineLevel="1" x14ac:dyDescent="0.25">
      <c r="A304" s="154" t="s">
        <v>395</v>
      </c>
      <c r="B304" s="156" t="s">
        <v>1463</v>
      </c>
      <c r="C304" s="172">
        <f>ROW(B88)</f>
        <v>88</v>
      </c>
      <c r="H304" s="152"/>
      <c r="I304" s="171"/>
      <c r="J304" s="166"/>
      <c r="K304" s="166"/>
      <c r="L304" s="170"/>
    </row>
    <row r="305" spans="1:14" outlineLevel="1" x14ac:dyDescent="0.25">
      <c r="A305" s="154" t="s">
        <v>396</v>
      </c>
      <c r="B305" s="156" t="s">
        <v>1462</v>
      </c>
      <c r="C305" s="172" t="s">
        <v>397</v>
      </c>
      <c r="E305" s="170"/>
      <c r="H305" s="152"/>
      <c r="I305" s="171"/>
      <c r="J305" s="166"/>
      <c r="K305" s="166"/>
      <c r="L305" s="170"/>
      <c r="N305" s="151"/>
    </row>
    <row r="306" spans="1:14" outlineLevel="1" x14ac:dyDescent="0.25">
      <c r="A306" s="154" t="s">
        <v>398</v>
      </c>
      <c r="B306" s="156" t="s">
        <v>1461</v>
      </c>
      <c r="C306" s="172">
        <v>44</v>
      </c>
      <c r="E306" s="170"/>
      <c r="H306" s="152"/>
      <c r="I306" s="171"/>
      <c r="J306" s="166"/>
      <c r="K306" s="166"/>
      <c r="L306" s="170"/>
      <c r="N306" s="151"/>
    </row>
    <row r="307" spans="1:14" outlineLevel="1" x14ac:dyDescent="0.25">
      <c r="A307" s="154" t="s">
        <v>399</v>
      </c>
      <c r="B307" s="156" t="s">
        <v>1460</v>
      </c>
      <c r="C307" s="172" t="s">
        <v>400</v>
      </c>
      <c r="D307" s="172" t="s">
        <v>1459</v>
      </c>
      <c r="E307" s="170"/>
      <c r="F307" s="172" t="s">
        <v>1459</v>
      </c>
      <c r="H307" s="152"/>
      <c r="I307" s="171"/>
      <c r="J307" s="166"/>
      <c r="K307" s="166"/>
      <c r="L307" s="170"/>
      <c r="N307" s="151"/>
    </row>
    <row r="308" spans="1:14" outlineLevel="1" x14ac:dyDescent="0.25">
      <c r="A308" s="154" t="s">
        <v>401</v>
      </c>
      <c r="B308" s="171"/>
      <c r="E308" s="170"/>
      <c r="H308" s="152"/>
      <c r="I308" s="171"/>
      <c r="J308" s="166"/>
      <c r="K308" s="166"/>
      <c r="L308" s="170"/>
      <c r="N308" s="151"/>
    </row>
    <row r="309" spans="1:14" outlineLevel="1" x14ac:dyDescent="0.25">
      <c r="A309" s="154" t="s">
        <v>402</v>
      </c>
      <c r="E309" s="170"/>
      <c r="H309" s="152"/>
      <c r="I309" s="171"/>
      <c r="J309" s="166"/>
      <c r="K309" s="166"/>
      <c r="L309" s="170"/>
      <c r="N309" s="151"/>
    </row>
    <row r="310" spans="1:14" outlineLevel="1" x14ac:dyDescent="0.25">
      <c r="A310" s="154" t="s">
        <v>403</v>
      </c>
      <c r="H310" s="152"/>
      <c r="N310" s="151"/>
    </row>
    <row r="311" spans="1:14" ht="36" x14ac:dyDescent="0.25">
      <c r="A311" s="164"/>
      <c r="B311" s="165" t="s">
        <v>404</v>
      </c>
      <c r="C311" s="164"/>
      <c r="D311" s="164"/>
      <c r="E311" s="164"/>
      <c r="F311" s="164"/>
      <c r="G311" s="163"/>
      <c r="H311" s="152"/>
      <c r="I311" s="162"/>
      <c r="J311" s="161"/>
      <c r="K311" s="161"/>
      <c r="L311" s="161"/>
      <c r="M311" s="161"/>
      <c r="N311" s="151"/>
    </row>
    <row r="312" spans="1:14" x14ac:dyDescent="0.25">
      <c r="A312" s="154" t="s">
        <v>405</v>
      </c>
      <c r="B312" s="169" t="s">
        <v>406</v>
      </c>
      <c r="C312" s="168">
        <v>917.31032614000003</v>
      </c>
      <c r="H312" s="152"/>
      <c r="I312" s="167"/>
      <c r="J312" s="166"/>
      <c r="N312" s="151"/>
    </row>
    <row r="313" spans="1:14" outlineLevel="1" x14ac:dyDescent="0.25">
      <c r="A313" s="154" t="s">
        <v>407</v>
      </c>
      <c r="B313" s="169" t="s">
        <v>408</v>
      </c>
      <c r="C313" s="168">
        <v>0</v>
      </c>
      <c r="H313" s="152"/>
      <c r="I313" s="167"/>
      <c r="J313" s="166"/>
      <c r="N313" s="151"/>
    </row>
    <row r="314" spans="1:14" outlineLevel="1" x14ac:dyDescent="0.25">
      <c r="A314" s="154" t="s">
        <v>409</v>
      </c>
      <c r="B314" s="169" t="s">
        <v>410</v>
      </c>
      <c r="C314" s="168">
        <v>0</v>
      </c>
      <c r="H314" s="152"/>
      <c r="I314" s="167"/>
      <c r="J314" s="166"/>
      <c r="N314" s="151"/>
    </row>
    <row r="315" spans="1:14" outlineLevel="1" x14ac:dyDescent="0.25">
      <c r="A315" s="154" t="s">
        <v>411</v>
      </c>
      <c r="B315" s="167"/>
      <c r="C315" s="166"/>
      <c r="H315" s="152"/>
      <c r="I315" s="167"/>
      <c r="J315" s="166"/>
      <c r="N315" s="151"/>
    </row>
    <row r="316" spans="1:14" outlineLevel="1" x14ac:dyDescent="0.25">
      <c r="A316" s="154" t="s">
        <v>412</v>
      </c>
      <c r="B316" s="167"/>
      <c r="C316" s="166"/>
      <c r="H316" s="152"/>
      <c r="I316" s="167"/>
      <c r="J316" s="166"/>
      <c r="N316" s="151"/>
    </row>
    <row r="317" spans="1:14" outlineLevel="1" x14ac:dyDescent="0.25">
      <c r="A317" s="154" t="s">
        <v>413</v>
      </c>
      <c r="B317" s="167"/>
      <c r="C317" s="166"/>
      <c r="H317" s="152"/>
      <c r="I317" s="167"/>
      <c r="J317" s="166"/>
      <c r="N317" s="151"/>
    </row>
    <row r="318" spans="1:14" outlineLevel="1" x14ac:dyDescent="0.25">
      <c r="A318" s="154" t="s">
        <v>414</v>
      </c>
      <c r="B318" s="167"/>
      <c r="C318" s="166"/>
      <c r="H318" s="152"/>
      <c r="I318" s="167"/>
      <c r="J318" s="166"/>
      <c r="N318" s="151"/>
    </row>
    <row r="319" spans="1:14" ht="18" x14ac:dyDescent="0.25">
      <c r="A319" s="164"/>
      <c r="B319" s="165" t="s">
        <v>415</v>
      </c>
      <c r="C319" s="164"/>
      <c r="D319" s="164"/>
      <c r="E319" s="164"/>
      <c r="F319" s="164"/>
      <c r="G319" s="163"/>
      <c r="H319" s="152"/>
      <c r="I319" s="162"/>
      <c r="J319" s="161"/>
      <c r="K319" s="161"/>
      <c r="L319" s="161"/>
      <c r="M319" s="161"/>
      <c r="N319" s="151"/>
    </row>
    <row r="320" spans="1:14" ht="15" customHeight="1" outlineLevel="1" x14ac:dyDescent="0.25">
      <c r="A320" s="159"/>
      <c r="B320" s="160" t="s">
        <v>416</v>
      </c>
      <c r="C320" s="159"/>
      <c r="D320" s="159"/>
      <c r="E320" s="158"/>
      <c r="F320" s="157"/>
      <c r="G320" s="157"/>
      <c r="H320" s="152"/>
      <c r="L320" s="152"/>
      <c r="M320" s="152"/>
      <c r="N320" s="151"/>
    </row>
    <row r="321" spans="1:14" outlineLevel="1" x14ac:dyDescent="0.25">
      <c r="A321" s="154" t="s">
        <v>417</v>
      </c>
      <c r="B321" s="156" t="s">
        <v>1458</v>
      </c>
      <c r="H321" s="152"/>
      <c r="I321" s="151"/>
      <c r="J321" s="151"/>
      <c r="K321" s="151"/>
      <c r="L321" s="151"/>
      <c r="M321" s="151"/>
      <c r="N321" s="151"/>
    </row>
    <row r="322" spans="1:14" outlineLevel="1" x14ac:dyDescent="0.25">
      <c r="A322" s="154" t="s">
        <v>418</v>
      </c>
      <c r="B322" s="156" t="s">
        <v>1457</v>
      </c>
      <c r="H322" s="152"/>
      <c r="I322" s="151"/>
      <c r="J322" s="151"/>
      <c r="K322" s="151"/>
      <c r="L322" s="151"/>
      <c r="M322" s="151"/>
      <c r="N322" s="151"/>
    </row>
    <row r="323" spans="1:14" outlineLevel="1" x14ac:dyDescent="0.25">
      <c r="A323" s="154" t="s">
        <v>419</v>
      </c>
      <c r="B323" s="156" t="s">
        <v>420</v>
      </c>
      <c r="H323" s="152"/>
      <c r="I323" s="151"/>
      <c r="J323" s="151"/>
      <c r="K323" s="151"/>
      <c r="L323" s="151"/>
      <c r="M323" s="151"/>
      <c r="N323" s="151"/>
    </row>
    <row r="324" spans="1:14" outlineLevel="1" x14ac:dyDescent="0.25">
      <c r="A324" s="154" t="s">
        <v>421</v>
      </c>
      <c r="B324" s="156" t="s">
        <v>422</v>
      </c>
      <c r="H324" s="152"/>
      <c r="I324" s="151"/>
      <c r="J324" s="151"/>
      <c r="K324" s="151"/>
      <c r="L324" s="151"/>
      <c r="M324" s="151"/>
      <c r="N324" s="151"/>
    </row>
    <row r="325" spans="1:14" outlineLevel="1" x14ac:dyDescent="0.25">
      <c r="A325" s="154" t="s">
        <v>423</v>
      </c>
      <c r="B325" s="156" t="s">
        <v>424</v>
      </c>
      <c r="H325" s="152"/>
      <c r="I325" s="151"/>
      <c r="J325" s="151"/>
      <c r="K325" s="151"/>
      <c r="L325" s="151"/>
      <c r="M325" s="151"/>
      <c r="N325" s="151"/>
    </row>
    <row r="326" spans="1:14" outlineLevel="1" x14ac:dyDescent="0.25">
      <c r="A326" s="154" t="s">
        <v>425</v>
      </c>
      <c r="B326" s="156" t="s">
        <v>825</v>
      </c>
      <c r="H326" s="152"/>
      <c r="I326" s="151"/>
      <c r="J326" s="151"/>
      <c r="K326" s="151"/>
      <c r="L326" s="151"/>
      <c r="M326" s="151"/>
      <c r="N326" s="151"/>
    </row>
    <row r="327" spans="1:14" outlineLevel="1" x14ac:dyDescent="0.25">
      <c r="A327" s="154" t="s">
        <v>426</v>
      </c>
      <c r="B327" s="156" t="s">
        <v>427</v>
      </c>
      <c r="H327" s="152"/>
      <c r="I327" s="151"/>
      <c r="J327" s="151"/>
      <c r="K327" s="151"/>
      <c r="L327" s="151"/>
      <c r="M327" s="151"/>
      <c r="N327" s="151"/>
    </row>
    <row r="328" spans="1:14" outlineLevel="1" x14ac:dyDescent="0.25">
      <c r="A328" s="154" t="s">
        <v>428</v>
      </c>
      <c r="B328" s="156" t="s">
        <v>429</v>
      </c>
      <c r="H328" s="152"/>
      <c r="I328" s="151"/>
      <c r="J328" s="151"/>
      <c r="K328" s="151"/>
      <c r="L328" s="151"/>
      <c r="M328" s="151"/>
      <c r="N328" s="151"/>
    </row>
    <row r="329" spans="1:14" outlineLevel="1" x14ac:dyDescent="0.25">
      <c r="A329" s="154" t="s">
        <v>430</v>
      </c>
      <c r="B329" s="156" t="s">
        <v>1456</v>
      </c>
      <c r="H329" s="152"/>
      <c r="I329" s="151"/>
      <c r="J329" s="151"/>
      <c r="K329" s="151"/>
      <c r="L329" s="151"/>
      <c r="M329" s="151"/>
      <c r="N329" s="151"/>
    </row>
    <row r="330" spans="1:14" outlineLevel="1" x14ac:dyDescent="0.25">
      <c r="A330" s="154" t="s">
        <v>431</v>
      </c>
      <c r="B330" s="155" t="s">
        <v>432</v>
      </c>
      <c r="H330" s="152"/>
      <c r="I330" s="151"/>
      <c r="J330" s="151"/>
      <c r="K330" s="151"/>
      <c r="L330" s="151"/>
      <c r="M330" s="151"/>
      <c r="N330" s="151"/>
    </row>
    <row r="331" spans="1:14" outlineLevel="1" x14ac:dyDescent="0.25">
      <c r="A331" s="154" t="s">
        <v>433</v>
      </c>
      <c r="B331" s="155" t="s">
        <v>432</v>
      </c>
      <c r="H331" s="152"/>
      <c r="I331" s="151"/>
      <c r="J331" s="151"/>
      <c r="K331" s="151"/>
      <c r="L331" s="151"/>
      <c r="M331" s="151"/>
      <c r="N331" s="151"/>
    </row>
    <row r="332" spans="1:14" outlineLevel="1" x14ac:dyDescent="0.25">
      <c r="A332" s="154" t="s">
        <v>434</v>
      </c>
      <c r="B332" s="155" t="s">
        <v>432</v>
      </c>
      <c r="H332" s="152"/>
      <c r="I332" s="151"/>
      <c r="J332" s="151"/>
      <c r="K332" s="151"/>
      <c r="L332" s="151"/>
      <c r="M332" s="151"/>
      <c r="N332" s="151"/>
    </row>
    <row r="333" spans="1:14" outlineLevel="1" x14ac:dyDescent="0.25">
      <c r="A333" s="154" t="s">
        <v>435</v>
      </c>
      <c r="B333" s="155" t="s">
        <v>432</v>
      </c>
      <c r="H333" s="152"/>
      <c r="I333" s="151"/>
      <c r="J333" s="151"/>
      <c r="K333" s="151"/>
      <c r="L333" s="151"/>
      <c r="M333" s="151"/>
      <c r="N333" s="151"/>
    </row>
    <row r="334" spans="1:14" outlineLevel="1" x14ac:dyDescent="0.25">
      <c r="A334" s="154" t="s">
        <v>436</v>
      </c>
      <c r="B334" s="155" t="s">
        <v>432</v>
      </c>
      <c r="H334" s="152"/>
      <c r="I334" s="151"/>
      <c r="J334" s="151"/>
      <c r="K334" s="151"/>
      <c r="L334" s="151"/>
      <c r="M334" s="151"/>
      <c r="N334" s="151"/>
    </row>
    <row r="335" spans="1:14" outlineLevel="1" x14ac:dyDescent="0.25">
      <c r="A335" s="154" t="s">
        <v>437</v>
      </c>
      <c r="B335" s="155" t="s">
        <v>432</v>
      </c>
      <c r="H335" s="152"/>
      <c r="I335" s="151"/>
      <c r="J335" s="151"/>
      <c r="K335" s="151"/>
      <c r="L335" s="151"/>
      <c r="M335" s="151"/>
      <c r="N335" s="151"/>
    </row>
    <row r="336" spans="1:14" outlineLevel="1" x14ac:dyDescent="0.25">
      <c r="A336" s="154" t="s">
        <v>438</v>
      </c>
      <c r="B336" s="155" t="s">
        <v>432</v>
      </c>
      <c r="H336" s="152"/>
      <c r="I336" s="151"/>
      <c r="J336" s="151"/>
      <c r="K336" s="151"/>
      <c r="L336" s="151"/>
      <c r="M336" s="151"/>
      <c r="N336" s="151"/>
    </row>
    <row r="337" spans="1:14" outlineLevel="1" x14ac:dyDescent="0.25">
      <c r="A337" s="154" t="s">
        <v>439</v>
      </c>
      <c r="B337" s="155" t="s">
        <v>432</v>
      </c>
      <c r="H337" s="152"/>
      <c r="I337" s="151"/>
      <c r="J337" s="151"/>
      <c r="K337" s="151"/>
      <c r="L337" s="151"/>
      <c r="M337" s="151"/>
      <c r="N337" s="151"/>
    </row>
    <row r="338" spans="1:14" outlineLevel="1" x14ac:dyDescent="0.25">
      <c r="A338" s="154" t="s">
        <v>440</v>
      </c>
      <c r="B338" s="155" t="s">
        <v>432</v>
      </c>
      <c r="H338" s="152"/>
      <c r="I338" s="151"/>
      <c r="J338" s="151"/>
      <c r="K338" s="151"/>
      <c r="L338" s="151"/>
      <c r="M338" s="151"/>
      <c r="N338" s="151"/>
    </row>
    <row r="339" spans="1:14" outlineLevel="1" x14ac:dyDescent="0.25">
      <c r="A339" s="154" t="s">
        <v>441</v>
      </c>
      <c r="B339" s="155" t="s">
        <v>432</v>
      </c>
      <c r="H339" s="152"/>
      <c r="I339" s="151"/>
      <c r="J339" s="151"/>
      <c r="K339" s="151"/>
      <c r="L339" s="151"/>
      <c r="M339" s="151"/>
      <c r="N339" s="151"/>
    </row>
    <row r="340" spans="1:14" outlineLevel="1" x14ac:dyDescent="0.25">
      <c r="A340" s="154" t="s">
        <v>442</v>
      </c>
      <c r="B340" s="155" t="s">
        <v>432</v>
      </c>
      <c r="H340" s="152"/>
      <c r="I340" s="151"/>
      <c r="J340" s="151"/>
      <c r="K340" s="151"/>
      <c r="L340" s="151"/>
      <c r="M340" s="151"/>
      <c r="N340" s="151"/>
    </row>
    <row r="341" spans="1:14" outlineLevel="1" x14ac:dyDescent="0.25">
      <c r="A341" s="154" t="s">
        <v>443</v>
      </c>
      <c r="B341" s="155" t="s">
        <v>432</v>
      </c>
      <c r="H341" s="152"/>
      <c r="I341" s="151"/>
      <c r="J341" s="151"/>
      <c r="K341" s="151"/>
      <c r="L341" s="151"/>
      <c r="M341" s="151"/>
      <c r="N341" s="151"/>
    </row>
    <row r="342" spans="1:14" outlineLevel="1" x14ac:dyDescent="0.25">
      <c r="A342" s="154" t="s">
        <v>444</v>
      </c>
      <c r="B342" s="155" t="s">
        <v>432</v>
      </c>
      <c r="H342" s="152"/>
      <c r="I342" s="151"/>
      <c r="J342" s="151"/>
      <c r="K342" s="151"/>
      <c r="L342" s="151"/>
      <c r="M342" s="151"/>
      <c r="N342" s="151"/>
    </row>
    <row r="343" spans="1:14" outlineLevel="1" x14ac:dyDescent="0.25">
      <c r="A343" s="154" t="s">
        <v>445</v>
      </c>
      <c r="B343" s="155" t="s">
        <v>432</v>
      </c>
      <c r="H343" s="152"/>
      <c r="I343" s="151"/>
      <c r="J343" s="151"/>
      <c r="K343" s="151"/>
      <c r="L343" s="151"/>
      <c r="M343" s="151"/>
      <c r="N343" s="151"/>
    </row>
    <row r="344" spans="1:14" outlineLevel="1" x14ac:dyDescent="0.25">
      <c r="A344" s="154" t="s">
        <v>446</v>
      </c>
      <c r="B344" s="155" t="s">
        <v>432</v>
      </c>
      <c r="H344" s="152"/>
      <c r="I344" s="151"/>
      <c r="J344" s="151"/>
      <c r="K344" s="151"/>
      <c r="L344" s="151"/>
      <c r="M344" s="151"/>
      <c r="N344" s="151"/>
    </row>
    <row r="345" spans="1:14" outlineLevel="1" x14ac:dyDescent="0.25">
      <c r="A345" s="154" t="s">
        <v>447</v>
      </c>
      <c r="B345" s="155" t="s">
        <v>432</v>
      </c>
      <c r="H345" s="152"/>
      <c r="I345" s="151"/>
      <c r="J345" s="151"/>
      <c r="K345" s="151"/>
      <c r="L345" s="151"/>
      <c r="M345" s="151"/>
      <c r="N345" s="151"/>
    </row>
    <row r="346" spans="1:14" outlineLevel="1" x14ac:dyDescent="0.25">
      <c r="A346" s="154" t="s">
        <v>448</v>
      </c>
      <c r="B346" s="155" t="s">
        <v>432</v>
      </c>
      <c r="H346" s="152"/>
      <c r="I346" s="151"/>
      <c r="J346" s="151"/>
      <c r="K346" s="151"/>
      <c r="L346" s="151"/>
      <c r="M346" s="151"/>
      <c r="N346" s="151"/>
    </row>
    <row r="347" spans="1:14" outlineLevel="1" x14ac:dyDescent="0.25">
      <c r="A347" s="154" t="s">
        <v>449</v>
      </c>
      <c r="B347" s="155" t="s">
        <v>432</v>
      </c>
      <c r="H347" s="152"/>
      <c r="I347" s="151"/>
      <c r="J347" s="151"/>
      <c r="K347" s="151"/>
      <c r="L347" s="151"/>
      <c r="M347" s="151"/>
      <c r="N347" s="151"/>
    </row>
    <row r="348" spans="1:14" outlineLevel="1" x14ac:dyDescent="0.25">
      <c r="A348" s="154" t="s">
        <v>450</v>
      </c>
      <c r="B348" s="155" t="s">
        <v>432</v>
      </c>
      <c r="H348" s="152"/>
      <c r="I348" s="151"/>
      <c r="J348" s="151"/>
      <c r="K348" s="151"/>
      <c r="L348" s="151"/>
      <c r="M348" s="151"/>
      <c r="N348" s="151"/>
    </row>
    <row r="349" spans="1:14" outlineLevel="1" x14ac:dyDescent="0.25">
      <c r="A349" s="154" t="s">
        <v>451</v>
      </c>
      <c r="B349" s="155" t="s">
        <v>432</v>
      </c>
      <c r="H349" s="152"/>
      <c r="I349" s="151"/>
      <c r="J349" s="151"/>
      <c r="K349" s="151"/>
      <c r="L349" s="151"/>
      <c r="M349" s="151"/>
      <c r="N349" s="151"/>
    </row>
    <row r="350" spans="1:14" outlineLevel="1" x14ac:dyDescent="0.25">
      <c r="A350" s="154" t="s">
        <v>452</v>
      </c>
      <c r="B350" s="155" t="s">
        <v>432</v>
      </c>
      <c r="H350" s="152"/>
      <c r="I350" s="151"/>
      <c r="J350" s="151"/>
      <c r="K350" s="151"/>
      <c r="L350" s="151"/>
      <c r="M350" s="151"/>
      <c r="N350" s="151"/>
    </row>
    <row r="351" spans="1:14" outlineLevel="1" x14ac:dyDescent="0.25">
      <c r="A351" s="154" t="s">
        <v>453</v>
      </c>
      <c r="B351" s="155" t="s">
        <v>432</v>
      </c>
      <c r="H351" s="152"/>
      <c r="I351" s="151"/>
      <c r="J351" s="151"/>
      <c r="K351" s="151"/>
      <c r="L351" s="151"/>
      <c r="M351" s="151"/>
      <c r="N351" s="151"/>
    </row>
    <row r="352" spans="1:14" outlineLevel="1" x14ac:dyDescent="0.25">
      <c r="A352" s="154" t="s">
        <v>454</v>
      </c>
      <c r="B352" s="155" t="s">
        <v>432</v>
      </c>
      <c r="H352" s="152"/>
      <c r="I352" s="151"/>
      <c r="J352" s="151"/>
      <c r="K352" s="151"/>
      <c r="L352" s="151"/>
      <c r="M352" s="151"/>
      <c r="N352" s="151"/>
    </row>
    <row r="353" spans="1:14" outlineLevel="1" x14ac:dyDescent="0.25">
      <c r="A353" s="154" t="s">
        <v>455</v>
      </c>
      <c r="B353" s="155" t="s">
        <v>432</v>
      </c>
      <c r="H353" s="152"/>
      <c r="I353" s="151"/>
      <c r="J353" s="151"/>
      <c r="K353" s="151"/>
      <c r="L353" s="151"/>
      <c r="M353" s="151"/>
      <c r="N353" s="151"/>
    </row>
    <row r="354" spans="1:14" outlineLevel="1" x14ac:dyDescent="0.25">
      <c r="A354" s="154" t="s">
        <v>456</v>
      </c>
      <c r="B354" s="155" t="s">
        <v>432</v>
      </c>
      <c r="H354" s="152"/>
      <c r="I354" s="151"/>
      <c r="J354" s="151"/>
      <c r="K354" s="151"/>
      <c r="L354" s="151"/>
      <c r="M354" s="151"/>
      <c r="N354" s="151"/>
    </row>
    <row r="355" spans="1:14" outlineLevel="1" x14ac:dyDescent="0.25">
      <c r="A355" s="154" t="s">
        <v>457</v>
      </c>
      <c r="B355" s="155" t="s">
        <v>432</v>
      </c>
      <c r="H355" s="152"/>
      <c r="I355" s="151"/>
      <c r="J355" s="151"/>
      <c r="K355" s="151"/>
      <c r="L355" s="151"/>
      <c r="M355" s="151"/>
      <c r="N355" s="151"/>
    </row>
    <row r="356" spans="1:14" outlineLevel="1" x14ac:dyDescent="0.25">
      <c r="A356" s="154" t="s">
        <v>458</v>
      </c>
      <c r="B356" s="155" t="s">
        <v>432</v>
      </c>
      <c r="H356" s="152"/>
      <c r="I356" s="151"/>
      <c r="J356" s="151"/>
      <c r="K356" s="151"/>
      <c r="L356" s="151"/>
      <c r="M356" s="151"/>
      <c r="N356" s="151"/>
    </row>
    <row r="357" spans="1:14" outlineLevel="1" x14ac:dyDescent="0.25">
      <c r="A357" s="154" t="s">
        <v>459</v>
      </c>
      <c r="B357" s="155" t="s">
        <v>432</v>
      </c>
      <c r="H357" s="152"/>
      <c r="I357" s="151"/>
      <c r="J357" s="151"/>
      <c r="K357" s="151"/>
      <c r="L357" s="151"/>
      <c r="M357" s="151"/>
      <c r="N357" s="151"/>
    </row>
    <row r="358" spans="1:14" outlineLevel="1" x14ac:dyDescent="0.25">
      <c r="A358" s="154" t="s">
        <v>460</v>
      </c>
      <c r="B358" s="155" t="s">
        <v>432</v>
      </c>
      <c r="H358" s="152"/>
      <c r="I358" s="151"/>
      <c r="J358" s="151"/>
      <c r="K358" s="151"/>
      <c r="L358" s="151"/>
      <c r="M358" s="151"/>
      <c r="N358" s="151"/>
    </row>
    <row r="359" spans="1:14" outlineLevel="1" x14ac:dyDescent="0.25">
      <c r="A359" s="154" t="s">
        <v>461</v>
      </c>
      <c r="B359" s="155" t="s">
        <v>432</v>
      </c>
      <c r="H359" s="152"/>
      <c r="I359" s="151"/>
      <c r="J359" s="151"/>
      <c r="K359" s="151"/>
      <c r="L359" s="151"/>
      <c r="M359" s="151"/>
      <c r="N359" s="151"/>
    </row>
    <row r="360" spans="1:14" outlineLevel="1" x14ac:dyDescent="0.25">
      <c r="A360" s="154" t="s">
        <v>462</v>
      </c>
      <c r="B360" s="155" t="s">
        <v>432</v>
      </c>
      <c r="H360" s="152"/>
      <c r="I360" s="151"/>
      <c r="J360" s="151"/>
      <c r="K360" s="151"/>
      <c r="L360" s="151"/>
      <c r="M360" s="151"/>
      <c r="N360" s="151"/>
    </row>
    <row r="361" spans="1:14" outlineLevel="1" x14ac:dyDescent="0.25">
      <c r="A361" s="154" t="s">
        <v>463</v>
      </c>
      <c r="B361" s="155" t="s">
        <v>432</v>
      </c>
      <c r="H361" s="152"/>
      <c r="I361" s="151"/>
      <c r="J361" s="151"/>
      <c r="K361" s="151"/>
      <c r="L361" s="151"/>
      <c r="M361" s="151"/>
      <c r="N361" s="151"/>
    </row>
    <row r="362" spans="1:14" outlineLevel="1" x14ac:dyDescent="0.25">
      <c r="A362" s="154" t="s">
        <v>464</v>
      </c>
      <c r="B362" s="155" t="s">
        <v>432</v>
      </c>
      <c r="H362" s="152"/>
      <c r="I362" s="151"/>
      <c r="J362" s="151"/>
      <c r="K362" s="151"/>
      <c r="L362" s="151"/>
      <c r="M362" s="151"/>
      <c r="N362" s="151"/>
    </row>
    <row r="363" spans="1:14" outlineLevel="1" x14ac:dyDescent="0.25">
      <c r="A363" s="154" t="s">
        <v>465</v>
      </c>
      <c r="B363" s="155" t="s">
        <v>432</v>
      </c>
      <c r="H363" s="152"/>
      <c r="I363" s="151"/>
      <c r="J363" s="151"/>
      <c r="K363" s="151"/>
      <c r="L363" s="151"/>
      <c r="M363" s="151"/>
      <c r="N363" s="151"/>
    </row>
    <row r="364" spans="1:14" outlineLevel="1" x14ac:dyDescent="0.25">
      <c r="A364" s="154" t="s">
        <v>466</v>
      </c>
      <c r="B364" s="155" t="s">
        <v>432</v>
      </c>
      <c r="H364" s="152"/>
      <c r="I364" s="151"/>
      <c r="J364" s="151"/>
      <c r="K364" s="151"/>
      <c r="L364" s="151"/>
      <c r="M364" s="151"/>
      <c r="N364" s="151"/>
    </row>
    <row r="365" spans="1:14" outlineLevel="1" x14ac:dyDescent="0.25">
      <c r="A365" s="154" t="s">
        <v>467</v>
      </c>
      <c r="B365" s="155" t="s">
        <v>432</v>
      </c>
      <c r="H365" s="152"/>
      <c r="I365" s="151"/>
      <c r="J365" s="151"/>
      <c r="K365" s="151"/>
      <c r="L365" s="151"/>
      <c r="M365" s="151"/>
      <c r="N365" s="151"/>
    </row>
    <row r="366" spans="1:14" x14ac:dyDescent="0.25">
      <c r="A366" s="154"/>
      <c r="H366" s="152"/>
      <c r="I366" s="151"/>
      <c r="J366" s="151"/>
      <c r="K366" s="151"/>
      <c r="L366" s="151"/>
      <c r="M366" s="151"/>
      <c r="N366" s="151"/>
    </row>
    <row r="367" spans="1:14" x14ac:dyDescent="0.25">
      <c r="H367" s="152"/>
      <c r="I367" s="151"/>
      <c r="J367" s="151"/>
      <c r="K367" s="151"/>
      <c r="L367" s="151"/>
      <c r="M367" s="151"/>
      <c r="N367" s="151"/>
    </row>
    <row r="368" spans="1:14" x14ac:dyDescent="0.25">
      <c r="H368" s="152"/>
      <c r="I368" s="151"/>
      <c r="J368" s="151"/>
      <c r="K368" s="151"/>
      <c r="L368" s="151"/>
      <c r="M368" s="151"/>
      <c r="N368" s="151"/>
    </row>
    <row r="369" spans="8:8" s="151" customFormat="1" x14ac:dyDescent="0.25">
      <c r="H369" s="152"/>
    </row>
    <row r="370" spans="8:8" s="151" customFormat="1" x14ac:dyDescent="0.25">
      <c r="H370" s="152"/>
    </row>
    <row r="371" spans="8:8" s="151" customFormat="1" x14ac:dyDescent="0.25">
      <c r="H371" s="152"/>
    </row>
    <row r="372" spans="8:8" s="151" customFormat="1" x14ac:dyDescent="0.25">
      <c r="H372" s="152"/>
    </row>
    <row r="373" spans="8:8" s="151" customFormat="1" x14ac:dyDescent="0.25">
      <c r="H373" s="152"/>
    </row>
    <row r="374" spans="8:8" s="151" customFormat="1" x14ac:dyDescent="0.25">
      <c r="H374" s="152"/>
    </row>
    <row r="375" spans="8:8" s="151" customFormat="1" x14ac:dyDescent="0.25">
      <c r="H375" s="152"/>
    </row>
    <row r="376" spans="8:8" s="151" customFormat="1" x14ac:dyDescent="0.25">
      <c r="H376" s="152"/>
    </row>
    <row r="377" spans="8:8" s="151" customFormat="1" x14ac:dyDescent="0.25">
      <c r="H377" s="152"/>
    </row>
    <row r="378" spans="8:8" s="151" customFormat="1" x14ac:dyDescent="0.25">
      <c r="H378" s="152"/>
    </row>
    <row r="379" spans="8:8" s="151" customFormat="1" x14ac:dyDescent="0.25">
      <c r="H379" s="152"/>
    </row>
    <row r="380" spans="8:8" s="151" customFormat="1" x14ac:dyDescent="0.25">
      <c r="H380" s="152"/>
    </row>
    <row r="381" spans="8:8" s="151" customFormat="1" x14ac:dyDescent="0.25">
      <c r="H381" s="152"/>
    </row>
    <row r="382" spans="8:8" s="151" customFormat="1" x14ac:dyDescent="0.25">
      <c r="H382" s="152"/>
    </row>
    <row r="383" spans="8:8" s="151" customFormat="1" x14ac:dyDescent="0.25">
      <c r="H383" s="152"/>
    </row>
    <row r="384" spans="8:8" s="151" customFormat="1" x14ac:dyDescent="0.25">
      <c r="H384" s="152"/>
    </row>
    <row r="385" spans="8:8" s="151" customFormat="1" x14ac:dyDescent="0.25">
      <c r="H385" s="152"/>
    </row>
    <row r="386" spans="8:8" s="151" customFormat="1" x14ac:dyDescent="0.25">
      <c r="H386" s="152"/>
    </row>
    <row r="387" spans="8:8" s="151" customFormat="1" x14ac:dyDescent="0.25">
      <c r="H387" s="152"/>
    </row>
    <row r="388" spans="8:8" s="151" customFormat="1" x14ac:dyDescent="0.25">
      <c r="H388" s="152"/>
    </row>
    <row r="389" spans="8:8" s="151" customFormat="1" x14ac:dyDescent="0.25">
      <c r="H389" s="152"/>
    </row>
    <row r="390" spans="8:8" s="151" customFormat="1" x14ac:dyDescent="0.25">
      <c r="H390" s="152"/>
    </row>
    <row r="391" spans="8:8" s="151" customFormat="1" x14ac:dyDescent="0.25">
      <c r="H391" s="152"/>
    </row>
    <row r="392" spans="8:8" s="151" customFormat="1" x14ac:dyDescent="0.25">
      <c r="H392" s="152"/>
    </row>
    <row r="393" spans="8:8" s="151" customFormat="1" x14ac:dyDescent="0.25">
      <c r="H393" s="152"/>
    </row>
    <row r="394" spans="8:8" s="151" customFormat="1" x14ac:dyDescent="0.25">
      <c r="H394" s="152"/>
    </row>
    <row r="395" spans="8:8" s="151" customFormat="1" x14ac:dyDescent="0.25">
      <c r="H395" s="152"/>
    </row>
    <row r="396" spans="8:8" s="151" customFormat="1" x14ac:dyDescent="0.25">
      <c r="H396" s="152"/>
    </row>
    <row r="397" spans="8:8" s="151" customFormat="1" x14ac:dyDescent="0.25">
      <c r="H397" s="152"/>
    </row>
    <row r="398" spans="8:8" s="151" customFormat="1" x14ac:dyDescent="0.25">
      <c r="H398" s="152"/>
    </row>
    <row r="399" spans="8:8" s="151" customFormat="1" x14ac:dyDescent="0.25">
      <c r="H399" s="152"/>
    </row>
    <row r="400" spans="8:8" s="151" customFormat="1" x14ac:dyDescent="0.25">
      <c r="H400" s="152"/>
    </row>
    <row r="401" spans="8:8" s="151" customFormat="1" x14ac:dyDescent="0.25">
      <c r="H401" s="152"/>
    </row>
    <row r="402" spans="8:8" s="151" customFormat="1" x14ac:dyDescent="0.25">
      <c r="H402" s="152"/>
    </row>
    <row r="403" spans="8:8" s="151" customFormat="1" x14ac:dyDescent="0.25">
      <c r="H403" s="152"/>
    </row>
    <row r="404" spans="8:8" s="151" customFormat="1" x14ac:dyDescent="0.25">
      <c r="H404" s="152"/>
    </row>
    <row r="405" spans="8:8" s="151" customFormat="1" x14ac:dyDescent="0.25">
      <c r="H405" s="152"/>
    </row>
    <row r="406" spans="8:8" s="151" customFormat="1" x14ac:dyDescent="0.25">
      <c r="H406" s="152"/>
    </row>
    <row r="407" spans="8:8" s="151" customFormat="1" x14ac:dyDescent="0.25">
      <c r="H407" s="152"/>
    </row>
    <row r="408" spans="8:8" s="151" customFormat="1" x14ac:dyDescent="0.25">
      <c r="H408" s="152"/>
    </row>
    <row r="409" spans="8:8" s="151" customFormat="1" x14ac:dyDescent="0.25">
      <c r="H409" s="152"/>
    </row>
    <row r="410" spans="8:8" s="151" customFormat="1" x14ac:dyDescent="0.25">
      <c r="H410" s="152"/>
    </row>
    <row r="411" spans="8:8" s="151" customFormat="1" x14ac:dyDescent="0.25">
      <c r="H411" s="152"/>
    </row>
    <row r="412" spans="8:8" s="151" customFormat="1" x14ac:dyDescent="0.25">
      <c r="H412" s="152"/>
    </row>
    <row r="413" spans="8:8" s="151" customFormat="1" x14ac:dyDescent="0.25">
      <c r="H413" s="152"/>
    </row>
  </sheetData>
  <protectedRanges>
    <protectedRange sqref="B315:D318 F313:G318 D313:D314" name="Range12_1"/>
    <protectedRange sqref="B221:C227 C229 C231:C238 B234:B238 B243:B284 C246:C284 B210:C215 G209:G215 F210:F215 C240:C244" name="Range10_1"/>
    <protectedRange sqref="B168:D172 F168:G172 D138 C165:D166 D164 D167" name="Range8_1"/>
    <protectedRange sqref="B101:D110 F101:G110 C113:D127 C147:D147 B132:D136 D112 C128:C130 D128:D131" name="Range6_1"/>
    <protectedRange sqref="B20:B25" name="Basic Facts 2_1"/>
    <protectedRange sqref="C14:C25" name="Basic facts_1"/>
    <protectedRange sqref="C29:C30 C27 B31:C35 C38:C41" name="Regulatory Sumary_1"/>
    <protectedRange sqref="C3 C29:C30 C45:C51 B59:D64 F53:G57 F59:G64 F66:G76 F78:G87 B40:B43 C27 B31:C35 B20:C25 B49:B51 C14:C19 C38:C43 F45:G51 D46:D51 C53:D57 C66:D66 C70:D76 B78:D87 C89:D89 C93:D99 C112 C138 C164 C174:C178 C193:C208 C217:C219 C312:C314" name="HTT General_1"/>
    <protectedRange sqref="C139:D146 B158:D162 C148:D154 C155:C156 D155:D157" name="Range7_1"/>
    <protectedRange sqref="B180:D191 F180:G191" name="Range9_1"/>
    <protectedRange sqref="B321:G365" name="Range11_1"/>
    <protectedRange sqref="C45:C51 B49:B51 F45:G51 D46:E51 C53:C57 C66 C70:C76 C78:C82 C89:D89 C93:D99 C112 C138 C164 C174:C178 C193:C208 C217:C219 C312:C314" name="Range13_1"/>
  </protectedRanges>
  <dataValidations count="3">
    <dataValidation type="list" allowBlank="1" showInputMessage="1" showErrorMessage="1" sqref="C299" xr:uid="{40B4A254-96C0-4765-B99E-CE518620D6A4}">
      <formula1>M299:M302</formula1>
    </dataValidation>
    <dataValidation type="list" allowBlank="1" showInputMessage="1" showErrorMessage="1" sqref="C28" xr:uid="{DEE73EC8-9775-46E0-9153-C232BBD35C48}">
      <formula1>$W$28:$W$30</formula1>
    </dataValidation>
    <dataValidation type="list" allowBlank="1" showInputMessage="1" showErrorMessage="1" sqref="W30" xr:uid="{58E11D30-B5C7-4868-81ED-A5CEBD76DDF0}">
      <formula1>$M$28:$M$30</formula1>
    </dataValidation>
  </dataValidations>
  <hyperlinks>
    <hyperlink ref="B6" location="'A. HTT General'!B13" display="1. Basic Facts" xr:uid="{ADC97736-12ED-4BDC-BE31-2AF1150D248F}"/>
    <hyperlink ref="B7" location="'A. HTT General'!B26" display="2. Regulatory Summary" xr:uid="{B16DE801-0B2D-4784-89A5-34238F8B4CF3}"/>
    <hyperlink ref="B8" location="'A. HTT General'!B36" display="3. General Cover Pool / Covered Bond Information" xr:uid="{4FB8694B-BE74-45F7-BC1F-6E612EFDA78D}"/>
    <hyperlink ref="B9" location="'A. HTT General'!B285" display="4. References to Capital Requirements Regulation (CRR) 129(7)" xr:uid="{0A1339B3-7D86-43C6-9B3D-B6FB2C216935}"/>
    <hyperlink ref="B11" location="'A. HTT General'!B319" display="6. Other relevant information" xr:uid="{6109FABA-2D60-47FD-A376-198905BFCE4A}"/>
    <hyperlink ref="C289" location="'A. HTT General'!A39" display="'A. HTT General'!A39" xr:uid="{7C8C9E38-CA8C-44F2-882B-F91F9F0C7228}"/>
    <hyperlink ref="C291" location="'B1. HTT Mortgage Assets'!B43" display="'B1. HTT Mortgage Assets'!B43" xr:uid="{2982A96D-4ABA-4131-A9FC-EF2E64069D2E}"/>
    <hyperlink ref="D291" location="'B2. HTT Public Sector Assets'!B48" display="'B2. HTT Public Sector Assets'!B48" xr:uid="{900D8D80-F4F5-4280-9F0C-0846DAFE37A0}"/>
    <hyperlink ref="C292" location="'A. HTT General'!A52" display="'A. HTT General'!A52" xr:uid="{04BE21A9-C335-46B7-B8CF-8EA9026285EF}"/>
    <hyperlink ref="C297" location="'A. HTT General'!B163" display="'A. HTT General'!B163" xr:uid="{5144BF17-E20C-4888-A443-6D06D4E03248}"/>
    <hyperlink ref="C298" location="'A. HTT General'!B137" display="'A. HTT General'!B137" xr:uid="{07CB8C70-2CD0-445A-8E2B-A4B5AF8F5035}"/>
    <hyperlink ref="C302" location="'C. HTT Harmonised Glossary'!B18" display="'C. HTT Harmonised Glossary'!B18" xr:uid="{03615B56-6841-4B17-A5A9-533D9DC40404}"/>
    <hyperlink ref="C303" location="'A. HTT General'!B65" display="'A. HTT General'!B65" xr:uid="{552E72FB-B1D4-44A9-99D5-F15E77F1A328}"/>
    <hyperlink ref="C304" location="'A. HTT General'!B88" display="'A. HTT General'!B88" xr:uid="{6F2D46DB-4F36-46F3-B576-E796862C4421}"/>
    <hyperlink ref="C307" location="'B1. HTT Mortgage Assets'!B179" display="'B1. HTT Mortgage Assets'!B179" xr:uid="{786AA966-2EC5-45F7-A953-095FD21571E2}"/>
    <hyperlink ref="D307" location="'B2. HTT Public Sector Assets'!B166" display="'B2. HTT Public Sector Assets'!B166" xr:uid="{6C6F7770-1A6E-46C3-BC37-0D12DDCB8914}"/>
    <hyperlink ref="B27" r:id="rId1" display="Basel Compliance (Y/N)" xr:uid="{1C4E0D22-C4BD-46EA-863C-1F55DCD132F8}"/>
    <hyperlink ref="B29" r:id="rId2" xr:uid="{BE0D76B8-5288-44EC-962D-4783E1D55CFD}"/>
    <hyperlink ref="B30" r:id="rId3" xr:uid="{A967020F-6507-44E3-B304-66765E3D85ED}"/>
    <hyperlink ref="B10" location="'A. HTT General'!B311" display="5. References to Capital Requirements Regulation (CRR) 129(1)" xr:uid="{D1FE841E-E70C-42F4-A02F-5EEBAD4875FF}"/>
    <hyperlink ref="D293" location="'B1. HTT Mortgage Assets'!B424" display="'B1. HTT Mortgage Assets'!B424" xr:uid="{1140D7CD-24BF-4A38-9732-B90226A339DA}"/>
    <hyperlink ref="C293" location="'B1. HTT Mortgage Assets'!B186" display="'B1. HTT Mortgage Assets'!B186" xr:uid="{DF5DB447-E198-4CBD-9BE5-A83743F13344}"/>
    <hyperlink ref="C288" location="'A. HTT General'!A38" display="'A. HTT General'!A38" xr:uid="{28912A1C-FB53-457D-8E76-D337B10FA204}"/>
    <hyperlink ref="C296" location="'A. HTT General'!B111" display="'A. HTT General'!B111" xr:uid="{54629E9D-CA54-4F47-85D6-E0C0E31A8C35}"/>
    <hyperlink ref="D295" location="'B2. HTT Public Sector Assets'!B129" display="'B2. HTT Public Sector Assets'!B129" xr:uid="{D89D6876-4AAF-466B-8293-CAB3D3E904F8}"/>
    <hyperlink ref="C295" location="'B1. HTT Mortgage Assets'!B149" display="'B1. HTT Mortgage Assets'!B149" xr:uid="{D5AD8C0B-71F5-449A-BFEF-7EB69F920EB3}"/>
    <hyperlink ref="C294" location="'C. HTT Harmonised Glossary'!B20" display="link to Glossary HG.1.15" xr:uid="{74A6FBF9-44E7-402E-B737-5965C1C38D4C}"/>
    <hyperlink ref="C306" location="'A. HTT General'!B44" display="'A. HTT General'!B44" xr:uid="{4BC514E0-F483-4AF4-A603-642AC53C002D}"/>
    <hyperlink ref="C300" location="'B1. HTT Mortgage Assets'!B215" display="215 LTV residential mortgage" xr:uid="{3EAC2677-F752-4123-91AB-40CF19762AC2}"/>
    <hyperlink ref="D300" location="'B1. HTT Mortgage Assets'!B453" display="441 LTV Commercial Mortgage" xr:uid="{B0C93950-D784-49FB-A6F4-492BA1CD2B99}"/>
    <hyperlink ref="C301" location="'A. HTT General'!B230" display="230 Derivatives and Swaps" xr:uid="{41F55E3E-17D5-48AE-9674-6A8C17CBCB03}"/>
    <hyperlink ref="B28" r:id="rId4" display="CBD Compliance (Y/N)" xr:uid="{255E9EC7-B509-451E-8579-40E47A1CF043}"/>
    <hyperlink ref="F293" location="'B2. HTT Public Sector Assets'!A18" display="'B2. HTT Public Sector Assets'!A18" xr:uid="{3B3C52C4-1484-4188-932F-0595E2000265}"/>
    <hyperlink ref="G293" location="'B3. HTT Shipping Assets'!B116" display="'B3. HTT Shipping Assets'!B116" xr:uid="{FCE653A7-6E4A-4595-926E-ED6E80C5EF49}"/>
    <hyperlink ref="F295" location="'B3. HTT Shipping Assets'!B80" display="'B3. HTT Shipping Assets'!B80" xr:uid="{3CCFF9AF-F130-4744-A260-6299B91B3DB9}"/>
    <hyperlink ref="C305" location="'C. HTT Harmonised Glossary'!B12" display="link to Glossary HG 1.7" xr:uid="{F9A58471-B637-4674-B277-85D04066DD9C}"/>
    <hyperlink ref="F307" location="'B3. HTT Shipping Assets'!B110" display="'B3. HTT Shipping Assets'!B110" xr:uid="{B101573C-56CA-4E8F-979B-2F2F7E801636}"/>
    <hyperlink ref="B44" location="'C. HTT Harmonised Glossary'!B6" display="2. Over-collateralisation (OC) " xr:uid="{07741406-B7BF-48B7-9810-4817DAFBDDC3}"/>
    <hyperlink ref="F300" location="'B2. HTT Public Sector Assets'!B147" display="147 for Public Sector Asset - type of debtor" xr:uid="{D1A0F9FF-579A-481D-8EE9-63CB2195EA30}"/>
    <hyperlink ref="D244" location="'F2. Sustainable PS data'!A1" display="F2. Tab" xr:uid="{C4FCD738-F699-4274-99AD-2745CC52C203}"/>
  </hyperlinks>
  <pageMargins left="0.7" right="0.7" top="0.75" bottom="0.75" header="0.3" footer="0.3"/>
  <pageSetup scale="37" orientation="portrait" r:id="rId5"/>
  <headerFooter>
    <oddFooter>&amp;R_x000D_&amp;1#&amp;"Aptos"&amp;10&amp;K0078D7 Classification : Internal</oddFooter>
  </headerFooter>
  <rowBreaks count="3" manualBreakCount="3">
    <brk id="110" max="6" man="1"/>
    <brk id="227" max="6" man="1"/>
    <brk id="318" max="6" man="1"/>
  </rowBreaks>
  <colBreaks count="1" manualBreakCount="1">
    <brk id="7" max="36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3D260-61F4-41F0-B0B6-0B6373C0B1BD}">
  <sheetPr>
    <tabColor theme="5" tint="-0.249977111117893"/>
  </sheetPr>
  <dimension ref="A1:N284"/>
  <sheetViews>
    <sheetView view="pageBreakPreview" zoomScale="60" zoomScaleNormal="100" workbookViewId="0"/>
  </sheetViews>
  <sheetFormatPr defaultColWidth="8.88671875" defaultRowHeight="14.4" outlineLevelRow="1" x14ac:dyDescent="0.25"/>
  <cols>
    <col min="1" max="1" width="13.88671875" style="153" customWidth="1"/>
    <col min="2" max="2" width="62.88671875" style="153" customWidth="1"/>
    <col min="3" max="3" width="41" style="153" customWidth="1"/>
    <col min="4" max="4" width="40.88671875" style="153" customWidth="1"/>
    <col min="5" max="5" width="6.6640625" style="153" customWidth="1"/>
    <col min="6" max="6" width="41.5546875" style="153" customWidth="1"/>
    <col min="7" max="7" width="41.5546875" style="152" customWidth="1"/>
    <col min="8" max="16384" width="8.88671875" style="151"/>
  </cols>
  <sheetData>
    <row r="1" spans="1:7" ht="31.2" x14ac:dyDescent="0.25">
      <c r="A1" s="269" t="s">
        <v>816</v>
      </c>
      <c r="B1" s="269"/>
      <c r="C1" s="152"/>
      <c r="D1" s="152"/>
      <c r="E1" s="152"/>
      <c r="F1" s="270" t="s">
        <v>1526</v>
      </c>
    </row>
    <row r="2" spans="1:7" ht="15" thickBot="1" x14ac:dyDescent="0.3">
      <c r="A2" s="152"/>
      <c r="B2" s="152"/>
      <c r="C2" s="152"/>
      <c r="D2" s="152"/>
      <c r="E2" s="152"/>
      <c r="F2" s="152"/>
    </row>
    <row r="3" spans="1:7" ht="18.600000000000001" thickBot="1" x14ac:dyDescent="0.3">
      <c r="A3" s="265"/>
      <c r="B3" s="267" t="s">
        <v>2</v>
      </c>
      <c r="C3" s="266" t="s">
        <v>1558</v>
      </c>
      <c r="D3" s="265"/>
      <c r="E3" s="265"/>
      <c r="F3" s="152"/>
      <c r="G3" s="265"/>
    </row>
    <row r="4" spans="1:7" ht="15" thickBot="1" x14ac:dyDescent="0.3"/>
    <row r="5" spans="1:7" ht="18" x14ac:dyDescent="0.25">
      <c r="A5" s="162"/>
      <c r="B5" s="264" t="s">
        <v>468</v>
      </c>
      <c r="C5" s="162"/>
      <c r="E5" s="161"/>
      <c r="F5" s="161"/>
    </row>
    <row r="6" spans="1:7" x14ac:dyDescent="0.25">
      <c r="B6" s="312" t="s">
        <v>469</v>
      </c>
    </row>
    <row r="7" spans="1:7" x14ac:dyDescent="0.25">
      <c r="B7" s="311" t="s">
        <v>470</v>
      </c>
    </row>
    <row r="8" spans="1:7" ht="15" thickBot="1" x14ac:dyDescent="0.3">
      <c r="B8" s="310" t="s">
        <v>471</v>
      </c>
    </row>
    <row r="9" spans="1:7" x14ac:dyDescent="0.25">
      <c r="B9" s="309"/>
    </row>
    <row r="10" spans="1:7" ht="36" x14ac:dyDescent="0.25">
      <c r="A10" s="165" t="s">
        <v>7</v>
      </c>
      <c r="B10" s="165" t="s">
        <v>469</v>
      </c>
      <c r="C10" s="164"/>
      <c r="D10" s="164"/>
      <c r="E10" s="164"/>
      <c r="F10" s="164"/>
      <c r="G10" s="163"/>
    </row>
    <row r="11" spans="1:7" ht="15" customHeight="1" x14ac:dyDescent="0.25">
      <c r="A11" s="159"/>
      <c r="B11" s="160" t="s">
        <v>472</v>
      </c>
      <c r="C11" s="159" t="s">
        <v>59</v>
      </c>
      <c r="D11" s="159"/>
      <c r="E11" s="159"/>
      <c r="F11" s="157" t="s">
        <v>473</v>
      </c>
      <c r="G11" s="157"/>
    </row>
    <row r="12" spans="1:7" x14ac:dyDescent="0.25">
      <c r="A12" s="154" t="s">
        <v>474</v>
      </c>
      <c r="B12" s="154" t="s">
        <v>475</v>
      </c>
      <c r="C12" s="184">
        <v>22395.356930559501</v>
      </c>
      <c r="D12" s="173"/>
      <c r="F12" s="187">
        <f>IF($C$15=0,"",IF(C12="[for completion]","",C12/$C$15))</f>
        <v>1</v>
      </c>
    </row>
    <row r="13" spans="1:7" x14ac:dyDescent="0.25">
      <c r="A13" s="154" t="s">
        <v>476</v>
      </c>
      <c r="B13" s="154" t="s">
        <v>477</v>
      </c>
      <c r="C13" s="184"/>
      <c r="D13" s="173"/>
      <c r="F13" s="187"/>
    </row>
    <row r="14" spans="1:7" x14ac:dyDescent="0.25">
      <c r="A14" s="154" t="s">
        <v>478</v>
      </c>
      <c r="B14" s="154" t="s">
        <v>70</v>
      </c>
      <c r="C14" s="184"/>
      <c r="D14" s="173"/>
      <c r="F14" s="187"/>
    </row>
    <row r="15" spans="1:7" x14ac:dyDescent="0.25">
      <c r="A15" s="154" t="s">
        <v>479</v>
      </c>
      <c r="B15" s="308" t="s">
        <v>72</v>
      </c>
      <c r="C15" s="190">
        <f>SUM(C12:C14)</f>
        <v>22395.356930559501</v>
      </c>
      <c r="D15" s="197"/>
      <c r="E15" s="197"/>
      <c r="F15" s="281">
        <f>SUM(F12:F14)</f>
        <v>1</v>
      </c>
    </row>
    <row r="16" spans="1:7" outlineLevel="1" x14ac:dyDescent="0.25">
      <c r="A16" s="154" t="s">
        <v>480</v>
      </c>
      <c r="B16" s="274" t="s">
        <v>481</v>
      </c>
      <c r="C16" s="184"/>
      <c r="D16" s="173"/>
      <c r="E16" s="173"/>
      <c r="F16" s="306">
        <f>IF($C$15=0,"",IF(C16="[for completion]","",C16/$C$15))</f>
        <v>0</v>
      </c>
    </row>
    <row r="17" spans="1:7" outlineLevel="1" x14ac:dyDescent="0.25">
      <c r="A17" s="154" t="s">
        <v>482</v>
      </c>
      <c r="B17" s="274" t="s">
        <v>483</v>
      </c>
      <c r="C17" s="184"/>
      <c r="D17" s="173"/>
      <c r="E17" s="173"/>
      <c r="F17" s="306">
        <f>IF($C$15=0,"",IF(C17="[for completion]","",C17/$C$15))</f>
        <v>0</v>
      </c>
    </row>
    <row r="18" spans="1:7" outlineLevel="1" x14ac:dyDescent="0.25">
      <c r="A18" s="154" t="s">
        <v>484</v>
      </c>
      <c r="B18" s="155" t="s">
        <v>177</v>
      </c>
      <c r="C18" s="184"/>
      <c r="D18" s="173"/>
      <c r="E18" s="173"/>
      <c r="F18" s="306">
        <f>IF($C$15=0,"",IF(C18="[for completion]","",C18/$C$15))</f>
        <v>0</v>
      </c>
    </row>
    <row r="19" spans="1:7" outlineLevel="1" x14ac:dyDescent="0.25">
      <c r="A19" s="154" t="s">
        <v>485</v>
      </c>
      <c r="B19" s="155" t="s">
        <v>177</v>
      </c>
      <c r="C19" s="184"/>
      <c r="D19" s="173"/>
      <c r="E19" s="173"/>
      <c r="F19" s="306">
        <f>IF($C$15=0,"",IF(C19="[for completion]","",C19/$C$15))</f>
        <v>0</v>
      </c>
    </row>
    <row r="20" spans="1:7" outlineLevel="1" x14ac:dyDescent="0.25">
      <c r="A20" s="154" t="s">
        <v>486</v>
      </c>
      <c r="B20" s="155" t="s">
        <v>177</v>
      </c>
      <c r="C20" s="184"/>
      <c r="D20" s="173"/>
      <c r="E20" s="173"/>
      <c r="F20" s="306">
        <f>IF($C$15=0,"",IF(C20="[for completion]","",C20/$C$15))</f>
        <v>0</v>
      </c>
    </row>
    <row r="21" spans="1:7" outlineLevel="1" x14ac:dyDescent="0.25">
      <c r="A21" s="154" t="s">
        <v>487</v>
      </c>
      <c r="B21" s="155" t="s">
        <v>177</v>
      </c>
      <c r="C21" s="184"/>
      <c r="D21" s="173"/>
      <c r="E21" s="173"/>
      <c r="F21" s="306">
        <f>IF($C$15=0,"",IF(C21="[for completion]","",C21/$C$15))</f>
        <v>0</v>
      </c>
    </row>
    <row r="22" spans="1:7" outlineLevel="1" x14ac:dyDescent="0.25">
      <c r="A22" s="154" t="s">
        <v>488</v>
      </c>
      <c r="B22" s="155" t="s">
        <v>177</v>
      </c>
      <c r="C22" s="184"/>
      <c r="D22" s="173"/>
      <c r="E22" s="173"/>
      <c r="F22" s="306">
        <f>IF($C$15=0,"",IF(C22="[for completion]","",C22/$C$15))</f>
        <v>0</v>
      </c>
    </row>
    <row r="23" spans="1:7" outlineLevel="1" x14ac:dyDescent="0.25">
      <c r="A23" s="154" t="s">
        <v>489</v>
      </c>
      <c r="B23" s="155" t="s">
        <v>177</v>
      </c>
      <c r="C23" s="184"/>
      <c r="D23" s="173"/>
      <c r="E23" s="173"/>
      <c r="F23" s="306">
        <f>IF($C$15=0,"",IF(C23="[for completion]","",C23/$C$15))</f>
        <v>0</v>
      </c>
    </row>
    <row r="24" spans="1:7" outlineLevel="1" x14ac:dyDescent="0.25">
      <c r="A24" s="154" t="s">
        <v>490</v>
      </c>
      <c r="B24" s="155" t="s">
        <v>177</v>
      </c>
      <c r="C24" s="184"/>
      <c r="D24" s="173"/>
      <c r="E24" s="173"/>
      <c r="F24" s="306">
        <f>IF($C$15=0,"",IF(C24="[for completion]","",C24/$C$15))</f>
        <v>0</v>
      </c>
    </row>
    <row r="25" spans="1:7" outlineLevel="1" x14ac:dyDescent="0.25">
      <c r="A25" s="154" t="s">
        <v>491</v>
      </c>
      <c r="B25" s="155" t="s">
        <v>177</v>
      </c>
      <c r="C25" s="184"/>
      <c r="D25" s="173"/>
      <c r="E25" s="173"/>
      <c r="F25" s="306">
        <f>IF($C$15=0,"",IF(C25="[for completion]","",C25/$C$15))</f>
        <v>0</v>
      </c>
    </row>
    <row r="26" spans="1:7" outlineLevel="1" x14ac:dyDescent="0.25">
      <c r="A26" s="154" t="s">
        <v>1557</v>
      </c>
      <c r="B26" s="155" t="s">
        <v>177</v>
      </c>
      <c r="C26" s="244"/>
      <c r="D26" s="307"/>
      <c r="E26" s="307"/>
      <c r="F26" s="306">
        <f>IF($C$15=0,"",IF(C26="[for completion]","",C26/$C$15))</f>
        <v>0</v>
      </c>
    </row>
    <row r="27" spans="1:7" ht="15" customHeight="1" x14ac:dyDescent="0.25">
      <c r="A27" s="159"/>
      <c r="B27" s="160" t="s">
        <v>492</v>
      </c>
      <c r="C27" s="159" t="s">
        <v>493</v>
      </c>
      <c r="D27" s="159" t="s">
        <v>494</v>
      </c>
      <c r="E27" s="158"/>
      <c r="F27" s="159" t="s">
        <v>495</v>
      </c>
      <c r="G27" s="157"/>
    </row>
    <row r="28" spans="1:7" x14ac:dyDescent="0.25">
      <c r="A28" s="154" t="s">
        <v>496</v>
      </c>
      <c r="B28" s="154" t="s">
        <v>497</v>
      </c>
      <c r="C28" s="305">
        <v>299907</v>
      </c>
      <c r="D28" s="284"/>
      <c r="E28" s="173"/>
      <c r="F28" s="304">
        <f>IF(AND(C28="[For completion]",D28="[For completion]"),"[For completion]",SUM(C28:D28))</f>
        <v>299907</v>
      </c>
    </row>
    <row r="29" spans="1:7" outlineLevel="1" x14ac:dyDescent="0.25">
      <c r="A29" s="154" t="s">
        <v>498</v>
      </c>
      <c r="B29" s="171" t="s">
        <v>1556</v>
      </c>
      <c r="C29" s="305">
        <v>143108</v>
      </c>
      <c r="D29" s="284"/>
      <c r="E29" s="173"/>
      <c r="F29" s="304">
        <f>IF(AND(C29="[For completion]",D29="[For completion]"),"[For completion]",SUM(C29:D29))</f>
        <v>143108</v>
      </c>
    </row>
    <row r="30" spans="1:7" outlineLevel="1" x14ac:dyDescent="0.25">
      <c r="A30" s="154" t="s">
        <v>500</v>
      </c>
      <c r="B30" s="171" t="s">
        <v>501</v>
      </c>
      <c r="C30" s="284"/>
      <c r="D30" s="284"/>
      <c r="E30" s="173"/>
      <c r="F30" s="284"/>
    </row>
    <row r="31" spans="1:7" outlineLevel="1" x14ac:dyDescent="0.25">
      <c r="A31" s="154" t="s">
        <v>502</v>
      </c>
      <c r="B31" s="171"/>
      <c r="C31" s="173"/>
      <c r="D31" s="173"/>
      <c r="E31" s="173"/>
      <c r="F31" s="173"/>
    </row>
    <row r="32" spans="1:7" outlineLevel="1" x14ac:dyDescent="0.25">
      <c r="A32" s="154" t="s">
        <v>503</v>
      </c>
      <c r="B32" s="171"/>
      <c r="C32" s="173"/>
      <c r="D32" s="173"/>
      <c r="E32" s="173"/>
      <c r="F32" s="173"/>
    </row>
    <row r="33" spans="1:7" outlineLevel="1" x14ac:dyDescent="0.25">
      <c r="A33" s="154" t="s">
        <v>504</v>
      </c>
      <c r="B33" s="171"/>
      <c r="C33" s="173"/>
      <c r="D33" s="173"/>
      <c r="E33" s="173"/>
      <c r="F33" s="173"/>
    </row>
    <row r="34" spans="1:7" outlineLevel="1" x14ac:dyDescent="0.25">
      <c r="A34" s="154" t="s">
        <v>505</v>
      </c>
      <c r="B34" s="171"/>
      <c r="C34" s="173"/>
      <c r="D34" s="173"/>
      <c r="E34" s="173"/>
      <c r="F34" s="173"/>
    </row>
    <row r="35" spans="1:7" ht="15" customHeight="1" x14ac:dyDescent="0.25">
      <c r="A35" s="159"/>
      <c r="B35" s="160" t="s">
        <v>506</v>
      </c>
      <c r="C35" s="159" t="s">
        <v>507</v>
      </c>
      <c r="D35" s="159" t="s">
        <v>508</v>
      </c>
      <c r="E35" s="158"/>
      <c r="F35" s="157" t="s">
        <v>473</v>
      </c>
      <c r="G35" s="157"/>
    </row>
    <row r="36" spans="1:7" x14ac:dyDescent="0.25">
      <c r="A36" s="154" t="s">
        <v>509</v>
      </c>
      <c r="B36" s="154" t="s">
        <v>510</v>
      </c>
      <c r="C36" s="303">
        <v>2.8788607138483099E-3</v>
      </c>
      <c r="D36" s="252"/>
      <c r="E36" s="302"/>
      <c r="F36" s="301">
        <f>C36</f>
        <v>2.8788607138483099E-3</v>
      </c>
    </row>
    <row r="37" spans="1:7" outlineLevel="1" x14ac:dyDescent="0.25">
      <c r="A37" s="154" t="s">
        <v>511</v>
      </c>
      <c r="B37" s="173"/>
      <c r="C37" s="250"/>
      <c r="D37" s="250"/>
      <c r="E37" s="283"/>
      <c r="F37" s="250"/>
    </row>
    <row r="38" spans="1:7" outlineLevel="1" x14ac:dyDescent="0.25">
      <c r="A38" s="154" t="s">
        <v>512</v>
      </c>
      <c r="B38" s="173"/>
      <c r="C38" s="250"/>
      <c r="D38" s="250"/>
      <c r="E38" s="283"/>
      <c r="F38" s="250"/>
    </row>
    <row r="39" spans="1:7" outlineLevel="1" x14ac:dyDescent="0.25">
      <c r="A39" s="154" t="s">
        <v>513</v>
      </c>
      <c r="B39" s="173"/>
      <c r="C39" s="250"/>
      <c r="D39" s="250"/>
      <c r="E39" s="283"/>
      <c r="F39" s="250"/>
    </row>
    <row r="40" spans="1:7" outlineLevel="1" x14ac:dyDescent="0.25">
      <c r="A40" s="154" t="s">
        <v>514</v>
      </c>
      <c r="B40" s="173"/>
      <c r="C40" s="250"/>
      <c r="D40" s="250"/>
      <c r="E40" s="283"/>
      <c r="F40" s="250"/>
    </row>
    <row r="41" spans="1:7" outlineLevel="1" x14ac:dyDescent="0.25">
      <c r="A41" s="154" t="s">
        <v>515</v>
      </c>
      <c r="B41" s="173"/>
      <c r="C41" s="250"/>
      <c r="D41" s="250"/>
      <c r="E41" s="283"/>
      <c r="F41" s="250"/>
    </row>
    <row r="42" spans="1:7" outlineLevel="1" x14ac:dyDescent="0.25">
      <c r="A42" s="154" t="s">
        <v>516</v>
      </c>
      <c r="B42" s="173"/>
      <c r="C42" s="250"/>
      <c r="D42" s="250"/>
      <c r="E42" s="283"/>
      <c r="F42" s="250"/>
    </row>
    <row r="43" spans="1:7" ht="15" customHeight="1" x14ac:dyDescent="0.25">
      <c r="A43" s="159"/>
      <c r="B43" s="160" t="s">
        <v>517</v>
      </c>
      <c r="C43" s="159" t="s">
        <v>507</v>
      </c>
      <c r="D43" s="159" t="s">
        <v>508</v>
      </c>
      <c r="E43" s="158"/>
      <c r="F43" s="157" t="s">
        <v>473</v>
      </c>
      <c r="G43" s="157"/>
    </row>
    <row r="44" spans="1:7" x14ac:dyDescent="0.25">
      <c r="A44" s="300" t="s">
        <v>518</v>
      </c>
      <c r="B44" s="299" t="s">
        <v>519</v>
      </c>
      <c r="C44" s="298">
        <f>SUM(C45:C71)</f>
        <v>1</v>
      </c>
      <c r="D44" s="298">
        <f>SUM(D45:D71)</f>
        <v>0</v>
      </c>
      <c r="E44" s="298"/>
      <c r="F44" s="298">
        <f>C44</f>
        <v>1</v>
      </c>
      <c r="G44" s="153"/>
    </row>
    <row r="45" spans="1:7" x14ac:dyDescent="0.25">
      <c r="A45" s="154" t="s">
        <v>520</v>
      </c>
      <c r="B45" s="154" t="s">
        <v>521</v>
      </c>
      <c r="C45" s="250"/>
      <c r="D45" s="250"/>
      <c r="E45" s="250"/>
      <c r="F45" s="250"/>
      <c r="G45" s="153"/>
    </row>
    <row r="46" spans="1:7" x14ac:dyDescent="0.25">
      <c r="A46" s="154" t="s">
        <v>522</v>
      </c>
      <c r="B46" s="154" t="s">
        <v>10</v>
      </c>
      <c r="C46" s="278">
        <v>1</v>
      </c>
      <c r="D46" s="333"/>
      <c r="E46" s="333"/>
      <c r="F46" s="333">
        <f>C46</f>
        <v>1</v>
      </c>
      <c r="G46" s="153"/>
    </row>
    <row r="47" spans="1:7" x14ac:dyDescent="0.25">
      <c r="A47" s="154" t="s">
        <v>523</v>
      </c>
      <c r="B47" s="154" t="s">
        <v>524</v>
      </c>
      <c r="C47" s="250"/>
      <c r="D47" s="250"/>
      <c r="E47" s="250"/>
      <c r="F47" s="250"/>
      <c r="G47" s="153"/>
    </row>
    <row r="48" spans="1:7" x14ac:dyDescent="0.25">
      <c r="A48" s="154" t="s">
        <v>525</v>
      </c>
      <c r="B48" s="154" t="s">
        <v>526</v>
      </c>
      <c r="C48" s="250"/>
      <c r="D48" s="250"/>
      <c r="E48" s="250"/>
      <c r="F48" s="250"/>
      <c r="G48" s="153"/>
    </row>
    <row r="49" spans="1:7" x14ac:dyDescent="0.25">
      <c r="A49" s="154" t="s">
        <v>527</v>
      </c>
      <c r="B49" s="154" t="s">
        <v>528</v>
      </c>
      <c r="C49" s="250"/>
      <c r="D49" s="250"/>
      <c r="E49" s="250"/>
      <c r="F49" s="250"/>
      <c r="G49" s="153"/>
    </row>
    <row r="50" spans="1:7" x14ac:dyDescent="0.25">
      <c r="A50" s="154" t="s">
        <v>529</v>
      </c>
      <c r="B50" s="154" t="s">
        <v>1555</v>
      </c>
      <c r="C50" s="250"/>
      <c r="D50" s="250"/>
      <c r="E50" s="250"/>
      <c r="F50" s="250"/>
      <c r="G50" s="153"/>
    </row>
    <row r="51" spans="1:7" x14ac:dyDescent="0.25">
      <c r="A51" s="154" t="s">
        <v>530</v>
      </c>
      <c r="B51" s="154" t="s">
        <v>531</v>
      </c>
      <c r="C51" s="250"/>
      <c r="D51" s="250"/>
      <c r="E51" s="250"/>
      <c r="F51" s="250"/>
      <c r="G51" s="153"/>
    </row>
    <row r="52" spans="1:7" x14ac:dyDescent="0.25">
      <c r="A52" s="154" t="s">
        <v>532</v>
      </c>
      <c r="B52" s="154" t="s">
        <v>533</v>
      </c>
      <c r="C52" s="250"/>
      <c r="D52" s="250"/>
      <c r="E52" s="250"/>
      <c r="F52" s="250"/>
      <c r="G52" s="153"/>
    </row>
    <row r="53" spans="1:7" x14ac:dyDescent="0.25">
      <c r="A53" s="154" t="s">
        <v>534</v>
      </c>
      <c r="B53" s="154" t="s">
        <v>535</v>
      </c>
      <c r="C53" s="250"/>
      <c r="D53" s="250"/>
      <c r="E53" s="250"/>
      <c r="F53" s="250"/>
      <c r="G53" s="153"/>
    </row>
    <row r="54" spans="1:7" x14ac:dyDescent="0.25">
      <c r="A54" s="154" t="s">
        <v>536</v>
      </c>
      <c r="B54" s="154" t="s">
        <v>537</v>
      </c>
      <c r="C54" s="250"/>
      <c r="D54" s="250"/>
      <c r="E54" s="250"/>
      <c r="F54" s="250"/>
      <c r="G54" s="153"/>
    </row>
    <row r="55" spans="1:7" x14ac:dyDescent="0.25">
      <c r="A55" s="154" t="s">
        <v>538</v>
      </c>
      <c r="B55" s="154" t="s">
        <v>539</v>
      </c>
      <c r="C55" s="250"/>
      <c r="D55" s="250"/>
      <c r="E55" s="250"/>
      <c r="F55" s="250"/>
      <c r="G55" s="153"/>
    </row>
    <row r="56" spans="1:7" x14ac:dyDescent="0.25">
      <c r="A56" s="154" t="s">
        <v>540</v>
      </c>
      <c r="B56" s="154" t="s">
        <v>541</v>
      </c>
      <c r="C56" s="250"/>
      <c r="D56" s="250"/>
      <c r="E56" s="250"/>
      <c r="F56" s="250"/>
      <c r="G56" s="153"/>
    </row>
    <row r="57" spans="1:7" x14ac:dyDescent="0.25">
      <c r="A57" s="154" t="s">
        <v>542</v>
      </c>
      <c r="B57" s="154" t="s">
        <v>543</v>
      </c>
      <c r="C57" s="250"/>
      <c r="D57" s="250"/>
      <c r="E57" s="250"/>
      <c r="F57" s="250"/>
      <c r="G57" s="153"/>
    </row>
    <row r="58" spans="1:7" x14ac:dyDescent="0.25">
      <c r="A58" s="154" t="s">
        <v>544</v>
      </c>
      <c r="B58" s="154" t="s">
        <v>545</v>
      </c>
      <c r="C58" s="250"/>
      <c r="D58" s="250"/>
      <c r="E58" s="250"/>
      <c r="F58" s="250"/>
      <c r="G58" s="153"/>
    </row>
    <row r="59" spans="1:7" x14ac:dyDescent="0.25">
      <c r="A59" s="154" t="s">
        <v>546</v>
      </c>
      <c r="B59" s="154" t="s">
        <v>547</v>
      </c>
      <c r="C59" s="250"/>
      <c r="D59" s="250"/>
      <c r="E59" s="250"/>
      <c r="F59" s="250"/>
      <c r="G59" s="153"/>
    </row>
    <row r="60" spans="1:7" x14ac:dyDescent="0.25">
      <c r="A60" s="154" t="s">
        <v>548</v>
      </c>
      <c r="B60" s="154" t="s">
        <v>549</v>
      </c>
      <c r="C60" s="250"/>
      <c r="D60" s="250"/>
      <c r="E60" s="250"/>
      <c r="F60" s="250"/>
      <c r="G60" s="153"/>
    </row>
    <row r="61" spans="1:7" x14ac:dyDescent="0.25">
      <c r="A61" s="154" t="s">
        <v>550</v>
      </c>
      <c r="B61" s="154" t="s">
        <v>551</v>
      </c>
      <c r="C61" s="250"/>
      <c r="D61" s="250"/>
      <c r="E61" s="250"/>
      <c r="F61" s="250"/>
      <c r="G61" s="153"/>
    </row>
    <row r="62" spans="1:7" x14ac:dyDescent="0.25">
      <c r="A62" s="154" t="s">
        <v>552</v>
      </c>
      <c r="B62" s="154" t="s">
        <v>553</v>
      </c>
      <c r="C62" s="250"/>
      <c r="D62" s="250"/>
      <c r="E62" s="250"/>
      <c r="F62" s="250"/>
      <c r="G62" s="153"/>
    </row>
    <row r="63" spans="1:7" x14ac:dyDescent="0.25">
      <c r="A63" s="154" t="s">
        <v>554</v>
      </c>
      <c r="B63" s="154" t="s">
        <v>555</v>
      </c>
      <c r="C63" s="250"/>
      <c r="D63" s="250"/>
      <c r="E63" s="250"/>
      <c r="F63" s="250"/>
      <c r="G63" s="153"/>
    </row>
    <row r="64" spans="1:7" x14ac:dyDescent="0.25">
      <c r="A64" s="154" t="s">
        <v>556</v>
      </c>
      <c r="B64" s="154" t="s">
        <v>557</v>
      </c>
      <c r="C64" s="250"/>
      <c r="D64" s="250"/>
      <c r="E64" s="250"/>
      <c r="F64" s="250"/>
      <c r="G64" s="153"/>
    </row>
    <row r="65" spans="1:7" x14ac:dyDescent="0.25">
      <c r="A65" s="154" t="s">
        <v>558</v>
      </c>
      <c r="B65" s="154" t="s">
        <v>559</v>
      </c>
      <c r="C65" s="250"/>
      <c r="D65" s="250"/>
      <c r="E65" s="250"/>
      <c r="F65" s="250"/>
      <c r="G65" s="153"/>
    </row>
    <row r="66" spans="1:7" x14ac:dyDescent="0.25">
      <c r="A66" s="154" t="s">
        <v>560</v>
      </c>
      <c r="B66" s="154" t="s">
        <v>561</v>
      </c>
      <c r="C66" s="250"/>
      <c r="D66" s="250"/>
      <c r="E66" s="250"/>
      <c r="F66" s="250"/>
      <c r="G66" s="153"/>
    </row>
    <row r="67" spans="1:7" x14ac:dyDescent="0.25">
      <c r="A67" s="154" t="s">
        <v>562</v>
      </c>
      <c r="B67" s="154" t="s">
        <v>563</v>
      </c>
      <c r="C67" s="250"/>
      <c r="D67" s="250"/>
      <c r="E67" s="250"/>
      <c r="F67" s="250"/>
      <c r="G67" s="153"/>
    </row>
    <row r="68" spans="1:7" x14ac:dyDescent="0.25">
      <c r="A68" s="154" t="s">
        <v>564</v>
      </c>
      <c r="B68" s="154" t="s">
        <v>565</v>
      </c>
      <c r="C68" s="250"/>
      <c r="D68" s="250"/>
      <c r="E68" s="250"/>
      <c r="F68" s="250"/>
      <c r="G68" s="153"/>
    </row>
    <row r="69" spans="1:7" x14ac:dyDescent="0.25">
      <c r="A69" s="154" t="s">
        <v>566</v>
      </c>
      <c r="B69" s="154" t="s">
        <v>567</v>
      </c>
      <c r="C69" s="250"/>
      <c r="D69" s="250"/>
      <c r="E69" s="250"/>
      <c r="F69" s="250"/>
      <c r="G69" s="153"/>
    </row>
    <row r="70" spans="1:7" x14ac:dyDescent="0.25">
      <c r="A70" s="154" t="s">
        <v>568</v>
      </c>
      <c r="B70" s="154" t="s">
        <v>569</v>
      </c>
      <c r="C70" s="250"/>
      <c r="D70" s="250"/>
      <c r="E70" s="250"/>
      <c r="F70" s="250"/>
      <c r="G70" s="153"/>
    </row>
    <row r="71" spans="1:7" x14ac:dyDescent="0.25">
      <c r="A71" s="154" t="s">
        <v>570</v>
      </c>
      <c r="B71" s="154" t="s">
        <v>571</v>
      </c>
      <c r="C71" s="250"/>
      <c r="D71" s="250"/>
      <c r="E71" s="250"/>
      <c r="F71" s="250"/>
      <c r="G71" s="153"/>
    </row>
    <row r="72" spans="1:7" x14ac:dyDescent="0.25">
      <c r="A72" s="300" t="s">
        <v>572</v>
      </c>
      <c r="B72" s="299" t="s">
        <v>261</v>
      </c>
      <c r="C72" s="298">
        <f>SUM(C73:C75)</f>
        <v>0</v>
      </c>
      <c r="D72" s="298">
        <f>SUM(D73:D75)</f>
        <v>0</v>
      </c>
      <c r="E72" s="298"/>
      <c r="F72" s="298">
        <f>SUM(F73:F75)</f>
        <v>0</v>
      </c>
      <c r="G72" s="153"/>
    </row>
    <row r="73" spans="1:7" x14ac:dyDescent="0.25">
      <c r="A73" s="154" t="s">
        <v>573</v>
      </c>
      <c r="B73" s="154" t="s">
        <v>574</v>
      </c>
      <c r="C73" s="250"/>
      <c r="D73" s="250"/>
      <c r="E73" s="250"/>
      <c r="F73" s="250" t="s">
        <v>1534</v>
      </c>
      <c r="G73" s="153"/>
    </row>
    <row r="74" spans="1:7" x14ac:dyDescent="0.25">
      <c r="A74" s="154" t="s">
        <v>575</v>
      </c>
      <c r="B74" s="154" t="s">
        <v>576</v>
      </c>
      <c r="C74" s="250"/>
      <c r="D74" s="250"/>
      <c r="E74" s="250"/>
      <c r="F74" s="250" t="s">
        <v>1534</v>
      </c>
      <c r="G74" s="153"/>
    </row>
    <row r="75" spans="1:7" x14ac:dyDescent="0.25">
      <c r="A75" s="154" t="s">
        <v>577</v>
      </c>
      <c r="B75" s="154" t="s">
        <v>578</v>
      </c>
      <c r="C75" s="250"/>
      <c r="D75" s="250"/>
      <c r="E75" s="250"/>
      <c r="F75" s="250" t="s">
        <v>1534</v>
      </c>
      <c r="G75" s="153"/>
    </row>
    <row r="76" spans="1:7" x14ac:dyDescent="0.25">
      <c r="A76" s="300" t="s">
        <v>579</v>
      </c>
      <c r="B76" s="299" t="s">
        <v>70</v>
      </c>
      <c r="C76" s="298">
        <f>SUM(C77:C87)</f>
        <v>0</v>
      </c>
      <c r="D76" s="298">
        <f>SUM(D77:D87)</f>
        <v>0</v>
      </c>
      <c r="E76" s="298"/>
      <c r="F76" s="298">
        <f>SUM(F77:F87)</f>
        <v>0</v>
      </c>
      <c r="G76" s="153"/>
    </row>
    <row r="77" spans="1:7" x14ac:dyDescent="0.25">
      <c r="A77" s="154" t="s">
        <v>580</v>
      </c>
      <c r="B77" s="186" t="s">
        <v>263</v>
      </c>
      <c r="C77" s="250"/>
      <c r="D77" s="250"/>
      <c r="E77" s="250"/>
      <c r="F77" s="250" t="s">
        <v>1534</v>
      </c>
      <c r="G77" s="153"/>
    </row>
    <row r="78" spans="1:7" x14ac:dyDescent="0.25">
      <c r="A78" s="154" t="s">
        <v>581</v>
      </c>
      <c r="B78" s="154" t="s">
        <v>265</v>
      </c>
      <c r="C78" s="250"/>
      <c r="D78" s="250"/>
      <c r="E78" s="250"/>
      <c r="F78" s="250" t="s">
        <v>1534</v>
      </c>
      <c r="G78" s="153"/>
    </row>
    <row r="79" spans="1:7" x14ac:dyDescent="0.25">
      <c r="A79" s="154" t="s">
        <v>582</v>
      </c>
      <c r="B79" s="186" t="s">
        <v>267</v>
      </c>
      <c r="C79" s="250"/>
      <c r="D79" s="250"/>
      <c r="E79" s="250"/>
      <c r="F79" s="250" t="s">
        <v>1534</v>
      </c>
      <c r="G79" s="153"/>
    </row>
    <row r="80" spans="1:7" x14ac:dyDescent="0.25">
      <c r="A80" s="154" t="s">
        <v>583</v>
      </c>
      <c r="B80" s="186" t="s">
        <v>269</v>
      </c>
      <c r="C80" s="250"/>
      <c r="D80" s="250"/>
      <c r="E80" s="250"/>
      <c r="F80" s="250" t="s">
        <v>1534</v>
      </c>
      <c r="G80" s="153"/>
    </row>
    <row r="81" spans="1:7" x14ac:dyDescent="0.25">
      <c r="A81" s="154" t="s">
        <v>584</v>
      </c>
      <c r="B81" s="186" t="s">
        <v>271</v>
      </c>
      <c r="C81" s="250"/>
      <c r="D81" s="250"/>
      <c r="E81" s="250"/>
      <c r="F81" s="250" t="s">
        <v>1534</v>
      </c>
      <c r="G81" s="153"/>
    </row>
    <row r="82" spans="1:7" x14ac:dyDescent="0.25">
      <c r="A82" s="154" t="s">
        <v>585</v>
      </c>
      <c r="B82" s="186" t="s">
        <v>273</v>
      </c>
      <c r="C82" s="250"/>
      <c r="D82" s="250"/>
      <c r="E82" s="250"/>
      <c r="F82" s="250" t="s">
        <v>1534</v>
      </c>
      <c r="G82" s="153"/>
    </row>
    <row r="83" spans="1:7" x14ac:dyDescent="0.25">
      <c r="A83" s="154" t="s">
        <v>586</v>
      </c>
      <c r="B83" s="186" t="s">
        <v>275</v>
      </c>
      <c r="C83" s="250"/>
      <c r="D83" s="250"/>
      <c r="E83" s="250"/>
      <c r="F83" s="250" t="s">
        <v>1534</v>
      </c>
      <c r="G83" s="153"/>
    </row>
    <row r="84" spans="1:7" x14ac:dyDescent="0.25">
      <c r="A84" s="154" t="s">
        <v>587</v>
      </c>
      <c r="B84" s="186" t="s">
        <v>277</v>
      </c>
      <c r="C84" s="250"/>
      <c r="D84" s="250"/>
      <c r="E84" s="250"/>
      <c r="F84" s="250" t="s">
        <v>1534</v>
      </c>
      <c r="G84" s="153"/>
    </row>
    <row r="85" spans="1:7" x14ac:dyDescent="0.25">
      <c r="A85" s="154" t="s">
        <v>588</v>
      </c>
      <c r="B85" s="186" t="s">
        <v>279</v>
      </c>
      <c r="C85" s="250"/>
      <c r="D85" s="250"/>
      <c r="E85" s="250"/>
      <c r="F85" s="250" t="s">
        <v>1534</v>
      </c>
      <c r="G85" s="153"/>
    </row>
    <row r="86" spans="1:7" x14ac:dyDescent="0.25">
      <c r="A86" s="154" t="s">
        <v>589</v>
      </c>
      <c r="B86" s="186" t="s">
        <v>281</v>
      </c>
      <c r="C86" s="250"/>
      <c r="D86" s="250"/>
      <c r="E86" s="250"/>
      <c r="F86" s="250" t="s">
        <v>1534</v>
      </c>
      <c r="G86" s="153"/>
    </row>
    <row r="87" spans="1:7" x14ac:dyDescent="0.25">
      <c r="A87" s="154" t="s">
        <v>590</v>
      </c>
      <c r="B87" s="186" t="s">
        <v>70</v>
      </c>
      <c r="C87" s="250"/>
      <c r="D87" s="250"/>
      <c r="E87" s="250"/>
      <c r="F87" s="250" t="s">
        <v>1534</v>
      </c>
      <c r="G87" s="153"/>
    </row>
    <row r="88" spans="1:7" outlineLevel="1" x14ac:dyDescent="0.25">
      <c r="A88" s="154" t="s">
        <v>591</v>
      </c>
      <c r="B88" s="273" t="s">
        <v>177</v>
      </c>
      <c r="C88" s="250"/>
      <c r="D88" s="250"/>
      <c r="E88" s="250"/>
      <c r="F88" s="250"/>
      <c r="G88" s="153"/>
    </row>
    <row r="89" spans="1:7" outlineLevel="1" x14ac:dyDescent="0.25">
      <c r="A89" s="154" t="s">
        <v>592</v>
      </c>
      <c r="B89" s="273" t="s">
        <v>177</v>
      </c>
      <c r="C89" s="250"/>
      <c r="D89" s="250"/>
      <c r="E89" s="250"/>
      <c r="F89" s="250"/>
      <c r="G89" s="153"/>
    </row>
    <row r="90" spans="1:7" outlineLevel="1" x14ac:dyDescent="0.25">
      <c r="A90" s="154" t="s">
        <v>593</v>
      </c>
      <c r="B90" s="273" t="s">
        <v>177</v>
      </c>
      <c r="C90" s="250"/>
      <c r="D90" s="250"/>
      <c r="E90" s="250"/>
      <c r="F90" s="250"/>
      <c r="G90" s="153"/>
    </row>
    <row r="91" spans="1:7" outlineLevel="1" x14ac:dyDescent="0.25">
      <c r="A91" s="154" t="s">
        <v>594</v>
      </c>
      <c r="B91" s="273" t="s">
        <v>177</v>
      </c>
      <c r="C91" s="250"/>
      <c r="D91" s="250"/>
      <c r="E91" s="250"/>
      <c r="F91" s="250"/>
      <c r="G91" s="153"/>
    </row>
    <row r="92" spans="1:7" outlineLevel="1" x14ac:dyDescent="0.25">
      <c r="A92" s="154" t="s">
        <v>595</v>
      </c>
      <c r="B92" s="273" t="s">
        <v>177</v>
      </c>
      <c r="C92" s="250"/>
      <c r="D92" s="250"/>
      <c r="E92" s="250"/>
      <c r="F92" s="250"/>
      <c r="G92" s="153"/>
    </row>
    <row r="93" spans="1:7" outlineLevel="1" x14ac:dyDescent="0.25">
      <c r="A93" s="154" t="s">
        <v>596</v>
      </c>
      <c r="B93" s="273" t="s">
        <v>177</v>
      </c>
      <c r="C93" s="250"/>
      <c r="D93" s="250"/>
      <c r="E93" s="250"/>
      <c r="F93" s="250"/>
      <c r="G93" s="153"/>
    </row>
    <row r="94" spans="1:7" outlineLevel="1" x14ac:dyDescent="0.25">
      <c r="A94" s="154" t="s">
        <v>597</v>
      </c>
      <c r="B94" s="273" t="s">
        <v>177</v>
      </c>
      <c r="C94" s="250"/>
      <c r="D94" s="250"/>
      <c r="E94" s="250"/>
      <c r="F94" s="250"/>
      <c r="G94" s="153"/>
    </row>
    <row r="95" spans="1:7" outlineLevel="1" x14ac:dyDescent="0.25">
      <c r="A95" s="154" t="s">
        <v>598</v>
      </c>
      <c r="B95" s="273" t="s">
        <v>177</v>
      </c>
      <c r="C95" s="250"/>
      <c r="D95" s="250"/>
      <c r="E95" s="250"/>
      <c r="F95" s="250"/>
      <c r="G95" s="153"/>
    </row>
    <row r="96" spans="1:7" outlineLevel="1" x14ac:dyDescent="0.25">
      <c r="A96" s="154" t="s">
        <v>599</v>
      </c>
      <c r="B96" s="273" t="s">
        <v>177</v>
      </c>
      <c r="C96" s="250"/>
      <c r="D96" s="250"/>
      <c r="E96" s="250"/>
      <c r="F96" s="250"/>
      <c r="G96" s="153"/>
    </row>
    <row r="97" spans="1:7" outlineLevel="1" x14ac:dyDescent="0.25">
      <c r="A97" s="154" t="s">
        <v>600</v>
      </c>
      <c r="B97" s="273" t="s">
        <v>177</v>
      </c>
      <c r="C97" s="250"/>
      <c r="D97" s="250"/>
      <c r="E97" s="250"/>
      <c r="F97" s="250"/>
      <c r="G97" s="153"/>
    </row>
    <row r="98" spans="1:7" ht="15" customHeight="1" x14ac:dyDescent="0.25">
      <c r="A98" s="159"/>
      <c r="B98" s="230" t="s">
        <v>1554</v>
      </c>
      <c r="C98" s="159" t="s">
        <v>507</v>
      </c>
      <c r="D98" s="159" t="s">
        <v>508</v>
      </c>
      <c r="E98" s="158"/>
      <c r="F98" s="157" t="s">
        <v>473</v>
      </c>
      <c r="G98" s="157"/>
    </row>
    <row r="99" spans="1:7" x14ac:dyDescent="0.25">
      <c r="A99" s="154" t="s">
        <v>601</v>
      </c>
      <c r="B99" s="298" t="s">
        <v>10</v>
      </c>
      <c r="C99" s="298">
        <f>SUM(C100:C148)</f>
        <v>1</v>
      </c>
      <c r="D99" s="298">
        <f>SUM(D100:D148)</f>
        <v>0</v>
      </c>
      <c r="E99" s="298"/>
      <c r="F99" s="298">
        <f>SUM(F100:F148)</f>
        <v>0</v>
      </c>
      <c r="G99" s="153"/>
    </row>
    <row r="100" spans="1:7" x14ac:dyDescent="0.25">
      <c r="A100" s="154" t="s">
        <v>603</v>
      </c>
      <c r="B100" s="182" t="s">
        <v>602</v>
      </c>
      <c r="C100" s="334">
        <v>0.15280944996416301</v>
      </c>
      <c r="D100" s="333"/>
      <c r="E100" s="333"/>
      <c r="F100" s="333" t="s">
        <v>1534</v>
      </c>
      <c r="G100" s="153"/>
    </row>
    <row r="101" spans="1:7" x14ac:dyDescent="0.25">
      <c r="A101" s="154" t="s">
        <v>605</v>
      </c>
      <c r="B101" s="182" t="s">
        <v>604</v>
      </c>
      <c r="C101" s="334">
        <v>0.14110108561600901</v>
      </c>
      <c r="D101" s="333"/>
      <c r="E101" s="333"/>
      <c r="F101" s="333" t="s">
        <v>1534</v>
      </c>
      <c r="G101" s="153"/>
    </row>
    <row r="102" spans="1:7" x14ac:dyDescent="0.25">
      <c r="A102" s="154" t="s">
        <v>607</v>
      </c>
      <c r="B102" s="182" t="s">
        <v>606</v>
      </c>
      <c r="C102" s="334">
        <v>0.14261652442706299</v>
      </c>
      <c r="D102" s="333"/>
      <c r="E102" s="333"/>
      <c r="F102" s="333" t="s">
        <v>1534</v>
      </c>
      <c r="G102" s="153"/>
    </row>
    <row r="103" spans="1:7" x14ac:dyDescent="0.25">
      <c r="A103" s="154" t="s">
        <v>609</v>
      </c>
      <c r="B103" s="182" t="s">
        <v>608</v>
      </c>
      <c r="C103" s="334">
        <v>9.1560598341788396E-2</v>
      </c>
      <c r="D103" s="333"/>
      <c r="E103" s="333"/>
      <c r="F103" s="333" t="s">
        <v>1534</v>
      </c>
      <c r="G103" s="153"/>
    </row>
    <row r="104" spans="1:7" x14ac:dyDescent="0.25">
      <c r="A104" s="154" t="s">
        <v>611</v>
      </c>
      <c r="B104" s="182" t="s">
        <v>610</v>
      </c>
      <c r="C104" s="334">
        <v>9.9911648535357597E-2</v>
      </c>
      <c r="D104" s="333"/>
      <c r="E104" s="333"/>
      <c r="F104" s="333" t="s">
        <v>1534</v>
      </c>
      <c r="G104" s="153"/>
    </row>
    <row r="105" spans="1:7" x14ac:dyDescent="0.25">
      <c r="A105" s="154" t="s">
        <v>613</v>
      </c>
      <c r="B105" s="182" t="s">
        <v>612</v>
      </c>
      <c r="C105" s="334">
        <v>7.7745881278368095E-2</v>
      </c>
      <c r="D105" s="333"/>
      <c r="E105" s="333"/>
      <c r="F105" s="333" t="s">
        <v>1534</v>
      </c>
      <c r="G105" s="153"/>
    </row>
    <row r="106" spans="1:7" x14ac:dyDescent="0.25">
      <c r="A106" s="154" t="s">
        <v>615</v>
      </c>
      <c r="B106" s="182" t="s">
        <v>614</v>
      </c>
      <c r="C106" s="334">
        <v>8.2691327798975797E-2</v>
      </c>
      <c r="D106" s="333"/>
      <c r="E106" s="333"/>
      <c r="F106" s="333" t="s">
        <v>1534</v>
      </c>
      <c r="G106" s="153"/>
    </row>
    <row r="107" spans="1:7" x14ac:dyDescent="0.25">
      <c r="A107" s="154" t="s">
        <v>617</v>
      </c>
      <c r="B107" s="182" t="s">
        <v>616</v>
      </c>
      <c r="C107" s="334">
        <v>7.91890914250169E-2</v>
      </c>
      <c r="D107" s="333"/>
      <c r="E107" s="333"/>
      <c r="F107" s="333" t="s">
        <v>1534</v>
      </c>
      <c r="G107" s="153"/>
    </row>
    <row r="108" spans="1:7" x14ac:dyDescent="0.25">
      <c r="A108" s="154" t="s">
        <v>619</v>
      </c>
      <c r="B108" s="182" t="s">
        <v>618</v>
      </c>
      <c r="C108" s="334">
        <v>5.0460720841556297E-2</v>
      </c>
      <c r="D108" s="333"/>
      <c r="E108" s="333"/>
      <c r="F108" s="333" t="s">
        <v>1534</v>
      </c>
      <c r="G108" s="153"/>
    </row>
    <row r="109" spans="1:7" x14ac:dyDescent="0.25">
      <c r="A109" s="154" t="s">
        <v>621</v>
      </c>
      <c r="B109" s="182" t="s">
        <v>620</v>
      </c>
      <c r="C109" s="334">
        <v>4.7896550545541101E-2</v>
      </c>
      <c r="D109" s="333"/>
      <c r="E109" s="333"/>
      <c r="F109" s="333" t="s">
        <v>1534</v>
      </c>
      <c r="G109" s="153"/>
    </row>
    <row r="110" spans="1:7" x14ac:dyDescent="0.25">
      <c r="A110" s="154" t="s">
        <v>622</v>
      </c>
      <c r="B110" s="182" t="s">
        <v>555</v>
      </c>
      <c r="C110" s="334">
        <v>3.2439443148532601E-2</v>
      </c>
      <c r="D110" s="333"/>
      <c r="E110" s="333"/>
      <c r="F110" s="333" t="s">
        <v>1534</v>
      </c>
      <c r="G110" s="153"/>
    </row>
    <row r="111" spans="1:7" x14ac:dyDescent="0.25">
      <c r="A111" s="154" t="s">
        <v>623</v>
      </c>
      <c r="B111" s="182" t="s">
        <v>70</v>
      </c>
      <c r="C111" s="334">
        <v>1.5776780776280499E-3</v>
      </c>
      <c r="D111" s="333"/>
      <c r="E111" s="333"/>
      <c r="F111" s="333" t="s">
        <v>1534</v>
      </c>
      <c r="G111" s="153"/>
    </row>
    <row r="112" spans="1:7" x14ac:dyDescent="0.25">
      <c r="A112" s="154" t="s">
        <v>625</v>
      </c>
      <c r="B112" s="182" t="s">
        <v>624</v>
      </c>
      <c r="C112" s="250"/>
      <c r="D112" s="250"/>
      <c r="E112" s="250"/>
      <c r="F112" s="250" t="s">
        <v>1534</v>
      </c>
      <c r="G112" s="153"/>
    </row>
    <row r="113" spans="1:7" x14ac:dyDescent="0.25">
      <c r="A113" s="154" t="s">
        <v>626</v>
      </c>
      <c r="B113" s="182" t="s">
        <v>624</v>
      </c>
      <c r="C113" s="250"/>
      <c r="D113" s="250"/>
      <c r="E113" s="250"/>
      <c r="F113" s="250" t="s">
        <v>1534</v>
      </c>
      <c r="G113" s="153"/>
    </row>
    <row r="114" spans="1:7" x14ac:dyDescent="0.25">
      <c r="A114" s="154" t="s">
        <v>627</v>
      </c>
      <c r="B114" s="182" t="s">
        <v>624</v>
      </c>
      <c r="C114" s="250"/>
      <c r="D114" s="250"/>
      <c r="E114" s="250"/>
      <c r="F114" s="250" t="s">
        <v>1534</v>
      </c>
      <c r="G114" s="153"/>
    </row>
    <row r="115" spans="1:7" x14ac:dyDescent="0.25">
      <c r="A115" s="154" t="s">
        <v>628</v>
      </c>
      <c r="B115" s="182" t="s">
        <v>624</v>
      </c>
      <c r="C115" s="250"/>
      <c r="D115" s="250"/>
      <c r="E115" s="250"/>
      <c r="F115" s="250" t="s">
        <v>1534</v>
      </c>
      <c r="G115" s="153"/>
    </row>
    <row r="116" spans="1:7" x14ac:dyDescent="0.25">
      <c r="A116" s="154" t="s">
        <v>629</v>
      </c>
      <c r="B116" s="182" t="s">
        <v>624</v>
      </c>
      <c r="C116" s="250"/>
      <c r="D116" s="250"/>
      <c r="E116" s="250"/>
      <c r="F116" s="250" t="s">
        <v>1534</v>
      </c>
      <c r="G116" s="153"/>
    </row>
    <row r="117" spans="1:7" x14ac:dyDescent="0.25">
      <c r="A117" s="154" t="s">
        <v>630</v>
      </c>
      <c r="B117" s="182" t="s">
        <v>624</v>
      </c>
      <c r="C117" s="250"/>
      <c r="D117" s="250"/>
      <c r="E117" s="250"/>
      <c r="F117" s="250" t="s">
        <v>1534</v>
      </c>
      <c r="G117" s="153"/>
    </row>
    <row r="118" spans="1:7" x14ac:dyDescent="0.25">
      <c r="A118" s="154" t="s">
        <v>631</v>
      </c>
      <c r="B118" s="182" t="s">
        <v>624</v>
      </c>
      <c r="C118" s="250"/>
      <c r="D118" s="250"/>
      <c r="E118" s="250"/>
      <c r="F118" s="250" t="s">
        <v>1534</v>
      </c>
      <c r="G118" s="153"/>
    </row>
    <row r="119" spans="1:7" x14ac:dyDescent="0.25">
      <c r="A119" s="154" t="s">
        <v>632</v>
      </c>
      <c r="B119" s="182" t="s">
        <v>624</v>
      </c>
      <c r="C119" s="250"/>
      <c r="D119" s="250"/>
      <c r="E119" s="250"/>
      <c r="F119" s="250" t="s">
        <v>1534</v>
      </c>
      <c r="G119" s="153"/>
    </row>
    <row r="120" spans="1:7" x14ac:dyDescent="0.25">
      <c r="A120" s="154" t="s">
        <v>633</v>
      </c>
      <c r="B120" s="182" t="s">
        <v>624</v>
      </c>
      <c r="C120" s="250"/>
      <c r="D120" s="250"/>
      <c r="E120" s="250"/>
      <c r="F120" s="250" t="s">
        <v>1534</v>
      </c>
      <c r="G120" s="153"/>
    </row>
    <row r="121" spans="1:7" x14ac:dyDescent="0.25">
      <c r="A121" s="154" t="s">
        <v>634</v>
      </c>
      <c r="B121" s="182" t="s">
        <v>624</v>
      </c>
      <c r="C121" s="250"/>
      <c r="D121" s="250"/>
      <c r="E121" s="250"/>
      <c r="F121" s="250" t="s">
        <v>1534</v>
      </c>
      <c r="G121" s="153"/>
    </row>
    <row r="122" spans="1:7" x14ac:dyDescent="0.25">
      <c r="A122" s="154" t="s">
        <v>635</v>
      </c>
      <c r="B122" s="182" t="s">
        <v>624</v>
      </c>
      <c r="C122" s="250"/>
      <c r="D122" s="250"/>
      <c r="E122" s="250"/>
      <c r="F122" s="250" t="s">
        <v>1534</v>
      </c>
      <c r="G122" s="153"/>
    </row>
    <row r="123" spans="1:7" x14ac:dyDescent="0.25">
      <c r="A123" s="154" t="s">
        <v>636</v>
      </c>
      <c r="B123" s="182" t="s">
        <v>624</v>
      </c>
      <c r="C123" s="250"/>
      <c r="D123" s="250"/>
      <c r="E123" s="250"/>
      <c r="F123" s="250" t="s">
        <v>1534</v>
      </c>
      <c r="G123" s="153"/>
    </row>
    <row r="124" spans="1:7" x14ac:dyDescent="0.25">
      <c r="A124" s="154" t="s">
        <v>637</v>
      </c>
      <c r="B124" s="182" t="s">
        <v>624</v>
      </c>
      <c r="C124" s="250"/>
      <c r="D124" s="250"/>
      <c r="E124" s="250"/>
      <c r="F124" s="250" t="s">
        <v>1534</v>
      </c>
      <c r="G124" s="153"/>
    </row>
    <row r="125" spans="1:7" x14ac:dyDescent="0.25">
      <c r="A125" s="154" t="s">
        <v>638</v>
      </c>
      <c r="B125" s="182" t="s">
        <v>624</v>
      </c>
      <c r="C125" s="250"/>
      <c r="D125" s="250"/>
      <c r="E125" s="250"/>
      <c r="F125" s="250" t="s">
        <v>1534</v>
      </c>
      <c r="G125" s="153"/>
    </row>
    <row r="126" spans="1:7" x14ac:dyDescent="0.25">
      <c r="A126" s="154" t="s">
        <v>639</v>
      </c>
      <c r="B126" s="182" t="s">
        <v>624</v>
      </c>
      <c r="C126" s="250"/>
      <c r="D126" s="250"/>
      <c r="E126" s="250"/>
      <c r="F126" s="250" t="s">
        <v>1534</v>
      </c>
      <c r="G126" s="153"/>
    </row>
    <row r="127" spans="1:7" x14ac:dyDescent="0.25">
      <c r="A127" s="154" t="s">
        <v>640</v>
      </c>
      <c r="B127" s="182" t="s">
        <v>624</v>
      </c>
      <c r="C127" s="250"/>
      <c r="D127" s="250"/>
      <c r="E127" s="250"/>
      <c r="F127" s="250" t="s">
        <v>1534</v>
      </c>
      <c r="G127" s="153"/>
    </row>
    <row r="128" spans="1:7" x14ac:dyDescent="0.25">
      <c r="A128" s="154" t="s">
        <v>641</v>
      </c>
      <c r="B128" s="182" t="s">
        <v>624</v>
      </c>
      <c r="C128" s="250"/>
      <c r="D128" s="250"/>
      <c r="E128" s="250"/>
      <c r="F128" s="250" t="s">
        <v>1534</v>
      </c>
      <c r="G128" s="153"/>
    </row>
    <row r="129" spans="1:7" x14ac:dyDescent="0.25">
      <c r="A129" s="154" t="s">
        <v>642</v>
      </c>
      <c r="B129" s="182" t="s">
        <v>624</v>
      </c>
      <c r="C129" s="250"/>
      <c r="D129" s="250"/>
      <c r="E129" s="250"/>
      <c r="F129" s="250" t="s">
        <v>1534</v>
      </c>
      <c r="G129" s="153"/>
    </row>
    <row r="130" spans="1:7" x14ac:dyDescent="0.25">
      <c r="A130" s="154" t="s">
        <v>1553</v>
      </c>
      <c r="B130" s="182" t="s">
        <v>624</v>
      </c>
      <c r="C130" s="250"/>
      <c r="D130" s="250"/>
      <c r="E130" s="250"/>
      <c r="F130" s="250" t="s">
        <v>1534</v>
      </c>
      <c r="G130" s="153"/>
    </row>
    <row r="131" spans="1:7" x14ac:dyDescent="0.25">
      <c r="A131" s="154" t="s">
        <v>1552</v>
      </c>
      <c r="B131" s="182" t="s">
        <v>624</v>
      </c>
      <c r="C131" s="250"/>
      <c r="D131" s="250"/>
      <c r="E131" s="250"/>
      <c r="F131" s="250" t="s">
        <v>1534</v>
      </c>
      <c r="G131" s="153"/>
    </row>
    <row r="132" spans="1:7" x14ac:dyDescent="0.25">
      <c r="A132" s="154" t="s">
        <v>1551</v>
      </c>
      <c r="B132" s="182" t="s">
        <v>624</v>
      </c>
      <c r="C132" s="250"/>
      <c r="D132" s="250"/>
      <c r="E132" s="250"/>
      <c r="F132" s="250" t="s">
        <v>1534</v>
      </c>
      <c r="G132" s="153"/>
    </row>
    <row r="133" spans="1:7" x14ac:dyDescent="0.25">
      <c r="A133" s="154" t="s">
        <v>1550</v>
      </c>
      <c r="B133" s="182" t="s">
        <v>624</v>
      </c>
      <c r="C133" s="250"/>
      <c r="D133" s="250"/>
      <c r="E133" s="250"/>
      <c r="F133" s="250" t="s">
        <v>1534</v>
      </c>
      <c r="G133" s="153"/>
    </row>
    <row r="134" spans="1:7" x14ac:dyDescent="0.25">
      <c r="A134" s="154" t="s">
        <v>1549</v>
      </c>
      <c r="B134" s="182" t="s">
        <v>624</v>
      </c>
      <c r="C134" s="250"/>
      <c r="D134" s="250"/>
      <c r="E134" s="250"/>
      <c r="F134" s="250" t="s">
        <v>1534</v>
      </c>
      <c r="G134" s="153"/>
    </row>
    <row r="135" spans="1:7" x14ac:dyDescent="0.25">
      <c r="A135" s="154" t="s">
        <v>1548</v>
      </c>
      <c r="B135" s="182" t="s">
        <v>624</v>
      </c>
      <c r="C135" s="250"/>
      <c r="D135" s="250"/>
      <c r="E135" s="250"/>
      <c r="F135" s="250" t="s">
        <v>1534</v>
      </c>
      <c r="G135" s="153"/>
    </row>
    <row r="136" spans="1:7" x14ac:dyDescent="0.25">
      <c r="A136" s="154" t="s">
        <v>1547</v>
      </c>
      <c r="B136" s="182" t="s">
        <v>624</v>
      </c>
      <c r="C136" s="250"/>
      <c r="D136" s="250"/>
      <c r="E136" s="250"/>
      <c r="F136" s="250" t="s">
        <v>1534</v>
      </c>
      <c r="G136" s="153"/>
    </row>
    <row r="137" spans="1:7" x14ac:dyDescent="0.25">
      <c r="A137" s="154" t="s">
        <v>1546</v>
      </c>
      <c r="B137" s="182" t="s">
        <v>624</v>
      </c>
      <c r="C137" s="250"/>
      <c r="D137" s="250"/>
      <c r="E137" s="250"/>
      <c r="F137" s="250" t="s">
        <v>1534</v>
      </c>
      <c r="G137" s="153"/>
    </row>
    <row r="138" spans="1:7" x14ac:dyDescent="0.25">
      <c r="A138" s="154" t="s">
        <v>1545</v>
      </c>
      <c r="B138" s="182" t="s">
        <v>624</v>
      </c>
      <c r="C138" s="250"/>
      <c r="D138" s="250"/>
      <c r="E138" s="250"/>
      <c r="F138" s="250" t="s">
        <v>1534</v>
      </c>
      <c r="G138" s="153"/>
    </row>
    <row r="139" spans="1:7" x14ac:dyDescent="0.25">
      <c r="A139" s="154" t="s">
        <v>1544</v>
      </c>
      <c r="B139" s="182" t="s">
        <v>624</v>
      </c>
      <c r="C139" s="250"/>
      <c r="D139" s="250"/>
      <c r="E139" s="250"/>
      <c r="F139" s="250" t="s">
        <v>1534</v>
      </c>
      <c r="G139" s="153"/>
    </row>
    <row r="140" spans="1:7" x14ac:dyDescent="0.25">
      <c r="A140" s="154" t="s">
        <v>1543</v>
      </c>
      <c r="B140" s="182" t="s">
        <v>624</v>
      </c>
      <c r="C140" s="250"/>
      <c r="D140" s="250"/>
      <c r="E140" s="250"/>
      <c r="F140" s="250" t="s">
        <v>1534</v>
      </c>
      <c r="G140" s="153"/>
    </row>
    <row r="141" spans="1:7" x14ac:dyDescent="0.25">
      <c r="A141" s="154" t="s">
        <v>1542</v>
      </c>
      <c r="B141" s="182" t="s">
        <v>624</v>
      </c>
      <c r="C141" s="250"/>
      <c r="D141" s="250"/>
      <c r="E141" s="250"/>
      <c r="F141" s="250" t="s">
        <v>1534</v>
      </c>
      <c r="G141" s="153"/>
    </row>
    <row r="142" spans="1:7" x14ac:dyDescent="0.25">
      <c r="A142" s="154" t="s">
        <v>1541</v>
      </c>
      <c r="B142" s="182" t="s">
        <v>624</v>
      </c>
      <c r="C142" s="250"/>
      <c r="D142" s="250"/>
      <c r="E142" s="250"/>
      <c r="F142" s="250" t="s">
        <v>1534</v>
      </c>
      <c r="G142" s="153"/>
    </row>
    <row r="143" spans="1:7" x14ac:dyDescent="0.25">
      <c r="A143" s="154" t="s">
        <v>1540</v>
      </c>
      <c r="B143" s="182" t="s">
        <v>624</v>
      </c>
      <c r="C143" s="250"/>
      <c r="D143" s="250"/>
      <c r="E143" s="250"/>
      <c r="F143" s="250" t="s">
        <v>1534</v>
      </c>
      <c r="G143" s="153"/>
    </row>
    <row r="144" spans="1:7" x14ac:dyDescent="0.25">
      <c r="A144" s="154" t="s">
        <v>1539</v>
      </c>
      <c r="B144" s="182" t="s">
        <v>624</v>
      </c>
      <c r="C144" s="250"/>
      <c r="D144" s="250"/>
      <c r="E144" s="250"/>
      <c r="F144" s="250" t="s">
        <v>1534</v>
      </c>
      <c r="G144" s="153"/>
    </row>
    <row r="145" spans="1:7" x14ac:dyDescent="0.25">
      <c r="A145" s="154" t="s">
        <v>1538</v>
      </c>
      <c r="B145" s="182" t="s">
        <v>624</v>
      </c>
      <c r="C145" s="250"/>
      <c r="D145" s="250"/>
      <c r="E145" s="250"/>
      <c r="F145" s="250" t="s">
        <v>1534</v>
      </c>
      <c r="G145" s="153"/>
    </row>
    <row r="146" spans="1:7" x14ac:dyDescent="0.25">
      <c r="A146" s="154" t="s">
        <v>1537</v>
      </c>
      <c r="B146" s="182" t="s">
        <v>624</v>
      </c>
      <c r="C146" s="250"/>
      <c r="D146" s="250"/>
      <c r="E146" s="250"/>
      <c r="F146" s="250" t="s">
        <v>1534</v>
      </c>
      <c r="G146" s="153"/>
    </row>
    <row r="147" spans="1:7" x14ac:dyDescent="0.25">
      <c r="A147" s="154" t="s">
        <v>1536</v>
      </c>
      <c r="B147" s="182" t="s">
        <v>624</v>
      </c>
      <c r="C147" s="250"/>
      <c r="D147" s="250"/>
      <c r="E147" s="250"/>
      <c r="F147" s="250" t="s">
        <v>1534</v>
      </c>
      <c r="G147" s="153"/>
    </row>
    <row r="148" spans="1:7" x14ac:dyDescent="0.25">
      <c r="A148" s="154" t="s">
        <v>1535</v>
      </c>
      <c r="B148" s="182" t="s">
        <v>624</v>
      </c>
      <c r="C148" s="250"/>
      <c r="D148" s="250"/>
      <c r="E148" s="250"/>
      <c r="F148" s="250" t="s">
        <v>1534</v>
      </c>
      <c r="G148" s="153"/>
    </row>
    <row r="149" spans="1:7" ht="15" customHeight="1" x14ac:dyDescent="0.25">
      <c r="A149" s="159"/>
      <c r="B149" s="160" t="s">
        <v>643</v>
      </c>
      <c r="C149" s="159" t="s">
        <v>507</v>
      </c>
      <c r="D149" s="159" t="s">
        <v>508</v>
      </c>
      <c r="E149" s="158"/>
      <c r="F149" s="157" t="s">
        <v>473</v>
      </c>
      <c r="G149" s="157"/>
    </row>
    <row r="150" spans="1:7" x14ac:dyDescent="0.25">
      <c r="A150" s="154" t="s">
        <v>644</v>
      </c>
      <c r="B150" s="154" t="s">
        <v>645</v>
      </c>
      <c r="C150" s="276">
        <v>0.88009568247040104</v>
      </c>
      <c r="D150" s="250"/>
      <c r="E150" s="294"/>
      <c r="F150" s="250">
        <f>C150</f>
        <v>0.88009568247040104</v>
      </c>
    </row>
    <row r="151" spans="1:7" x14ac:dyDescent="0.25">
      <c r="A151" s="154" t="s">
        <v>646</v>
      </c>
      <c r="B151" s="154" t="s">
        <v>647</v>
      </c>
      <c r="C151" s="278"/>
      <c r="D151" s="250"/>
      <c r="E151" s="294"/>
      <c r="F151" s="250"/>
    </row>
    <row r="152" spans="1:7" x14ac:dyDescent="0.25">
      <c r="A152" s="154" t="s">
        <v>648</v>
      </c>
      <c r="B152" s="154" t="s">
        <v>70</v>
      </c>
      <c r="C152" s="276">
        <v>0.11990431752957301</v>
      </c>
      <c r="D152" s="250"/>
      <c r="E152" s="294"/>
      <c r="F152" s="250">
        <f>C152</f>
        <v>0.11990431752957301</v>
      </c>
    </row>
    <row r="153" spans="1:7" outlineLevel="1" x14ac:dyDescent="0.25">
      <c r="A153" s="154" t="s">
        <v>649</v>
      </c>
      <c r="B153" s="173"/>
      <c r="C153" s="250"/>
      <c r="D153" s="250"/>
      <c r="E153" s="294"/>
      <c r="F153" s="250"/>
    </row>
    <row r="154" spans="1:7" outlineLevel="1" x14ac:dyDescent="0.25">
      <c r="A154" s="154" t="s">
        <v>650</v>
      </c>
      <c r="B154" s="173"/>
      <c r="C154" s="250"/>
      <c r="D154" s="250"/>
      <c r="E154" s="294"/>
      <c r="F154" s="250"/>
    </row>
    <row r="155" spans="1:7" outlineLevel="1" x14ac:dyDescent="0.25">
      <c r="A155" s="154" t="s">
        <v>651</v>
      </c>
      <c r="B155" s="173"/>
      <c r="C155" s="250"/>
      <c r="D155" s="250"/>
      <c r="E155" s="294"/>
      <c r="F155" s="250"/>
    </row>
    <row r="156" spans="1:7" outlineLevel="1" x14ac:dyDescent="0.25">
      <c r="A156" s="154" t="s">
        <v>652</v>
      </c>
      <c r="B156" s="173"/>
      <c r="C156" s="250"/>
      <c r="D156" s="250"/>
      <c r="E156" s="294"/>
      <c r="F156" s="250"/>
    </row>
    <row r="157" spans="1:7" outlineLevel="1" x14ac:dyDescent="0.25">
      <c r="A157" s="154" t="s">
        <v>653</v>
      </c>
      <c r="C157" s="291"/>
      <c r="D157" s="291"/>
      <c r="E157" s="292"/>
      <c r="F157" s="291"/>
    </row>
    <row r="158" spans="1:7" outlineLevel="1" x14ac:dyDescent="0.25">
      <c r="A158" s="154" t="s">
        <v>654</v>
      </c>
      <c r="C158" s="291"/>
      <c r="D158" s="291"/>
      <c r="E158" s="292"/>
      <c r="F158" s="291"/>
    </row>
    <row r="159" spans="1:7" ht="15" customHeight="1" x14ac:dyDescent="0.25">
      <c r="A159" s="159"/>
      <c r="B159" s="160" t="s">
        <v>655</v>
      </c>
      <c r="C159" s="159" t="s">
        <v>507</v>
      </c>
      <c r="D159" s="159" t="s">
        <v>508</v>
      </c>
      <c r="E159" s="158"/>
      <c r="F159" s="157" t="s">
        <v>473</v>
      </c>
      <c r="G159" s="157"/>
    </row>
    <row r="160" spans="1:7" x14ac:dyDescent="0.25">
      <c r="A160" s="154" t="s">
        <v>656</v>
      </c>
      <c r="B160" s="154" t="s">
        <v>657</v>
      </c>
      <c r="C160" s="276">
        <v>3.0604527405175799E-2</v>
      </c>
      <c r="D160" s="250"/>
      <c r="E160" s="294"/>
      <c r="F160" s="250">
        <f>C160</f>
        <v>3.0604527405175799E-2</v>
      </c>
    </row>
    <row r="161" spans="1:7" x14ac:dyDescent="0.25">
      <c r="A161" s="154" t="s">
        <v>658</v>
      </c>
      <c r="B161" s="154" t="s">
        <v>659</v>
      </c>
      <c r="C161" s="276">
        <v>0.96939547259482395</v>
      </c>
      <c r="D161" s="250"/>
      <c r="E161" s="294"/>
      <c r="F161" s="250">
        <f>C161</f>
        <v>0.96939547259482395</v>
      </c>
    </row>
    <row r="162" spans="1:7" x14ac:dyDescent="0.25">
      <c r="A162" s="154" t="s">
        <v>660</v>
      </c>
      <c r="B162" s="154" t="s">
        <v>70</v>
      </c>
      <c r="C162" s="278"/>
      <c r="D162" s="250"/>
      <c r="E162" s="294"/>
      <c r="F162" s="250"/>
    </row>
    <row r="163" spans="1:7" outlineLevel="1" x14ac:dyDescent="0.25">
      <c r="A163" s="154" t="s">
        <v>661</v>
      </c>
      <c r="B163" s="173"/>
      <c r="C163" s="173"/>
      <c r="D163" s="173"/>
      <c r="E163" s="296"/>
      <c r="F163" s="173"/>
    </row>
    <row r="164" spans="1:7" outlineLevel="1" x14ac:dyDescent="0.25">
      <c r="A164" s="154" t="s">
        <v>662</v>
      </c>
      <c r="B164" s="173"/>
      <c r="C164" s="173"/>
      <c r="D164" s="173"/>
      <c r="E164" s="296"/>
      <c r="F164" s="173"/>
    </row>
    <row r="165" spans="1:7" outlineLevel="1" x14ac:dyDescent="0.25">
      <c r="A165" s="154" t="s">
        <v>663</v>
      </c>
      <c r="B165" s="173"/>
      <c r="C165" s="173"/>
      <c r="D165" s="173"/>
      <c r="E165" s="296"/>
      <c r="F165" s="173"/>
    </row>
    <row r="166" spans="1:7" outlineLevel="1" x14ac:dyDescent="0.25">
      <c r="A166" s="154" t="s">
        <v>664</v>
      </c>
      <c r="E166" s="152"/>
    </row>
    <row r="167" spans="1:7" outlineLevel="1" x14ac:dyDescent="0.25">
      <c r="A167" s="154" t="s">
        <v>665</v>
      </c>
      <c r="E167" s="152"/>
    </row>
    <row r="168" spans="1:7" outlineLevel="1" x14ac:dyDescent="0.25">
      <c r="A168" s="154" t="s">
        <v>666</v>
      </c>
      <c r="E168" s="152"/>
    </row>
    <row r="169" spans="1:7" ht="15" customHeight="1" x14ac:dyDescent="0.25">
      <c r="A169" s="159"/>
      <c r="B169" s="160" t="s">
        <v>667</v>
      </c>
      <c r="C169" s="159" t="s">
        <v>507</v>
      </c>
      <c r="D169" s="159" t="s">
        <v>508</v>
      </c>
      <c r="E169" s="158"/>
      <c r="F169" s="157" t="s">
        <v>473</v>
      </c>
      <c r="G169" s="157"/>
    </row>
    <row r="170" spans="1:7" x14ac:dyDescent="0.25">
      <c r="A170" s="154" t="s">
        <v>668</v>
      </c>
      <c r="B170" s="192" t="s">
        <v>669</v>
      </c>
      <c r="C170" s="278">
        <v>5.80285288280733E-2</v>
      </c>
      <c r="D170" s="333"/>
      <c r="E170" s="294"/>
      <c r="F170" s="250">
        <f>C170</f>
        <v>5.80285288280733E-2</v>
      </c>
    </row>
    <row r="171" spans="1:7" x14ac:dyDescent="0.25">
      <c r="A171" s="154" t="s">
        <v>670</v>
      </c>
      <c r="B171" s="192" t="s">
        <v>1533</v>
      </c>
      <c r="C171" s="278">
        <v>0.103390886334138</v>
      </c>
      <c r="D171" s="333"/>
      <c r="E171" s="294"/>
      <c r="F171" s="250">
        <f>C171</f>
        <v>0.103390886334138</v>
      </c>
    </row>
    <row r="172" spans="1:7" x14ac:dyDescent="0.25">
      <c r="A172" s="154" t="s">
        <v>671</v>
      </c>
      <c r="B172" s="192" t="s">
        <v>1532</v>
      </c>
      <c r="C172" s="278">
        <v>7.2150987344838796E-2</v>
      </c>
      <c r="D172" s="333"/>
      <c r="E172" s="250"/>
      <c r="F172" s="250">
        <f>C172</f>
        <v>7.2150987344838796E-2</v>
      </c>
    </row>
    <row r="173" spans="1:7" x14ac:dyDescent="0.25">
      <c r="A173" s="154" t="s">
        <v>672</v>
      </c>
      <c r="B173" s="192" t="s">
        <v>1531</v>
      </c>
      <c r="C173" s="278">
        <v>9.1577187983165304E-2</v>
      </c>
      <c r="D173" s="333"/>
      <c r="E173" s="250"/>
      <c r="F173" s="250">
        <f>C173</f>
        <v>9.1577187983165304E-2</v>
      </c>
    </row>
    <row r="174" spans="1:7" x14ac:dyDescent="0.25">
      <c r="A174" s="154" t="s">
        <v>673</v>
      </c>
      <c r="B174" s="192" t="s">
        <v>1530</v>
      </c>
      <c r="C174" s="278">
        <v>0.67485240950978498</v>
      </c>
      <c r="D174" s="333"/>
      <c r="E174" s="250"/>
      <c r="F174" s="250">
        <f>C174</f>
        <v>0.67485240950978498</v>
      </c>
    </row>
    <row r="175" spans="1:7" outlineLevel="1" x14ac:dyDescent="0.25">
      <c r="A175" s="154" t="s">
        <v>674</v>
      </c>
      <c r="B175" s="171"/>
      <c r="C175" s="335"/>
      <c r="D175" s="335"/>
      <c r="E175" s="291"/>
      <c r="F175" s="291"/>
    </row>
    <row r="176" spans="1:7" outlineLevel="1" x14ac:dyDescent="0.25">
      <c r="A176" s="154" t="s">
        <v>675</v>
      </c>
      <c r="B176" s="171"/>
      <c r="C176" s="291"/>
      <c r="D176" s="291"/>
      <c r="E176" s="291"/>
      <c r="F176" s="291"/>
    </row>
    <row r="177" spans="1:7" outlineLevel="1" x14ac:dyDescent="0.25">
      <c r="A177" s="154" t="s">
        <v>676</v>
      </c>
      <c r="B177" s="228"/>
      <c r="C177" s="291"/>
      <c r="D177" s="291"/>
      <c r="E177" s="291"/>
      <c r="F177" s="291"/>
    </row>
    <row r="178" spans="1:7" outlineLevel="1" x14ac:dyDescent="0.25">
      <c r="A178" s="154" t="s">
        <v>677</v>
      </c>
      <c r="B178" s="228"/>
      <c r="C178" s="291"/>
      <c r="D178" s="291"/>
      <c r="E178" s="291"/>
      <c r="F178" s="291"/>
    </row>
    <row r="179" spans="1:7" ht="15" customHeight="1" x14ac:dyDescent="0.25">
      <c r="A179" s="159"/>
      <c r="B179" s="230" t="s">
        <v>678</v>
      </c>
      <c r="C179" s="159" t="s">
        <v>507</v>
      </c>
      <c r="D179" s="159" t="s">
        <v>508</v>
      </c>
      <c r="E179" s="159"/>
      <c r="F179" s="159" t="s">
        <v>473</v>
      </c>
      <c r="G179" s="157"/>
    </row>
    <row r="180" spans="1:7" x14ac:dyDescent="0.25">
      <c r="A180" s="154" t="s">
        <v>679</v>
      </c>
      <c r="B180" s="154" t="s">
        <v>1529</v>
      </c>
      <c r="C180" s="278">
        <v>1.02619960339367E-4</v>
      </c>
      <c r="D180" s="333"/>
      <c r="E180" s="336"/>
      <c r="F180" s="333">
        <f>C180</f>
        <v>1.02619960339367E-4</v>
      </c>
    </row>
    <row r="181" spans="1:7" outlineLevel="1" x14ac:dyDescent="0.25">
      <c r="A181" s="154" t="s">
        <v>680</v>
      </c>
      <c r="B181" s="295" t="s">
        <v>681</v>
      </c>
      <c r="C181" s="278">
        <v>4.4652112627659197E-20</v>
      </c>
      <c r="D181" s="333"/>
      <c r="E181" s="336"/>
      <c r="F181" s="333">
        <f>C181</f>
        <v>4.4652112627659197E-20</v>
      </c>
    </row>
    <row r="182" spans="1:7" outlineLevel="1" x14ac:dyDescent="0.25">
      <c r="A182" s="154" t="s">
        <v>682</v>
      </c>
      <c r="B182" s="293"/>
      <c r="C182" s="291"/>
      <c r="D182" s="291"/>
      <c r="E182" s="292"/>
      <c r="F182" s="291"/>
    </row>
    <row r="183" spans="1:7" outlineLevel="1" x14ac:dyDescent="0.25">
      <c r="A183" s="154" t="s">
        <v>683</v>
      </c>
      <c r="B183" s="293"/>
      <c r="C183" s="291"/>
      <c r="D183" s="291"/>
      <c r="E183" s="292"/>
      <c r="F183" s="291"/>
    </row>
    <row r="184" spans="1:7" outlineLevel="1" x14ac:dyDescent="0.25">
      <c r="A184" s="154" t="s">
        <v>684</v>
      </c>
      <c r="B184" s="293"/>
      <c r="C184" s="291"/>
      <c r="D184" s="291"/>
      <c r="E184" s="292"/>
      <c r="F184" s="291"/>
    </row>
    <row r="185" spans="1:7" ht="18" x14ac:dyDescent="0.25">
      <c r="A185" s="289"/>
      <c r="B185" s="290" t="s">
        <v>470</v>
      </c>
      <c r="C185" s="289"/>
      <c r="D185" s="289"/>
      <c r="E185" s="289"/>
      <c r="F185" s="288"/>
      <c r="G185" s="288"/>
    </row>
    <row r="186" spans="1:7" ht="15" customHeight="1" x14ac:dyDescent="0.25">
      <c r="A186" s="159"/>
      <c r="B186" s="160" t="s">
        <v>685</v>
      </c>
      <c r="C186" s="159" t="s">
        <v>686</v>
      </c>
      <c r="D186" s="159" t="s">
        <v>687</v>
      </c>
      <c r="E186" s="158"/>
      <c r="F186" s="159" t="s">
        <v>507</v>
      </c>
      <c r="G186" s="159" t="s">
        <v>688</v>
      </c>
    </row>
    <row r="187" spans="1:7" x14ac:dyDescent="0.25">
      <c r="A187" s="154" t="s">
        <v>689</v>
      </c>
      <c r="B187" s="186" t="s">
        <v>690</v>
      </c>
      <c r="C187" s="280">
        <v>74.674338813564603</v>
      </c>
      <c r="D187" s="280">
        <v>0</v>
      </c>
      <c r="E187" s="212"/>
      <c r="F187" s="184"/>
      <c r="G187" s="184"/>
    </row>
    <row r="188" spans="1:7" x14ac:dyDescent="0.25">
      <c r="A188" s="235"/>
      <c r="B188" s="287"/>
      <c r="C188" s="212"/>
      <c r="D188" s="212"/>
      <c r="E188" s="212"/>
      <c r="F188" s="242"/>
      <c r="G188" s="242"/>
    </row>
    <row r="189" spans="1:7" x14ac:dyDescent="0.25">
      <c r="B189" s="186" t="s">
        <v>691</v>
      </c>
      <c r="C189" s="184"/>
      <c r="D189" s="184"/>
      <c r="E189" s="235"/>
      <c r="F189" s="277"/>
      <c r="G189" s="277"/>
    </row>
    <row r="190" spans="1:7" x14ac:dyDescent="0.25">
      <c r="A190" s="154" t="s">
        <v>692</v>
      </c>
      <c r="B190" s="182" t="s">
        <v>693</v>
      </c>
      <c r="C190" s="280">
        <v>8698.27326230996</v>
      </c>
      <c r="D190" s="279">
        <v>223471</v>
      </c>
      <c r="E190" s="235"/>
      <c r="F190" s="187">
        <f>IF($C$214=0,"",IF(C190="[for completion]","",IF(C190="","",C190/$C$214)))</f>
        <v>0.38839627737482291</v>
      </c>
      <c r="G190" s="187">
        <f>IF($D$214=0,"",IF(D190="[for completion]","",IF(D190="","",D190/$D$214)))</f>
        <v>0.74513432497407528</v>
      </c>
    </row>
    <row r="191" spans="1:7" x14ac:dyDescent="0.25">
      <c r="A191" s="154" t="s">
        <v>694</v>
      </c>
      <c r="B191" s="182" t="s">
        <v>695</v>
      </c>
      <c r="C191" s="280">
        <v>7883.2049168500998</v>
      </c>
      <c r="D191" s="279">
        <v>56623</v>
      </c>
      <c r="E191" s="235"/>
      <c r="F191" s="187">
        <f>IF($C$214=0,"",IF(C191="[for completion]","",IF(C191="","",C191/$C$214)))</f>
        <v>0.3520017538141092</v>
      </c>
      <c r="G191" s="187">
        <f>IF($D$214=0,"",IF(D191="[for completion]","",IF(D191="","",D191/$D$214)))</f>
        <v>0.18880186191052559</v>
      </c>
    </row>
    <row r="192" spans="1:7" x14ac:dyDescent="0.25">
      <c r="A192" s="154" t="s">
        <v>696</v>
      </c>
      <c r="B192" s="182" t="s">
        <v>697</v>
      </c>
      <c r="C192" s="280">
        <v>3387.1182720699799</v>
      </c>
      <c r="D192" s="279">
        <v>14057</v>
      </c>
      <c r="E192" s="235"/>
      <c r="F192" s="187">
        <f>IF($C$214=0,"",IF(C192="[for completion]","",IF(C192="","",C192/$C$214)))</f>
        <v>0.15124198656767193</v>
      </c>
      <c r="G192" s="187">
        <f>IF($D$214=0,"",IF(D192="[for completion]","",IF(D192="","",D192/$D$214)))</f>
        <v>4.6871196737655337E-2</v>
      </c>
    </row>
    <row r="193" spans="1:7" x14ac:dyDescent="0.25">
      <c r="A193" s="154" t="s">
        <v>698</v>
      </c>
      <c r="B193" s="182" t="s">
        <v>699</v>
      </c>
      <c r="C193" s="280">
        <v>1303.0905355299999</v>
      </c>
      <c r="D193" s="279">
        <v>3824</v>
      </c>
      <c r="E193" s="235"/>
      <c r="F193" s="187">
        <f>IF($C$214=0,"",IF(C193="[for completion]","",IF(C193="","",C193/$C$214)))</f>
        <v>5.8185745356522593E-2</v>
      </c>
      <c r="G193" s="187">
        <f>IF($D$214=0,"",IF(D193="[for completion]","",IF(D193="","",D193/$D$214)))</f>
        <v>1.2750619358667854E-2</v>
      </c>
    </row>
    <row r="194" spans="1:7" x14ac:dyDescent="0.25">
      <c r="A194" s="154" t="s">
        <v>700</v>
      </c>
      <c r="B194" s="182" t="s">
        <v>701</v>
      </c>
      <c r="C194" s="280">
        <v>1123.6699438000001</v>
      </c>
      <c r="D194" s="279">
        <v>1932</v>
      </c>
      <c r="E194" s="235"/>
      <c r="F194" s="187">
        <f>IF($C$214=0,"",IF(C194="[for completion]","",IF(C194="","",C194/$C$214)))</f>
        <v>5.0174236886873343E-2</v>
      </c>
      <c r="G194" s="187">
        <f>IF($D$214=0,"",IF(D194="[for completion]","",IF(D194="","",D194/$D$214)))</f>
        <v>6.4419970190759132E-3</v>
      </c>
    </row>
    <row r="195" spans="1:7" x14ac:dyDescent="0.25">
      <c r="A195" s="154" t="s">
        <v>702</v>
      </c>
      <c r="B195" s="182"/>
      <c r="C195" s="280"/>
      <c r="D195" s="284"/>
      <c r="E195" s="235"/>
      <c r="F195" s="187" t="str">
        <f>IF($C$214=0,"",IF(C195="[for completion]","",IF(C195="","",C195/$C$214)))</f>
        <v/>
      </c>
      <c r="G195" s="187" t="str">
        <f>IF($D$214=0,"",IF(D195="[for completion]","",IF(D195="","",D195/$D$214)))</f>
        <v/>
      </c>
    </row>
    <row r="196" spans="1:7" x14ac:dyDescent="0.25">
      <c r="A196" s="154" t="s">
        <v>703</v>
      </c>
      <c r="B196" s="182"/>
      <c r="C196" s="280"/>
      <c r="D196" s="284"/>
      <c r="E196" s="235"/>
      <c r="F196" s="187" t="str">
        <f>IF($C$214=0,"",IF(C196="[for completion]","",IF(C196="","",C196/$C$214)))</f>
        <v/>
      </c>
      <c r="G196" s="187" t="str">
        <f>IF($D$214=0,"",IF(D196="[for completion]","",IF(D196="","",D196/$D$214)))</f>
        <v/>
      </c>
    </row>
    <row r="197" spans="1:7" x14ac:dyDescent="0.25">
      <c r="A197" s="154" t="s">
        <v>704</v>
      </c>
      <c r="B197" s="182"/>
      <c r="C197" s="280"/>
      <c r="D197" s="284"/>
      <c r="E197" s="235"/>
      <c r="F197" s="187" t="str">
        <f>IF($C$214=0,"",IF(C197="[for completion]","",IF(C197="","",C197/$C$214)))</f>
        <v/>
      </c>
      <c r="G197" s="187" t="str">
        <f>IF($D$214=0,"",IF(D197="[for completion]","",IF(D197="","",D197/$D$214)))</f>
        <v/>
      </c>
    </row>
    <row r="198" spans="1:7" x14ac:dyDescent="0.25">
      <c r="A198" s="154" t="s">
        <v>705</v>
      </c>
      <c r="B198" s="182"/>
      <c r="C198" s="280"/>
      <c r="D198" s="284"/>
      <c r="E198" s="235"/>
      <c r="F198" s="187" t="str">
        <f>IF($C$214=0,"",IF(C198="[for completion]","",IF(C198="","",C198/$C$214)))</f>
        <v/>
      </c>
      <c r="G198" s="187" t="str">
        <f>IF($D$214=0,"",IF(D198="[for completion]","",IF(D198="","",D198/$D$214)))</f>
        <v/>
      </c>
    </row>
    <row r="199" spans="1:7" x14ac:dyDescent="0.25">
      <c r="A199" s="154" t="s">
        <v>706</v>
      </c>
      <c r="B199" s="182"/>
      <c r="C199" s="184"/>
      <c r="D199" s="284"/>
      <c r="E199" s="181"/>
      <c r="F199" s="187" t="str">
        <f>IF($C$214=0,"",IF(C199="[for completion]","",IF(C199="","",C199/$C$214)))</f>
        <v/>
      </c>
      <c r="G199" s="187" t="str">
        <f>IF($D$214=0,"",IF(D199="[for completion]","",IF(D199="","",D199/$D$214)))</f>
        <v/>
      </c>
    </row>
    <row r="200" spans="1:7" x14ac:dyDescent="0.25">
      <c r="A200" s="154" t="s">
        <v>707</v>
      </c>
      <c r="B200" s="182"/>
      <c r="C200" s="184"/>
      <c r="D200" s="284"/>
      <c r="E200" s="181"/>
      <c r="F200" s="187" t="str">
        <f>IF($C$214=0,"",IF(C200="[for completion]","",IF(C200="","",C200/$C$214)))</f>
        <v/>
      </c>
      <c r="G200" s="187" t="str">
        <f>IF($D$214=0,"",IF(D200="[for completion]","",IF(D200="","",D200/$D$214)))</f>
        <v/>
      </c>
    </row>
    <row r="201" spans="1:7" x14ac:dyDescent="0.25">
      <c r="A201" s="154" t="s">
        <v>708</v>
      </c>
      <c r="B201" s="182"/>
      <c r="C201" s="184"/>
      <c r="D201" s="284"/>
      <c r="E201" s="181"/>
      <c r="F201" s="187" t="str">
        <f>IF($C$214=0,"",IF(C201="[for completion]","",IF(C201="","",C201/$C$214)))</f>
        <v/>
      </c>
      <c r="G201" s="187" t="str">
        <f>IF($D$214=0,"",IF(D201="[for completion]","",IF(D201="","",D201/$D$214)))</f>
        <v/>
      </c>
    </row>
    <row r="202" spans="1:7" x14ac:dyDescent="0.25">
      <c r="A202" s="154" t="s">
        <v>709</v>
      </c>
      <c r="B202" s="182"/>
      <c r="C202" s="184"/>
      <c r="D202" s="284"/>
      <c r="E202" s="181"/>
      <c r="F202" s="187" t="str">
        <f>IF($C$214=0,"",IF(C202="[for completion]","",IF(C202="","",C202/$C$214)))</f>
        <v/>
      </c>
      <c r="G202" s="187" t="str">
        <f>IF($D$214=0,"",IF(D202="[for completion]","",IF(D202="","",D202/$D$214)))</f>
        <v/>
      </c>
    </row>
    <row r="203" spans="1:7" x14ac:dyDescent="0.25">
      <c r="A203" s="154" t="s">
        <v>710</v>
      </c>
      <c r="B203" s="182"/>
      <c r="C203" s="184"/>
      <c r="D203" s="284"/>
      <c r="E203" s="181"/>
      <c r="F203" s="187" t="str">
        <f>IF($C$214=0,"",IF(C203="[for completion]","",IF(C203="","",C203/$C$214)))</f>
        <v/>
      </c>
      <c r="G203" s="187" t="str">
        <f>IF($D$214=0,"",IF(D203="[for completion]","",IF(D203="","",D203/$D$214)))</f>
        <v/>
      </c>
    </row>
    <row r="204" spans="1:7" x14ac:dyDescent="0.25">
      <c r="A204" s="154" t="s">
        <v>711</v>
      </c>
      <c r="B204" s="182"/>
      <c r="C204" s="184"/>
      <c r="D204" s="284"/>
      <c r="E204" s="181"/>
      <c r="F204" s="187" t="str">
        <f>IF($C$214=0,"",IF(C204="[for completion]","",IF(C204="","",C204/$C$214)))</f>
        <v/>
      </c>
      <c r="G204" s="187" t="str">
        <f>IF($D$214=0,"",IF(D204="[for completion]","",IF(D204="","",D204/$D$214)))</f>
        <v/>
      </c>
    </row>
    <row r="205" spans="1:7" x14ac:dyDescent="0.25">
      <c r="A205" s="154" t="s">
        <v>712</v>
      </c>
      <c r="B205" s="182"/>
      <c r="C205" s="184"/>
      <c r="D205" s="284"/>
      <c r="F205" s="187" t="str">
        <f>IF($C$214=0,"",IF(C205="[for completion]","",IF(C205="","",C205/$C$214)))</f>
        <v/>
      </c>
      <c r="G205" s="187" t="str">
        <f>IF($D$214=0,"",IF(D205="[for completion]","",IF(D205="","",D205/$D$214)))</f>
        <v/>
      </c>
    </row>
    <row r="206" spans="1:7" x14ac:dyDescent="0.25">
      <c r="A206" s="154" t="s">
        <v>713</v>
      </c>
      <c r="B206" s="182"/>
      <c r="C206" s="184"/>
      <c r="D206" s="284"/>
      <c r="E206" s="272"/>
      <c r="F206" s="187" t="str">
        <f>IF($C$214=0,"",IF(C206="[for completion]","",IF(C206="","",C206/$C$214)))</f>
        <v/>
      </c>
      <c r="G206" s="187" t="str">
        <f>IF($D$214=0,"",IF(D206="[for completion]","",IF(D206="","",D206/$D$214)))</f>
        <v/>
      </c>
    </row>
    <row r="207" spans="1:7" x14ac:dyDescent="0.25">
      <c r="A207" s="154" t="s">
        <v>714</v>
      </c>
      <c r="B207" s="182"/>
      <c r="C207" s="184"/>
      <c r="D207" s="284"/>
      <c r="E207" s="272"/>
      <c r="F207" s="187" t="str">
        <f>IF($C$214=0,"",IF(C207="[for completion]","",IF(C207="","",C207/$C$214)))</f>
        <v/>
      </c>
      <c r="G207" s="187" t="str">
        <f>IF($D$214=0,"",IF(D207="[for completion]","",IF(D207="","",D207/$D$214)))</f>
        <v/>
      </c>
    </row>
    <row r="208" spans="1:7" x14ac:dyDescent="0.25">
      <c r="A208" s="154" t="s">
        <v>715</v>
      </c>
      <c r="B208" s="182"/>
      <c r="C208" s="184"/>
      <c r="D208" s="284"/>
      <c r="E208" s="272"/>
      <c r="F208" s="187" t="str">
        <f>IF($C$214=0,"",IF(C208="[for completion]","",IF(C208="","",C208/$C$214)))</f>
        <v/>
      </c>
      <c r="G208" s="187" t="str">
        <f>IF($D$214=0,"",IF(D208="[for completion]","",IF(D208="","",D208/$D$214)))</f>
        <v/>
      </c>
    </row>
    <row r="209" spans="1:7" x14ac:dyDescent="0.25">
      <c r="A209" s="154" t="s">
        <v>716</v>
      </c>
      <c r="B209" s="182"/>
      <c r="C209" s="184"/>
      <c r="D209" s="284"/>
      <c r="E209" s="272"/>
      <c r="F209" s="187" t="str">
        <f>IF($C$214=0,"",IF(C209="[for completion]","",IF(C209="","",C209/$C$214)))</f>
        <v/>
      </c>
      <c r="G209" s="187" t="str">
        <f>IF($D$214=0,"",IF(D209="[for completion]","",IF(D209="","",D209/$D$214)))</f>
        <v/>
      </c>
    </row>
    <row r="210" spans="1:7" x14ac:dyDescent="0.25">
      <c r="A210" s="154" t="s">
        <v>717</v>
      </c>
      <c r="B210" s="182"/>
      <c r="C210" s="184"/>
      <c r="D210" s="284"/>
      <c r="E210" s="272"/>
      <c r="F210" s="187" t="str">
        <f>IF($C$214=0,"",IF(C210="[for completion]","",IF(C210="","",C210/$C$214)))</f>
        <v/>
      </c>
      <c r="G210" s="187" t="str">
        <f>IF($D$214=0,"",IF(D210="[for completion]","",IF(D210="","",D210/$D$214)))</f>
        <v/>
      </c>
    </row>
    <row r="211" spans="1:7" x14ac:dyDescent="0.25">
      <c r="A211" s="154" t="s">
        <v>718</v>
      </c>
      <c r="B211" s="182"/>
      <c r="C211" s="184"/>
      <c r="D211" s="284"/>
      <c r="E211" s="272"/>
      <c r="F211" s="187" t="str">
        <f>IF($C$214=0,"",IF(C211="[for completion]","",IF(C211="","",C211/$C$214)))</f>
        <v/>
      </c>
      <c r="G211" s="187" t="str">
        <f>IF($D$214=0,"",IF(D211="[for completion]","",IF(D211="","",D211/$D$214)))</f>
        <v/>
      </c>
    </row>
    <row r="212" spans="1:7" x14ac:dyDescent="0.25">
      <c r="A212" s="154" t="s">
        <v>719</v>
      </c>
      <c r="B212" s="182"/>
      <c r="C212" s="184"/>
      <c r="D212" s="284"/>
      <c r="E212" s="272"/>
      <c r="F212" s="187" t="str">
        <f>IF($C$214=0,"",IF(C212="[for completion]","",IF(C212="","",C212/$C$214)))</f>
        <v/>
      </c>
      <c r="G212" s="187" t="str">
        <f>IF($D$214=0,"",IF(D212="[for completion]","",IF(D212="","",D212/$D$214)))</f>
        <v/>
      </c>
    </row>
    <row r="213" spans="1:7" x14ac:dyDescent="0.25">
      <c r="A213" s="154" t="s">
        <v>720</v>
      </c>
      <c r="B213" s="182"/>
      <c r="C213" s="184"/>
      <c r="D213" s="284"/>
      <c r="E213" s="272"/>
      <c r="F213" s="187" t="str">
        <f>IF($C$214=0,"",IF(C213="[for completion]","",IF(C213="","",C213/$C$214)))</f>
        <v/>
      </c>
      <c r="G213" s="187" t="str">
        <f>IF($D$214=0,"",IF(D213="[for completion]","",IF(D213="","",D213/$D$214)))</f>
        <v/>
      </c>
    </row>
    <row r="214" spans="1:7" x14ac:dyDescent="0.25">
      <c r="A214" s="154" t="s">
        <v>721</v>
      </c>
      <c r="B214" s="199" t="s">
        <v>72</v>
      </c>
      <c r="C214" s="211">
        <f>SUM(C190:C213)</f>
        <v>22395.356930560039</v>
      </c>
      <c r="D214" s="286">
        <f>SUM(D190:D213)</f>
        <v>299907</v>
      </c>
      <c r="E214" s="272"/>
      <c r="F214" s="285">
        <f>SUM(F190:F213)</f>
        <v>1</v>
      </c>
      <c r="G214" s="285">
        <f>SUM(G190:G213)</f>
        <v>1</v>
      </c>
    </row>
    <row r="215" spans="1:7" ht="15" customHeight="1" x14ac:dyDescent="0.25">
      <c r="A215" s="159"/>
      <c r="B215" s="159" t="s">
        <v>722</v>
      </c>
      <c r="C215" s="159" t="s">
        <v>686</v>
      </c>
      <c r="D215" s="159" t="s">
        <v>687</v>
      </c>
      <c r="E215" s="158"/>
      <c r="F215" s="159" t="s">
        <v>507</v>
      </c>
      <c r="G215" s="159" t="s">
        <v>688</v>
      </c>
    </row>
    <row r="216" spans="1:7" x14ac:dyDescent="0.25">
      <c r="A216" s="154" t="s">
        <v>723</v>
      </c>
      <c r="B216" s="154" t="s">
        <v>724</v>
      </c>
      <c r="C216" s="278">
        <v>0.58768500654271505</v>
      </c>
      <c r="D216" s="278"/>
      <c r="E216" s="337"/>
      <c r="F216" s="333"/>
      <c r="G216" s="250"/>
    </row>
    <row r="217" spans="1:7" x14ac:dyDescent="0.25">
      <c r="C217" s="173"/>
      <c r="D217" s="173"/>
      <c r="F217" s="283"/>
      <c r="G217" s="283"/>
    </row>
    <row r="218" spans="1:7" x14ac:dyDescent="0.25">
      <c r="B218" s="186" t="s">
        <v>725</v>
      </c>
      <c r="C218" s="173"/>
      <c r="D218" s="173"/>
      <c r="F218" s="283"/>
      <c r="G218" s="283"/>
    </row>
    <row r="219" spans="1:7" x14ac:dyDescent="0.25">
      <c r="A219" s="154" t="s">
        <v>726</v>
      </c>
      <c r="B219" s="154" t="s">
        <v>727</v>
      </c>
      <c r="C219" s="280">
        <v>5780.4774850899903</v>
      </c>
      <c r="D219" s="279">
        <v>127866</v>
      </c>
      <c r="F219" s="187">
        <f>IF($C$227=0,"",IF(C219="[for completion]","",C219/$C$227))</f>
        <v>0.25811053170588855</v>
      </c>
      <c r="G219" s="187">
        <f>IF($D$227=0,"",IF(D219="[for completion]","",D219/$D$227))</f>
        <v>0.42635216917244345</v>
      </c>
    </row>
    <row r="220" spans="1:7" x14ac:dyDescent="0.25">
      <c r="A220" s="154" t="s">
        <v>728</v>
      </c>
      <c r="B220" s="154" t="s">
        <v>729</v>
      </c>
      <c r="C220" s="280">
        <v>2552.1378287000198</v>
      </c>
      <c r="D220" s="279">
        <v>36922</v>
      </c>
      <c r="F220" s="187">
        <f>IF($C$227=0,"",IF(C220="[for completion]","",C220/$C$227))</f>
        <v>0.11395834576842381</v>
      </c>
      <c r="G220" s="187">
        <f>IF($D$227=0,"",IF(D220="[for completion]","",D220/$D$227))</f>
        <v>0.12311149789768161</v>
      </c>
    </row>
    <row r="221" spans="1:7" x14ac:dyDescent="0.25">
      <c r="A221" s="154" t="s">
        <v>730</v>
      </c>
      <c r="B221" s="154" t="s">
        <v>731</v>
      </c>
      <c r="C221" s="280">
        <v>2999.3378438299701</v>
      </c>
      <c r="D221" s="279">
        <v>37781</v>
      </c>
      <c r="F221" s="187">
        <f>IF($C$227=0,"",IF(C221="[for completion]","",C221/$C$227))</f>
        <v>0.13392677121109742</v>
      </c>
      <c r="G221" s="187">
        <f>IF($D$227=0,"",IF(D221="[for completion]","",D221/$D$227))</f>
        <v>0.12597571913959996</v>
      </c>
    </row>
    <row r="222" spans="1:7" x14ac:dyDescent="0.25">
      <c r="A222" s="154" t="s">
        <v>732</v>
      </c>
      <c r="B222" s="154" t="s">
        <v>733</v>
      </c>
      <c r="C222" s="280">
        <v>3521.1572236699899</v>
      </c>
      <c r="D222" s="279">
        <v>38132</v>
      </c>
      <c r="F222" s="187">
        <f>IF($C$227=0,"",IF(C222="[for completion]","",C222/$C$227))</f>
        <v>0.15722710893100944</v>
      </c>
      <c r="G222" s="187">
        <f>IF($D$227=0,"",IF(D222="[for completion]","",D222/$D$227))</f>
        <v>0.1271460819520718</v>
      </c>
    </row>
    <row r="223" spans="1:7" x14ac:dyDescent="0.25">
      <c r="A223" s="154" t="s">
        <v>734</v>
      </c>
      <c r="B223" s="154" t="s">
        <v>735</v>
      </c>
      <c r="C223" s="280">
        <v>3700.12233952</v>
      </c>
      <c r="D223" s="279">
        <v>32314</v>
      </c>
      <c r="F223" s="187">
        <f>IF($C$227=0,"",IF(C223="[for completion]","",C223/$C$227))</f>
        <v>0.16521827944036624</v>
      </c>
      <c r="G223" s="187">
        <f>IF($D$227=0,"",IF(D223="[for completion]","",D223/$D$227))</f>
        <v>0.10774673482112788</v>
      </c>
    </row>
    <row r="224" spans="1:7" x14ac:dyDescent="0.25">
      <c r="A224" s="154" t="s">
        <v>736</v>
      </c>
      <c r="B224" s="154" t="s">
        <v>737</v>
      </c>
      <c r="C224" s="280">
        <v>2191.1917783600002</v>
      </c>
      <c r="D224" s="279">
        <v>15193</v>
      </c>
      <c r="F224" s="187">
        <f>IF($C$227=0,"",IF(C224="[for completion]","",C224/$C$227))</f>
        <v>9.7841342076132376E-2</v>
      </c>
      <c r="G224" s="187">
        <f>IF($D$227=0,"",IF(D224="[for completion]","",D224/$D$227))</f>
        <v>5.0659037635000181E-2</v>
      </c>
    </row>
    <row r="225" spans="1:7" x14ac:dyDescent="0.25">
      <c r="A225" s="154" t="s">
        <v>738</v>
      </c>
      <c r="B225" s="154" t="s">
        <v>739</v>
      </c>
      <c r="C225" s="280">
        <v>1027.2666883700001</v>
      </c>
      <c r="D225" s="279">
        <v>6330</v>
      </c>
      <c r="F225" s="187">
        <f>IF($C$227=0,"",IF(C225="[for completion]","",C225/$C$227))</f>
        <v>4.5869627867740105E-2</v>
      </c>
      <c r="G225" s="187">
        <f>IF($D$227=0,"",IF(D225="[for completion]","",D225/$D$227))</f>
        <v>2.1106543028338785E-2</v>
      </c>
    </row>
    <row r="226" spans="1:7" x14ac:dyDescent="0.25">
      <c r="A226" s="154" t="s">
        <v>740</v>
      </c>
      <c r="B226" s="154" t="s">
        <v>741</v>
      </c>
      <c r="C226" s="280">
        <v>623.66574302000095</v>
      </c>
      <c r="D226" s="279">
        <v>5369</v>
      </c>
      <c r="F226" s="187">
        <f>IF($C$227=0,"",IF(C226="[for completion]","",C226/$C$227))</f>
        <v>2.7847992999342069E-2</v>
      </c>
      <c r="G226" s="187">
        <f>IF($D$227=0,"",IF(D226="[for completion]","",D226/$D$227))</f>
        <v>1.7902216353736324E-2</v>
      </c>
    </row>
    <row r="227" spans="1:7" x14ac:dyDescent="0.25">
      <c r="A227" s="154" t="s">
        <v>742</v>
      </c>
      <c r="B227" s="199" t="s">
        <v>72</v>
      </c>
      <c r="C227" s="190">
        <f>SUM(C219:C226)</f>
        <v>22395.35693055997</v>
      </c>
      <c r="D227" s="282">
        <f>SUM(D219:D226)</f>
        <v>299907</v>
      </c>
      <c r="E227" s="197"/>
      <c r="F227" s="281">
        <f>SUM(F219:F226)</f>
        <v>1</v>
      </c>
      <c r="G227" s="281">
        <f>SUM(G219:G226)</f>
        <v>1</v>
      </c>
    </row>
    <row r="228" spans="1:7" outlineLevel="1" x14ac:dyDescent="0.25">
      <c r="A228" s="154" t="s">
        <v>743</v>
      </c>
      <c r="B228" s="274" t="s">
        <v>744</v>
      </c>
      <c r="C228" s="184"/>
      <c r="D228" s="284"/>
      <c r="F228" s="187">
        <f>IF($C$227=0,"",IF(C228="[for completion]","",C228/$C$227))</f>
        <v>0</v>
      </c>
      <c r="G228" s="187">
        <f>IF($D$227=0,"",IF(D228="[for completion]","",D228/$D$227))</f>
        <v>0</v>
      </c>
    </row>
    <row r="229" spans="1:7" outlineLevel="1" x14ac:dyDescent="0.25">
      <c r="A229" s="154" t="s">
        <v>745</v>
      </c>
      <c r="B229" s="274" t="s">
        <v>746</v>
      </c>
      <c r="C229" s="184"/>
      <c r="D229" s="284"/>
      <c r="F229" s="187">
        <f>IF($C$227=0,"",IF(C229="[for completion]","",C229/$C$227))</f>
        <v>0</v>
      </c>
      <c r="G229" s="187">
        <f>IF($D$227=0,"",IF(D229="[for completion]","",D229/$D$227))</f>
        <v>0</v>
      </c>
    </row>
    <row r="230" spans="1:7" outlineLevel="1" x14ac:dyDescent="0.25">
      <c r="A230" s="154" t="s">
        <v>747</v>
      </c>
      <c r="B230" s="274" t="s">
        <v>748</v>
      </c>
      <c r="C230" s="184"/>
      <c r="D230" s="284"/>
      <c r="F230" s="187">
        <f>IF($C$227=0,"",IF(C230="[for completion]","",C230/$C$227))</f>
        <v>0</v>
      </c>
      <c r="G230" s="187">
        <f>IF($D$227=0,"",IF(D230="[for completion]","",D230/$D$227))</f>
        <v>0</v>
      </c>
    </row>
    <row r="231" spans="1:7" outlineLevel="1" x14ac:dyDescent="0.25">
      <c r="A231" s="154" t="s">
        <v>749</v>
      </c>
      <c r="B231" s="274" t="s">
        <v>750</v>
      </c>
      <c r="C231" s="184"/>
      <c r="D231" s="284"/>
      <c r="F231" s="187">
        <f>IF($C$227=0,"",IF(C231="[for completion]","",C231/$C$227))</f>
        <v>0</v>
      </c>
      <c r="G231" s="187">
        <f>IF($D$227=0,"",IF(D231="[for completion]","",D231/$D$227))</f>
        <v>0</v>
      </c>
    </row>
    <row r="232" spans="1:7" outlineLevel="1" x14ac:dyDescent="0.25">
      <c r="A232" s="154" t="s">
        <v>751</v>
      </c>
      <c r="B232" s="274" t="s">
        <v>752</v>
      </c>
      <c r="C232" s="184"/>
      <c r="D232" s="284"/>
      <c r="F232" s="187">
        <f>IF($C$227=0,"",IF(C232="[for completion]","",C232/$C$227))</f>
        <v>0</v>
      </c>
      <c r="G232" s="187">
        <f>IF($D$227=0,"",IF(D232="[for completion]","",D232/$D$227))</f>
        <v>0</v>
      </c>
    </row>
    <row r="233" spans="1:7" outlineLevel="1" x14ac:dyDescent="0.25">
      <c r="A233" s="154" t="s">
        <v>753</v>
      </c>
      <c r="B233" s="274" t="s">
        <v>754</v>
      </c>
      <c r="C233" s="184"/>
      <c r="D233" s="284"/>
      <c r="F233" s="187">
        <f>IF($C$227=0,"",IF(C233="[for completion]","",C233/$C$227))</f>
        <v>0</v>
      </c>
      <c r="G233" s="187">
        <f>IF($D$227=0,"",IF(D233="[for completion]","",D233/$D$227))</f>
        <v>0</v>
      </c>
    </row>
    <row r="234" spans="1:7" outlineLevel="1" x14ac:dyDescent="0.25">
      <c r="A234" s="154" t="s">
        <v>755</v>
      </c>
      <c r="B234" s="155"/>
      <c r="F234" s="187"/>
      <c r="G234" s="187"/>
    </row>
    <row r="235" spans="1:7" outlineLevel="1" x14ac:dyDescent="0.25">
      <c r="A235" s="154" t="s">
        <v>756</v>
      </c>
      <c r="B235" s="155"/>
      <c r="F235" s="187"/>
      <c r="G235" s="187"/>
    </row>
    <row r="236" spans="1:7" outlineLevel="1" x14ac:dyDescent="0.25">
      <c r="A236" s="154" t="s">
        <v>757</v>
      </c>
      <c r="B236" s="155"/>
      <c r="F236" s="187"/>
      <c r="G236" s="187"/>
    </row>
    <row r="237" spans="1:7" ht="15" customHeight="1" x14ac:dyDescent="0.25">
      <c r="A237" s="159"/>
      <c r="B237" s="159" t="s">
        <v>758</v>
      </c>
      <c r="C237" s="159" t="s">
        <v>686</v>
      </c>
      <c r="D237" s="159" t="s">
        <v>687</v>
      </c>
      <c r="E237" s="158"/>
      <c r="F237" s="159" t="s">
        <v>507</v>
      </c>
      <c r="G237" s="159" t="s">
        <v>688</v>
      </c>
    </row>
    <row r="238" spans="1:7" x14ac:dyDescent="0.25">
      <c r="A238" s="154" t="s">
        <v>759</v>
      </c>
      <c r="B238" s="154" t="s">
        <v>724</v>
      </c>
      <c r="C238" s="276">
        <v>0.51085547942707499</v>
      </c>
      <c r="D238" s="173"/>
      <c r="F238" s="283"/>
      <c r="G238" s="283"/>
    </row>
    <row r="239" spans="1:7" x14ac:dyDescent="0.25">
      <c r="C239" s="173"/>
      <c r="D239" s="173"/>
      <c r="F239" s="283"/>
      <c r="G239" s="283"/>
    </row>
    <row r="240" spans="1:7" x14ac:dyDescent="0.25">
      <c r="B240" s="186" t="s">
        <v>725</v>
      </c>
      <c r="C240" s="173"/>
      <c r="D240" s="173"/>
      <c r="F240" s="283"/>
      <c r="G240" s="283"/>
    </row>
    <row r="241" spans="1:7" x14ac:dyDescent="0.25">
      <c r="A241" s="154" t="s">
        <v>760</v>
      </c>
      <c r="B241" s="154" t="s">
        <v>727</v>
      </c>
      <c r="C241" s="280">
        <v>8136.5299107699802</v>
      </c>
      <c r="D241" s="279">
        <v>166366</v>
      </c>
      <c r="F241" s="187">
        <f>IF($C$249=0,"",IF(C241="[Mark as ND1 if not relevant]","",C241/$C$249))</f>
        <v>0.3633132499740227</v>
      </c>
      <c r="G241" s="187">
        <f>IF($D$249=0,"",IF(D241="[Mark as ND1 if not relevant]","",D241/$D$249))</f>
        <v>0.55472529817576777</v>
      </c>
    </row>
    <row r="242" spans="1:7" x14ac:dyDescent="0.25">
      <c r="A242" s="154" t="s">
        <v>761</v>
      </c>
      <c r="B242" s="154" t="s">
        <v>729</v>
      </c>
      <c r="C242" s="280">
        <v>3067.1125300499798</v>
      </c>
      <c r="D242" s="279">
        <v>38218</v>
      </c>
      <c r="F242" s="187">
        <f>IF($C$249=0,"",IF(C242="[Mark as ND1 if not relevant]","",C242/$C$249))</f>
        <v>0.13695305413349784</v>
      </c>
      <c r="G242" s="187">
        <f>IF($D$249=0,"",IF(D242="[Mark as ND1 if not relevant]","",D242/$D$249))</f>
        <v>0.12743283751296236</v>
      </c>
    </row>
    <row r="243" spans="1:7" x14ac:dyDescent="0.25">
      <c r="A243" s="154" t="s">
        <v>762</v>
      </c>
      <c r="B243" s="154" t="s">
        <v>731</v>
      </c>
      <c r="C243" s="280">
        <v>3204.6120124199801</v>
      </c>
      <c r="D243" s="279">
        <v>33931</v>
      </c>
      <c r="F243" s="187">
        <f>IF($C$249=0,"",IF(C243="[Mark as ND1 if not relevant]","",C243/$C$249))</f>
        <v>0.14309269650652801</v>
      </c>
      <c r="G243" s="187">
        <f>IF($D$249=0,"",IF(D243="[Mark as ND1 if not relevant]","",D243/$D$249))</f>
        <v>0.11313840623926751</v>
      </c>
    </row>
    <row r="244" spans="1:7" x14ac:dyDescent="0.25">
      <c r="A244" s="154" t="s">
        <v>763</v>
      </c>
      <c r="B244" s="154" t="s">
        <v>733</v>
      </c>
      <c r="C244" s="280">
        <v>2990.9118915499898</v>
      </c>
      <c r="D244" s="279">
        <v>26585</v>
      </c>
      <c r="F244" s="187">
        <f>IF($C$249=0,"",IF(C244="[Mark as ND1 if not relevant]","",C244/$C$249))</f>
        <v>0.13355053464089672</v>
      </c>
      <c r="G244" s="187">
        <f>IF($D$249=0,"",IF(D244="[Mark as ND1 if not relevant]","",D244/$D$249))</f>
        <v>8.8644146352035796E-2</v>
      </c>
    </row>
    <row r="245" spans="1:7" x14ac:dyDescent="0.25">
      <c r="A245" s="154" t="s">
        <v>764</v>
      </c>
      <c r="B245" s="154" t="s">
        <v>735</v>
      </c>
      <c r="C245" s="280">
        <v>2027.5877324999999</v>
      </c>
      <c r="D245" s="279">
        <v>15716</v>
      </c>
      <c r="F245" s="187">
        <f>IF($C$249=0,"",IF(C245="[Mark as ND1 if not relevant]","",C245/$C$249))</f>
        <v>9.0536075794051041E-2</v>
      </c>
      <c r="G245" s="187">
        <f>IF($D$249=0,"",IF(D245="[Mark as ND1 if not relevant]","",D245/$D$249))</f>
        <v>5.2402911569253134E-2</v>
      </c>
    </row>
    <row r="246" spans="1:7" x14ac:dyDescent="0.25">
      <c r="A246" s="154" t="s">
        <v>765</v>
      </c>
      <c r="B246" s="154" t="s">
        <v>737</v>
      </c>
      <c r="C246" s="280">
        <v>1592.1558822699999</v>
      </c>
      <c r="D246" s="279">
        <v>10249</v>
      </c>
      <c r="F246" s="187">
        <f>IF($C$249=0,"",IF(C246="[Mark as ND1 if not relevant]","",C246/$C$249))</f>
        <v>7.1093123775910858E-2</v>
      </c>
      <c r="G246" s="187">
        <f>IF($D$249=0,"",IF(D246="[Mark as ND1 if not relevant]","",D246/$D$249))</f>
        <v>3.4173927250781076E-2</v>
      </c>
    </row>
    <row r="247" spans="1:7" x14ac:dyDescent="0.25">
      <c r="A247" s="154" t="s">
        <v>766</v>
      </c>
      <c r="B247" s="154" t="s">
        <v>739</v>
      </c>
      <c r="C247" s="280">
        <v>919.98941188000003</v>
      </c>
      <c r="D247" s="279">
        <v>5303</v>
      </c>
      <c r="F247" s="187">
        <f>IF($C$249=0,"",IF(C247="[Mark as ND1 if not relevant]","",C247/$C$249))</f>
        <v>4.1079470835520125E-2</v>
      </c>
      <c r="G247" s="187">
        <f>IF($D$249=0,"",IF(D247="[Mark as ND1 if not relevant]","",D247/$D$249))</f>
        <v>1.7682148132587769E-2</v>
      </c>
    </row>
    <row r="248" spans="1:7" x14ac:dyDescent="0.25">
      <c r="A248" s="154" t="s">
        <v>767</v>
      </c>
      <c r="B248" s="154" t="s">
        <v>741</v>
      </c>
      <c r="C248" s="280">
        <v>456.45755911999902</v>
      </c>
      <c r="D248" s="279">
        <v>3539</v>
      </c>
      <c r="F248" s="187">
        <f>IF($C$249=0,"",IF(C248="[Mark as ND1 if not relevant]","",C248/$C$249))</f>
        <v>2.0381794339572809E-2</v>
      </c>
      <c r="G248" s="187">
        <f>IF($D$249=0,"",IF(D248="[Mark as ND1 if not relevant]","",D248/$D$249))</f>
        <v>1.1800324767344543E-2</v>
      </c>
    </row>
    <row r="249" spans="1:7" x14ac:dyDescent="0.25">
      <c r="A249" s="154" t="s">
        <v>768</v>
      </c>
      <c r="B249" s="199" t="s">
        <v>72</v>
      </c>
      <c r="C249" s="190">
        <f>SUM(C241:C248)</f>
        <v>22395.356930559927</v>
      </c>
      <c r="D249" s="282">
        <f>SUM(D241:D248)</f>
        <v>299907</v>
      </c>
      <c r="E249" s="154"/>
      <c r="F249" s="281">
        <f>SUM(F241:F248)</f>
        <v>1</v>
      </c>
      <c r="G249" s="281">
        <f>SUM(G241:G248)</f>
        <v>0.99999999999999978</v>
      </c>
    </row>
    <row r="250" spans="1:7" outlineLevel="1" x14ac:dyDescent="0.25">
      <c r="A250" s="154" t="s">
        <v>769</v>
      </c>
      <c r="B250" s="274" t="s">
        <v>744</v>
      </c>
      <c r="C250" s="280">
        <v>138.78473492000001</v>
      </c>
      <c r="D250" s="279">
        <v>1105</v>
      </c>
      <c r="F250" s="187">
        <f>IF($C$249=0,"",IF(C250="[for completion]","",C250/$C$249))</f>
        <v>6.1970316146477298E-3</v>
      </c>
      <c r="G250" s="187">
        <f>IF($D$249=0,"",IF(D250="[for completion]","",D250/$D$249))</f>
        <v>3.6844755207447641E-3</v>
      </c>
    </row>
    <row r="251" spans="1:7" outlineLevel="1" x14ac:dyDescent="0.25">
      <c r="A251" s="154" t="s">
        <v>770</v>
      </c>
      <c r="B251" s="274" t="s">
        <v>746</v>
      </c>
      <c r="C251" s="280">
        <v>88.898330999999999</v>
      </c>
      <c r="D251" s="279">
        <v>657</v>
      </c>
      <c r="F251" s="187">
        <f>IF($C$249=0,"",IF(C251="[for completion]","",C251/$C$249))</f>
        <v>3.9694982882229673E-3</v>
      </c>
      <c r="G251" s="187">
        <f>IF($D$249=0,"",IF(D251="[for completion]","",D251/$D$249))</f>
        <v>2.1906791105242625E-3</v>
      </c>
    </row>
    <row r="252" spans="1:7" outlineLevel="1" x14ac:dyDescent="0.25">
      <c r="A252" s="154" t="s">
        <v>771</v>
      </c>
      <c r="B252" s="274" t="s">
        <v>748</v>
      </c>
      <c r="C252" s="280">
        <v>40.919817539999997</v>
      </c>
      <c r="D252" s="279">
        <v>325</v>
      </c>
      <c r="F252" s="187">
        <f>IF($C$249=0,"",IF(C252="[for completion]","",C252/$C$249))</f>
        <v>1.8271563014993627E-3</v>
      </c>
      <c r="G252" s="187">
        <f>IF($D$249=0,"",IF(D252="[for completion]","",D252/$D$249))</f>
        <v>1.0836692708072835E-3</v>
      </c>
    </row>
    <row r="253" spans="1:7" outlineLevel="1" x14ac:dyDescent="0.25">
      <c r="A253" s="154" t="s">
        <v>772</v>
      </c>
      <c r="B253" s="274" t="s">
        <v>750</v>
      </c>
      <c r="C253" s="280">
        <v>29.09750605</v>
      </c>
      <c r="D253" s="279">
        <v>274</v>
      </c>
      <c r="F253" s="187">
        <f>IF($C$249=0,"",IF(C253="[for completion]","",C253/$C$249))</f>
        <v>1.2992651173286082E-3</v>
      </c>
      <c r="G253" s="187">
        <f>IF($D$249=0,"",IF(D253="[for completion]","",D253/$D$249))</f>
        <v>9.1361655446521757E-4</v>
      </c>
    </row>
    <row r="254" spans="1:7" outlineLevel="1" x14ac:dyDescent="0.25">
      <c r="A254" s="154" t="s">
        <v>773</v>
      </c>
      <c r="B254" s="274" t="s">
        <v>752</v>
      </c>
      <c r="C254" s="280">
        <v>15.773166549999999</v>
      </c>
      <c r="D254" s="279">
        <v>128</v>
      </c>
      <c r="F254" s="187">
        <f>IF($C$249=0,"",IF(C254="[for completion]","",C254/$C$249))</f>
        <v>7.0430520928543383E-4</v>
      </c>
      <c r="G254" s="187">
        <f>IF($D$249=0,"",IF(D254="[for completion]","",D254/$D$249))</f>
        <v>4.2679897434871476E-4</v>
      </c>
    </row>
    <row r="255" spans="1:7" outlineLevel="1" x14ac:dyDescent="0.25">
      <c r="A255" s="154" t="s">
        <v>774</v>
      </c>
      <c r="B255" s="274" t="s">
        <v>754</v>
      </c>
      <c r="C255" s="280">
        <v>142.98400305999999</v>
      </c>
      <c r="D255" s="279">
        <v>1050</v>
      </c>
      <c r="F255" s="187">
        <f>IF($C$249=0,"",IF(C255="[for completion]","",C255/$C$249))</f>
        <v>6.3845378085887515E-3</v>
      </c>
      <c r="G255" s="187">
        <f>IF($D$249=0,"",IF(D255="[for completion]","",D255/$D$249))</f>
        <v>3.5010853364543008E-3</v>
      </c>
    </row>
    <row r="256" spans="1:7" outlineLevel="1" x14ac:dyDescent="0.25">
      <c r="A256" s="154" t="s">
        <v>775</v>
      </c>
      <c r="B256" s="155"/>
      <c r="F256" s="205"/>
      <c r="G256" s="205"/>
    </row>
    <row r="257" spans="1:14" outlineLevel="1" x14ac:dyDescent="0.25">
      <c r="A257" s="154" t="s">
        <v>776</v>
      </c>
      <c r="B257" s="155"/>
      <c r="F257" s="205"/>
      <c r="G257" s="205"/>
    </row>
    <row r="258" spans="1:14" outlineLevel="1" x14ac:dyDescent="0.25">
      <c r="A258" s="154" t="s">
        <v>777</v>
      </c>
      <c r="B258" s="155"/>
      <c r="F258" s="205"/>
      <c r="G258" s="205"/>
    </row>
    <row r="259" spans="1:14" ht="15" customHeight="1" x14ac:dyDescent="0.25">
      <c r="A259" s="159"/>
      <c r="B259" s="224" t="s">
        <v>778</v>
      </c>
      <c r="C259" s="159" t="s">
        <v>507</v>
      </c>
      <c r="D259" s="159"/>
      <c r="E259" s="158"/>
      <c r="F259" s="159"/>
      <c r="G259" s="159"/>
    </row>
    <row r="260" spans="1:14" x14ac:dyDescent="0.25">
      <c r="A260" s="154" t="s">
        <v>779</v>
      </c>
      <c r="B260" s="154" t="s">
        <v>1528</v>
      </c>
      <c r="C260" s="276">
        <v>0.83727048322687303</v>
      </c>
      <c r="E260" s="272"/>
      <c r="F260" s="272"/>
      <c r="G260" s="272"/>
    </row>
    <row r="261" spans="1:14" x14ac:dyDescent="0.25">
      <c r="A261" s="154" t="s">
        <v>781</v>
      </c>
      <c r="B261" s="154" t="s">
        <v>782</v>
      </c>
      <c r="C261" s="278"/>
      <c r="E261" s="272"/>
      <c r="F261" s="272"/>
    </row>
    <row r="262" spans="1:14" x14ac:dyDescent="0.25">
      <c r="A262" s="154" t="s">
        <v>783</v>
      </c>
      <c r="B262" s="154" t="s">
        <v>784</v>
      </c>
      <c r="C262" s="278"/>
      <c r="E262" s="272"/>
      <c r="F262" s="272"/>
    </row>
    <row r="263" spans="1:14" x14ac:dyDescent="0.25">
      <c r="A263" s="154" t="s">
        <v>785</v>
      </c>
      <c r="B263" s="154" t="s">
        <v>786</v>
      </c>
      <c r="C263" s="278"/>
      <c r="E263" s="272"/>
      <c r="F263" s="272"/>
    </row>
    <row r="264" spans="1:14" x14ac:dyDescent="0.25">
      <c r="A264" s="154" t="s">
        <v>787</v>
      </c>
      <c r="B264" s="186" t="s">
        <v>788</v>
      </c>
      <c r="C264" s="278"/>
      <c r="D264" s="235"/>
      <c r="E264" s="235"/>
      <c r="F264" s="277"/>
      <c r="G264" s="277"/>
      <c r="H264" s="152"/>
      <c r="I264" s="153"/>
      <c r="J264" s="153"/>
      <c r="K264" s="153"/>
      <c r="L264" s="152"/>
      <c r="M264" s="152"/>
      <c r="N264" s="152"/>
    </row>
    <row r="265" spans="1:14" x14ac:dyDescent="0.25">
      <c r="A265" s="154" t="s">
        <v>789</v>
      </c>
      <c r="B265" s="154" t="s">
        <v>70</v>
      </c>
      <c r="C265" s="276">
        <v>0.162729516773127</v>
      </c>
      <c r="E265" s="272"/>
      <c r="F265" s="272"/>
    </row>
    <row r="266" spans="1:14" outlineLevel="1" x14ac:dyDescent="0.25">
      <c r="A266" s="154" t="s">
        <v>791</v>
      </c>
      <c r="B266" s="274" t="s">
        <v>793</v>
      </c>
      <c r="C266" s="275"/>
      <c r="E266" s="272"/>
      <c r="F266" s="272"/>
    </row>
    <row r="267" spans="1:14" outlineLevel="1" x14ac:dyDescent="0.25">
      <c r="A267" s="154" t="s">
        <v>792</v>
      </c>
      <c r="B267" s="274" t="s">
        <v>795</v>
      </c>
      <c r="C267" s="250"/>
      <c r="E267" s="272"/>
      <c r="F267" s="272"/>
    </row>
    <row r="268" spans="1:14" outlineLevel="1" x14ac:dyDescent="0.25">
      <c r="A268" s="154" t="s">
        <v>794</v>
      </c>
      <c r="B268" s="274" t="s">
        <v>797</v>
      </c>
      <c r="C268" s="250"/>
      <c r="E268" s="272"/>
      <c r="F268" s="272"/>
    </row>
    <row r="269" spans="1:14" outlineLevel="1" x14ac:dyDescent="0.25">
      <c r="A269" s="154" t="s">
        <v>796</v>
      </c>
      <c r="B269" s="274" t="s">
        <v>799</v>
      </c>
      <c r="C269" s="250"/>
      <c r="E269" s="272"/>
      <c r="F269" s="272"/>
    </row>
    <row r="270" spans="1:14" outlineLevel="1" x14ac:dyDescent="0.25">
      <c r="A270" s="154" t="s">
        <v>798</v>
      </c>
      <c r="B270" s="273" t="s">
        <v>177</v>
      </c>
      <c r="C270" s="250"/>
      <c r="E270" s="272"/>
      <c r="F270" s="272"/>
    </row>
    <row r="271" spans="1:14" outlineLevel="1" x14ac:dyDescent="0.25">
      <c r="A271" s="154" t="s">
        <v>800</v>
      </c>
      <c r="B271" s="273" t="s">
        <v>177</v>
      </c>
      <c r="C271" s="250"/>
      <c r="E271" s="272"/>
      <c r="F271" s="272"/>
    </row>
    <row r="272" spans="1:14" outlineLevel="1" x14ac:dyDescent="0.25">
      <c r="A272" s="154" t="s">
        <v>801</v>
      </c>
      <c r="B272" s="273" t="s">
        <v>177</v>
      </c>
      <c r="C272" s="250"/>
      <c r="E272" s="272"/>
      <c r="F272" s="272"/>
    </row>
    <row r="273" spans="1:7" outlineLevel="1" x14ac:dyDescent="0.25">
      <c r="A273" s="154" t="s">
        <v>802</v>
      </c>
      <c r="B273" s="273" t="s">
        <v>177</v>
      </c>
      <c r="C273" s="250"/>
      <c r="E273" s="272"/>
      <c r="F273" s="272"/>
    </row>
    <row r="274" spans="1:7" outlineLevel="1" x14ac:dyDescent="0.25">
      <c r="A274" s="154" t="s">
        <v>803</v>
      </c>
      <c r="B274" s="273" t="s">
        <v>177</v>
      </c>
      <c r="C274" s="250"/>
      <c r="E274" s="272"/>
      <c r="F274" s="272"/>
    </row>
    <row r="275" spans="1:7" outlineLevel="1" x14ac:dyDescent="0.25">
      <c r="A275" s="154" t="s">
        <v>804</v>
      </c>
      <c r="B275" s="273" t="s">
        <v>177</v>
      </c>
      <c r="C275" s="250"/>
      <c r="E275" s="272"/>
      <c r="F275" s="272"/>
    </row>
    <row r="276" spans="1:7" ht="15" customHeight="1" x14ac:dyDescent="0.25">
      <c r="A276" s="159"/>
      <c r="B276" s="224" t="s">
        <v>805</v>
      </c>
      <c r="C276" s="159" t="s">
        <v>507</v>
      </c>
      <c r="D276" s="159"/>
      <c r="E276" s="158"/>
      <c r="F276" s="159"/>
      <c r="G276" s="157"/>
    </row>
    <row r="277" spans="1:7" x14ac:dyDescent="0.25">
      <c r="A277" s="154" t="s">
        <v>806</v>
      </c>
      <c r="B277" s="154" t="s">
        <v>807</v>
      </c>
      <c r="C277" s="271">
        <v>1</v>
      </c>
      <c r="E277" s="152"/>
      <c r="F277" s="152"/>
    </row>
    <row r="278" spans="1:7" x14ac:dyDescent="0.25">
      <c r="A278" s="154" t="s">
        <v>808</v>
      </c>
      <c r="B278" s="154" t="s">
        <v>809</v>
      </c>
      <c r="C278" s="250"/>
      <c r="E278" s="152"/>
      <c r="F278" s="152"/>
    </row>
    <row r="279" spans="1:7" x14ac:dyDescent="0.25">
      <c r="A279" s="154" t="s">
        <v>810</v>
      </c>
      <c r="B279" s="154" t="s">
        <v>70</v>
      </c>
      <c r="C279" s="250"/>
      <c r="E279" s="152"/>
      <c r="F279" s="152"/>
    </row>
    <row r="280" spans="1:7" outlineLevel="1" x14ac:dyDescent="0.25">
      <c r="A280" s="154" t="s">
        <v>811</v>
      </c>
      <c r="B280" s="173"/>
      <c r="C280" s="250"/>
      <c r="E280" s="152"/>
      <c r="F280" s="152"/>
    </row>
    <row r="281" spans="1:7" outlineLevel="1" x14ac:dyDescent="0.25">
      <c r="A281" s="154" t="s">
        <v>812</v>
      </c>
      <c r="B281" s="173"/>
      <c r="C281" s="250"/>
      <c r="E281" s="152"/>
      <c r="F281" s="152"/>
    </row>
    <row r="282" spans="1:7" outlineLevel="1" x14ac:dyDescent="0.25">
      <c r="A282" s="154" t="s">
        <v>813</v>
      </c>
      <c r="B282" s="173"/>
      <c r="C282" s="250"/>
      <c r="E282" s="152"/>
      <c r="F282" s="152"/>
    </row>
    <row r="283" spans="1:7" outlineLevel="1" x14ac:dyDescent="0.25">
      <c r="A283" s="154" t="s">
        <v>814</v>
      </c>
      <c r="B283" s="173"/>
      <c r="C283" s="250"/>
      <c r="E283" s="152"/>
      <c r="F283" s="152"/>
    </row>
    <row r="284" spans="1:7" outlineLevel="1" x14ac:dyDescent="0.25">
      <c r="A284" s="154" t="s">
        <v>815</v>
      </c>
      <c r="B284" s="173"/>
      <c r="C284" s="250"/>
      <c r="E284" s="152"/>
      <c r="F284" s="152"/>
    </row>
  </sheetData>
  <protectedRanges>
    <protectedRange sqref="B153:D158 B163:D168 B175:D178 B199:D213 B182:D184 F187:G187 C189:D189 F216:G216 D150:D152 F150:F158 D160:D162 F160:F168 D170:D174 B181 D180:D181 F170:F178 F180:F184 B190:B198 D195:D198" name="Mortgage Assets II_1"/>
    <protectedRange sqref="B228:D236 F228:G236 F238:G238 B256:D258 F250:G258 B266:C275 F277:G284 C278:C279 D277:D284 D238 B250:B255 D260:D275 F260:G275 F216:G216 B280:C284" name="Mortgage Asset IV_1"/>
    <protectedRange sqref="C3 B16:D26 F16:F26 B163:B168 B37:B42 F37:F42 C73:D75 F73:F75 B88:D97 F100:F148 F77:F97 C77:D87 F45:F71 E99:F99 C12:C14 C28:D28 B29:D34 C36:D42 F28:F34 C45:D71 C150:C152 C160:C162 C170:C174 C180:C181 C187:D187 C190:C198 D190:D194 C216:D216 C219:D226 C238 C241:D248 C250:D255 C260:C265 C277 B99:D148" name="Mortgage Asset I_1"/>
  </protectedRanges>
  <hyperlinks>
    <hyperlink ref="B6" location="'B1. HTT Mortgage Assets'!B10" display="7. Mortgage Assets" xr:uid="{F79B892E-248E-4AEB-A5A0-5E14AFBBAAD7}"/>
    <hyperlink ref="B7" location="'B1. HTT Mortgage Assets'!B166" display="7.A Residential Cover Pool" xr:uid="{85D10EA0-CCF4-4A44-8F19-D00224EDC7C3}"/>
    <hyperlink ref="B8" location="'B1. HTT Mortgage Assets'!B267" display="7.B Commercial Cover Pool" xr:uid="{EBDDEAEF-88AE-411F-8C79-FD47F0535D76}"/>
    <hyperlink ref="B149" location="'2. Harmonised Glossary'!A9" display="Breakdown by Interest Rate" xr:uid="{9ECB9E52-3194-4C3B-9C8D-D91894F5802D}"/>
    <hyperlink ref="B11" location="'2. Harmonised Glossary'!A12" display="Property Type Information" xr:uid="{F767B63F-C139-4DB8-ACF4-3F7A956F370D}"/>
    <hyperlink ref="B215" location="'C. HTT Harmonised Glossary'!B13" display="11. Loan to Value (LTV) Information - UNINDEXED" xr:uid="{8E6F2343-1E63-4B1B-B204-3A08A4863FB5}"/>
    <hyperlink ref="B237" location="'C. HTT Harmonised Glossary'!B16" display="12. Loan to Value (LTV) Information - INDEXED " xr:uid="{8358BF20-5B5A-48EA-84C4-41FA9CD4D33B}"/>
    <hyperlink ref="B179" location="'C. HTT Harmonised Glossary'!B19" display="9. Non-Performing Loans (NPLs)" xr:uid="{21A9FD07-1499-4486-AA47-D0BCAE41242F}"/>
  </hyperlinks>
  <pageMargins left="0.7" right="0.7" top="0.75" bottom="0.75" header="0.3" footer="0.3"/>
  <pageSetup scale="36" orientation="portrait" r:id="rId1"/>
  <headerFooter>
    <oddFooter>&amp;R_x000D_&amp;1#&amp;"Aptos"&amp;10&amp;K0078D7 Classification : Internal</oddFooter>
  </headerFooter>
  <rowBreaks count="2" manualBreakCount="2">
    <brk id="97" max="16383" man="1"/>
    <brk id="2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5F046-3DB7-4868-A354-CE6584CECA76}">
  <sheetPr>
    <tabColor theme="5" tint="-0.249977111117893"/>
  </sheetPr>
  <dimension ref="A1:C403"/>
  <sheetViews>
    <sheetView view="pageBreakPreview" zoomScale="60" zoomScaleNormal="100" workbookViewId="0"/>
  </sheetViews>
  <sheetFormatPr defaultColWidth="11.33203125" defaultRowHeight="14.4" outlineLevelRow="1" x14ac:dyDescent="0.3"/>
  <cols>
    <col min="1" max="1" width="16.33203125" style="175" customWidth="1"/>
    <col min="2" max="2" width="89.88671875" style="153" bestFit="1" customWidth="1"/>
    <col min="3" max="3" width="134.6640625" style="175" customWidth="1"/>
    <col min="4" max="16384" width="11.33203125" style="175"/>
  </cols>
  <sheetData>
    <row r="1" spans="1:3" ht="31.2" x14ac:dyDescent="0.3">
      <c r="A1" s="269" t="s">
        <v>1659</v>
      </c>
      <c r="B1" s="269"/>
      <c r="C1" s="270" t="s">
        <v>1526</v>
      </c>
    </row>
    <row r="2" spans="1:3" x14ac:dyDescent="0.3">
      <c r="B2" s="152"/>
      <c r="C2" s="152"/>
    </row>
    <row r="3" spans="1:3" x14ac:dyDescent="0.3">
      <c r="A3" s="323" t="s">
        <v>1658</v>
      </c>
      <c r="B3" s="322"/>
      <c r="C3" s="152"/>
    </row>
    <row r="4" spans="1:3" x14ac:dyDescent="0.3">
      <c r="C4" s="152"/>
    </row>
    <row r="5" spans="1:3" ht="18" x14ac:dyDescent="0.3">
      <c r="A5" s="165" t="s">
        <v>7</v>
      </c>
      <c r="B5" s="165" t="s">
        <v>1657</v>
      </c>
      <c r="C5" s="316" t="s">
        <v>1566</v>
      </c>
    </row>
    <row r="6" spans="1:3" ht="28.8" x14ac:dyDescent="0.3">
      <c r="A6" s="185" t="s">
        <v>1656</v>
      </c>
      <c r="B6" s="258" t="s">
        <v>1655</v>
      </c>
      <c r="C6" s="321" t="s">
        <v>1654</v>
      </c>
    </row>
    <row r="7" spans="1:3" ht="28.8" x14ac:dyDescent="0.3">
      <c r="A7" s="185" t="s">
        <v>1653</v>
      </c>
      <c r="B7" s="258" t="s">
        <v>1652</v>
      </c>
      <c r="C7" s="321" t="s">
        <v>1651</v>
      </c>
    </row>
    <row r="8" spans="1:3" ht="28.8" x14ac:dyDescent="0.3">
      <c r="A8" s="185" t="s">
        <v>1650</v>
      </c>
      <c r="B8" s="258" t="s">
        <v>1649</v>
      </c>
      <c r="C8" s="321" t="s">
        <v>1648</v>
      </c>
    </row>
    <row r="9" spans="1:3" x14ac:dyDescent="0.3">
      <c r="A9" s="185" t="s">
        <v>1647</v>
      </c>
      <c r="B9" s="258" t="s">
        <v>1646</v>
      </c>
      <c r="C9" s="173" t="s">
        <v>1645</v>
      </c>
    </row>
    <row r="10" spans="1:3" ht="44.25" customHeight="1" x14ac:dyDescent="0.3">
      <c r="A10" s="185" t="s">
        <v>1644</v>
      </c>
      <c r="B10" s="258" t="s">
        <v>1643</v>
      </c>
      <c r="C10" s="173" t="s">
        <v>1642</v>
      </c>
    </row>
    <row r="11" spans="1:3" ht="54.75" customHeight="1" x14ac:dyDescent="0.3">
      <c r="A11" s="185" t="s">
        <v>1641</v>
      </c>
      <c r="B11" s="258" t="s">
        <v>1640</v>
      </c>
      <c r="C11" s="173" t="s">
        <v>1639</v>
      </c>
    </row>
    <row r="12" spans="1:3" x14ac:dyDescent="0.3">
      <c r="A12" s="185" t="s">
        <v>1638</v>
      </c>
      <c r="B12" s="258" t="s">
        <v>1637</v>
      </c>
      <c r="C12" s="173" t="s">
        <v>1636</v>
      </c>
    </row>
    <row r="13" spans="1:3" ht="28.8" x14ac:dyDescent="0.3">
      <c r="A13" s="185" t="s">
        <v>1635</v>
      </c>
      <c r="B13" s="258" t="s">
        <v>1634</v>
      </c>
      <c r="C13" s="173" t="s">
        <v>1633</v>
      </c>
    </row>
    <row r="14" spans="1:3" x14ac:dyDescent="0.3">
      <c r="A14" s="185" t="s">
        <v>1632</v>
      </c>
      <c r="B14" s="258" t="s">
        <v>1631</v>
      </c>
      <c r="C14" s="173" t="s">
        <v>1630</v>
      </c>
    </row>
    <row r="15" spans="1:3" ht="28.8" x14ac:dyDescent="0.3">
      <c r="A15" s="185" t="s">
        <v>1629</v>
      </c>
      <c r="B15" s="258" t="s">
        <v>1628</v>
      </c>
      <c r="C15" s="173" t="s">
        <v>1627</v>
      </c>
    </row>
    <row r="16" spans="1:3" x14ac:dyDescent="0.3">
      <c r="A16" s="185" t="s">
        <v>1626</v>
      </c>
      <c r="B16" s="258" t="s">
        <v>1625</v>
      </c>
      <c r="C16" s="173" t="s">
        <v>1624</v>
      </c>
    </row>
    <row r="17" spans="1:3" ht="30" customHeight="1" x14ac:dyDescent="0.3">
      <c r="A17" s="185" t="s">
        <v>1623</v>
      </c>
      <c r="B17" s="319" t="s">
        <v>1622</v>
      </c>
      <c r="C17" s="173" t="s">
        <v>1621</v>
      </c>
    </row>
    <row r="18" spans="1:3" ht="28.8" x14ac:dyDescent="0.3">
      <c r="A18" s="185" t="s">
        <v>1620</v>
      </c>
      <c r="B18" s="319" t="s">
        <v>1619</v>
      </c>
      <c r="C18" s="173" t="s">
        <v>1618</v>
      </c>
    </row>
    <row r="19" spans="1:3" x14ac:dyDescent="0.3">
      <c r="A19" s="185" t="s">
        <v>1617</v>
      </c>
      <c r="B19" s="319" t="s">
        <v>1616</v>
      </c>
      <c r="C19" s="173" t="s">
        <v>1615</v>
      </c>
    </row>
    <row r="20" spans="1:3" ht="32.25" customHeight="1" x14ac:dyDescent="0.3">
      <c r="A20" s="185" t="s">
        <v>1614</v>
      </c>
      <c r="B20" s="258" t="s">
        <v>1613</v>
      </c>
      <c r="C20" s="173" t="s">
        <v>1612</v>
      </c>
    </row>
    <row r="21" spans="1:3" x14ac:dyDescent="0.3">
      <c r="A21" s="185" t="s">
        <v>1611</v>
      </c>
      <c r="B21" s="156" t="s">
        <v>1610</v>
      </c>
      <c r="C21" s="173" t="s">
        <v>1609</v>
      </c>
    </row>
    <row r="22" spans="1:3" x14ac:dyDescent="0.3">
      <c r="A22" s="185" t="s">
        <v>1608</v>
      </c>
      <c r="B22" s="315"/>
      <c r="C22" s="315"/>
    </row>
    <row r="23" spans="1:3" outlineLevel="1" x14ac:dyDescent="0.3">
      <c r="A23" s="185" t="s">
        <v>1607</v>
      </c>
      <c r="B23" s="173"/>
      <c r="C23" s="173"/>
    </row>
    <row r="24" spans="1:3" outlineLevel="1" x14ac:dyDescent="0.3">
      <c r="A24" s="185" t="s">
        <v>1606</v>
      </c>
      <c r="B24" s="287"/>
      <c r="C24" s="173"/>
    </row>
    <row r="25" spans="1:3" outlineLevel="1" x14ac:dyDescent="0.3">
      <c r="A25" s="185" t="s">
        <v>1605</v>
      </c>
      <c r="B25" s="287"/>
      <c r="C25" s="173"/>
    </row>
    <row r="26" spans="1:3" outlineLevel="1" x14ac:dyDescent="0.3">
      <c r="A26" s="185" t="s">
        <v>1604</v>
      </c>
      <c r="B26" s="287"/>
      <c r="C26" s="173"/>
    </row>
    <row r="27" spans="1:3" outlineLevel="1" x14ac:dyDescent="0.3">
      <c r="A27" s="185" t="s">
        <v>1603</v>
      </c>
      <c r="B27" s="287"/>
      <c r="C27" s="173"/>
    </row>
    <row r="28" spans="1:3" ht="18" outlineLevel="1" x14ac:dyDescent="0.3">
      <c r="A28" s="165"/>
      <c r="B28" s="165" t="s">
        <v>1602</v>
      </c>
      <c r="C28" s="316" t="s">
        <v>1566</v>
      </c>
    </row>
    <row r="29" spans="1:3" outlineLevel="1" x14ac:dyDescent="0.3">
      <c r="A29" s="185" t="s">
        <v>1601</v>
      </c>
      <c r="B29" s="258" t="s">
        <v>1600</v>
      </c>
      <c r="C29" s="173"/>
    </row>
    <row r="30" spans="1:3" outlineLevel="1" x14ac:dyDescent="0.3">
      <c r="A30" s="185" t="s">
        <v>1599</v>
      </c>
      <c r="B30" s="258" t="s">
        <v>1598</v>
      </c>
      <c r="C30" s="173"/>
    </row>
    <row r="31" spans="1:3" outlineLevel="1" x14ac:dyDescent="0.3">
      <c r="A31" s="185" t="s">
        <v>1597</v>
      </c>
      <c r="B31" s="258" t="s">
        <v>1596</v>
      </c>
      <c r="C31" s="173"/>
    </row>
    <row r="32" spans="1:3" ht="28.8" outlineLevel="1" x14ac:dyDescent="0.3">
      <c r="A32" s="185" t="s">
        <v>1595</v>
      </c>
      <c r="B32" s="318" t="s">
        <v>1594</v>
      </c>
      <c r="C32" s="173"/>
    </row>
    <row r="33" spans="1:3" outlineLevel="1" x14ac:dyDescent="0.3">
      <c r="A33" s="185" t="s">
        <v>1593</v>
      </c>
      <c r="B33" s="320"/>
      <c r="C33" s="173"/>
    </row>
    <row r="34" spans="1:3" outlineLevel="1" x14ac:dyDescent="0.3">
      <c r="A34" s="185" t="s">
        <v>1592</v>
      </c>
      <c r="B34" s="320"/>
      <c r="C34" s="173"/>
    </row>
    <row r="35" spans="1:3" outlineLevel="1" x14ac:dyDescent="0.3">
      <c r="A35" s="185" t="s">
        <v>1591</v>
      </c>
      <c r="B35" s="320"/>
      <c r="C35" s="173"/>
    </row>
    <row r="36" spans="1:3" outlineLevel="1" x14ac:dyDescent="0.3">
      <c r="A36" s="185" t="s">
        <v>1590</v>
      </c>
      <c r="B36" s="320"/>
      <c r="C36" s="173"/>
    </row>
    <row r="37" spans="1:3" outlineLevel="1" x14ac:dyDescent="0.3">
      <c r="A37" s="185" t="s">
        <v>1589</v>
      </c>
      <c r="B37" s="320"/>
      <c r="C37" s="173"/>
    </row>
    <row r="38" spans="1:3" outlineLevel="1" x14ac:dyDescent="0.3">
      <c r="A38" s="185" t="s">
        <v>1588</v>
      </c>
      <c r="B38" s="320"/>
      <c r="C38" s="173"/>
    </row>
    <row r="39" spans="1:3" outlineLevel="1" x14ac:dyDescent="0.3">
      <c r="A39" s="185" t="s">
        <v>1587</v>
      </c>
      <c r="B39" s="320"/>
      <c r="C39" s="173"/>
    </row>
    <row r="40" spans="1:3" outlineLevel="1" x14ac:dyDescent="0.3">
      <c r="A40" s="185" t="s">
        <v>1586</v>
      </c>
      <c r="B40" s="175"/>
      <c r="C40" s="173"/>
    </row>
    <row r="41" spans="1:3" outlineLevel="1" x14ac:dyDescent="0.3">
      <c r="A41" s="185" t="s">
        <v>1585</v>
      </c>
      <c r="B41" s="320"/>
      <c r="C41" s="173"/>
    </row>
    <row r="42" spans="1:3" outlineLevel="1" x14ac:dyDescent="0.3">
      <c r="A42" s="185" t="s">
        <v>1584</v>
      </c>
      <c r="B42" s="320"/>
      <c r="C42" s="173"/>
    </row>
    <row r="43" spans="1:3" outlineLevel="1" x14ac:dyDescent="0.3">
      <c r="A43" s="185" t="s">
        <v>1583</v>
      </c>
      <c r="B43" s="320"/>
      <c r="C43" s="173"/>
    </row>
    <row r="44" spans="1:3" ht="18" x14ac:dyDescent="0.3">
      <c r="A44" s="165"/>
      <c r="B44" s="165" t="s">
        <v>1582</v>
      </c>
      <c r="C44" s="316" t="s">
        <v>1581</v>
      </c>
    </row>
    <row r="45" spans="1:3" x14ac:dyDescent="0.3">
      <c r="A45" s="185" t="s">
        <v>1580</v>
      </c>
      <c r="B45" s="319" t="s">
        <v>1579</v>
      </c>
      <c r="C45" s="173" t="s">
        <v>50</v>
      </c>
    </row>
    <row r="46" spans="1:3" x14ac:dyDescent="0.3">
      <c r="A46" s="185" t="s">
        <v>1578</v>
      </c>
      <c r="B46" s="319" t="s">
        <v>1577</v>
      </c>
      <c r="C46" s="173" t="s">
        <v>1576</v>
      </c>
    </row>
    <row r="47" spans="1:3" x14ac:dyDescent="0.3">
      <c r="A47" s="185" t="s">
        <v>1575</v>
      </c>
      <c r="B47" s="319" t="s">
        <v>1574</v>
      </c>
      <c r="C47" s="173" t="s">
        <v>1573</v>
      </c>
    </row>
    <row r="48" spans="1:3" outlineLevel="1" x14ac:dyDescent="0.3">
      <c r="A48" s="185" t="s">
        <v>1572</v>
      </c>
      <c r="B48" s="318" t="s">
        <v>1571</v>
      </c>
      <c r="C48" s="173" t="s">
        <v>1570</v>
      </c>
    </row>
    <row r="49" spans="1:3" outlineLevel="1" x14ac:dyDescent="0.3">
      <c r="A49" s="185" t="s">
        <v>1569</v>
      </c>
      <c r="B49" s="182"/>
      <c r="C49" s="173"/>
    </row>
    <row r="50" spans="1:3" outlineLevel="1" x14ac:dyDescent="0.3">
      <c r="A50" s="185" t="s">
        <v>1568</v>
      </c>
      <c r="B50" s="317"/>
      <c r="C50" s="173"/>
    </row>
    <row r="51" spans="1:3" ht="18" x14ac:dyDescent="0.3">
      <c r="A51" s="165"/>
      <c r="B51" s="165" t="s">
        <v>1567</v>
      </c>
      <c r="C51" s="316" t="s">
        <v>1566</v>
      </c>
    </row>
    <row r="52" spans="1:3" x14ac:dyDescent="0.3">
      <c r="A52" s="185" t="s">
        <v>1565</v>
      </c>
      <c r="B52" s="258" t="s">
        <v>1564</v>
      </c>
      <c r="C52" s="173" t="s">
        <v>1534</v>
      </c>
    </row>
    <row r="53" spans="1:3" x14ac:dyDescent="0.3">
      <c r="A53" s="185" t="s">
        <v>1563</v>
      </c>
      <c r="B53" s="182"/>
      <c r="C53" s="315"/>
    </row>
    <row r="54" spans="1:3" x14ac:dyDescent="0.3">
      <c r="A54" s="185" t="s">
        <v>1562</v>
      </c>
      <c r="B54" s="182"/>
      <c r="C54" s="315"/>
    </row>
    <row r="55" spans="1:3" x14ac:dyDescent="0.3">
      <c r="A55" s="185" t="s">
        <v>1561</v>
      </c>
      <c r="B55" s="182"/>
      <c r="C55" s="315"/>
    </row>
    <row r="56" spans="1:3" x14ac:dyDescent="0.3">
      <c r="A56" s="185" t="s">
        <v>1560</v>
      </c>
      <c r="B56" s="182"/>
      <c r="C56" s="315"/>
    </row>
    <row r="57" spans="1:3" x14ac:dyDescent="0.3">
      <c r="A57" s="185" t="s">
        <v>1559</v>
      </c>
      <c r="B57" s="182"/>
      <c r="C57" s="315"/>
    </row>
    <row r="58" spans="1:3" x14ac:dyDescent="0.3">
      <c r="B58" s="181"/>
    </row>
    <row r="59" spans="1:3" x14ac:dyDescent="0.3">
      <c r="B59" s="181"/>
    </row>
    <row r="60" spans="1:3" x14ac:dyDescent="0.3">
      <c r="B60" s="181"/>
    </row>
    <row r="61" spans="1:3" x14ac:dyDescent="0.3">
      <c r="B61" s="181"/>
    </row>
    <row r="62" spans="1:3" x14ac:dyDescent="0.3">
      <c r="B62" s="181"/>
    </row>
    <row r="63" spans="1:3" x14ac:dyDescent="0.3">
      <c r="B63" s="181"/>
    </row>
    <row r="64" spans="1:3" x14ac:dyDescent="0.3">
      <c r="B64" s="181"/>
    </row>
    <row r="65" spans="2:2" x14ac:dyDescent="0.3">
      <c r="B65" s="181"/>
    </row>
    <row r="66" spans="2:2" x14ac:dyDescent="0.3">
      <c r="B66" s="181"/>
    </row>
    <row r="67" spans="2:2" x14ac:dyDescent="0.3">
      <c r="B67" s="181"/>
    </row>
    <row r="68" spans="2:2" x14ac:dyDescent="0.3">
      <c r="B68" s="181"/>
    </row>
    <row r="69" spans="2:2" x14ac:dyDescent="0.3">
      <c r="B69" s="181"/>
    </row>
    <row r="70" spans="2:2" x14ac:dyDescent="0.3">
      <c r="B70" s="181"/>
    </row>
    <row r="71" spans="2:2" x14ac:dyDescent="0.3">
      <c r="B71" s="181"/>
    </row>
    <row r="72" spans="2:2" x14ac:dyDescent="0.3">
      <c r="B72" s="181"/>
    </row>
    <row r="73" spans="2:2" x14ac:dyDescent="0.3">
      <c r="B73" s="181"/>
    </row>
    <row r="74" spans="2:2" x14ac:dyDescent="0.3">
      <c r="B74" s="181"/>
    </row>
    <row r="75" spans="2:2" x14ac:dyDescent="0.3">
      <c r="B75" s="181"/>
    </row>
    <row r="76" spans="2:2" x14ac:dyDescent="0.3">
      <c r="B76" s="181"/>
    </row>
    <row r="77" spans="2:2" x14ac:dyDescent="0.3">
      <c r="B77" s="181"/>
    </row>
    <row r="78" spans="2:2" x14ac:dyDescent="0.3">
      <c r="B78" s="181"/>
    </row>
    <row r="79" spans="2:2" x14ac:dyDescent="0.3">
      <c r="B79" s="181"/>
    </row>
    <row r="80" spans="2:2" x14ac:dyDescent="0.3">
      <c r="B80" s="181"/>
    </row>
    <row r="81" spans="2:2" x14ac:dyDescent="0.3">
      <c r="B81" s="181"/>
    </row>
    <row r="82" spans="2:2" x14ac:dyDescent="0.3">
      <c r="B82" s="181"/>
    </row>
    <row r="83" spans="2:2" x14ac:dyDescent="0.3">
      <c r="B83" s="181"/>
    </row>
    <row r="84" spans="2:2" x14ac:dyDescent="0.3">
      <c r="B84" s="181"/>
    </row>
    <row r="85" spans="2:2" x14ac:dyDescent="0.3">
      <c r="B85" s="181"/>
    </row>
    <row r="86" spans="2:2" x14ac:dyDescent="0.3">
      <c r="B86" s="181"/>
    </row>
    <row r="87" spans="2:2" x14ac:dyDescent="0.3">
      <c r="B87" s="181"/>
    </row>
    <row r="88" spans="2:2" x14ac:dyDescent="0.3">
      <c r="B88" s="181"/>
    </row>
    <row r="89" spans="2:2" x14ac:dyDescent="0.3">
      <c r="B89" s="181"/>
    </row>
    <row r="90" spans="2:2" x14ac:dyDescent="0.3">
      <c r="B90" s="181"/>
    </row>
    <row r="91" spans="2:2" x14ac:dyDescent="0.3">
      <c r="B91" s="181"/>
    </row>
    <row r="92" spans="2:2" x14ac:dyDescent="0.3">
      <c r="B92" s="181"/>
    </row>
    <row r="93" spans="2:2" x14ac:dyDescent="0.3">
      <c r="B93" s="181"/>
    </row>
    <row r="94" spans="2:2" x14ac:dyDescent="0.3">
      <c r="B94" s="181"/>
    </row>
    <row r="95" spans="2:2" x14ac:dyDescent="0.3">
      <c r="B95" s="181"/>
    </row>
    <row r="96" spans="2:2" x14ac:dyDescent="0.3">
      <c r="B96" s="181"/>
    </row>
    <row r="97" spans="2:2" x14ac:dyDescent="0.3">
      <c r="B97" s="181"/>
    </row>
    <row r="98" spans="2:2" x14ac:dyDescent="0.3">
      <c r="B98" s="181"/>
    </row>
    <row r="99" spans="2:2" x14ac:dyDescent="0.3">
      <c r="B99" s="181"/>
    </row>
    <row r="100" spans="2:2" x14ac:dyDescent="0.3">
      <c r="B100" s="181"/>
    </row>
    <row r="101" spans="2:2" x14ac:dyDescent="0.3">
      <c r="B101" s="181"/>
    </row>
    <row r="102" spans="2:2" x14ac:dyDescent="0.3">
      <c r="B102" s="181"/>
    </row>
    <row r="103" spans="2:2" x14ac:dyDescent="0.3">
      <c r="B103" s="152"/>
    </row>
    <row r="104" spans="2:2" x14ac:dyDescent="0.3">
      <c r="B104" s="152"/>
    </row>
    <row r="105" spans="2:2" x14ac:dyDescent="0.3">
      <c r="B105" s="152"/>
    </row>
    <row r="106" spans="2:2" x14ac:dyDescent="0.3">
      <c r="B106" s="152"/>
    </row>
    <row r="107" spans="2:2" x14ac:dyDescent="0.3">
      <c r="B107" s="152"/>
    </row>
    <row r="108" spans="2:2" x14ac:dyDescent="0.3">
      <c r="B108" s="152"/>
    </row>
    <row r="109" spans="2:2" x14ac:dyDescent="0.3">
      <c r="B109" s="152"/>
    </row>
    <row r="110" spans="2:2" x14ac:dyDescent="0.3">
      <c r="B110" s="152"/>
    </row>
    <row r="111" spans="2:2" x14ac:dyDescent="0.3">
      <c r="B111" s="152"/>
    </row>
    <row r="112" spans="2:2" x14ac:dyDescent="0.3">
      <c r="B112" s="152"/>
    </row>
    <row r="113" spans="2:2" x14ac:dyDescent="0.3">
      <c r="B113" s="181"/>
    </row>
    <row r="114" spans="2:2" x14ac:dyDescent="0.3">
      <c r="B114" s="181"/>
    </row>
    <row r="115" spans="2:2" x14ac:dyDescent="0.3">
      <c r="B115" s="181"/>
    </row>
    <row r="116" spans="2:2" x14ac:dyDescent="0.3">
      <c r="B116" s="181"/>
    </row>
    <row r="117" spans="2:2" x14ac:dyDescent="0.3">
      <c r="B117" s="181"/>
    </row>
    <row r="118" spans="2:2" x14ac:dyDescent="0.3">
      <c r="B118" s="181"/>
    </row>
    <row r="119" spans="2:2" x14ac:dyDescent="0.3">
      <c r="B119" s="181"/>
    </row>
    <row r="120" spans="2:2" x14ac:dyDescent="0.3">
      <c r="B120" s="181"/>
    </row>
    <row r="121" spans="2:2" x14ac:dyDescent="0.3">
      <c r="B121" s="228"/>
    </row>
    <row r="122" spans="2:2" x14ac:dyDescent="0.3">
      <c r="B122" s="181"/>
    </row>
    <row r="123" spans="2:2" x14ac:dyDescent="0.3">
      <c r="B123" s="181"/>
    </row>
    <row r="124" spans="2:2" x14ac:dyDescent="0.3">
      <c r="B124" s="181"/>
    </row>
    <row r="125" spans="2:2" x14ac:dyDescent="0.3">
      <c r="B125" s="181"/>
    </row>
    <row r="126" spans="2:2" x14ac:dyDescent="0.3">
      <c r="B126" s="181"/>
    </row>
    <row r="127" spans="2:2" x14ac:dyDescent="0.3">
      <c r="B127" s="181"/>
    </row>
    <row r="128" spans="2:2" x14ac:dyDescent="0.3">
      <c r="B128" s="181"/>
    </row>
    <row r="129" spans="2:2" x14ac:dyDescent="0.3">
      <c r="B129" s="181"/>
    </row>
    <row r="130" spans="2:2" x14ac:dyDescent="0.3">
      <c r="B130" s="181"/>
    </row>
    <row r="131" spans="2:2" x14ac:dyDescent="0.3">
      <c r="B131" s="181"/>
    </row>
    <row r="132" spans="2:2" x14ac:dyDescent="0.3">
      <c r="B132" s="181"/>
    </row>
    <row r="133" spans="2:2" x14ac:dyDescent="0.3">
      <c r="B133" s="181"/>
    </row>
    <row r="134" spans="2:2" x14ac:dyDescent="0.3">
      <c r="B134" s="181"/>
    </row>
    <row r="135" spans="2:2" x14ac:dyDescent="0.3">
      <c r="B135" s="181"/>
    </row>
    <row r="136" spans="2:2" x14ac:dyDescent="0.3">
      <c r="B136" s="181"/>
    </row>
    <row r="137" spans="2:2" x14ac:dyDescent="0.3">
      <c r="B137" s="181"/>
    </row>
    <row r="138" spans="2:2" x14ac:dyDescent="0.3">
      <c r="B138" s="181"/>
    </row>
    <row r="140" spans="2:2" x14ac:dyDescent="0.3">
      <c r="B140" s="181"/>
    </row>
    <row r="141" spans="2:2" x14ac:dyDescent="0.3">
      <c r="B141" s="181"/>
    </row>
    <row r="142" spans="2:2" x14ac:dyDescent="0.3">
      <c r="B142" s="181"/>
    </row>
    <row r="147" spans="2:2" x14ac:dyDescent="0.3">
      <c r="B147" s="161"/>
    </row>
    <row r="148" spans="2:2" x14ac:dyDescent="0.3">
      <c r="B148" s="314"/>
    </row>
    <row r="154" spans="2:2" x14ac:dyDescent="0.3">
      <c r="B154" s="254"/>
    </row>
    <row r="155" spans="2:2" x14ac:dyDescent="0.3">
      <c r="B155" s="181"/>
    </row>
    <row r="157" spans="2:2" x14ac:dyDescent="0.3">
      <c r="B157" s="181"/>
    </row>
    <row r="158" spans="2:2" x14ac:dyDescent="0.3">
      <c r="B158" s="181"/>
    </row>
    <row r="159" spans="2:2" x14ac:dyDescent="0.3">
      <c r="B159" s="181"/>
    </row>
    <row r="160" spans="2:2" x14ac:dyDescent="0.3">
      <c r="B160" s="181"/>
    </row>
    <row r="161" spans="2:2" x14ac:dyDescent="0.3">
      <c r="B161" s="181"/>
    </row>
    <row r="162" spans="2:2" x14ac:dyDescent="0.3">
      <c r="B162" s="181"/>
    </row>
    <row r="163" spans="2:2" x14ac:dyDescent="0.3">
      <c r="B163" s="181"/>
    </row>
    <row r="164" spans="2:2" x14ac:dyDescent="0.3">
      <c r="B164" s="181"/>
    </row>
    <row r="165" spans="2:2" x14ac:dyDescent="0.3">
      <c r="B165" s="181"/>
    </row>
    <row r="166" spans="2:2" x14ac:dyDescent="0.3">
      <c r="B166" s="181"/>
    </row>
    <row r="167" spans="2:2" x14ac:dyDescent="0.3">
      <c r="B167" s="181"/>
    </row>
    <row r="168" spans="2:2" x14ac:dyDescent="0.3">
      <c r="B168" s="181"/>
    </row>
    <row r="265" spans="2:2" x14ac:dyDescent="0.3">
      <c r="B265" s="235"/>
    </row>
    <row r="266" spans="2:2" x14ac:dyDescent="0.3">
      <c r="B266" s="181"/>
    </row>
    <row r="267" spans="2:2" x14ac:dyDescent="0.3">
      <c r="B267" s="181"/>
    </row>
    <row r="270" spans="2:2" x14ac:dyDescent="0.3">
      <c r="B270" s="181"/>
    </row>
    <row r="286" spans="2:2" x14ac:dyDescent="0.3">
      <c r="B286" s="235"/>
    </row>
    <row r="316" spans="2:2" x14ac:dyDescent="0.3">
      <c r="B316" s="161"/>
    </row>
    <row r="317" spans="2:2" x14ac:dyDescent="0.3">
      <c r="B317" s="181"/>
    </row>
    <row r="319" spans="2:2" x14ac:dyDescent="0.3">
      <c r="B319" s="181"/>
    </row>
    <row r="320" spans="2:2" x14ac:dyDescent="0.3">
      <c r="B320" s="181"/>
    </row>
    <row r="321" spans="2:2" x14ac:dyDescent="0.3">
      <c r="B321" s="181"/>
    </row>
    <row r="322" spans="2:2" x14ac:dyDescent="0.3">
      <c r="B322" s="181"/>
    </row>
    <row r="323" spans="2:2" x14ac:dyDescent="0.3">
      <c r="B323" s="181"/>
    </row>
    <row r="324" spans="2:2" x14ac:dyDescent="0.3">
      <c r="B324" s="181"/>
    </row>
    <row r="325" spans="2:2" x14ac:dyDescent="0.3">
      <c r="B325" s="181"/>
    </row>
    <row r="326" spans="2:2" x14ac:dyDescent="0.3">
      <c r="B326" s="181"/>
    </row>
    <row r="327" spans="2:2" x14ac:dyDescent="0.3">
      <c r="B327" s="181"/>
    </row>
    <row r="328" spans="2:2" x14ac:dyDescent="0.3">
      <c r="B328" s="181"/>
    </row>
    <row r="329" spans="2:2" x14ac:dyDescent="0.3">
      <c r="B329" s="181"/>
    </row>
    <row r="330" spans="2:2" x14ac:dyDescent="0.3">
      <c r="B330" s="181"/>
    </row>
    <row r="342" spans="2:2" x14ac:dyDescent="0.3">
      <c r="B342" s="181"/>
    </row>
    <row r="343" spans="2:2" x14ac:dyDescent="0.3">
      <c r="B343" s="181"/>
    </row>
    <row r="344" spans="2:2" x14ac:dyDescent="0.3">
      <c r="B344" s="181"/>
    </row>
    <row r="345" spans="2:2" x14ac:dyDescent="0.3">
      <c r="B345" s="181"/>
    </row>
    <row r="346" spans="2:2" x14ac:dyDescent="0.3">
      <c r="B346" s="181"/>
    </row>
    <row r="347" spans="2:2" x14ac:dyDescent="0.3">
      <c r="B347" s="181"/>
    </row>
    <row r="348" spans="2:2" x14ac:dyDescent="0.3">
      <c r="B348" s="181"/>
    </row>
    <row r="349" spans="2:2" x14ac:dyDescent="0.3">
      <c r="B349" s="181"/>
    </row>
    <row r="350" spans="2:2" x14ac:dyDescent="0.3">
      <c r="B350" s="181"/>
    </row>
    <row r="352" spans="2:2" x14ac:dyDescent="0.3">
      <c r="B352" s="181"/>
    </row>
    <row r="353" spans="2:2" x14ac:dyDescent="0.3">
      <c r="B353" s="181"/>
    </row>
    <row r="354" spans="2:2" x14ac:dyDescent="0.3">
      <c r="B354" s="181"/>
    </row>
    <row r="355" spans="2:2" x14ac:dyDescent="0.3">
      <c r="B355" s="181"/>
    </row>
    <row r="356" spans="2:2" x14ac:dyDescent="0.3">
      <c r="B356" s="181"/>
    </row>
    <row r="358" spans="2:2" x14ac:dyDescent="0.3">
      <c r="B358" s="181"/>
    </row>
    <row r="361" spans="2:2" x14ac:dyDescent="0.3">
      <c r="B361" s="181"/>
    </row>
    <row r="364" spans="2:2" x14ac:dyDescent="0.3">
      <c r="B364" s="181"/>
    </row>
    <row r="365" spans="2:2" x14ac:dyDescent="0.3">
      <c r="B365" s="181"/>
    </row>
    <row r="366" spans="2:2" x14ac:dyDescent="0.3">
      <c r="B366" s="181"/>
    </row>
    <row r="367" spans="2:2" x14ac:dyDescent="0.3">
      <c r="B367" s="181"/>
    </row>
    <row r="368" spans="2:2" x14ac:dyDescent="0.3">
      <c r="B368" s="181"/>
    </row>
    <row r="369" spans="2:2" x14ac:dyDescent="0.3">
      <c r="B369" s="181"/>
    </row>
    <row r="370" spans="2:2" x14ac:dyDescent="0.3">
      <c r="B370" s="181"/>
    </row>
    <row r="371" spans="2:2" x14ac:dyDescent="0.3">
      <c r="B371" s="181"/>
    </row>
    <row r="372" spans="2:2" x14ac:dyDescent="0.3">
      <c r="B372" s="181"/>
    </row>
    <row r="373" spans="2:2" x14ac:dyDescent="0.3">
      <c r="B373" s="181"/>
    </row>
    <row r="374" spans="2:2" x14ac:dyDescent="0.3">
      <c r="B374" s="181"/>
    </row>
    <row r="375" spans="2:2" x14ac:dyDescent="0.3">
      <c r="B375" s="181"/>
    </row>
    <row r="376" spans="2:2" x14ac:dyDescent="0.3">
      <c r="B376" s="181"/>
    </row>
    <row r="377" spans="2:2" x14ac:dyDescent="0.3">
      <c r="B377" s="181"/>
    </row>
    <row r="378" spans="2:2" x14ac:dyDescent="0.3">
      <c r="B378" s="181"/>
    </row>
    <row r="379" spans="2:2" x14ac:dyDescent="0.3">
      <c r="B379" s="181"/>
    </row>
    <row r="380" spans="2:2" x14ac:dyDescent="0.3">
      <c r="B380" s="181"/>
    </row>
    <row r="381" spans="2:2" x14ac:dyDescent="0.3">
      <c r="B381" s="181"/>
    </row>
    <row r="382" spans="2:2" x14ac:dyDescent="0.3">
      <c r="B382" s="181"/>
    </row>
    <row r="386" spans="2:2" x14ac:dyDescent="0.3">
      <c r="B386" s="161"/>
    </row>
    <row r="403" spans="2:2" x14ac:dyDescent="0.3">
      <c r="B403" s="313"/>
    </row>
  </sheetData>
  <protectedRanges>
    <protectedRange sqref="B21 C52:C88 B52 B24:B27 C13:C20 C29:C31 A53:B88 C23:C27 C6:C11 B32:C43" name="Glossary_1"/>
  </protectedRanges>
  <pageMargins left="0.7" right="0.7" top="0.75" bottom="0.75" header="0.3" footer="0.3"/>
  <pageSetup scale="35" orientation="portrait" r:id="rId1"/>
  <headerFooter>
    <oddFooter>&amp;R_x000D_&amp;1#&amp;"Aptos"&amp;10&amp;K0078D7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1"/>
  <sheetViews>
    <sheetView zoomScaleNormal="100" workbookViewId="0"/>
  </sheetViews>
  <sheetFormatPr defaultRowHeight="14.4" x14ac:dyDescent="0.25"/>
  <cols>
    <col min="1" max="1" width="0.44140625" customWidth="1"/>
    <col min="2" max="2" width="21.33203125" customWidth="1"/>
    <col min="3" max="3" width="10.21875" customWidth="1"/>
    <col min="4" max="4" width="3.5546875" customWidth="1"/>
    <col min="5" max="5" width="11.109375" customWidth="1"/>
    <col min="6" max="6" width="1" customWidth="1"/>
    <col min="7" max="7" width="0.33203125" customWidth="1"/>
    <col min="8" max="8" width="4.44140625" customWidth="1"/>
    <col min="9" max="9" width="15.77734375" customWidth="1"/>
    <col min="10" max="10" width="0.44140625" customWidth="1"/>
    <col min="11" max="11" width="14.21875" customWidth="1"/>
    <col min="12" max="12" width="0.109375" customWidth="1"/>
    <col min="13" max="13" width="0.44140625" customWidth="1"/>
  </cols>
  <sheetData>
    <row r="1" spans="2:12" s="1" customFormat="1" ht="5.25" customHeight="1" x14ac:dyDescent="0.15"/>
    <row r="2" spans="2:12" s="1" customFormat="1" ht="3.75" customHeight="1" x14ac:dyDescent="0.15">
      <c r="B2" s="64"/>
    </row>
    <row r="3" spans="2:12" s="1" customFormat="1" ht="22.95" customHeight="1" x14ac:dyDescent="0.15">
      <c r="B3" s="64"/>
      <c r="D3" s="66" t="s">
        <v>0</v>
      </c>
      <c r="E3" s="66"/>
      <c r="F3" s="66"/>
      <c r="G3" s="66"/>
      <c r="H3" s="66"/>
      <c r="I3" s="66"/>
      <c r="J3" s="66"/>
      <c r="K3" s="66"/>
      <c r="L3" s="66"/>
    </row>
    <row r="4" spans="2:12" s="1" customFormat="1" ht="11.1" customHeight="1" x14ac:dyDescent="0.15">
      <c r="B4" s="64"/>
    </row>
    <row r="5" spans="2:12" s="1" customFormat="1" ht="3.75" customHeight="1" x14ac:dyDescent="0.15"/>
    <row r="6" spans="2:12" s="1" customFormat="1" ht="33" customHeight="1" x14ac:dyDescent="0.15">
      <c r="B6" s="65" t="s">
        <v>941</v>
      </c>
      <c r="C6" s="65"/>
      <c r="D6" s="65"/>
      <c r="E6" s="65"/>
      <c r="F6" s="65"/>
      <c r="G6" s="65"/>
      <c r="H6" s="65"/>
      <c r="I6" s="65"/>
      <c r="J6" s="65"/>
      <c r="K6" s="65"/>
    </row>
    <row r="7" spans="2:12" s="1" customFormat="1" ht="10.65" customHeight="1" x14ac:dyDescent="0.15"/>
    <row r="8" spans="2:12" s="1" customFormat="1" ht="19.2" customHeight="1" x14ac:dyDescent="0.15">
      <c r="B8" s="69" t="s">
        <v>942</v>
      </c>
      <c r="C8" s="69"/>
      <c r="D8" s="69"/>
      <c r="E8" s="69"/>
      <c r="F8" s="69"/>
      <c r="G8" s="69"/>
      <c r="H8" s="69"/>
      <c r="I8" s="69"/>
      <c r="J8" s="69"/>
      <c r="K8" s="69"/>
      <c r="L8" s="69"/>
    </row>
    <row r="9" spans="2:12" s="1" customFormat="1" ht="2.7" customHeight="1" x14ac:dyDescent="0.15"/>
    <row r="10" spans="2:12" s="1" customFormat="1" ht="3.75" customHeight="1" x14ac:dyDescent="0.15">
      <c r="B10" s="68" t="s">
        <v>942</v>
      </c>
    </row>
    <row r="11" spans="2:12" s="1" customFormat="1" ht="21.3" customHeight="1" x14ac:dyDescent="0.15">
      <c r="B11" s="68"/>
      <c r="C11" s="74">
        <v>46142</v>
      </c>
      <c r="D11" s="74"/>
    </row>
    <row r="12" spans="2:12" s="1" customFormat="1" ht="4.2" customHeight="1" x14ac:dyDescent="0.15">
      <c r="B12" s="68"/>
    </row>
    <row r="13" spans="2:12" s="1" customFormat="1" ht="6.9" customHeight="1" x14ac:dyDescent="0.15"/>
    <row r="14" spans="2:12" s="1" customFormat="1" ht="19.2" customHeight="1" x14ac:dyDescent="0.15">
      <c r="B14" s="69" t="s">
        <v>943</v>
      </c>
      <c r="C14" s="69"/>
      <c r="D14" s="69"/>
      <c r="E14" s="69"/>
      <c r="F14" s="69"/>
      <c r="G14" s="69"/>
      <c r="H14" s="69"/>
      <c r="I14" s="69"/>
      <c r="J14" s="69"/>
      <c r="K14" s="69"/>
      <c r="L14" s="69"/>
    </row>
    <row r="15" spans="2:12" s="1" customFormat="1" ht="12.75" customHeight="1" x14ac:dyDescent="0.15"/>
    <row r="16" spans="2:12" s="1" customFormat="1" ht="17.55" customHeight="1" x14ac:dyDescent="0.15">
      <c r="B16" s="70" t="s">
        <v>923</v>
      </c>
      <c r="C16" s="70"/>
      <c r="D16" s="75"/>
      <c r="E16" s="75"/>
      <c r="F16" s="75"/>
      <c r="G16" s="75"/>
      <c r="H16" s="75"/>
      <c r="I16" s="75"/>
      <c r="J16" s="75"/>
      <c r="K16" s="75"/>
    </row>
    <row r="17" spans="2:11" s="1" customFormat="1" ht="14.85" customHeight="1" x14ac:dyDescent="0.15">
      <c r="B17" s="71" t="s">
        <v>924</v>
      </c>
      <c r="C17" s="71"/>
      <c r="D17" s="71" t="s">
        <v>925</v>
      </c>
      <c r="E17" s="71"/>
      <c r="F17" s="71"/>
      <c r="G17" s="71" t="s">
        <v>926</v>
      </c>
      <c r="H17" s="71"/>
      <c r="I17" s="71"/>
      <c r="J17" s="71"/>
      <c r="K17" s="71"/>
    </row>
    <row r="18" spans="2:11" s="1" customFormat="1" ht="14.4" customHeight="1" x14ac:dyDescent="0.15"/>
    <row r="19" spans="2:11" s="1" customFormat="1" ht="16.5" customHeight="1" x14ac:dyDescent="0.15">
      <c r="B19" s="72" t="s">
        <v>927</v>
      </c>
      <c r="C19" s="72"/>
      <c r="D19" s="72"/>
      <c r="E19" s="72"/>
      <c r="F19" s="75"/>
      <c r="G19" s="75"/>
      <c r="H19" s="75"/>
      <c r="I19" s="75"/>
      <c r="J19" s="76"/>
      <c r="K19" s="76"/>
    </row>
    <row r="20" spans="2:11" s="1" customFormat="1" ht="14.85" customHeight="1" x14ac:dyDescent="0.15">
      <c r="B20" s="73" t="s">
        <v>928</v>
      </c>
      <c r="C20" s="73"/>
      <c r="D20" s="73" t="s">
        <v>929</v>
      </c>
      <c r="E20" s="73"/>
      <c r="F20" s="73"/>
      <c r="G20" s="73" t="s">
        <v>930</v>
      </c>
      <c r="H20" s="73"/>
      <c r="I20" s="73"/>
      <c r="J20" s="73"/>
      <c r="K20" s="73"/>
    </row>
    <row r="21" spans="2:11" s="1" customFormat="1" ht="14.4" customHeight="1" x14ac:dyDescent="0.15"/>
    <row r="22" spans="2:11" s="1" customFormat="1" ht="16.5" customHeight="1" x14ac:dyDescent="0.15">
      <c r="B22" s="72" t="s">
        <v>931</v>
      </c>
      <c r="C22" s="72"/>
      <c r="D22" s="72"/>
      <c r="E22" s="72"/>
      <c r="F22" s="72"/>
      <c r="G22" s="72"/>
      <c r="H22" s="75"/>
      <c r="I22" s="75"/>
      <c r="J22" s="75"/>
      <c r="K22" s="7"/>
    </row>
    <row r="23" spans="2:11" s="1" customFormat="1" ht="14.85" customHeight="1" x14ac:dyDescent="0.15">
      <c r="B23" s="73" t="s">
        <v>932</v>
      </c>
      <c r="C23" s="73"/>
      <c r="D23" s="73" t="s">
        <v>933</v>
      </c>
      <c r="E23" s="73"/>
      <c r="F23" s="73"/>
      <c r="G23" s="73" t="s">
        <v>934</v>
      </c>
      <c r="H23" s="73"/>
      <c r="I23" s="73"/>
      <c r="J23" s="73"/>
      <c r="K23" s="73"/>
    </row>
    <row r="24" spans="2:11" s="1" customFormat="1" ht="13.35" customHeight="1" x14ac:dyDescent="0.15"/>
    <row r="25" spans="2:11" s="1" customFormat="1" ht="14.85" customHeight="1" x14ac:dyDescent="0.15">
      <c r="B25" s="72" t="s">
        <v>935</v>
      </c>
      <c r="C25" s="72"/>
      <c r="D25" s="76"/>
      <c r="E25" s="76"/>
      <c r="F25" s="76"/>
      <c r="G25" s="76"/>
      <c r="H25" s="76"/>
      <c r="I25" s="76"/>
      <c r="J25" s="76"/>
      <c r="K25" s="76"/>
    </row>
    <row r="26" spans="2:11" s="1" customFormat="1" ht="14.85" customHeight="1" x14ac:dyDescent="0.15">
      <c r="B26" s="73" t="s">
        <v>936</v>
      </c>
      <c r="C26" s="73"/>
      <c r="D26" s="67"/>
      <c r="E26" s="67"/>
      <c r="F26" s="67"/>
      <c r="G26" s="67"/>
      <c r="H26" s="67"/>
      <c r="I26" s="67"/>
      <c r="J26" s="67"/>
      <c r="K26" s="67"/>
    </row>
    <row r="27" spans="2:11" s="1" customFormat="1" ht="11.1" customHeight="1" x14ac:dyDescent="0.15"/>
    <row r="28" spans="2:11" s="1" customFormat="1" ht="14.85" customHeight="1" x14ac:dyDescent="0.15">
      <c r="B28" s="72" t="s">
        <v>937</v>
      </c>
      <c r="C28" s="72"/>
      <c r="D28" s="72"/>
      <c r="E28" s="72"/>
      <c r="F28" s="72"/>
      <c r="G28" s="72"/>
      <c r="H28" s="72"/>
      <c r="I28" s="72"/>
      <c r="J28" s="72"/>
      <c r="K28" s="72"/>
    </row>
    <row r="29" spans="2:11" s="1" customFormat="1" ht="14.85" customHeight="1" x14ac:dyDescent="0.15">
      <c r="B29" s="73" t="s">
        <v>938</v>
      </c>
      <c r="C29" s="73"/>
      <c r="D29" s="73"/>
      <c r="E29" s="73"/>
      <c r="F29" s="73"/>
      <c r="G29" s="73"/>
      <c r="H29" s="73"/>
      <c r="I29" s="73"/>
      <c r="J29" s="73"/>
      <c r="K29" s="73"/>
    </row>
    <row r="30" spans="2:11" s="1" customFormat="1" ht="14.85" customHeight="1" x14ac:dyDescent="0.15">
      <c r="B30" s="73" t="s">
        <v>939</v>
      </c>
      <c r="C30" s="73"/>
      <c r="D30" s="73"/>
      <c r="E30" s="73"/>
      <c r="F30" s="73"/>
      <c r="G30" s="73"/>
      <c r="H30" s="73"/>
      <c r="I30" s="73"/>
      <c r="J30" s="73"/>
      <c r="K30" s="73"/>
    </row>
    <row r="31" spans="2:11" s="1" customFormat="1" ht="14.85" customHeight="1" x14ac:dyDescent="0.15">
      <c r="B31" s="73" t="s">
        <v>940</v>
      </c>
      <c r="C31" s="73"/>
      <c r="D31" s="73"/>
      <c r="E31" s="73"/>
      <c r="F31" s="73"/>
      <c r="G31" s="73"/>
      <c r="H31" s="73"/>
      <c r="I31" s="73"/>
      <c r="J31" s="73"/>
      <c r="K31" s="73"/>
    </row>
  </sheetData>
  <mergeCells count="34">
    <mergeCell ref="G20:K20"/>
    <mergeCell ref="G23:K23"/>
    <mergeCell ref="H22:J22"/>
    <mergeCell ref="I25:K25"/>
    <mergeCell ref="I26:K26"/>
    <mergeCell ref="B26:C26"/>
    <mergeCell ref="B28:K28"/>
    <mergeCell ref="B29:K29"/>
    <mergeCell ref="B30:K30"/>
    <mergeCell ref="B31:K31"/>
    <mergeCell ref="D26:H26"/>
    <mergeCell ref="B2:B4"/>
    <mergeCell ref="B20:C20"/>
    <mergeCell ref="B22:G22"/>
    <mergeCell ref="B23:C23"/>
    <mergeCell ref="B25:C25"/>
    <mergeCell ref="B6:K6"/>
    <mergeCell ref="B8:L8"/>
    <mergeCell ref="C11:D11"/>
    <mergeCell ref="D16:F16"/>
    <mergeCell ref="D17:F17"/>
    <mergeCell ref="D20:F20"/>
    <mergeCell ref="D23:F23"/>
    <mergeCell ref="D25:H25"/>
    <mergeCell ref="D3:L3"/>
    <mergeCell ref="F19:I19"/>
    <mergeCell ref="G16:K16"/>
    <mergeCell ref="B10:B12"/>
    <mergeCell ref="B14:L14"/>
    <mergeCell ref="B16:C16"/>
    <mergeCell ref="B17:C17"/>
    <mergeCell ref="B19:E19"/>
    <mergeCell ref="G17:K17"/>
    <mergeCell ref="J19:K19"/>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27"/>
  <sheetViews>
    <sheetView workbookViewId="0">
      <selection activeCell="H30" sqref="H30"/>
    </sheetView>
  </sheetViews>
  <sheetFormatPr defaultRowHeight="14.4" x14ac:dyDescent="0.25"/>
  <cols>
    <col min="1" max="1" width="0.44140625" customWidth="1"/>
    <col min="2" max="2" width="0.109375" customWidth="1"/>
    <col min="3" max="3" width="9.109375" customWidth="1"/>
    <col min="4" max="4" width="11" customWidth="1"/>
    <col min="5" max="5" width="15.44140625" customWidth="1"/>
    <col min="6" max="6" width="3.6640625" customWidth="1"/>
    <col min="7" max="7" width="4.6640625" customWidth="1"/>
    <col min="8" max="8" width="10.109375" customWidth="1"/>
    <col min="9" max="9" width="8.21875" customWidth="1"/>
    <col min="10" max="10" width="7.5546875" customWidth="1"/>
    <col min="11" max="11" width="8.5546875" customWidth="1"/>
    <col min="12" max="12" width="9.6640625" customWidth="1"/>
    <col min="13" max="13" width="13" customWidth="1"/>
    <col min="14" max="14" width="12.44140625" customWidth="1"/>
    <col min="15" max="15" width="12.5546875" customWidth="1"/>
    <col min="16" max="17" width="0.109375" customWidth="1"/>
  </cols>
  <sheetData>
    <row r="1" spans="2:17" s="1" customFormat="1" ht="9" customHeight="1" x14ac:dyDescent="0.15"/>
    <row r="2" spans="2:17" s="1" customFormat="1" ht="22.95" customHeight="1" x14ac:dyDescent="0.15">
      <c r="B2" s="64"/>
      <c r="C2" s="64"/>
      <c r="D2" s="64"/>
      <c r="E2" s="66" t="s">
        <v>0</v>
      </c>
      <c r="F2" s="66"/>
      <c r="G2" s="66"/>
      <c r="H2" s="66"/>
      <c r="I2" s="66"/>
      <c r="J2" s="66"/>
    </row>
    <row r="3" spans="2:17" s="1" customFormat="1" ht="14.85" customHeight="1" x14ac:dyDescent="0.15">
      <c r="B3" s="64"/>
      <c r="C3" s="64"/>
      <c r="D3" s="64"/>
    </row>
    <row r="4" spans="2:17" s="1" customFormat="1" ht="2.7" customHeight="1" x14ac:dyDescent="0.15"/>
    <row r="5" spans="2:17" s="1" customFormat="1" ht="33" customHeight="1" x14ac:dyDescent="0.15">
      <c r="C5" s="65" t="s">
        <v>984</v>
      </c>
      <c r="D5" s="65"/>
      <c r="E5" s="65"/>
      <c r="F5" s="65"/>
      <c r="G5" s="65"/>
      <c r="H5" s="65"/>
      <c r="I5" s="65"/>
      <c r="J5" s="65"/>
      <c r="K5" s="65"/>
    </row>
    <row r="6" spans="2:17" s="1" customFormat="1" ht="5.25" customHeight="1" x14ac:dyDescent="0.15"/>
    <row r="7" spans="2:17" s="1" customFormat="1" ht="19.2" customHeight="1" x14ac:dyDescent="0.15">
      <c r="C7" s="69" t="s">
        <v>985</v>
      </c>
      <c r="D7" s="69"/>
      <c r="E7" s="69"/>
      <c r="F7" s="69"/>
      <c r="G7" s="69"/>
      <c r="H7" s="69"/>
      <c r="I7" s="69"/>
      <c r="J7" s="69"/>
      <c r="K7" s="69"/>
      <c r="L7" s="69"/>
      <c r="M7" s="69"/>
      <c r="N7" s="69"/>
      <c r="O7" s="69"/>
      <c r="P7" s="69"/>
      <c r="Q7" s="69"/>
    </row>
    <row r="8" spans="2:17" s="1" customFormat="1" ht="4.2" customHeight="1" x14ac:dyDescent="0.15"/>
    <row r="9" spans="2:17" s="1" customFormat="1" ht="33.6" customHeight="1" x14ac:dyDescent="0.15">
      <c r="C9" s="10" t="s">
        <v>944</v>
      </c>
      <c r="D9" s="10" t="s">
        <v>945</v>
      </c>
      <c r="E9" s="10" t="s">
        <v>946</v>
      </c>
      <c r="F9" s="79" t="s">
        <v>947</v>
      </c>
      <c r="G9" s="79"/>
      <c r="H9" s="11" t="s">
        <v>948</v>
      </c>
      <c r="I9" s="10" t="s">
        <v>949</v>
      </c>
      <c r="J9" s="11" t="s">
        <v>950</v>
      </c>
      <c r="K9" s="10" t="s">
        <v>951</v>
      </c>
      <c r="L9" s="11" t="s">
        <v>952</v>
      </c>
      <c r="M9" s="11" t="s">
        <v>953</v>
      </c>
      <c r="N9" s="11" t="s">
        <v>954</v>
      </c>
      <c r="O9" s="11" t="s">
        <v>976</v>
      </c>
    </row>
    <row r="10" spans="2:17" s="1" customFormat="1" ht="11.1" customHeight="1" x14ac:dyDescent="0.15">
      <c r="C10" s="12" t="s">
        <v>955</v>
      </c>
      <c r="D10" s="12" t="s">
        <v>956</v>
      </c>
      <c r="E10" s="13">
        <v>2500000000</v>
      </c>
      <c r="F10" s="77">
        <v>43521</v>
      </c>
      <c r="G10" s="77"/>
      <c r="H10" s="14">
        <v>47174</v>
      </c>
      <c r="I10" s="12" t="s">
        <v>3</v>
      </c>
      <c r="J10" s="12" t="s">
        <v>957</v>
      </c>
      <c r="K10" s="15">
        <v>8.5000000000000006E-3</v>
      </c>
      <c r="L10" s="12" t="s">
        <v>958</v>
      </c>
      <c r="M10" s="12" t="s">
        <v>959</v>
      </c>
      <c r="N10" s="16">
        <v>2.8273972602739699</v>
      </c>
      <c r="O10" s="12" t="s">
        <v>977</v>
      </c>
    </row>
    <row r="11" spans="2:17" s="1" customFormat="1" ht="11.1" customHeight="1" x14ac:dyDescent="0.15">
      <c r="C11" s="12" t="s">
        <v>960</v>
      </c>
      <c r="D11" s="12" t="s">
        <v>961</v>
      </c>
      <c r="E11" s="13">
        <v>2500000000</v>
      </c>
      <c r="F11" s="77">
        <v>43971</v>
      </c>
      <c r="G11" s="77"/>
      <c r="H11" s="14">
        <v>46527</v>
      </c>
      <c r="I11" s="12" t="s">
        <v>3</v>
      </c>
      <c r="J11" s="12" t="s">
        <v>957</v>
      </c>
      <c r="K11" s="15">
        <v>1E-4</v>
      </c>
      <c r="L11" s="12" t="s">
        <v>958</v>
      </c>
      <c r="M11" s="12" t="s">
        <v>962</v>
      </c>
      <c r="N11" s="16">
        <v>1.0547945205479501</v>
      </c>
      <c r="O11" s="12" t="s">
        <v>978</v>
      </c>
    </row>
    <row r="12" spans="2:17" s="1" customFormat="1" ht="11.1" customHeight="1" x14ac:dyDescent="0.15">
      <c r="C12" s="12" t="s">
        <v>963</v>
      </c>
      <c r="D12" s="12" t="s">
        <v>964</v>
      </c>
      <c r="E12" s="13">
        <v>2500000000</v>
      </c>
      <c r="F12" s="77">
        <v>43971</v>
      </c>
      <c r="G12" s="77"/>
      <c r="H12" s="14">
        <v>47623</v>
      </c>
      <c r="I12" s="12" t="s">
        <v>3</v>
      </c>
      <c r="J12" s="12" t="s">
        <v>957</v>
      </c>
      <c r="K12" s="15">
        <v>6.9999999999999999E-4</v>
      </c>
      <c r="L12" s="12" t="s">
        <v>958</v>
      </c>
      <c r="M12" s="12" t="s">
        <v>962</v>
      </c>
      <c r="N12" s="16">
        <v>4.0575342465753401</v>
      </c>
      <c r="O12" s="12" t="s">
        <v>979</v>
      </c>
    </row>
    <row r="13" spans="2:17" s="1" customFormat="1" ht="11.1" customHeight="1" x14ac:dyDescent="0.15">
      <c r="C13" s="12" t="s">
        <v>965</v>
      </c>
      <c r="D13" s="12" t="s">
        <v>966</v>
      </c>
      <c r="E13" s="13">
        <v>1500000000</v>
      </c>
      <c r="F13" s="77">
        <v>44175</v>
      </c>
      <c r="G13" s="77"/>
      <c r="H13" s="14">
        <v>46731</v>
      </c>
      <c r="I13" s="12" t="s">
        <v>3</v>
      </c>
      <c r="J13" s="12" t="s">
        <v>957</v>
      </c>
      <c r="K13" s="15">
        <v>1E-4</v>
      </c>
      <c r="L13" s="12" t="s">
        <v>958</v>
      </c>
      <c r="M13" s="12" t="s">
        <v>967</v>
      </c>
      <c r="N13" s="16">
        <v>1.61369863013699</v>
      </c>
      <c r="O13" s="12" t="s">
        <v>980</v>
      </c>
    </row>
    <row r="14" spans="2:17" s="1" customFormat="1" ht="11.1" customHeight="1" x14ac:dyDescent="0.15">
      <c r="C14" s="12" t="s">
        <v>968</v>
      </c>
      <c r="D14" s="12" t="s">
        <v>969</v>
      </c>
      <c r="E14" s="13">
        <v>2500000000</v>
      </c>
      <c r="F14" s="77">
        <v>45686</v>
      </c>
      <c r="G14" s="77"/>
      <c r="H14" s="14">
        <v>48242</v>
      </c>
      <c r="I14" s="12" t="s">
        <v>3</v>
      </c>
      <c r="J14" s="12" t="s">
        <v>957</v>
      </c>
      <c r="K14" s="15">
        <v>2.9000000000000001E-2</v>
      </c>
      <c r="L14" s="12" t="s">
        <v>958</v>
      </c>
      <c r="M14" s="12" t="s">
        <v>970</v>
      </c>
      <c r="N14" s="16">
        <v>5.75342465753425</v>
      </c>
      <c r="O14" s="12" t="s">
        <v>981</v>
      </c>
    </row>
    <row r="15" spans="2:17" s="1" customFormat="1" ht="11.1" customHeight="1" x14ac:dyDescent="0.15">
      <c r="C15" s="12" t="s">
        <v>971</v>
      </c>
      <c r="D15" s="12" t="s">
        <v>972</v>
      </c>
      <c r="E15" s="13">
        <v>2500000000</v>
      </c>
      <c r="F15" s="77">
        <v>45686</v>
      </c>
      <c r="G15" s="77"/>
      <c r="H15" s="14">
        <v>49338</v>
      </c>
      <c r="I15" s="12" t="s">
        <v>3</v>
      </c>
      <c r="J15" s="12" t="s">
        <v>957</v>
      </c>
      <c r="K15" s="15">
        <v>3.0499999999999999E-2</v>
      </c>
      <c r="L15" s="12" t="s">
        <v>958</v>
      </c>
      <c r="M15" s="12" t="s">
        <v>970</v>
      </c>
      <c r="N15" s="16">
        <v>8.7561643835616394</v>
      </c>
      <c r="O15" s="12" t="s">
        <v>982</v>
      </c>
    </row>
    <row r="16" spans="2:17" s="1" customFormat="1" ht="11.1" customHeight="1" x14ac:dyDescent="0.15">
      <c r="C16" s="12" t="s">
        <v>973</v>
      </c>
      <c r="D16" s="12" t="s">
        <v>974</v>
      </c>
      <c r="E16" s="13">
        <v>3000000000</v>
      </c>
      <c r="F16" s="77">
        <v>46090</v>
      </c>
      <c r="G16" s="77"/>
      <c r="H16" s="14">
        <v>48647</v>
      </c>
      <c r="I16" s="12" t="s">
        <v>3</v>
      </c>
      <c r="J16" s="12" t="s">
        <v>957</v>
      </c>
      <c r="K16" s="15">
        <v>2.8400000000000002E-2</v>
      </c>
      <c r="L16" s="12" t="s">
        <v>958</v>
      </c>
      <c r="M16" s="12" t="s">
        <v>975</v>
      </c>
      <c r="N16" s="16">
        <v>6.86301369863014</v>
      </c>
      <c r="O16" s="12" t="s">
        <v>983</v>
      </c>
    </row>
    <row r="17" spans="3:16" s="1" customFormat="1" ht="11.1" customHeight="1" x14ac:dyDescent="0.15">
      <c r="C17" s="17"/>
      <c r="D17" s="18"/>
      <c r="E17" s="19">
        <v>17000000000</v>
      </c>
      <c r="F17" s="78"/>
      <c r="G17" s="78"/>
      <c r="H17" s="17"/>
      <c r="I17" s="17"/>
      <c r="J17" s="17"/>
      <c r="K17" s="17"/>
      <c r="L17" s="17"/>
      <c r="M17" s="17"/>
      <c r="N17" s="17"/>
      <c r="O17" s="17"/>
    </row>
    <row r="18" spans="3:16" s="1" customFormat="1" ht="5.85" customHeight="1" x14ac:dyDescent="0.15"/>
    <row r="19" spans="3:16" s="1" customFormat="1" ht="19.649999999999999" customHeight="1" x14ac:dyDescent="0.15">
      <c r="C19" s="69" t="s">
        <v>986</v>
      </c>
      <c r="D19" s="69"/>
      <c r="E19" s="69"/>
      <c r="F19" s="69"/>
      <c r="G19" s="69"/>
      <c r="H19" s="69"/>
      <c r="I19" s="69"/>
      <c r="J19" s="69"/>
      <c r="K19" s="69"/>
      <c r="L19" s="69"/>
      <c r="M19" s="69"/>
      <c r="N19" s="69"/>
      <c r="O19" s="69"/>
      <c r="P19" s="69"/>
    </row>
    <row r="20" spans="3:16" s="1" customFormat="1" ht="2.7" customHeight="1" x14ac:dyDescent="0.15"/>
    <row r="21" spans="3:16" s="1" customFormat="1" ht="14.85" customHeight="1" x14ac:dyDescent="0.15">
      <c r="C21" s="73" t="s">
        <v>987</v>
      </c>
      <c r="G21" s="80">
        <v>17000000000</v>
      </c>
      <c r="H21" s="80"/>
    </row>
    <row r="22" spans="3:16" s="1" customFormat="1" ht="0.45" customHeight="1" x14ac:dyDescent="0.15">
      <c r="C22" s="73"/>
      <c r="G22" s="81"/>
      <c r="H22" s="83">
        <v>1.51382352941176E-2</v>
      </c>
    </row>
    <row r="23" spans="3:16" s="1" customFormat="1" ht="14.4" customHeight="1" x14ac:dyDescent="0.15">
      <c r="C23" s="8" t="s">
        <v>988</v>
      </c>
      <c r="D23" s="8"/>
      <c r="G23" s="81"/>
      <c r="H23" s="83"/>
    </row>
    <row r="24" spans="3:16" s="1" customFormat="1" ht="1.05" customHeight="1" x14ac:dyDescent="0.15">
      <c r="C24" s="8"/>
      <c r="D24" s="8"/>
      <c r="G24" s="82"/>
      <c r="H24" s="84">
        <v>4.6548751007252198</v>
      </c>
    </row>
    <row r="25" spans="3:16" s="1" customFormat="1" ht="13.8" customHeight="1" x14ac:dyDescent="0.15">
      <c r="C25" s="8" t="s">
        <v>989</v>
      </c>
      <c r="D25" s="8"/>
      <c r="G25" s="82"/>
      <c r="H25" s="84"/>
    </row>
    <row r="26" spans="3:16" s="1" customFormat="1" ht="2.1" customHeight="1" x14ac:dyDescent="0.15">
      <c r="C26" s="8"/>
      <c r="D26" s="8"/>
    </row>
    <row r="27" spans="3:16" s="1" customFormat="1" ht="15.9" customHeight="1" x14ac:dyDescent="0.15">
      <c r="C27" s="20" t="s">
        <v>990</v>
      </c>
    </row>
  </sheetData>
  <mergeCells count="20">
    <mergeCell ref="F9:G9"/>
    <mergeCell ref="G21:H21"/>
    <mergeCell ref="G22:G23"/>
    <mergeCell ref="G24:G25"/>
    <mergeCell ref="H22:H23"/>
    <mergeCell ref="H24:H25"/>
    <mergeCell ref="B2:D3"/>
    <mergeCell ref="C19:P19"/>
    <mergeCell ref="C21:C22"/>
    <mergeCell ref="C5:K5"/>
    <mergeCell ref="C7:Q7"/>
    <mergeCell ref="E2:J2"/>
    <mergeCell ref="F10:G10"/>
    <mergeCell ref="F11:G11"/>
    <mergeCell ref="F12:G12"/>
    <mergeCell ref="F13:G13"/>
    <mergeCell ref="F14:G14"/>
    <mergeCell ref="F15:G15"/>
    <mergeCell ref="F16:G16"/>
    <mergeCell ref="F17:G17"/>
  </mergeCells>
  <pageMargins left="0.7" right="0.7" top="0.75" bottom="0.75" header="0.3" footer="0.3"/>
  <pageSetup paperSize="9" orientation="landscape"/>
  <headerFooter alignWithMargins="0">
    <oddFooter>&amp;R_x000D_&amp;1#&amp;"Aptos"&amp;10&amp;K0078D7 Classification :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0"/>
  <sheetViews>
    <sheetView zoomScaleNormal="100" workbookViewId="0"/>
  </sheetViews>
  <sheetFormatPr defaultRowHeight="14.4" x14ac:dyDescent="0.25"/>
  <cols>
    <col min="1" max="1" width="0.44140625" customWidth="1"/>
    <col min="2" max="2" width="23.21875" customWidth="1"/>
    <col min="3" max="3" width="23.33203125" customWidth="1"/>
    <col min="4" max="4" width="14.5546875" customWidth="1"/>
    <col min="5" max="5" width="19.44140625" customWidth="1"/>
    <col min="6" max="6" width="4.88671875" customWidth="1"/>
    <col min="7" max="7" width="0.109375" customWidth="1"/>
    <col min="8" max="8" width="0.21875" customWidth="1"/>
  </cols>
  <sheetData>
    <row r="1" spans="2:7" s="1" customFormat="1" ht="1.05" customHeight="1" x14ac:dyDescent="0.15"/>
    <row r="2" spans="2:7" s="1" customFormat="1" ht="7.5" customHeight="1" x14ac:dyDescent="0.15">
      <c r="B2" s="64"/>
    </row>
    <row r="3" spans="2:7" s="1" customFormat="1" ht="22.95" customHeight="1" x14ac:dyDescent="0.15">
      <c r="B3" s="64"/>
      <c r="C3" s="66" t="s">
        <v>0</v>
      </c>
      <c r="D3" s="66"/>
      <c r="E3" s="66"/>
      <c r="F3" s="66"/>
      <c r="G3" s="66"/>
    </row>
    <row r="4" spans="2:7" s="1" customFormat="1" ht="7.5" customHeight="1" x14ac:dyDescent="0.15">
      <c r="B4" s="64"/>
    </row>
    <row r="5" spans="2:7" s="1" customFormat="1" ht="4.2" customHeight="1" x14ac:dyDescent="0.15"/>
    <row r="6" spans="2:7" s="1" customFormat="1" ht="33" customHeight="1" x14ac:dyDescent="0.15">
      <c r="B6" s="65" t="s">
        <v>1007</v>
      </c>
      <c r="C6" s="65"/>
      <c r="D6" s="65"/>
      <c r="E6" s="65"/>
      <c r="F6" s="65"/>
    </row>
    <row r="7" spans="2:7" s="1" customFormat="1" ht="9.6" customHeight="1" x14ac:dyDescent="0.15"/>
    <row r="8" spans="2:7" s="1" customFormat="1" ht="19.2" customHeight="1" x14ac:dyDescent="0.15">
      <c r="B8" s="85" t="s">
        <v>1008</v>
      </c>
      <c r="C8" s="85"/>
      <c r="D8" s="85"/>
      <c r="E8" s="85"/>
      <c r="F8" s="85"/>
    </row>
    <row r="9" spans="2:7" s="1" customFormat="1" ht="12.75" customHeight="1" x14ac:dyDescent="0.15"/>
    <row r="10" spans="2:7" s="1" customFormat="1" ht="15.9" customHeight="1" x14ac:dyDescent="0.15">
      <c r="B10" s="6" t="s">
        <v>991</v>
      </c>
      <c r="C10" s="21" t="s">
        <v>992</v>
      </c>
      <c r="D10" s="21" t="s">
        <v>993</v>
      </c>
      <c r="E10" s="21" t="s">
        <v>994</v>
      </c>
    </row>
    <row r="11" spans="2:7" s="1" customFormat="1" ht="14.85" customHeight="1" x14ac:dyDescent="0.15">
      <c r="B11" s="8" t="s">
        <v>995</v>
      </c>
      <c r="C11" s="22" t="s">
        <v>996</v>
      </c>
      <c r="D11" s="22" t="s">
        <v>997</v>
      </c>
      <c r="E11" s="22" t="s">
        <v>998</v>
      </c>
    </row>
    <row r="12" spans="2:7" s="1" customFormat="1" ht="14.85" customHeight="1" x14ac:dyDescent="0.15">
      <c r="B12" s="8" t="s">
        <v>999</v>
      </c>
      <c r="C12" s="22" t="s">
        <v>1000</v>
      </c>
      <c r="D12" s="22" t="s">
        <v>997</v>
      </c>
      <c r="E12" s="22" t="s">
        <v>1001</v>
      </c>
    </row>
    <row r="13" spans="2:7" s="1" customFormat="1" ht="14.85" customHeight="1" x14ac:dyDescent="0.15">
      <c r="B13" s="8" t="s">
        <v>1002</v>
      </c>
      <c r="C13" s="22" t="s">
        <v>1003</v>
      </c>
      <c r="D13" s="22" t="s">
        <v>997</v>
      </c>
      <c r="E13" s="22" t="s">
        <v>1004</v>
      </c>
    </row>
    <row r="14" spans="2:7" s="1" customFormat="1" ht="28.8" customHeight="1" x14ac:dyDescent="0.15"/>
    <row r="15" spans="2:7" s="1" customFormat="1" ht="19.2" customHeight="1" x14ac:dyDescent="0.15">
      <c r="B15" s="85" t="s">
        <v>1009</v>
      </c>
      <c r="C15" s="85"/>
      <c r="D15" s="85"/>
      <c r="E15" s="85"/>
      <c r="F15" s="85"/>
    </row>
    <row r="16" spans="2:7" s="1" customFormat="1" ht="15.9" customHeight="1" x14ac:dyDescent="0.15"/>
    <row r="17" spans="2:4" s="1" customFormat="1" ht="15.9" customHeight="1" x14ac:dyDescent="0.15">
      <c r="B17" s="6" t="s">
        <v>991</v>
      </c>
      <c r="C17" s="21" t="s">
        <v>992</v>
      </c>
      <c r="D17" s="21" t="s">
        <v>993</v>
      </c>
    </row>
    <row r="18" spans="2:4" s="1" customFormat="1" ht="14.85" customHeight="1" x14ac:dyDescent="0.15">
      <c r="B18" s="8" t="s">
        <v>995</v>
      </c>
      <c r="C18" s="22" t="s">
        <v>1005</v>
      </c>
      <c r="D18" s="22"/>
    </row>
    <row r="19" spans="2:4" s="1" customFormat="1" ht="14.85" customHeight="1" x14ac:dyDescent="0.15">
      <c r="B19" s="8" t="s">
        <v>999</v>
      </c>
      <c r="C19" s="22" t="s">
        <v>1006</v>
      </c>
      <c r="D19" s="22" t="s">
        <v>997</v>
      </c>
    </row>
    <row r="20" spans="2:4" s="1" customFormat="1" ht="14.85" customHeight="1" x14ac:dyDescent="0.15">
      <c r="B20" s="8" t="s">
        <v>1002</v>
      </c>
      <c r="C20" s="22" t="s">
        <v>1005</v>
      </c>
      <c r="D20" s="22"/>
    </row>
  </sheetData>
  <mergeCells count="5">
    <mergeCell ref="B15:F15"/>
    <mergeCell ref="B2:B4"/>
    <mergeCell ref="B6:F6"/>
    <mergeCell ref="B8:F8"/>
    <mergeCell ref="C3:G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57"/>
  <sheetViews>
    <sheetView zoomScaleNormal="100" workbookViewId="0"/>
  </sheetViews>
  <sheetFormatPr defaultRowHeight="14.4" x14ac:dyDescent="0.25"/>
  <cols>
    <col min="1" max="1" width="0.6640625" customWidth="1"/>
    <col min="2" max="2" width="69.33203125" customWidth="1"/>
    <col min="3" max="3" width="18.109375" customWidth="1"/>
    <col min="4" max="4" width="5.88671875" customWidth="1"/>
  </cols>
  <sheetData>
    <row r="1" spans="2:4" s="1" customFormat="1" ht="9" customHeight="1" x14ac:dyDescent="0.15">
      <c r="B1" s="64"/>
    </row>
    <row r="2" spans="2:4" s="1" customFormat="1" ht="22.95" customHeight="1" x14ac:dyDescent="0.15">
      <c r="B2" s="64"/>
      <c r="C2" s="2" t="s">
        <v>0</v>
      </c>
    </row>
    <row r="3" spans="2:4" s="1" customFormat="1" ht="5.85" customHeight="1" x14ac:dyDescent="0.15">
      <c r="B3" s="64"/>
      <c r="C3" s="86"/>
    </row>
    <row r="4" spans="2:4" s="1" customFormat="1" ht="11.1" customHeight="1" x14ac:dyDescent="0.15">
      <c r="C4" s="86"/>
    </row>
    <row r="5" spans="2:4" s="1" customFormat="1" ht="33" customHeight="1" x14ac:dyDescent="0.15">
      <c r="B5" s="65" t="s">
        <v>1065</v>
      </c>
      <c r="C5" s="65"/>
    </row>
    <row r="6" spans="2:4" s="1" customFormat="1" ht="14.4" customHeight="1" x14ac:dyDescent="0.15">
      <c r="B6" s="8" t="s">
        <v>1066</v>
      </c>
    </row>
    <row r="7" spans="2:4" s="1" customFormat="1" ht="2.1" customHeight="1" x14ac:dyDescent="0.15"/>
    <row r="8" spans="2:4" s="1" customFormat="1" ht="19.2" customHeight="1" x14ac:dyDescent="0.15">
      <c r="B8" s="69" t="s">
        <v>1067</v>
      </c>
      <c r="C8" s="69"/>
    </row>
    <row r="9" spans="2:4" s="1" customFormat="1" ht="5.25" customHeight="1" x14ac:dyDescent="0.15"/>
    <row r="10" spans="2:4" s="1" customFormat="1" ht="21.3" customHeight="1" x14ac:dyDescent="0.25">
      <c r="B10" s="23" t="s">
        <v>1010</v>
      </c>
      <c r="C10" s="24">
        <v>17000000000</v>
      </c>
      <c r="D10" s="25" t="s">
        <v>1011</v>
      </c>
    </row>
    <row r="11" spans="2:4" s="1" customFormat="1" ht="21.3" customHeight="1" x14ac:dyDescent="0.25">
      <c r="B11" s="23" t="s">
        <v>1012</v>
      </c>
      <c r="C11" s="24">
        <v>22395356930.559502</v>
      </c>
      <c r="D11" s="25" t="s">
        <v>1013</v>
      </c>
    </row>
    <row r="12" spans="2:4" s="1" customFormat="1" ht="21.3" customHeight="1" x14ac:dyDescent="0.25">
      <c r="B12" s="23" t="s">
        <v>1014</v>
      </c>
      <c r="C12" s="24">
        <v>191500000</v>
      </c>
      <c r="D12" s="25" t="s">
        <v>1015</v>
      </c>
    </row>
    <row r="13" spans="2:4" s="1" customFormat="1" ht="21.3" customHeight="1" x14ac:dyDescent="0.25">
      <c r="B13" s="23" t="s">
        <v>1016</v>
      </c>
      <c r="C13" s="24">
        <v>917310326.13999999</v>
      </c>
      <c r="D13" s="25" t="s">
        <v>1017</v>
      </c>
    </row>
    <row r="14" spans="2:4" s="1" customFormat="1" ht="21.3" customHeight="1" x14ac:dyDescent="0.25">
      <c r="B14" s="23" t="s">
        <v>1018</v>
      </c>
      <c r="C14" s="26">
        <v>0.38259807392349798</v>
      </c>
      <c r="D14" s="27"/>
    </row>
    <row r="15" spans="2:4" s="1" customFormat="1" ht="5.25" customHeight="1" x14ac:dyDescent="0.15"/>
    <row r="16" spans="2:4" s="1" customFormat="1" ht="19.2" customHeight="1" x14ac:dyDescent="0.15">
      <c r="B16" s="69" t="s">
        <v>1068</v>
      </c>
      <c r="C16" s="69"/>
    </row>
    <row r="17" spans="2:4" s="1" customFormat="1" ht="5.25" customHeight="1" x14ac:dyDescent="0.15"/>
    <row r="18" spans="2:4" s="1" customFormat="1" ht="21.3" customHeight="1" x14ac:dyDescent="0.25">
      <c r="B18" s="23" t="s">
        <v>1019</v>
      </c>
      <c r="C18" s="24">
        <v>18256373731.0392</v>
      </c>
      <c r="D18" s="25" t="s">
        <v>1020</v>
      </c>
    </row>
    <row r="19" spans="2:4" s="1" customFormat="1" ht="21.3" customHeight="1" x14ac:dyDescent="0.25">
      <c r="B19" s="23" t="s">
        <v>1021</v>
      </c>
      <c r="C19" s="26">
        <v>1.0739043371199499</v>
      </c>
      <c r="D19" s="28" t="s">
        <v>1022</v>
      </c>
    </row>
    <row r="20" spans="2:4" s="1" customFormat="1" ht="21.3" customHeight="1" x14ac:dyDescent="0.25">
      <c r="B20" s="3" t="s">
        <v>1023</v>
      </c>
      <c r="C20" s="29" t="s">
        <v>1024</v>
      </c>
      <c r="D20" s="30" t="s">
        <v>1025</v>
      </c>
    </row>
    <row r="21" spans="2:4" s="1" customFormat="1" ht="5.25" customHeight="1" x14ac:dyDescent="0.15"/>
    <row r="22" spans="2:4" s="1" customFormat="1" ht="19.2" customHeight="1" x14ac:dyDescent="0.15">
      <c r="B22" s="69" t="s">
        <v>1069</v>
      </c>
      <c r="C22" s="69"/>
    </row>
    <row r="23" spans="2:4" s="1" customFormat="1" ht="5.25" customHeight="1" x14ac:dyDescent="0.15"/>
    <row r="24" spans="2:4" s="1" customFormat="1" ht="21.3" customHeight="1" x14ac:dyDescent="0.25">
      <c r="B24" s="23" t="s">
        <v>1026</v>
      </c>
      <c r="C24" s="24">
        <v>191120603.02954799</v>
      </c>
      <c r="D24" s="25" t="s">
        <v>1027</v>
      </c>
    </row>
    <row r="25" spans="2:4" s="1" customFormat="1" ht="21.3" customHeight="1" x14ac:dyDescent="0.25">
      <c r="B25" s="23" t="s">
        <v>1028</v>
      </c>
      <c r="C25" s="24">
        <v>917310326.13999999</v>
      </c>
      <c r="D25" s="25" t="s">
        <v>1029</v>
      </c>
    </row>
    <row r="26" spans="2:4" s="1" customFormat="1" ht="21.3" customHeight="1" x14ac:dyDescent="0.25">
      <c r="B26" s="23" t="s">
        <v>1030</v>
      </c>
      <c r="C26" s="31">
        <v>0</v>
      </c>
      <c r="D26" s="25" t="s">
        <v>1031</v>
      </c>
    </row>
    <row r="27" spans="2:4" s="1" customFormat="1" ht="21.3" customHeight="1" x14ac:dyDescent="0.25">
      <c r="B27" s="23" t="s">
        <v>1019</v>
      </c>
      <c r="C27" s="24">
        <v>18256373731.0392</v>
      </c>
      <c r="D27" s="25"/>
    </row>
    <row r="28" spans="2:4" s="1" customFormat="1" ht="21.3" customHeight="1" x14ac:dyDescent="0.25">
      <c r="B28" s="23" t="s">
        <v>1032</v>
      </c>
      <c r="C28" s="26">
        <v>1.1391061564828699</v>
      </c>
      <c r="D28" s="28" t="s">
        <v>1022</v>
      </c>
    </row>
    <row r="29" spans="2:4" s="1" customFormat="1" ht="21.3" customHeight="1" x14ac:dyDescent="0.25">
      <c r="B29" s="3" t="s">
        <v>1033</v>
      </c>
      <c r="C29" s="29" t="s">
        <v>1024</v>
      </c>
      <c r="D29" s="30" t="s">
        <v>1034</v>
      </c>
    </row>
    <row r="30" spans="2:4" s="1" customFormat="1" ht="5.25" customHeight="1" x14ac:dyDescent="0.15"/>
    <row r="31" spans="2:4" s="1" customFormat="1" ht="19.2" customHeight="1" x14ac:dyDescent="0.15">
      <c r="B31" s="69" t="s">
        <v>1070</v>
      </c>
      <c r="C31" s="69"/>
    </row>
    <row r="32" spans="2:4" s="1" customFormat="1" ht="5.25" customHeight="1" x14ac:dyDescent="0.15"/>
    <row r="33" spans="2:4" s="1" customFormat="1" ht="21.3" customHeight="1" x14ac:dyDescent="0.25">
      <c r="B33" s="23" t="s">
        <v>1035</v>
      </c>
      <c r="C33" s="24">
        <v>4221251915.9699998</v>
      </c>
      <c r="D33" s="25" t="s">
        <v>1036</v>
      </c>
    </row>
    <row r="34" spans="2:4" s="1" customFormat="1" ht="21.3" customHeight="1" x14ac:dyDescent="0.25">
      <c r="B34" s="23" t="s">
        <v>1037</v>
      </c>
      <c r="C34" s="24">
        <v>4221251915.9699998</v>
      </c>
      <c r="D34" s="25"/>
    </row>
    <row r="35" spans="2:4" s="1" customFormat="1" ht="21.3" customHeight="1" x14ac:dyDescent="0.25">
      <c r="B35" s="23" t="s">
        <v>1038</v>
      </c>
      <c r="C35" s="24">
        <v>0</v>
      </c>
      <c r="D35" s="25"/>
    </row>
    <row r="36" spans="2:4" s="1" customFormat="1" ht="21.3" customHeight="1" x14ac:dyDescent="0.25">
      <c r="B36" s="23" t="s">
        <v>1039</v>
      </c>
      <c r="C36" s="32" t="s">
        <v>1</v>
      </c>
      <c r="D36" s="25"/>
    </row>
    <row r="37" spans="2:4" s="1" customFormat="1" ht="21.3" customHeight="1" x14ac:dyDescent="0.25">
      <c r="B37" s="23" t="s">
        <v>1040</v>
      </c>
      <c r="C37" s="32" t="s">
        <v>1</v>
      </c>
      <c r="D37" s="27"/>
    </row>
    <row r="38" spans="2:4" s="1" customFormat="1" ht="21.3" customHeight="1" x14ac:dyDescent="0.25">
      <c r="B38" s="23" t="s">
        <v>1041</v>
      </c>
      <c r="C38" s="24">
        <v>19364804660.208698</v>
      </c>
      <c r="D38" s="25" t="s">
        <v>1042</v>
      </c>
    </row>
    <row r="39" spans="2:4" s="1" customFormat="1" ht="21.3" customHeight="1" x14ac:dyDescent="0.25">
      <c r="B39" s="23" t="s">
        <v>1019</v>
      </c>
      <c r="C39" s="24">
        <v>18256373731.0392</v>
      </c>
      <c r="D39" s="27"/>
    </row>
    <row r="40" spans="2:4" s="1" customFormat="1" ht="21.3" customHeight="1" x14ac:dyDescent="0.25">
      <c r="B40" s="23" t="s">
        <v>1043</v>
      </c>
      <c r="C40" s="24">
        <v>191120603.02954799</v>
      </c>
      <c r="D40" s="27"/>
    </row>
    <row r="41" spans="2:4" s="1" customFormat="1" ht="21.3" customHeight="1" x14ac:dyDescent="0.25">
      <c r="B41" s="23" t="s">
        <v>1044</v>
      </c>
      <c r="C41" s="24">
        <v>917310326.13999999</v>
      </c>
      <c r="D41" s="27"/>
    </row>
    <row r="42" spans="2:4" s="1" customFormat="1" ht="21.3" customHeight="1" x14ac:dyDescent="0.25">
      <c r="B42" s="23" t="s">
        <v>1040</v>
      </c>
      <c r="C42" s="32" t="s">
        <v>1</v>
      </c>
      <c r="D42" s="27"/>
    </row>
    <row r="43" spans="2:4" s="1" customFormat="1" ht="21.3" customHeight="1" x14ac:dyDescent="0.25">
      <c r="B43" s="23" t="s">
        <v>1045</v>
      </c>
      <c r="C43" s="24">
        <v>1790950000</v>
      </c>
      <c r="D43" s="25" t="s">
        <v>1046</v>
      </c>
    </row>
    <row r="44" spans="2:4" s="1" customFormat="1" ht="21.3" customHeight="1" x14ac:dyDescent="0.25">
      <c r="B44" s="23" t="s">
        <v>1047</v>
      </c>
      <c r="C44" s="24">
        <v>96181804.974354804</v>
      </c>
      <c r="D44" s="25" t="s">
        <v>1048</v>
      </c>
    </row>
    <row r="45" spans="2:4" s="1" customFormat="1" ht="21.3" customHeight="1" x14ac:dyDescent="0.25">
      <c r="B45" s="23" t="s">
        <v>1049</v>
      </c>
      <c r="C45" s="24">
        <v>17000000000</v>
      </c>
      <c r="D45" s="25" t="s">
        <v>1050</v>
      </c>
    </row>
    <row r="46" spans="2:4" s="1" customFormat="1" ht="21.3" customHeight="1" x14ac:dyDescent="0.25">
      <c r="B46" s="23" t="s">
        <v>1051</v>
      </c>
      <c r="C46" s="24">
        <v>4698924771.2043505</v>
      </c>
      <c r="D46" s="27"/>
    </row>
    <row r="47" spans="2:4" s="1" customFormat="1" ht="21.3" customHeight="1" x14ac:dyDescent="0.25">
      <c r="B47" s="3" t="s">
        <v>1052</v>
      </c>
      <c r="C47" s="29" t="s">
        <v>1024</v>
      </c>
      <c r="D47" s="27"/>
    </row>
    <row r="48" spans="2:4" s="1" customFormat="1" ht="5.25" customHeight="1" x14ac:dyDescent="0.15"/>
    <row r="49" spans="2:4" s="1" customFormat="1" ht="19.649999999999999" customHeight="1" x14ac:dyDescent="0.15">
      <c r="B49" s="69" t="s">
        <v>1071</v>
      </c>
      <c r="C49" s="69"/>
    </row>
    <row r="50" spans="2:4" s="1" customFormat="1" ht="5.25" customHeight="1" x14ac:dyDescent="0.15"/>
    <row r="51" spans="2:4" s="1" customFormat="1" ht="21.3" customHeight="1" x14ac:dyDescent="0.25">
      <c r="B51" s="23" t="s">
        <v>1053</v>
      </c>
      <c r="C51" s="24">
        <v>2188948660.6628799</v>
      </c>
      <c r="D51" s="25" t="s">
        <v>1054</v>
      </c>
    </row>
    <row r="52" spans="2:4" s="1" customFormat="1" ht="21.3" customHeight="1" x14ac:dyDescent="0.25">
      <c r="B52" s="23" t="s">
        <v>1055</v>
      </c>
      <c r="C52" s="24">
        <v>-12338374.925695799</v>
      </c>
      <c r="D52" s="25" t="s">
        <v>1056</v>
      </c>
    </row>
    <row r="53" spans="2:4" s="1" customFormat="1" ht="21.3" customHeight="1" x14ac:dyDescent="0.25">
      <c r="B53" s="23" t="s">
        <v>1057</v>
      </c>
      <c r="C53" s="24">
        <v>2176610285.7371898</v>
      </c>
      <c r="D53" s="25"/>
    </row>
    <row r="54" spans="2:4" s="1" customFormat="1" ht="21.3" customHeight="1" x14ac:dyDescent="0.25">
      <c r="B54" s="3" t="s">
        <v>1058</v>
      </c>
      <c r="C54" s="29" t="s">
        <v>1024</v>
      </c>
      <c r="D54" s="25"/>
    </row>
    <row r="55" spans="2:4" s="1" customFormat="1" ht="21.3" customHeight="1" x14ac:dyDescent="0.25">
      <c r="B55" s="23" t="s">
        <v>1059</v>
      </c>
      <c r="C55" s="24">
        <v>185702470.54289001</v>
      </c>
      <c r="D55" s="25" t="s">
        <v>1060</v>
      </c>
    </row>
    <row r="56" spans="2:4" s="1" customFormat="1" ht="21.3" customHeight="1" x14ac:dyDescent="0.25">
      <c r="B56" s="23" t="s">
        <v>1061</v>
      </c>
      <c r="C56" s="24">
        <v>2000000</v>
      </c>
      <c r="D56" s="25" t="s">
        <v>1062</v>
      </c>
    </row>
    <row r="57" spans="2:4" s="1" customFormat="1" ht="21.3" customHeight="1" x14ac:dyDescent="0.25">
      <c r="B57" s="23" t="s">
        <v>1063</v>
      </c>
      <c r="C57" s="24">
        <v>183702470.54289001</v>
      </c>
      <c r="D57" s="25" t="s">
        <v>1064</v>
      </c>
    </row>
  </sheetData>
  <mergeCells count="8">
    <mergeCell ref="B1:B3"/>
    <mergeCell ref="B16:C16"/>
    <mergeCell ref="B22:C22"/>
    <mergeCell ref="B31:C31"/>
    <mergeCell ref="B49:C49"/>
    <mergeCell ref="B5:C5"/>
    <mergeCell ref="B8:C8"/>
    <mergeCell ref="C3:C4"/>
  </mergeCells>
  <pageMargins left="0.7" right="0.7" top="0.75" bottom="0.75" header="0.3" footer="0.3"/>
  <pageSetup paperSize="9" scale="77" orientation="portrait" r:id="rId1"/>
  <headerFooter alignWithMargins="0">
    <oddFooter>&amp;R_x000D_&amp;1#&amp;"Aptos"&amp;10&amp;K0078D7 Classification : Internal</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Disclaimer</vt:lpstr>
      <vt:lpstr>Introduction</vt:lpstr>
      <vt:lpstr>A. HTT General</vt:lpstr>
      <vt:lpstr>B1. HTT Mortgage Assets</vt:lpstr>
      <vt:lpstr>C. HTT Harmonised Glossary</vt:lpstr>
      <vt:lpstr>D1. Front Page</vt:lpstr>
      <vt:lpstr>D2. Covered Bond Series</vt:lpstr>
      <vt:lpstr>D3. Ratings</vt:lpstr>
      <vt:lpstr>D4. Tests Royal Decree</vt:lpstr>
      <vt:lpstr>D5. Cover Pool Summary</vt:lpstr>
      <vt:lpstr>D6. Stratification Tables</vt:lpstr>
      <vt:lpstr>D7. Stratification Graphs</vt:lpstr>
      <vt:lpstr>D8. Performance</vt:lpstr>
      <vt:lpstr>D9. Amortisation</vt:lpstr>
      <vt:lpstr>D10. Amortisation Graph </vt:lpstr>
      <vt:lpstr>E. Optional ECB-ECAIs data</vt:lpstr>
      <vt:lpstr>Disclaimer!general_tc</vt:lpstr>
      <vt:lpstr>'A. HTT General'!Print_Area</vt:lpstr>
      <vt:lpstr>'C. HTT Harmonised Glossary'!Print_Area</vt:lpstr>
      <vt:lpstr>'D10. Amortisation Graph '!Print_Area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Leusse Gonzague</cp:lastModifiedBy>
  <dcterms:created xsi:type="dcterms:W3CDTF">2026-05-07T13:18:53Z</dcterms:created>
  <dcterms:modified xsi:type="dcterms:W3CDTF">2026-05-08T16:22:45Z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2026-05-08T16:15:26Z</vt:lpwstr>
  </property>
  <property fmtid="{D5CDD505-2E9C-101B-9397-08002B2CF9AE}" pid="4" name="MSIP_Label_8ffbc0b8-e97b-47d1-beac-cb0955d66f3b_Method">
    <vt:lpwstr>Privileged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bb3d2fc0-f3e3-4e95-9f0c-684e7e697090</vt:lpwstr>
  </property>
  <property fmtid="{D5CDD505-2E9C-101B-9397-08002B2CF9AE}" pid="8" name="MSIP_Label_8ffbc0b8-e97b-47d1-beac-cb0955d66f3b_ContentBits">
    <vt:lpwstr>2</vt:lpwstr>
  </property>
  <property fmtid="{D5CDD505-2E9C-101B-9397-08002B2CF9AE}" pid="9" name="MSIP_Label_8ffbc0b8-e97b-47d1-beac-cb0955d66f3b_Tag">
    <vt:lpwstr>10, 0, 1, 1</vt:lpwstr>
  </property>
</Properties>
</file>