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BusinessData\ALMT-Treasury\Treasury_BNB-PB-Fortis-Belgium\External\ALM Funding\Retained Covered Bonds\Monthly reports\2026\2026_09\"/>
    </mc:Choice>
  </mc:AlternateContent>
  <xr:revisionPtr revIDLastSave="0" documentId="13_ncr:1_{A40CFF74-21E5-4225-970B-A342D02B1C07}" xr6:coauthVersionLast="47" xr6:coauthVersionMax="47" xr10:uidLastSave="{00000000-0000-0000-0000-000000000000}"/>
  <bookViews>
    <workbookView xWindow="-108" yWindow="-108" windowWidth="23256" windowHeight="12456" xr2:uid="{00000000-000D-0000-FFFF-FFFF00000000}"/>
  </bookViews>
  <sheets>
    <sheet name="Disclaimer" sheetId="15" r:id="rId1"/>
    <sheet name="Introduction" sheetId="16" r:id="rId2"/>
    <sheet name="A. HTT General" sheetId="17" r:id="rId3"/>
    <sheet name="B1. HTT Mortgage Assets" sheetId="18" r:id="rId4"/>
    <sheet name="C. HTT Harmonised Glossary" sheetId="19" r:id="rId5"/>
    <sheet name="D1. Front Page" sheetId="5" r:id="rId6"/>
    <sheet name="D2. Covered Bond Series" sheetId="6" r:id="rId7"/>
    <sheet name="D3. Ratings" sheetId="7" r:id="rId8"/>
    <sheet name="D4. Tests Royal Decree" sheetId="8" r:id="rId9"/>
    <sheet name="D5. Cover Pool Summary" sheetId="9" r:id="rId10"/>
    <sheet name="D6. Stratification Tables" sheetId="10" r:id="rId11"/>
    <sheet name="D7. Stratification Graphs" sheetId="11" r:id="rId12"/>
    <sheet name="D8. Performance" sheetId="12" r:id="rId13"/>
    <sheet name="D9. Amortisation" sheetId="13" r:id="rId14"/>
    <sheet name="D10. Amortisation Graph " sheetId="14" r:id="rId15"/>
    <sheet name="E. Optional ECB-ECAIs data" sheetId="20" r:id="rId16"/>
  </sheets>
  <definedNames>
    <definedName name="acceptable_use_policy" localSheetId="0">Disclaimer!#REF!</definedName>
    <definedName name="general_tc" localSheetId="0">Disclaimer!$A$61</definedName>
    <definedName name="_xlnm.Print_Area" localSheetId="2">'A. HTT General'!$A$1:$G$366</definedName>
    <definedName name="_xlnm.Print_Area" localSheetId="4">'C. HTT Harmonised Glossary'!$A$1:$C$57</definedName>
    <definedName name="_xlnm.Print_Area" localSheetId="14">'D10. Amortisation Graph '!$A$1:$B$2</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20" l="1"/>
  <c r="G76" i="20"/>
  <c r="G82" i="20"/>
  <c r="G83" i="20"/>
  <c r="G84" i="20"/>
  <c r="G85" i="20"/>
  <c r="G86" i="20"/>
  <c r="F12" i="18"/>
  <c r="F15" i="18" s="1"/>
  <c r="C15" i="18"/>
  <c r="F16" i="18" s="1"/>
  <c r="F17" i="18"/>
  <c r="F18" i="18"/>
  <c r="F20" i="18"/>
  <c r="F21" i="18"/>
  <c r="F22" i="18"/>
  <c r="F23" i="18"/>
  <c r="F24" i="18"/>
  <c r="F25" i="18"/>
  <c r="F26" i="18"/>
  <c r="F28" i="18"/>
  <c r="F29" i="18"/>
  <c r="F36" i="18"/>
  <c r="C44" i="18"/>
  <c r="F44" i="18" s="1"/>
  <c r="D44" i="18"/>
  <c r="F46" i="18"/>
  <c r="C72" i="18"/>
  <c r="D72" i="18"/>
  <c r="F72" i="18"/>
  <c r="C76" i="18"/>
  <c r="D76" i="18"/>
  <c r="F76" i="18"/>
  <c r="C99" i="18"/>
  <c r="D99" i="18"/>
  <c r="F99" i="18"/>
  <c r="F150" i="18"/>
  <c r="F152" i="18"/>
  <c r="F160" i="18"/>
  <c r="F161" i="18"/>
  <c r="F170" i="18"/>
  <c r="F171" i="18"/>
  <c r="F172" i="18"/>
  <c r="F173" i="18"/>
  <c r="F174" i="18"/>
  <c r="F180" i="18"/>
  <c r="F181" i="18"/>
  <c r="G191" i="18"/>
  <c r="F192" i="18"/>
  <c r="F193" i="18"/>
  <c r="G193" i="18"/>
  <c r="G195" i="18"/>
  <c r="F196" i="18"/>
  <c r="F197" i="18"/>
  <c r="G197" i="18"/>
  <c r="G199" i="18"/>
  <c r="F200" i="18"/>
  <c r="F201" i="18"/>
  <c r="G201" i="18"/>
  <c r="G203" i="18"/>
  <c r="F204" i="18"/>
  <c r="F205" i="18"/>
  <c r="G205" i="18"/>
  <c r="G207" i="18"/>
  <c r="F208" i="18"/>
  <c r="F209" i="18"/>
  <c r="G209" i="18"/>
  <c r="G211" i="18"/>
  <c r="F212" i="18"/>
  <c r="F213" i="18"/>
  <c r="G213" i="18"/>
  <c r="C214" i="18"/>
  <c r="F190" i="18" s="1"/>
  <c r="D214" i="18"/>
  <c r="G190" i="18" s="1"/>
  <c r="F219" i="18"/>
  <c r="G220" i="18"/>
  <c r="G222" i="18"/>
  <c r="G224" i="18"/>
  <c r="G226" i="18"/>
  <c r="C227" i="18"/>
  <c r="F221" i="18" s="1"/>
  <c r="D227" i="18"/>
  <c r="G221" i="18" s="1"/>
  <c r="G228" i="18"/>
  <c r="G229" i="18"/>
  <c r="G230" i="18"/>
  <c r="G231" i="18"/>
  <c r="G232" i="18"/>
  <c r="G233" i="18"/>
  <c r="G242" i="18"/>
  <c r="G244" i="18"/>
  <c r="G246" i="18"/>
  <c r="G248" i="18"/>
  <c r="C249" i="18"/>
  <c r="F243" i="18" s="1"/>
  <c r="D249" i="18"/>
  <c r="G243" i="18" s="1"/>
  <c r="G251" i="18"/>
  <c r="G252" i="18"/>
  <c r="G253" i="18"/>
  <c r="G255" i="18"/>
  <c r="D45" i="17"/>
  <c r="C47" i="17"/>
  <c r="F53" i="17"/>
  <c r="F57" i="17"/>
  <c r="C58" i="17"/>
  <c r="F56" i="17" s="1"/>
  <c r="F59" i="17"/>
  <c r="F60" i="17"/>
  <c r="F61" i="17"/>
  <c r="F62" i="17"/>
  <c r="F64" i="17"/>
  <c r="F70" i="17"/>
  <c r="F71" i="17"/>
  <c r="G71" i="17"/>
  <c r="F72" i="17"/>
  <c r="G72" i="17"/>
  <c r="F74" i="17"/>
  <c r="F75" i="17"/>
  <c r="G75" i="17"/>
  <c r="F76" i="17"/>
  <c r="G76" i="17"/>
  <c r="C77" i="17"/>
  <c r="F73" i="17" s="1"/>
  <c r="D77" i="17"/>
  <c r="G73" i="17" s="1"/>
  <c r="F78" i="17"/>
  <c r="G78" i="17"/>
  <c r="F79" i="17"/>
  <c r="G79" i="17"/>
  <c r="F80" i="17"/>
  <c r="G80" i="17"/>
  <c r="F81" i="17"/>
  <c r="F82" i="17"/>
  <c r="G82" i="17"/>
  <c r="F86" i="17"/>
  <c r="G86" i="17"/>
  <c r="F87" i="17"/>
  <c r="G87" i="17"/>
  <c r="F93" i="17"/>
  <c r="F94" i="17"/>
  <c r="G94" i="17"/>
  <c r="F95" i="17"/>
  <c r="G95" i="17"/>
  <c r="F97" i="17"/>
  <c r="F98" i="17"/>
  <c r="G98" i="17"/>
  <c r="F99" i="17"/>
  <c r="G99" i="17"/>
  <c r="C100" i="17"/>
  <c r="F96" i="17" s="1"/>
  <c r="D100" i="17"/>
  <c r="G96" i="17" s="1"/>
  <c r="F101" i="17"/>
  <c r="G101" i="17"/>
  <c r="F102" i="17"/>
  <c r="G102" i="17"/>
  <c r="F103" i="17"/>
  <c r="G103" i="17"/>
  <c r="F104" i="17"/>
  <c r="F105" i="17"/>
  <c r="G105" i="17"/>
  <c r="F112" i="17"/>
  <c r="G112" i="17"/>
  <c r="G131" i="17" s="1"/>
  <c r="G113" i="17"/>
  <c r="G114" i="17"/>
  <c r="G115" i="17"/>
  <c r="F116" i="17"/>
  <c r="G116" i="17"/>
  <c r="G117" i="17"/>
  <c r="G118" i="17"/>
  <c r="G119" i="17"/>
  <c r="F120" i="17"/>
  <c r="G120" i="17"/>
  <c r="G121" i="17"/>
  <c r="G122" i="17"/>
  <c r="G123" i="17"/>
  <c r="F124" i="17"/>
  <c r="G124" i="17"/>
  <c r="G125" i="17"/>
  <c r="G126" i="17"/>
  <c r="G127" i="17"/>
  <c r="F128" i="17"/>
  <c r="G128" i="17"/>
  <c r="G129" i="17"/>
  <c r="G130" i="17"/>
  <c r="C131" i="17"/>
  <c r="F113" i="17" s="1"/>
  <c r="F132" i="17"/>
  <c r="G132" i="17"/>
  <c r="F133" i="17"/>
  <c r="G133" i="17"/>
  <c r="G134" i="17"/>
  <c r="F135" i="17"/>
  <c r="G135" i="17"/>
  <c r="F136" i="17"/>
  <c r="G136" i="17"/>
  <c r="G138" i="17"/>
  <c r="G139" i="17"/>
  <c r="G140" i="17"/>
  <c r="G157" i="17" s="1"/>
  <c r="G141" i="17"/>
  <c r="G142" i="17"/>
  <c r="G143" i="17"/>
  <c r="G144" i="17"/>
  <c r="G145" i="17"/>
  <c r="G146" i="17"/>
  <c r="G147" i="17"/>
  <c r="G148" i="17"/>
  <c r="G149" i="17"/>
  <c r="G150" i="17"/>
  <c r="G151" i="17"/>
  <c r="G152" i="17"/>
  <c r="G153" i="17"/>
  <c r="G154" i="17"/>
  <c r="G155" i="17"/>
  <c r="G156" i="17"/>
  <c r="C157" i="17"/>
  <c r="F161" i="17" s="1"/>
  <c r="G158" i="17"/>
  <c r="G159" i="17"/>
  <c r="G160" i="17"/>
  <c r="G161" i="17"/>
  <c r="G162" i="17"/>
  <c r="F164" i="17"/>
  <c r="G164" i="17"/>
  <c r="G167" i="17" s="1"/>
  <c r="F165" i="17"/>
  <c r="G165" i="17"/>
  <c r="G166" i="17"/>
  <c r="C167" i="17"/>
  <c r="F166" i="17" s="1"/>
  <c r="F174" i="17"/>
  <c r="F175" i="17"/>
  <c r="F176" i="17"/>
  <c r="F178" i="17"/>
  <c r="C179" i="17"/>
  <c r="F177" i="17" s="1"/>
  <c r="C209" i="17"/>
  <c r="F210" i="17" s="1"/>
  <c r="F217" i="17"/>
  <c r="F220" i="17" s="1"/>
  <c r="G217" i="17"/>
  <c r="G220" i="17" s="1"/>
  <c r="F218" i="17"/>
  <c r="G218" i="17"/>
  <c r="F219" i="17"/>
  <c r="G219" i="17"/>
  <c r="C220" i="17"/>
  <c r="F221" i="17"/>
  <c r="G221" i="17"/>
  <c r="F222" i="17"/>
  <c r="G222" i="17"/>
  <c r="F223" i="17"/>
  <c r="G223" i="17"/>
  <c r="F224" i="17"/>
  <c r="G224" i="17"/>
  <c r="F225" i="17"/>
  <c r="G225" i="17"/>
  <c r="F226" i="17"/>
  <c r="G226" i="17"/>
  <c r="F227" i="17"/>
  <c r="G227" i="17"/>
  <c r="C229" i="17"/>
  <c r="C288" i="17"/>
  <c r="C289" i="17"/>
  <c r="C292" i="17"/>
  <c r="C296" i="17"/>
  <c r="C297" i="17"/>
  <c r="C298" i="17"/>
  <c r="C303" i="17"/>
  <c r="C304" i="17"/>
  <c r="F253" i="18" l="1"/>
  <c r="F246" i="18"/>
  <c r="F242" i="18"/>
  <c r="F231" i="18"/>
  <c r="F224" i="18"/>
  <c r="F220" i="18"/>
  <c r="G245" i="18"/>
  <c r="G241" i="18"/>
  <c r="G249" i="18" s="1"/>
  <c r="G223" i="18"/>
  <c r="G219" i="18"/>
  <c r="G212" i="18"/>
  <c r="G208" i="18"/>
  <c r="G204" i="18"/>
  <c r="G200" i="18"/>
  <c r="G196" i="18"/>
  <c r="G192" i="18"/>
  <c r="G214" i="18" s="1"/>
  <c r="F19" i="18"/>
  <c r="F241" i="18"/>
  <c r="F255" i="18"/>
  <c r="F251" i="18"/>
  <c r="F248" i="18"/>
  <c r="F244" i="18"/>
  <c r="F233" i="18"/>
  <c r="F229" i="18"/>
  <c r="F226" i="18"/>
  <c r="F227" i="18" s="1"/>
  <c r="F222" i="18"/>
  <c r="F211" i="18"/>
  <c r="F207" i="18"/>
  <c r="F203" i="18"/>
  <c r="F199" i="18"/>
  <c r="F195" i="18"/>
  <c r="F191" i="18"/>
  <c r="F214" i="18" s="1"/>
  <c r="G254" i="18"/>
  <c r="G250" i="18"/>
  <c r="G247" i="18"/>
  <c r="G225" i="18"/>
  <c r="G210" i="18"/>
  <c r="G206" i="18"/>
  <c r="G202" i="18"/>
  <c r="G198" i="18"/>
  <c r="G194" i="18"/>
  <c r="F252" i="18"/>
  <c r="F245" i="18"/>
  <c r="F230" i="18"/>
  <c r="F223" i="18"/>
  <c r="F254" i="18"/>
  <c r="F250" i="18"/>
  <c r="F247" i="18"/>
  <c r="F232" i="18"/>
  <c r="F228" i="18"/>
  <c r="F225" i="18"/>
  <c r="F210" i="18"/>
  <c r="F206" i="18"/>
  <c r="F202" i="18"/>
  <c r="F198" i="18"/>
  <c r="F194" i="18"/>
  <c r="F100" i="17"/>
  <c r="F167" i="17"/>
  <c r="F77" i="17"/>
  <c r="F58" i="17"/>
  <c r="F179" i="17"/>
  <c r="F215" i="17"/>
  <c r="F214" i="17"/>
  <c r="F127" i="17"/>
  <c r="F123" i="17"/>
  <c r="F119" i="17"/>
  <c r="F115" i="17"/>
  <c r="F213" i="17"/>
  <c r="F155" i="17"/>
  <c r="F151" i="17"/>
  <c r="F147" i="17"/>
  <c r="F143" i="17"/>
  <c r="F139" i="17"/>
  <c r="F134" i="17"/>
  <c r="G104" i="17"/>
  <c r="G97" i="17"/>
  <c r="G93" i="17"/>
  <c r="G100" i="17" s="1"/>
  <c r="G81" i="17"/>
  <c r="G74" i="17"/>
  <c r="G70" i="17"/>
  <c r="F153" i="17"/>
  <c r="F156" i="17"/>
  <c r="F148" i="17"/>
  <c r="F144" i="17"/>
  <c r="F193" i="17"/>
  <c r="F209" i="17" s="1"/>
  <c r="F159" i="17"/>
  <c r="F212" i="17"/>
  <c r="F162" i="17"/>
  <c r="F158" i="17"/>
  <c r="F130" i="17"/>
  <c r="F126" i="17"/>
  <c r="F122" i="17"/>
  <c r="F118" i="17"/>
  <c r="F114" i="17"/>
  <c r="F131" i="17" s="1"/>
  <c r="F149" i="17"/>
  <c r="F145" i="17"/>
  <c r="F141" i="17"/>
  <c r="F160" i="17"/>
  <c r="F208" i="17"/>
  <c r="F152" i="17"/>
  <c r="F140" i="17"/>
  <c r="F211" i="17"/>
  <c r="F154" i="17"/>
  <c r="F150" i="17"/>
  <c r="F146" i="17"/>
  <c r="F142" i="17"/>
  <c r="F138" i="17"/>
  <c r="F157" i="17" s="1"/>
  <c r="F129" i="17"/>
  <c r="F125" i="17"/>
  <c r="F121" i="17"/>
  <c r="F117" i="17"/>
  <c r="F63" i="17"/>
  <c r="F249" i="18" l="1"/>
  <c r="G227" i="18"/>
  <c r="G77" i="17"/>
</calcChain>
</file>

<file path=xl/sharedStrings.xml><?xml version="1.0" encoding="utf-8"?>
<sst xmlns="http://schemas.openxmlformats.org/spreadsheetml/2006/main" count="2349" uniqueCount="1678">
  <si>
    <t>Retained Covered Bonds</t>
  </si>
  <si>
    <t>0</t>
  </si>
  <si>
    <t>Reporting in Domestic Currency</t>
  </si>
  <si>
    <t>EUR</t>
  </si>
  <si>
    <t>CONTENT OF TAB A</t>
  </si>
  <si>
    <t>1. Basic Facts</t>
  </si>
  <si>
    <t>3. General Cover Pool / Covered Bond Information</t>
  </si>
  <si>
    <t>Field Number</t>
  </si>
  <si>
    <t>G.1.1.1</t>
  </si>
  <si>
    <t>Country</t>
  </si>
  <si>
    <t>Belgium</t>
  </si>
  <si>
    <t>G.1.1.2</t>
  </si>
  <si>
    <t>Issuer Name</t>
  </si>
  <si>
    <t>BNP Paribas Fortis SA/NV</t>
  </si>
  <si>
    <t>G.1.1.3</t>
  </si>
  <si>
    <t>Labelled Cover Pool Name</t>
  </si>
  <si>
    <t>Retained Pandbrief Programme</t>
  </si>
  <si>
    <t>G.1.1.4</t>
  </si>
  <si>
    <t>Link to Issuer's Website</t>
  </si>
  <si>
    <t>https://www.bnpparibasfortis.com/investors/coveredbonds</t>
  </si>
  <si>
    <t>G.1.1.5</t>
  </si>
  <si>
    <t>Cut-off date</t>
  </si>
  <si>
    <t>OG.1.1.2</t>
  </si>
  <si>
    <t>OG.1.1.4</t>
  </si>
  <si>
    <t>OG.1.1.5</t>
  </si>
  <si>
    <t>G.2.1.1</t>
  </si>
  <si>
    <t>G.2.1.2</t>
  </si>
  <si>
    <t>G.2.1.3</t>
  </si>
  <si>
    <t>CRR Compliance (Y/N)</t>
  </si>
  <si>
    <t>OG.2.1.1</t>
  </si>
  <si>
    <t>LCR status</t>
  </si>
  <si>
    <t>OG.2.1.2</t>
  </si>
  <si>
    <t>OG.2.1.3</t>
  </si>
  <si>
    <t>OG.2.1.4</t>
  </si>
  <si>
    <t>OG.2.1.5</t>
  </si>
  <si>
    <t>1.General Information</t>
  </si>
  <si>
    <t>G.3.1.1</t>
  </si>
  <si>
    <t>G.3.1.2</t>
  </si>
  <si>
    <t>Outstanding Covered Bonds</t>
  </si>
  <si>
    <t>OG.3.1.1</t>
  </si>
  <si>
    <t>Cover Pool Size [NPV] (mn)</t>
  </si>
  <si>
    <t>OG.3.1.2</t>
  </si>
  <si>
    <t>Outstanding Covered Bonds [NPV] (mn)</t>
  </si>
  <si>
    <t>OG.3.1.3</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</si>
  <si>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</si>
  <si>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</si>
  <si>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</si>
  <si>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</si>
  <si>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</si>
  <si>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</si>
  <si>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</si>
  <si>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</si>
  <si>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</si>
  <si>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</si>
  <si>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</si>
  <si>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</si>
  <si>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</si>
  <si>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</si>
  <si>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</si>
  <si>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Nominal (mn)</t>
  </si>
  <si>
    <t>G.3.3.1</t>
  </si>
  <si>
    <t>Mortgages</t>
  </si>
  <si>
    <t>G.3.3.2</t>
  </si>
  <si>
    <t xml:space="preserve">Public Sector </t>
  </si>
  <si>
    <t>-</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</si>
  <si>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</si>
  <si>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</si>
  <si>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</si>
  <si>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</si>
  <si>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</si>
  <si>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</si>
  <si>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</si>
  <si>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</si>
  <si>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</si>
  <si>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</si>
  <si>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</si>
  <si>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</si>
  <si>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</si>
  <si>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</si>
  <si>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</si>
  <si>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</si>
  <si>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</si>
  <si>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</si>
  <si>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</si>
  <si>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Residual Life (mn)</t>
  </si>
  <si>
    <t>By buckets:</t>
  </si>
  <si>
    <t>G.3.4.2</t>
  </si>
  <si>
    <t>G.3.4.3</t>
  </si>
  <si>
    <t>G.3.4.4</t>
  </si>
  <si>
    <t>G.3.4.5</t>
  </si>
  <si>
    <t>G.3.4.6</t>
  </si>
  <si>
    <t>G.3.4.7</t>
  </si>
  <si>
    <t>G.3.4.8</t>
  </si>
  <si>
    <t>G.3.4.9</t>
  </si>
  <si>
    <t>OG.3.4.1</t>
  </si>
  <si>
    <t>o/w 0-1 day</t>
  </si>
  <si>
    <t>OG.3.4.2</t>
  </si>
  <si>
    <t>o/w 0-0.5y</t>
  </si>
  <si>
    <t>OG.3.4.3</t>
  </si>
  <si>
    <t>OG.3.4.4</t>
  </si>
  <si>
    <t>o/w 1-1.5y</t>
  </si>
  <si>
    <t>OG.3.4.5</t>
  </si>
  <si>
    <t>OG.3.4.6</t>
  </si>
  <si>
    <t>OG.3.4.7</t>
  </si>
  <si>
    <t>OG.3.4.8</t>
  </si>
  <si>
    <t>OG.3.4.9</t>
  </si>
  <si>
    <t>5. Maturity of Covered Bonds</t>
  </si>
  <si>
    <t xml:space="preserve">Extended Maturity </t>
  </si>
  <si>
    <t>% Total Extended Maturity</t>
  </si>
  <si>
    <t>G.3.5.1</t>
  </si>
  <si>
    <t>Maturity (mn)</t>
  </si>
  <si>
    <t>G.3.5.2</t>
  </si>
  <si>
    <t>G.3.5.3</t>
  </si>
  <si>
    <t>0 - 1 Y</t>
  </si>
  <si>
    <t>G.3.5.4</t>
  </si>
  <si>
    <t>1 - 2 Y</t>
  </si>
  <si>
    <t>G.3.5.5</t>
  </si>
  <si>
    <t>2 - 3 Y</t>
  </si>
  <si>
    <t>G.3.5.6</t>
  </si>
  <si>
    <t>3 - 4 Y</t>
  </si>
  <si>
    <t>G.3.5.7</t>
  </si>
  <si>
    <t>4 - 5 Y</t>
  </si>
  <si>
    <t>G.3.5.8</t>
  </si>
  <si>
    <t>5 - 10 Y</t>
  </si>
  <si>
    <t>G.3.5.9</t>
  </si>
  <si>
    <t>10+ Y</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</si>
  <si>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</si>
  <si>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</si>
  <si>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</si>
  <si>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</si>
  <si>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</si>
  <si>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</si>
  <si>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</si>
  <si>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</si>
  <si>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</si>
  <si>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</si>
  <si>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</si>
  <si>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</si>
  <si>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</si>
  <si>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</si>
  <si>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</si>
  <si>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</si>
  <si>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</si>
  <si>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</si>
  <si>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</si>
  <si>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</si>
  <si>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</si>
  <si>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</si>
  <si>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</si>
  <si>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</si>
  <si>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</si>
  <si>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</si>
  <si>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</si>
  <si>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</si>
  <si>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</si>
  <si>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</si>
  <si>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</si>
  <si>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</si>
  <si>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</si>
  <si>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</si>
  <si>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</si>
  <si>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</si>
  <si>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</si>
  <si>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</si>
  <si>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</si>
  <si>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</si>
  <si>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</si>
  <si>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</si>
  <si>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</si>
  <si>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</si>
  <si>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</si>
  <si>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</si>
  <si>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</si>
  <si>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</si>
  <si>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</si>
  <si>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</si>
  <si>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</si>
  <si>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o/w [If relevant, please specify]</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</si>
  <si>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</si>
  <si>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</si>
  <si>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</si>
  <si>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</si>
  <si>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</si>
  <si>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</si>
  <si>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</si>
  <si>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</si>
  <si>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</si>
  <si>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</si>
  <si>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</si>
  <si>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</si>
  <si>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</si>
  <si>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</si>
  <si>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</si>
  <si>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</si>
  <si>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</si>
  <si>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</si>
  <si>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</si>
  <si>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</si>
  <si>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</si>
  <si>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</si>
  <si>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</si>
  <si>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</si>
  <si>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</si>
  <si>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</si>
  <si>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</si>
  <si>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</si>
  <si>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</si>
  <si>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</si>
  <si>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</si>
  <si>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</si>
  <si>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</si>
  <si>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</si>
  <si>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</si>
  <si>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</si>
  <si>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</si>
  <si>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</si>
  <si>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</si>
  <si>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</si>
  <si>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</si>
  <si>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</si>
  <si>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</si>
  <si>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</si>
  <si>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</si>
  <si>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</si>
  <si>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</si>
  <si>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</si>
  <si>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</si>
  <si>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</si>
  <si>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</si>
  <si>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</si>
  <si>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</si>
  <si>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</si>
  <si>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</si>
  <si>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</si>
  <si>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</si>
  <si>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</si>
  <si>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</si>
  <si>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</si>
  <si>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</si>
  <si>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</si>
  <si>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</si>
  <si>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</si>
  <si>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</si>
  <si>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</si>
  <si>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</si>
  <si>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</si>
  <si>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</si>
  <si>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</si>
  <si>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</si>
  <si>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</si>
  <si>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</si>
  <si>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</si>
  <si>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</si>
  <si>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</si>
  <si>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</si>
  <si>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</si>
  <si>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</si>
  <si>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</si>
  <si>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</si>
  <si>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</si>
  <si>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</si>
  <si>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</si>
  <si>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</si>
  <si>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</si>
  <si>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</si>
  <si>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</si>
  <si>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</si>
  <si>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</si>
  <si>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</si>
  <si>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</si>
  <si>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</si>
  <si>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</si>
  <si>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</si>
  <si>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</si>
  <si>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</si>
  <si>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</si>
  <si>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</si>
  <si>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</si>
  <si>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</si>
  <si>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</si>
  <si>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</si>
  <si>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</si>
  <si>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</si>
  <si>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</si>
  <si>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</si>
  <si>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</si>
  <si>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OG.3.10.3</t>
  </si>
  <si>
    <t>OG.3.10.4</t>
  </si>
  <si>
    <t>OG.3.10.5</t>
  </si>
  <si>
    <t>OG.3.10.6</t>
  </si>
  <si>
    <t>OG.3.10.7</t>
  </si>
  <si>
    <t>% Cover Pool</t>
  </si>
  <si>
    <t>% Covered Bonds</t>
  </si>
  <si>
    <t>G.3.11.1</t>
  </si>
  <si>
    <t>Substitute and other marketable assets</t>
  </si>
  <si>
    <t>G.3.11.2</t>
  </si>
  <si>
    <t>Central bank eligible assets</t>
  </si>
  <si>
    <t>G.3.11.3</t>
  </si>
  <si>
    <t>G.3.11.4</t>
  </si>
  <si>
    <t>OG.3.11.1</t>
  </si>
  <si>
    <t>OG.3.11.2</t>
  </si>
  <si>
    <t>OG.3.11.3</t>
  </si>
  <si>
    <t>OG.3.11.4</t>
  </si>
  <si>
    <t>OG.3.11.5</t>
  </si>
  <si>
    <t>OG.3.11.6</t>
  </si>
  <si>
    <t>OG.3.11.7</t>
  </si>
  <si>
    <t>G.3.12.1</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</si>
  <si>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</si>
  <si>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</si>
  <si>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</si>
  <si>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</si>
  <si>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</si>
  <si>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</si>
  <si>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</si>
  <si>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</si>
  <si>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</si>
  <si>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</si>
  <si>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</si>
  <si>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</si>
  <si>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</si>
  <si>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</si>
  <si>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</si>
  <si>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</si>
  <si>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</si>
  <si>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</si>
  <si>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</si>
  <si>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</si>
  <si>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</si>
  <si>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</si>
  <si>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</si>
  <si>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</si>
  <si>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</si>
  <si>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</si>
  <si>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</si>
  <si>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</si>
  <si>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</si>
  <si>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</si>
  <si>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</si>
  <si>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</si>
  <si>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</si>
  <si>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</si>
  <si>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</si>
  <si>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</si>
  <si>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</si>
  <si>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</si>
  <si>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</si>
  <si>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</si>
  <si>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</si>
  <si>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</si>
  <si>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</si>
  <si>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</si>
  <si>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</si>
  <si>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</si>
  <si>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</si>
  <si>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</si>
  <si>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</si>
  <si>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</si>
  <si>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</si>
  <si>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</si>
  <si>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</si>
  <si>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</si>
  <si>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</si>
  <si>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</si>
  <si>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</si>
  <si>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</si>
  <si>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</si>
  <si>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</si>
  <si>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</si>
  <si>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</si>
  <si>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</si>
  <si>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</si>
  <si>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</si>
  <si>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G.4.1.1</t>
  </si>
  <si>
    <t>G.4.1.2</t>
  </si>
  <si>
    <t>G.4.1.3</t>
  </si>
  <si>
    <t>Residential Mortgage Pandbrief Programme (bnpparibasfortis.com)</t>
  </si>
  <si>
    <t>G.4.1.4</t>
  </si>
  <si>
    <t>43 for Mortgage Assets</t>
  </si>
  <si>
    <t>G.4.1.5</t>
  </si>
  <si>
    <t>G.4.1.6</t>
  </si>
  <si>
    <t>186 for Residential Mortgage Assets</t>
  </si>
  <si>
    <t>G.4.1.7</t>
  </si>
  <si>
    <t>G.4.1.8</t>
  </si>
  <si>
    <t>149 for Mortgage Assets</t>
  </si>
  <si>
    <t>G.4.1.9</t>
  </si>
  <si>
    <t>G.4.1.10</t>
  </si>
  <si>
    <t>G.4.1.11</t>
  </si>
  <si>
    <t>G.4.1.12</t>
  </si>
  <si>
    <t>G.4.1.13</t>
  </si>
  <si>
    <t>215 LTV Residential Mortgage</t>
  </si>
  <si>
    <t>G.4.1.14</t>
  </si>
  <si>
    <t>230 Derivatives and Swaps</t>
  </si>
  <si>
    <t>G.4.1.15</t>
  </si>
  <si>
    <t>18 for Harmonised Glossary</t>
  </si>
  <si>
    <t>G.4.1.16</t>
  </si>
  <si>
    <t>G.4.1.17</t>
  </si>
  <si>
    <t>G.4.1.18</t>
  </si>
  <si>
    <t>link to Glossary HG 1.7</t>
  </si>
  <si>
    <t>G.4.1.19</t>
  </si>
  <si>
    <t>G.4.1.20</t>
  </si>
  <si>
    <t>179 for Mortgage Assets</t>
  </si>
  <si>
    <t>OG.4.1.1</t>
  </si>
  <si>
    <t>OG.4.1.2</t>
  </si>
  <si>
    <t>OG.4.1.3</t>
  </si>
  <si>
    <t>5. References to Capital Requirements Regulation (CRR) 129(1)</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</si>
  <si>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</si>
  <si>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</si>
  <si>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</si>
  <si>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</si>
  <si>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</si>
  <si>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</si>
  <si>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</si>
  <si>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</si>
  <si>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</si>
  <si>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</si>
  <si>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6. Other relevant information</t>
  </si>
  <si>
    <t>1. Optional information e.g. Rating triggers</t>
  </si>
  <si>
    <t>OG.6.1.1</t>
  </si>
  <si>
    <t>OG.6.1.2</t>
  </si>
  <si>
    <t>OG.6.1.3</t>
  </si>
  <si>
    <t xml:space="preserve">Cash Manager </t>
  </si>
  <si>
    <t>OG.6.1.4</t>
  </si>
  <si>
    <t>Account Bank</t>
  </si>
  <si>
    <t>OG.6.1.5</t>
  </si>
  <si>
    <t>Stand-by Account Bank</t>
  </si>
  <si>
    <t>OG.6.1.6</t>
  </si>
  <si>
    <t>OG.6.1.7</t>
  </si>
  <si>
    <t xml:space="preserve">Interest Rate Swap Provider </t>
  </si>
  <si>
    <t>OG.6.1.8</t>
  </si>
  <si>
    <t xml:space="preserve">Covered Bond Swap Provider </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</si>
  <si>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</si>
  <si>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</si>
  <si>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</si>
  <si>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</si>
  <si>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</si>
  <si>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</si>
  <si>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</si>
  <si>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</si>
  <si>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</si>
  <si>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</si>
  <si>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</si>
  <si>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</si>
  <si>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</si>
  <si>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</si>
  <si>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</si>
  <si>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</si>
  <si>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</si>
  <si>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</si>
  <si>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</si>
  <si>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</si>
  <si>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</si>
  <si>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</si>
  <si>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</si>
  <si>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</si>
  <si>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</si>
  <si>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</si>
  <si>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</si>
  <si>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</si>
  <si>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</si>
  <si>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</si>
  <si>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</si>
  <si>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</si>
  <si>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</si>
  <si>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</si>
  <si>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</si>
  <si>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</si>
  <si>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</si>
  <si>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</si>
  <si>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</si>
  <si>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</si>
  <si>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</si>
  <si>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</si>
  <si>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</si>
  <si>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</si>
  <si>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</si>
  <si>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</si>
  <si>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</si>
  <si>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</si>
  <si>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</si>
  <si>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</si>
  <si>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</si>
  <si>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</si>
  <si>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</si>
  <si>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</si>
  <si>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</si>
  <si>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</si>
  <si>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</si>
  <si>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</si>
  <si>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</si>
  <si>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</si>
  <si>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</si>
  <si>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</si>
  <si>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2. General Information</t>
  </si>
  <si>
    <t>Residential Loans</t>
  </si>
  <si>
    <t>Commercial Loans</t>
  </si>
  <si>
    <t>Total Mortgages</t>
  </si>
  <si>
    <t>M.7.2.1</t>
  </si>
  <si>
    <t>Number of mortgage loans</t>
  </si>
  <si>
    <t>OM.7.2.1</t>
  </si>
  <si>
    <t>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</si>
  <si>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</si>
  <si>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</si>
  <si>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</si>
  <si>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</si>
  <si>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</si>
  <si>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</si>
  <si>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</si>
  <si>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</si>
  <si>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</si>
  <si>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</si>
  <si>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</si>
  <si>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</si>
  <si>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</si>
  <si>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</si>
  <si>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</si>
  <si>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</si>
  <si>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</si>
  <si>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</si>
  <si>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</si>
  <si>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</si>
  <si>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</si>
  <si>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</si>
  <si>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</si>
  <si>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</si>
  <si>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</si>
  <si>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</si>
  <si>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</si>
  <si>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</si>
  <si>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</si>
  <si>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</si>
  <si>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</si>
  <si>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</si>
  <si>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</si>
  <si>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</si>
  <si>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</si>
  <si>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</si>
  <si>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</si>
  <si>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</si>
  <si>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</si>
  <si>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</si>
  <si>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</si>
  <si>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</si>
  <si>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</si>
  <si>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</si>
  <si>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</si>
  <si>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</si>
  <si>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</si>
  <si>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</si>
  <si>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</si>
  <si>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</si>
  <si>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</si>
  <si>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</si>
  <si>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</si>
  <si>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</si>
  <si>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</si>
  <si>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</si>
  <si>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</si>
  <si>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</si>
  <si>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</si>
  <si>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</si>
  <si>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</si>
  <si>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</si>
  <si>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</si>
  <si>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</si>
  <si>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</si>
  <si>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</si>
  <si>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</si>
  <si>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</si>
  <si>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</si>
  <si>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</si>
  <si>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</si>
  <si>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</si>
  <si>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</si>
  <si>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</si>
  <si>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</si>
  <si>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</si>
  <si>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</si>
  <si>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</si>
  <si>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</si>
  <si>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</si>
  <si>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</si>
  <si>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</si>
  <si>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</si>
  <si>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</si>
  <si>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</si>
  <si>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</si>
  <si>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</si>
  <si>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</si>
  <si>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</si>
  <si>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</si>
  <si>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</si>
  <si>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</si>
  <si>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</si>
  <si>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</si>
  <si>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</si>
  <si>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</si>
  <si>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</si>
  <si>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</si>
  <si>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</si>
  <si>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</si>
  <si>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</si>
  <si>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</si>
  <si>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Antwerpen</t>
  </si>
  <si>
    <t>M.7.5.2</t>
  </si>
  <si>
    <t>Vlaams-Brabant</t>
  </si>
  <si>
    <t>M.7.5.3</t>
  </si>
  <si>
    <t>Oost-Vlaanderen</t>
  </si>
  <si>
    <t>M.7.5.4</t>
  </si>
  <si>
    <t>Brussels</t>
  </si>
  <si>
    <t>M.7.5.5</t>
  </si>
  <si>
    <t>West-Vlaanderen</t>
  </si>
  <si>
    <t>M.7.5.6</t>
  </si>
  <si>
    <t>Limburg</t>
  </si>
  <si>
    <t>M.7.5.7</t>
  </si>
  <si>
    <t>Liège</t>
  </si>
  <si>
    <t>M.7.5.8</t>
  </si>
  <si>
    <t>Hainaut</t>
  </si>
  <si>
    <t>M.7.5.9</t>
  </si>
  <si>
    <t>Brabant Wallon</t>
  </si>
  <si>
    <t>M.7.5.10</t>
  </si>
  <si>
    <t>Namur</t>
  </si>
  <si>
    <t>M.7.5.11</t>
  </si>
  <si>
    <t>M.7.5.12</t>
  </si>
  <si>
    <t>M.7.5.13</t>
  </si>
  <si>
    <t>TBC at a country level</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</si>
  <si>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</si>
  <si>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</si>
  <si>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</si>
  <si>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</si>
  <si>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</si>
  <si>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</si>
  <si>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</si>
  <si>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</si>
  <si>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</si>
  <si>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</si>
  <si>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</si>
  <si>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</si>
  <si>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</si>
  <si>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</si>
  <si>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</si>
  <si>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</si>
  <si>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</si>
  <si>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</si>
  <si>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</si>
  <si>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</si>
  <si>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</si>
  <si>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</si>
  <si>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</si>
  <si>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</si>
  <si>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</si>
  <si>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</si>
  <si>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</si>
  <si>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</si>
  <si>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</si>
  <si>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</si>
  <si>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</si>
  <si>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</si>
  <si>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</si>
  <si>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</si>
  <si>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</si>
  <si>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</si>
  <si>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</si>
  <si>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</si>
  <si>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</si>
  <si>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</si>
  <si>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</si>
  <si>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</si>
  <si>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</si>
  <si>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</si>
  <si>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</si>
  <si>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</si>
  <si>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</si>
  <si>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</si>
  <si>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</si>
  <si>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</si>
  <si>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</si>
  <si>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</si>
  <si>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</si>
  <si>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</si>
  <si>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</si>
  <si>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</si>
  <si>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</si>
  <si>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</si>
  <si>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</si>
  <si>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</si>
  <si>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</si>
  <si>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</si>
  <si>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</si>
  <si>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</si>
  <si>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</si>
  <si>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</si>
  <si>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</si>
  <si>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</si>
  <si>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&lt;=100K</t>
  </si>
  <si>
    <t>M.7A.10.3</t>
  </si>
  <si>
    <t>&gt;100K and &lt;=200K</t>
  </si>
  <si>
    <t>M.7A.10.4</t>
  </si>
  <si>
    <t>&gt;200K and &lt;=300K</t>
  </si>
  <si>
    <t>M.7A.10.5</t>
  </si>
  <si>
    <t>&gt;300K and &lt;=400K</t>
  </si>
  <si>
    <t>M.7A.10.6</t>
  </si>
  <si>
    <t>&gt;400K</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</si>
  <si>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</si>
  <si>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</si>
  <si>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</si>
  <si>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</si>
  <si>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</si>
  <si>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</si>
  <si>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</si>
  <si>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</si>
  <si>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</si>
  <si>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</si>
  <si>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</si>
  <si>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</si>
  <si>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</si>
  <si>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</si>
  <si>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</si>
  <si>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</si>
  <si>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</si>
  <si>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</si>
  <si>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</si>
  <si>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</si>
  <si>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</si>
  <si>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</si>
  <si>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</si>
  <si>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</si>
  <si>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</si>
  <si>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</si>
  <si>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</si>
  <si>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</si>
  <si>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</si>
  <si>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</si>
  <si>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</si>
  <si>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</si>
  <si>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</si>
  <si>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</si>
  <si>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</si>
  <si>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</si>
  <si>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</si>
  <si>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</si>
  <si>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</si>
  <si>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</si>
  <si>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</si>
  <si>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</si>
  <si>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</si>
  <si>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</si>
  <si>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</si>
  <si>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</si>
  <si>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</si>
  <si>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</si>
  <si>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</si>
  <si>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</si>
  <si>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</si>
  <si>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</si>
  <si>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</si>
  <si>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</si>
  <si>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</si>
  <si>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</si>
  <si>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</si>
  <si>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</si>
  <si>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</si>
  <si>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</si>
  <si>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</si>
  <si>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</si>
  <si>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</si>
  <si>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</si>
  <si>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</si>
  <si>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</si>
  <si>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</si>
  <si>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</si>
  <si>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</si>
  <si>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</si>
  <si>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</si>
  <si>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</si>
  <si>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</si>
  <si>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</si>
  <si>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</si>
  <si>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</si>
  <si>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</si>
  <si>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</si>
  <si>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Owner-occupied</t>
  </si>
  <si>
    <t>M.7A.13.2</t>
  </si>
  <si>
    <t>Second home/Holiday houses</t>
  </si>
  <si>
    <t>M.7A.13.3</t>
  </si>
  <si>
    <t>Buy-to-let/Non-owner occupied</t>
  </si>
  <si>
    <t>M.7A.13.4</t>
  </si>
  <si>
    <t>Subsidised housing</t>
  </si>
  <si>
    <t>M.7A.13.5</t>
  </si>
  <si>
    <t>Agricultural</t>
  </si>
  <si>
    <t>M.7A.13.6</t>
  </si>
  <si>
    <t>Other/No data</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</si>
  <si>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</si>
  <si>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</si>
  <si>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</si>
  <si>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</si>
  <si>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</si>
  <si>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</si>
  <si>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</si>
  <si>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</si>
  <si>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</si>
  <si>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</si>
  <si>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</si>
  <si>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</si>
  <si>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</si>
  <si>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</si>
  <si>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</si>
  <si>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</si>
  <si>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</si>
  <si>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</si>
  <si>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</si>
  <si>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</si>
  <si>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</si>
  <si>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</si>
  <si>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</si>
  <si>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</si>
  <si>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</si>
  <si>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B1. Harmonised Transparency Template - Mortgage Assets</t>
  </si>
  <si>
    <t>1.  Additional information on the programme</t>
  </si>
  <si>
    <t>2.  Additional information on the swaps</t>
  </si>
  <si>
    <t>3.  Additional information on the asset distribution</t>
  </si>
  <si>
    <t>Transaction Counterparties</t>
  </si>
  <si>
    <t>Name</t>
  </si>
  <si>
    <t>E.1.1.1</t>
  </si>
  <si>
    <t>Sponsor (if applicable)</t>
  </si>
  <si>
    <t>E.1.1.2</t>
  </si>
  <si>
    <t xml:space="preserve">Servicer </t>
  </si>
  <si>
    <t>BNP Paribas Fortis</t>
  </si>
  <si>
    <t>KGCEPHLVVKVRZYO1T647</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</si>
  <si>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</si>
  <si>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</si>
  <si>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</si>
  <si>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</si>
  <si>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</si>
  <si>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</si>
  <si>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</si>
  <si>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</si>
  <si>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</si>
  <si>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</si>
  <si>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</si>
  <si>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</si>
  <si>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</si>
  <si>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</si>
  <si>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</si>
  <si>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</si>
  <si>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Stichting BNPP Fortis Pfandbriefe Representative</t>
  </si>
  <si>
    <t>E.1.1.11</t>
  </si>
  <si>
    <t>Cover Pool Monitor</t>
  </si>
  <si>
    <t>David De Schacht &amp; Jurgen De Raedemaeker</t>
  </si>
  <si>
    <t>OE.1.1.1</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</si>
  <si>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</si>
  <si>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</si>
  <si>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</si>
  <si>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</si>
  <si>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</si>
  <si>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</si>
  <si>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</si>
  <si>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</si>
  <si>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</si>
  <si>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</si>
  <si>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</si>
  <si>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</si>
  <si>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</si>
  <si>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</si>
  <si>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</si>
  <si>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</si>
  <si>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</si>
  <si>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</si>
  <si>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</si>
  <si>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</si>
  <si>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</si>
  <si>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</si>
  <si>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</si>
  <si>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</si>
  <si>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</si>
  <si>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</si>
  <si>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</si>
  <si>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</si>
  <si>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</si>
  <si>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</si>
  <si>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</si>
  <si>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</si>
  <si>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</si>
  <si>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</si>
  <si>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</si>
  <si>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</si>
  <si>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</si>
  <si>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</si>
  <si>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</si>
  <si>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</si>
  <si>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</si>
  <si>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</si>
  <si>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</si>
  <si>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</si>
  <si>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</si>
  <si>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</si>
  <si>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</si>
  <si>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</si>
  <si>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</si>
  <si>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</si>
  <si>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</si>
  <si>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</si>
  <si>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</si>
  <si>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</si>
  <si>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</si>
  <si>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</si>
  <si>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</si>
  <si>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</si>
  <si>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</si>
  <si>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</si>
  <si>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</si>
  <si>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</si>
  <si>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</si>
  <si>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30-&lt;60 days</t>
  </si>
  <si>
    <t>E.3.2.3</t>
  </si>
  <si>
    <t>60-&lt;90 days</t>
  </si>
  <si>
    <t>E.3.2.4</t>
  </si>
  <si>
    <t>90-&lt;180 days</t>
  </si>
  <si>
    <t>E.3.2.5</t>
  </si>
  <si>
    <t>&gt;= 180 days</t>
  </si>
  <si>
    <t>OE.3.2.1</t>
  </si>
  <si>
    <t>OE.3.2.2</t>
  </si>
  <si>
    <t>OE.3.2.3</t>
  </si>
  <si>
    <t>OE.3.2.4</t>
  </si>
  <si>
    <t>Head of ALM Treasury</t>
  </si>
  <si>
    <t>BORCHANI Tarak</t>
  </si>
  <si>
    <t>+32 460 25 32 60</t>
  </si>
  <si>
    <t>tarak.borchani@bnpparibasfortis.com</t>
  </si>
  <si>
    <t>Asset Based Funding</t>
  </si>
  <si>
    <t>VERVAEKE Johan</t>
  </si>
  <si>
    <t>+32 2 565 66 74</t>
  </si>
  <si>
    <t>johan.vervaeke@bnpparibasfortis.com</t>
  </si>
  <si>
    <t>Asset Based Solutions  (cover pool and management)</t>
  </si>
  <si>
    <t>MEESTER Oscar</t>
  </si>
  <si>
    <t>+ 32 2 565 32 91</t>
  </si>
  <si>
    <t>oscar.meester@bnpparibasfortis.com</t>
  </si>
  <si>
    <t>Website</t>
  </si>
  <si>
    <t>https://www.bnpparibasfortis.com/</t>
  </si>
  <si>
    <t>Remark</t>
  </si>
  <si>
    <t xml:space="preserve">The investor report is provided in pdf and excel-format. </t>
  </si>
  <si>
    <t xml:space="preserve">The excel-format has been provided for information purposes only and in case </t>
  </si>
  <si>
    <t>of contradiction between the pdf and excel-format, the pdf-format will prevail.</t>
  </si>
  <si>
    <t>EUR 20 Billion Mortgage Pandbrieven Programme</t>
  </si>
  <si>
    <t>Reporting Date</t>
  </si>
  <si>
    <t>Contact Details:</t>
  </si>
  <si>
    <t>Series</t>
  </si>
  <si>
    <t>ISIN</t>
  </si>
  <si>
    <t>Amount</t>
  </si>
  <si>
    <t>Issue Date</t>
  </si>
  <si>
    <t>Maturity Date</t>
  </si>
  <si>
    <t>Currency</t>
  </si>
  <si>
    <t>Coupon Type</t>
  </si>
  <si>
    <t>Coupon</t>
  </si>
  <si>
    <t>Day Count</t>
  </si>
  <si>
    <t>Next Interest Payment Date</t>
  </si>
  <si>
    <t>Remaining Average Life *</t>
  </si>
  <si>
    <t>BD@155375</t>
  </si>
  <si>
    <t>BE6312092115</t>
  </si>
  <si>
    <t>Fixed</t>
  </si>
  <si>
    <t>NACT</t>
  </si>
  <si>
    <t>25/02/2027</t>
  </si>
  <si>
    <t>BD@167469</t>
  </si>
  <si>
    <t>BE0002700814</t>
  </si>
  <si>
    <t>20/05/2027</t>
  </si>
  <si>
    <t>BD@167470</t>
  </si>
  <si>
    <t>BE0002701820</t>
  </si>
  <si>
    <t>BD@178945</t>
  </si>
  <si>
    <t>BE0002762434</t>
  </si>
  <si>
    <t>10/12/2026</t>
  </si>
  <si>
    <t>BD@286930</t>
  </si>
  <si>
    <t>BE6359407879</t>
  </si>
  <si>
    <t>29/01/2027</t>
  </si>
  <si>
    <t>BD@286935</t>
  </si>
  <si>
    <t>BE6359408885</t>
  </si>
  <si>
    <t>BD@311435</t>
  </si>
  <si>
    <t>BE6372380624</t>
  </si>
  <si>
    <t>09/03/2027</t>
  </si>
  <si>
    <t>Extended Maturity Date</t>
  </si>
  <si>
    <t>25/02/2030</t>
  </si>
  <si>
    <t>20/05/2028</t>
  </si>
  <si>
    <t>20/05/2031</t>
  </si>
  <si>
    <t>10/12/2028</t>
  </si>
  <si>
    <t>29/01/2033</t>
  </si>
  <si>
    <t>29/01/2036</t>
  </si>
  <si>
    <t>09/03/2034</t>
  </si>
  <si>
    <t>Covered Bond Emmission</t>
  </si>
  <si>
    <t>Outstanding Series</t>
  </si>
  <si>
    <t>Totals</t>
  </si>
  <si>
    <t>Total Outstanding (in EUR):</t>
  </si>
  <si>
    <t>Current Weighted Average Fixed Coupon:</t>
  </si>
  <si>
    <t>Weighted Average Remaining Average Life*</t>
  </si>
  <si>
    <t>* At Reporting Date until Maturity Date</t>
  </si>
  <si>
    <t>Rating Agency</t>
  </si>
  <si>
    <t>Long Term Rating</t>
  </si>
  <si>
    <t>Outlook</t>
  </si>
  <si>
    <t>Short Term Rating</t>
  </si>
  <si>
    <t>Fitch</t>
  </si>
  <si>
    <t>AA-</t>
  </si>
  <si>
    <t>stable</t>
  </si>
  <si>
    <t>F1+</t>
  </si>
  <si>
    <t>Moody's</t>
  </si>
  <si>
    <t>A3</t>
  </si>
  <si>
    <t>P-2</t>
  </si>
  <si>
    <t>Standard and Poor's</t>
  </si>
  <si>
    <t>A+</t>
  </si>
  <si>
    <t>A-1</t>
  </si>
  <si>
    <t>NR</t>
  </si>
  <si>
    <t>Aaa</t>
  </si>
  <si>
    <t>Ratings</t>
  </si>
  <si>
    <t>1. BNP Paribas Fortis Bank Senior Unsecured Ratings</t>
  </si>
  <si>
    <t>2. BNP Parisbas Fortis Mortgage Pandbrieven Ratings</t>
  </si>
  <si>
    <t>Outstanding Mortgage Pandbrieven</t>
  </si>
  <si>
    <t>(I)</t>
  </si>
  <si>
    <t>Nominal Balance Residential Mortgage Loans</t>
  </si>
  <si>
    <t>(II)</t>
  </si>
  <si>
    <t>Nominal Balance Public Finance Exposures</t>
  </si>
  <si>
    <t>(III)</t>
  </si>
  <si>
    <t>Nominal Balance Financial Institution Exposures</t>
  </si>
  <si>
    <t>(IV)</t>
  </si>
  <si>
    <t>Nominal OC Level [(II)+(III)+(IV)]/(I)-1</t>
  </si>
  <si>
    <t>Value of the Residential Loans (as defined in Royal Decree Art 6 Paraf 1)</t>
  </si>
  <si>
    <t>(V)</t>
  </si>
  <si>
    <t>Ratio Value of Resid. Mortgage Loans / Mortgage Pandbrieven Issued (V) / (I)</t>
  </si>
  <si>
    <t>Limit</t>
  </si>
  <si>
    <t>&gt; &gt; &gt; Cover Test Royal Decree Art 5 Paraf 1</t>
  </si>
  <si>
    <t>Passed</t>
  </si>
  <si>
    <t>85%</t>
  </si>
  <si>
    <t>Value of Public Finance Exposures (definition Royal Decree)</t>
  </si>
  <si>
    <t>(VI)</t>
  </si>
  <si>
    <t>Value of Financial Institution Exposures (definition Royal Decree)</t>
  </si>
  <si>
    <t>(VII)</t>
  </si>
  <si>
    <t>Principal Used for covering Interest in the 'Interest and Principal Coverage Test'</t>
  </si>
  <si>
    <t>(VIIBis)</t>
  </si>
  <si>
    <t>Ratio Value All Cover Assets / Mortgage Pandbrieven Issued [V+VI+VII+VIIBis]/I</t>
  </si>
  <si>
    <t>&gt; &gt; &gt; Cover Test Royal Decree Art 5 Paraf 2</t>
  </si>
  <si>
    <t>105%</t>
  </si>
  <si>
    <t>Interest Proceeds Cover Assets</t>
  </si>
  <si>
    <t>(VIII)</t>
  </si>
  <si>
    <t>Total Interest Proceeds Residential Mortgage Loans</t>
  </si>
  <si>
    <t>Total Interest Proceeds Public Finance Exposures</t>
  </si>
  <si>
    <t>Total Interest Proceeds  Financial Institution Exposures</t>
  </si>
  <si>
    <t>Impact Derivatives</t>
  </si>
  <si>
    <t>Principal Proceeds Cover Assets</t>
  </si>
  <si>
    <t>(IX)</t>
  </si>
  <si>
    <t>Total Principal Proceeds Public Finance Exposures</t>
  </si>
  <si>
    <t>Total Principal Proceeds Financial Institution Exposures</t>
  </si>
  <si>
    <t>Interest Requirement Covered Bonds</t>
  </si>
  <si>
    <t>(X)</t>
  </si>
  <si>
    <t>Costs, Fees and expenses Covered Bonds</t>
  </si>
  <si>
    <t>(XI)</t>
  </si>
  <si>
    <t>Principal Requirement Covered Bonds</t>
  </si>
  <si>
    <t>(XII)</t>
  </si>
  <si>
    <t>Total Surplus (+) / Deficit (-)  (VIII)+(IX)-(X)-(XI)-(XII)</t>
  </si>
  <si>
    <t>&gt; &gt; &gt; Cover Test Royal Decree Art 5 paraf 3</t>
  </si>
  <si>
    <t>Cumulative Cash Inflow Next 180 Days</t>
  </si>
  <si>
    <t>(XIII)</t>
  </si>
  <si>
    <t>Cumulative Cash Outflow Next 180 Days</t>
  </si>
  <si>
    <t>(XIV)</t>
  </si>
  <si>
    <t>Liquidity Surplus (+) / Deficit (-) (XIII)+(XIV)</t>
  </si>
  <si>
    <t>&gt; &gt; &gt; Liquidity Test Royal Decree Art 7 paraf 1</t>
  </si>
  <si>
    <t>MtM Liquid Bonds</t>
  </si>
  <si>
    <t>(XV)</t>
  </si>
  <si>
    <t>Interest Payable on Mortgage Pandbrieven next 3 months</t>
  </si>
  <si>
    <t>(XVI)</t>
  </si>
  <si>
    <t>Excess Coverage Interest Mortgage Pandbrieven by Liquid Bonds (XV)-(XVI)</t>
  </si>
  <si>
    <t>(XVII)</t>
  </si>
  <si>
    <t>Test Summary</t>
  </si>
  <si>
    <t>(all amounts in EUR unless stated otherwise)</t>
  </si>
  <si>
    <t>1. Outstanding Mortgage Pandbrieven and Cover Assets</t>
  </si>
  <si>
    <t>2. Residential Mortgage Loans Cover Test</t>
  </si>
  <si>
    <t>3. Total Asset Cover Test</t>
  </si>
  <si>
    <t>4. Interest and Principal Coverage Test</t>
  </si>
  <si>
    <t>5. Liquidity Tests</t>
  </si>
  <si>
    <t>Outstanding Balance of Residential Mortgage Loans at the Cut-off Date</t>
  </si>
  <si>
    <t>Principal Redemptions between Cut-off Date and Maturity</t>
  </si>
  <si>
    <t>Interest Payments between Cut-off Date and Maturity Date</t>
  </si>
  <si>
    <t>Number of loans</t>
  </si>
  <si>
    <t>Average Outstanding Balance per borrower</t>
  </si>
  <si>
    <t>Average Outstanding Balance per loan</t>
  </si>
  <si>
    <t>Weighted average Current Loan to Current Value</t>
  </si>
  <si>
    <t>Weighted average Current Loan to Original Value</t>
  </si>
  <si>
    <t>Weighted average seasoning (in Years)</t>
  </si>
  <si>
    <t>Weighted average remaining maturity (in years, at 0% CPR)</t>
  </si>
  <si>
    <t>Weighted average initial maturity (in years, at 0% CPR)</t>
  </si>
  <si>
    <t>Percentage of Fixed Rate Loans</t>
  </si>
  <si>
    <t>Percentage of Variable Rate Loans</t>
  </si>
  <si>
    <t>Weighted average interest rate</t>
  </si>
  <si>
    <t>Weighted average interest rate Fixed Rate Loans</t>
  </si>
  <si>
    <t>Weighted average interest rate Variable Rate Loans</t>
  </si>
  <si>
    <t>Weighted Remaining average life (in years, at 0% CPR)</t>
  </si>
  <si>
    <t>Weighted Remaining average life to interest reset (in years, at 0% CPR)</t>
  </si>
  <si>
    <t>% Construction Loans</t>
  </si>
  <si>
    <t>Registered Cash Proceeds under the Residential Mortgage Loans</t>
  </si>
  <si>
    <t>Position</t>
  </si>
  <si>
    <t>BE0000341504</t>
  </si>
  <si>
    <t>BE0000344532</t>
  </si>
  <si>
    <t>BE0000351602</t>
  </si>
  <si>
    <t>BE0000363722</t>
  </si>
  <si>
    <t>BE0000366758</t>
  </si>
  <si>
    <t>Kingdom of Belgium</t>
  </si>
  <si>
    <t>BGB 0.8 22/06/2027</t>
  </si>
  <si>
    <t>BGB 1.45 22/06/2037</t>
  </si>
  <si>
    <t>BGB 0 22/10/2027</t>
  </si>
  <si>
    <t>BGB 3.1 22/06/2035</t>
  </si>
  <si>
    <t>BGB 3.4 22/06/2036</t>
  </si>
  <si>
    <t>Nominal Amount</t>
  </si>
  <si>
    <t>F</t>
  </si>
  <si>
    <t>Standar &amp; Poor's Rating</t>
  </si>
  <si>
    <t>AA</t>
  </si>
  <si>
    <t>Fitch Rating</t>
  </si>
  <si>
    <t>Moody's Rating</t>
  </si>
  <si>
    <t>Aa3</t>
  </si>
  <si>
    <t>Cover Pool Summary</t>
  </si>
  <si>
    <t>(All Amounts are in Euro)</t>
  </si>
  <si>
    <t>Portfolio Cut-off Date</t>
  </si>
  <si>
    <t>1. Residential Mortgage Loans</t>
  </si>
  <si>
    <t>See Stratification Tables Mortgages for more details</t>
  </si>
  <si>
    <t>2. Registered Cash</t>
  </si>
  <si>
    <t>3. Public Sector Exposure (Liquid Bond Positions)</t>
  </si>
  <si>
    <t>4. Derivatives</t>
  </si>
  <si>
    <t>None</t>
  </si>
  <si>
    <t>5. Prepayments Last Calendar Month</t>
  </si>
  <si>
    <t>In EUR</t>
  </si>
  <si>
    <t>In %</t>
  </si>
  <si>
    <t>In number of loans</t>
  </si>
  <si>
    <t>In Years</t>
  </si>
  <si>
    <t>&lt;=1</t>
  </si>
  <si>
    <t>&gt;1 and &lt;=2</t>
  </si>
  <si>
    <t>&gt;2 and &lt;=3</t>
  </si>
  <si>
    <t>&gt;3 and &lt;=4</t>
  </si>
  <si>
    <t>&gt;4 and &lt;=5</t>
  </si>
  <si>
    <t>&gt;5 and &lt;=6</t>
  </si>
  <si>
    <t>&gt;6 and &lt;=7</t>
  </si>
  <si>
    <t>&gt;7 and &lt;=8</t>
  </si>
  <si>
    <t>&gt;8 and &lt;=9</t>
  </si>
  <si>
    <t>&gt;9 and &lt;=10</t>
  </si>
  <si>
    <t>&gt;10 and &lt;=11</t>
  </si>
  <si>
    <t>&gt;11 and &lt;=12</t>
  </si>
  <si>
    <t>&gt;12 and &lt;=13</t>
  </si>
  <si>
    <t>&gt;13 and &lt;=14</t>
  </si>
  <si>
    <t>&gt;14 and &lt;=15</t>
  </si>
  <si>
    <t>&gt;15 and &lt;=16</t>
  </si>
  <si>
    <t>&gt;16 and &lt;=17</t>
  </si>
  <si>
    <t>&gt;17 and &lt;=18</t>
  </si>
  <si>
    <t>&gt;18 and &lt;=19</t>
  </si>
  <si>
    <t>&gt;19 and &lt;=20</t>
  </si>
  <si>
    <t>&gt;20 and &lt;=21</t>
  </si>
  <si>
    <t>&gt;21 and &lt;=22</t>
  </si>
  <si>
    <t>&gt;22 and &lt;=23</t>
  </si>
  <si>
    <t>&gt;23 and &lt;=24</t>
  </si>
  <si>
    <t>&gt;24 and &lt;=25</t>
  </si>
  <si>
    <t>&gt;29 and &lt;=30</t>
  </si>
  <si>
    <t>&gt;27 and &lt;=28</t>
  </si>
  <si>
    <t>&gt;30 and &lt;=31</t>
  </si>
  <si>
    <t>&gt;25 and &lt;=26</t>
  </si>
  <si>
    <t>&gt;36 and &lt;=37</t>
  </si>
  <si>
    <t>&gt;28 and &lt;=29</t>
  </si>
  <si>
    <t>&gt;26 and &lt;=27</t>
  </si>
  <si>
    <t>&lt;0</t>
  </si>
  <si>
    <t>&gt;33 and &lt;=34</t>
  </si>
  <si>
    <t>&gt;34 and &lt;=35</t>
  </si>
  <si>
    <t>&gt;35 and &lt;=36</t>
  </si>
  <si>
    <t>&gt;39 and &lt;=40</t>
  </si>
  <si>
    <t>&gt;32 and &lt;=33</t>
  </si>
  <si>
    <t>&gt;31 and &lt;=32</t>
  </si>
  <si>
    <t>&gt;40 and &lt;=41</t>
  </si>
  <si>
    <t>&gt;37 and &lt;=38</t>
  </si>
  <si>
    <t>Year</t>
  </si>
  <si>
    <t>In EUR * 1000</t>
  </si>
  <si>
    <t>In number of Borrowers</t>
  </si>
  <si>
    <t>&lt;=100</t>
  </si>
  <si>
    <t>&gt;100 and &lt;=200</t>
  </si>
  <si>
    <t>&gt;200 and &lt;=300</t>
  </si>
  <si>
    <t>&gt;300 and &lt;=400</t>
  </si>
  <si>
    <t>&gt;400</t>
  </si>
  <si>
    <t>0 - 0.5%</t>
  </si>
  <si>
    <t>0.5 - 1%</t>
  </si>
  <si>
    <t>1 - 1.5%</t>
  </si>
  <si>
    <t>1.5 - 2%</t>
  </si>
  <si>
    <t>2 - 2.5%</t>
  </si>
  <si>
    <t>2.5 - 3%</t>
  </si>
  <si>
    <t>3 - 3.5%</t>
  </si>
  <si>
    <t>3.5 - 4%</t>
  </si>
  <si>
    <t>4 - 4.5%</t>
  </si>
  <si>
    <t>4.5 - 5%</t>
  </si>
  <si>
    <t>5 - 5.5%</t>
  </si>
  <si>
    <t>5.5 - 6%</t>
  </si>
  <si>
    <t>6 - 6.5%</t>
  </si>
  <si>
    <t>6.5 - 7%</t>
  </si>
  <si>
    <t>7.5 - 8%</t>
  </si>
  <si>
    <t>7 - 7.5%</t>
  </si>
  <si>
    <t>Variable</t>
  </si>
  <si>
    <t>Variable With Cap</t>
  </si>
  <si>
    <t>2026</t>
  </si>
  <si>
    <t>2027</t>
  </si>
  <si>
    <t>2028</t>
  </si>
  <si>
    <t>2029</t>
  </si>
  <si>
    <t>2030</t>
  </si>
  <si>
    <t>2031</t>
  </si>
  <si>
    <t>2032</t>
  </si>
  <si>
    <t>2033</t>
  </si>
  <si>
    <t>2034</t>
  </si>
  <si>
    <t>2035</t>
  </si>
  <si>
    <t>2036</t>
  </si>
  <si>
    <t>2037</t>
  </si>
  <si>
    <t>2038</t>
  </si>
  <si>
    <t>2039</t>
  </si>
  <si>
    <t>2040</t>
  </si>
  <si>
    <t>2041</t>
  </si>
  <si>
    <t>Fixed To Maturity</t>
  </si>
  <si>
    <t>Monthly</t>
  </si>
  <si>
    <t>Twice A Year</t>
  </si>
  <si>
    <t>Annuity</t>
  </si>
  <si>
    <t>Interest only</t>
  </si>
  <si>
    <t>Linear</t>
  </si>
  <si>
    <t>0-10%</t>
  </si>
  <si>
    <t>11-20%</t>
  </si>
  <si>
    <t>21-30%</t>
  </si>
  <si>
    <t>31-40%</t>
  </si>
  <si>
    <t>41-50%</t>
  </si>
  <si>
    <t>51-60%</t>
  </si>
  <si>
    <t>61-70%</t>
  </si>
  <si>
    <t>71-80%</t>
  </si>
  <si>
    <t>81-90%</t>
  </si>
  <si>
    <t>91-100%</t>
  </si>
  <si>
    <t>101-110%</t>
  </si>
  <si>
    <t>111-120%</t>
  </si>
  <si>
    <t>&gt;120%</t>
  </si>
  <si>
    <t>1-20%</t>
  </si>
  <si>
    <t>21-40%</t>
  </si>
  <si>
    <t>41-60%</t>
  </si>
  <si>
    <t>61-80%</t>
  </si>
  <si>
    <t>81-100%</t>
  </si>
  <si>
    <t>101-120%</t>
  </si>
  <si>
    <t>121-140%</t>
  </si>
  <si>
    <t>141-160%</t>
  </si>
  <si>
    <t>161-180%</t>
  </si>
  <si>
    <t>181-200%</t>
  </si>
  <si>
    <t>201-300%</t>
  </si>
  <si>
    <t>301-400%</t>
  </si>
  <si>
    <t>401-500%</t>
  </si>
  <si>
    <t>&gt;500%</t>
  </si>
  <si>
    <t>&gt;=0 and &lt;=1</t>
  </si>
  <si>
    <t>In number of Properties</t>
  </si>
  <si>
    <t>Phase 1</t>
  </si>
  <si>
    <t>Phase 2</t>
  </si>
  <si>
    <t>Phase 3</t>
  </si>
  <si>
    <t>Straticifation Tables</t>
  </si>
  <si>
    <t>1. Geographic distribution</t>
  </si>
  <si>
    <t>2. Seasoning</t>
  </si>
  <si>
    <t>3. Remaining term to maturity</t>
  </si>
  <si>
    <t>4. Original term to maturity</t>
  </si>
  <si>
    <t>5. Origination Year</t>
  </si>
  <si>
    <t>6. Outstanding Loan Balance by Borrower</t>
  </si>
  <si>
    <t>7. Interest Rate</t>
  </si>
  <si>
    <t>8. Interest Rate Type</t>
  </si>
  <si>
    <t>9. Next Reset Date</t>
  </si>
  <si>
    <t>10. Interest Payment Frequency</t>
  </si>
  <si>
    <t>11. Repayment Type</t>
  </si>
  <si>
    <t>12. Current Loan to Current Value (LTV)</t>
  </si>
  <si>
    <t xml:space="preserve">13. Current Loan to Original Value (LTOV) </t>
  </si>
  <si>
    <t>14. Loan to Mortgage Inscription Ratio (LTM)</t>
  </si>
  <si>
    <t>15. Distribution of Average Life to Final Maturity (at 0% CPR)</t>
  </si>
  <si>
    <t>16. Distribution of Average Life To Interest Reset Date (at 0% CPR)</t>
  </si>
  <si>
    <t>17. Occupation Type (Based on Indexed Property Value)</t>
  </si>
  <si>
    <t>18. IFRS9 Norms</t>
  </si>
  <si>
    <t>Performing</t>
  </si>
  <si>
    <t>0 - 30 Days</t>
  </si>
  <si>
    <t>30 - 60 Days</t>
  </si>
  <si>
    <t>60 - 90 Days</t>
  </si>
  <si>
    <t>&gt; 90 Days</t>
  </si>
  <si>
    <t>Cover Pool Performance</t>
  </si>
  <si>
    <t xml:space="preserve">1. Delinquencies (at cut-off date)
</t>
  </si>
  <si>
    <t>Cutt-off</t>
  </si>
  <si>
    <t>Maturity</t>
  </si>
  <si>
    <t>Month</t>
  </si>
  <si>
    <t>Days</t>
  </si>
  <si>
    <t>Covered bonds</t>
  </si>
  <si>
    <t>CPR 0%</t>
  </si>
  <si>
    <t>CPR 2%</t>
  </si>
  <si>
    <t>CPR 5%</t>
  </si>
  <si>
    <t>CPR 10%</t>
  </si>
  <si>
    <t>Amortisation</t>
  </si>
  <si>
    <t>TIME</t>
  </si>
  <si>
    <t>LIABILITIES</t>
  </si>
  <si>
    <t>COVER LOAN ASSETS</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</si>
  <si>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</si>
  <si>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</si>
  <si>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</si>
  <si>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</si>
  <si>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</si>
  <si>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</si>
  <si>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</si>
  <si>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</si>
  <si>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</si>
  <si>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</si>
  <si>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</si>
  <si>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</si>
  <si>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r>
      <t>· By submitting your personal information, you also agree that such information may be transferred to, and stored at, a destination outside the European Economic Area ("</t>
    </r>
    <r>
      <rPr>
        <b/>
        <sz val="13"/>
        <rFont val="Aptos Narrow"/>
        <family val="2"/>
        <scheme val="minor"/>
      </rPr>
      <t>EEA</t>
    </r>
    <r>
      <rPr>
        <sz val="13"/>
        <rFont val="Aptos Narrow"/>
        <family val="2"/>
        <scheme val="minor"/>
      </rPr>
      <t>"), whether or not an adequate level of protection in ensured for personal information in the country of reception.</t>
    </r>
  </si>
  <si>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</si>
  <si>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</si>
  <si>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</si>
  <si>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</si>
  <si>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</si>
  <si>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</si>
  <si>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</si>
  <si>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</si>
  <si>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</si>
  <si>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</si>
  <si>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</si>
  <si>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</si>
  <si>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</si>
  <si>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</si>
  <si>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</si>
  <si>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</si>
  <si>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</si>
  <si>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r>
      <t>For the purpose of the Law of 8 December 1992 on the protection of privacy in relation to processing of personal information (</t>
    </r>
    <r>
      <rPr>
        <i/>
        <sz val="13"/>
        <rFont val="Aptos Narrow"/>
        <family val="2"/>
        <scheme val="minor"/>
      </rPr>
      <t>loi relative à la protection de la vie privée à l'égard des traitements de données à caractère personnel / wet tot bescherming van de persoonlijke levensfeer ten opzichte van de verwerking van persoonsgegevens</t>
    </r>
    <r>
      <rPr>
        <sz val="13"/>
        <rFont val="Aptos Narrow"/>
        <family val="2"/>
        <scheme val="minor"/>
      </rPr>
      <t>) (the "</t>
    </r>
    <r>
      <rPr>
        <b/>
        <sz val="13"/>
        <rFont val="Aptos Narrow"/>
        <family val="2"/>
        <scheme val="minor"/>
      </rPr>
      <t>Belgian DPL</t>
    </r>
    <r>
      <rPr>
        <sz val="13"/>
        <rFont val="Aptos Narrow"/>
        <family val="2"/>
        <scheme val="minor"/>
      </rPr>
      <t>"), we (the Covered Bond Label Foundation) are the data controller.</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</si>
  <si>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Aptos Narrow"/>
        <family val="2"/>
        <scheme val="minor"/>
      </rPr>
      <t>you</t>
    </r>
    <r>
      <rPr>
        <sz val="13"/>
        <rFont val="Aptos Narrow"/>
        <family val="2"/>
        <scheme val="minor"/>
      </rPr>
      <t>") will be processed by us or by third parties. Please read the following carefully to understand our views and practices regarding your personal information and how we will treat it.</t>
    </r>
  </si>
  <si>
    <r>
      <t>The Covered Bond Label Foundation ("</t>
    </r>
    <r>
      <rPr>
        <b/>
        <sz val="13"/>
        <color rgb="FF1E1B1D"/>
        <rFont val="Aptos Narrow"/>
        <family val="2"/>
        <scheme val="minor"/>
      </rPr>
      <t>we</t>
    </r>
    <r>
      <rPr>
        <sz val="13"/>
        <color rgb="FF1E1B1D"/>
        <rFont val="Aptos Narrow"/>
        <family val="2"/>
        <scheme val="minor"/>
      </rPr>
      <t>" or "</t>
    </r>
    <r>
      <rPr>
        <b/>
        <sz val="13"/>
        <color rgb="FF1E1B1D"/>
        <rFont val="Aptos Narrow"/>
        <family val="2"/>
        <scheme val="minor"/>
      </rPr>
      <t>us</t>
    </r>
    <r>
      <rPr>
        <sz val="13"/>
        <color rgb="FF1E1B1D"/>
        <rFont val="Aptos Narrow"/>
        <family val="2"/>
        <scheme val="minor"/>
      </rPr>
      <t>") is committed to protecting and respecting the privacy of our users.</t>
    </r>
  </si>
  <si>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</si>
  <si>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</si>
  <si>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</si>
  <si>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</si>
  <si>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</si>
  <si>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</si>
  <si>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</si>
  <si>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</si>
  <si>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</si>
  <si>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</si>
  <si>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</si>
  <si>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</si>
  <si>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</si>
  <si>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</si>
  <si>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</si>
  <si>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</si>
  <si>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</si>
  <si>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</si>
  <si>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</si>
  <si>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</si>
  <si>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</si>
  <si>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</si>
  <si>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</si>
  <si>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</si>
  <si>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</si>
  <si>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</si>
  <si>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</si>
  <si>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</si>
  <si>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</si>
  <si>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</si>
  <si>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</si>
  <si>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</si>
  <si>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</si>
  <si>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</si>
  <si>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</si>
  <si>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</si>
  <si>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</si>
  <si>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</si>
  <si>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</si>
  <si>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</si>
  <si>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</si>
  <si>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</si>
  <si>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</si>
  <si>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</si>
  <si>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</si>
  <si>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</si>
  <si>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</si>
  <si>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</si>
  <si>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</si>
  <si>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</si>
  <si>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</si>
  <si>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</si>
  <si>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</si>
  <si>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</si>
  <si>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</si>
  <si>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</si>
  <si>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</si>
  <si>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</si>
  <si>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</si>
  <si>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</si>
  <si>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</si>
  <si>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</si>
  <si>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</si>
  <si>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</si>
  <si>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</si>
  <si>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</si>
  <si>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</si>
  <si>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r>
      <t>When using the Site, you must comply with the provisions of our </t>
    </r>
    <r>
      <rPr>
        <b/>
        <sz val="13"/>
        <color rgb="FF1E1B1D"/>
        <rFont val="Aptos Narrow"/>
        <family val="2"/>
        <scheme val="minor"/>
      </rPr>
      <t>Acceptable Use Policy</t>
    </r>
    <r>
      <rPr>
        <sz val="13"/>
        <color rgb="FF1E1B1D"/>
        <rFont val="Aptos Narrow"/>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Aptos Narrow"/>
        <family val="2"/>
        <scheme val="minor"/>
      </rPr>
      <t>Acceptable Use Policy</t>
    </r>
    <r>
      <rPr>
        <sz val="13"/>
        <color rgb="FF1E1B1D"/>
        <rFont val="Aptos Narrow"/>
        <family val="2"/>
        <scheme val="minor"/>
      </rPr>
      <t> that you commit.</t>
    </r>
  </si>
  <si>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</si>
  <si>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</si>
  <si>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</si>
  <si>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</si>
  <si>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</si>
  <si>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</si>
  <si>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</si>
  <si>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</si>
  <si>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</si>
  <si>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r>
      <t>Issuers will be provided with a unique user identification code and password (the "</t>
    </r>
    <r>
      <rPr>
        <b/>
        <sz val="13"/>
        <rFont val="Aptos Narrow"/>
        <family val="2"/>
        <scheme val="minor"/>
      </rPr>
      <t>User Details</t>
    </r>
    <r>
      <rPr>
        <sz val="13"/>
        <rFont val="Aptos Narrow"/>
        <family val="2"/>
        <scheme val="minor"/>
      </rPr>
      <t>") in order to access the Site for the sole purpose of uploading and/or validating Product Information on the Site. Such User Details are granted by us for the sole and exclusive use of the Issuer.</t>
    </r>
  </si>
  <si>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</si>
  <si>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</si>
  <si>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</si>
  <si>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</si>
  <si>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</si>
  <si>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</si>
  <si>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</si>
  <si>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</si>
  <si>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</si>
  <si>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</si>
  <si>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</si>
  <si>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</si>
  <si>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</si>
  <si>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</si>
  <si>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</si>
  <si>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</si>
  <si>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</si>
  <si>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</si>
  <si>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</si>
  <si>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</si>
  <si>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</si>
  <si>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</si>
  <si>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</si>
  <si>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</si>
  <si>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</si>
  <si>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</si>
  <si>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</si>
  <si>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</si>
  <si>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</si>
  <si>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</si>
  <si>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</si>
  <si>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</si>
  <si>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</si>
  <si>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Aptos Narrow"/>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Aptos Narrow"/>
        <family val="2"/>
        <scheme val="minor"/>
      </rPr>
      <t> Inclusion of Product Information in the directory on the Site does not constitute a warranty or representation by us that the Product is a covered bond product or complies with any particular criteria or regulations.</t>
    </r>
  </si>
  <si>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</si>
  <si>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</si>
  <si>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</si>
  <si>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</si>
  <si>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</si>
  <si>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</si>
  <si>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r>
      <t xml:space="preserve"> Please read the T&amp;Cs carefully before you start to use the Site. By clicking </t>
    </r>
    <r>
      <rPr>
        <b/>
        <sz val="13"/>
        <color rgb="FF1E1B1D"/>
        <rFont val="Aptos Narrow"/>
        <family val="2"/>
        <scheme val="minor"/>
      </rPr>
      <t>'Accept'</t>
    </r>
    <r>
      <rPr>
        <sz val="13"/>
        <color rgb="FF1E1B1D"/>
        <rFont val="Aptos Narrow"/>
        <family val="2"/>
        <scheme val="minor"/>
      </rPr>
      <t> you indicate that you accept these T&amp;Cs and that you agree to abide by them.</t>
    </r>
  </si>
  <si>
    <r>
      <rPr>
        <b/>
        <sz val="13"/>
        <color rgb="FF1E1B1D"/>
        <rFont val="Aptos Narrow"/>
        <family val="2"/>
        <scheme val="minor"/>
      </rPr>
      <t>Our Acceptable Use Policy</t>
    </r>
    <r>
      <rPr>
        <sz val="13"/>
        <color rgb="FF1E1B1D"/>
        <rFont val="Aptos Narrow"/>
        <family val="2"/>
        <scheme val="minor"/>
      </rPr>
      <t> and </t>
    </r>
    <r>
      <rPr>
        <b/>
        <sz val="13"/>
        <color rgb="FF1E1B1D"/>
        <rFont val="Aptos Narrow"/>
        <family val="2"/>
        <scheme val="minor"/>
      </rPr>
      <t>Privacy Policy</t>
    </r>
    <r>
      <rPr>
        <sz val="13"/>
        <color rgb="FF1E1B1D"/>
        <rFont val="Aptos Narrow"/>
        <family val="2"/>
        <scheme val="minor"/>
      </rPr>
      <t> are incorporated into these T&amp;Cs.</t>
    </r>
  </si>
  <si>
    <r>
      <t xml:space="preserve"> These terms and conditions together with the documents referred to in them set out the terms of use ("</t>
    </r>
    <r>
      <rPr>
        <b/>
        <sz val="13"/>
        <color rgb="FF1E1B1D"/>
        <rFont val="Aptos Narrow"/>
        <family val="2"/>
        <scheme val="minor"/>
      </rPr>
      <t>T&amp;Cs</t>
    </r>
    <r>
      <rPr>
        <sz val="13"/>
        <color rgb="FF1E1B1D"/>
        <rFont val="Aptos Narrow"/>
        <family val="2"/>
        <scheme val="minor"/>
      </rPr>
      <t>") on which (a) an Issuer; (b) Investor; or (c) any other User, may make use of the Site. Section A applies primarily to Investors, and Section B applies primarily to Issuers. The General T&amp;Cs in Section C apply to all Users.</t>
    </r>
  </si>
  <si>
    <r>
      <t>The Site is intended for use as a directory of information relating to certain covered bond products ("</t>
    </r>
    <r>
      <rPr>
        <b/>
        <sz val="13"/>
        <color rgb="FF1E1B1D"/>
        <rFont val="Aptos Narrow"/>
        <family val="2"/>
        <scheme val="minor"/>
      </rPr>
      <t>Products</t>
    </r>
    <r>
      <rPr>
        <sz val="13"/>
        <color rgb="FF1E1B1D"/>
        <rFont val="Aptos Narrow"/>
        <family val="2"/>
        <scheme val="minor"/>
      </rPr>
      <t>") (the "</t>
    </r>
    <r>
      <rPr>
        <b/>
        <sz val="13"/>
        <color rgb="FF1E1B1D"/>
        <rFont val="Aptos Narrow"/>
        <family val="2"/>
        <scheme val="minor"/>
      </rPr>
      <t>Product Information</t>
    </r>
    <r>
      <rPr>
        <sz val="13"/>
        <color rgb="FF1E1B1D"/>
        <rFont val="Aptos Narrow"/>
        <family val="2"/>
        <scheme val="minor"/>
      </rPr>
      <t>") by an issuer of ("</t>
    </r>
    <r>
      <rPr>
        <b/>
        <sz val="13"/>
        <color rgb="FF1E1B1D"/>
        <rFont val="Aptos Narrow"/>
        <family val="2"/>
        <scheme val="minor"/>
      </rPr>
      <t>Issuer</t>
    </r>
    <r>
      <rPr>
        <sz val="13"/>
        <color rgb="FF1E1B1D"/>
        <rFont val="Aptos Narrow"/>
        <family val="2"/>
        <scheme val="minor"/>
      </rPr>
      <t>"), or potential investor in ("</t>
    </r>
    <r>
      <rPr>
        <b/>
        <sz val="13"/>
        <color rgb="FF1E1B1D"/>
        <rFont val="Aptos Narrow"/>
        <family val="2"/>
        <scheme val="minor"/>
      </rPr>
      <t>Investor</t>
    </r>
    <r>
      <rPr>
        <sz val="13"/>
        <color rgb="FF1E1B1D"/>
        <rFont val="Aptos Narrow"/>
        <family val="2"/>
        <scheme val="minor"/>
      </rPr>
      <t>"), such Products (an Issuer, Investor, or any other person accessing this Site, each a "</t>
    </r>
    <r>
      <rPr>
        <b/>
        <sz val="13"/>
        <color rgb="FF1E1B1D"/>
        <rFont val="Aptos Narrow"/>
        <family val="2"/>
        <scheme val="minor"/>
      </rPr>
      <t>User</t>
    </r>
    <r>
      <rPr>
        <sz val="13"/>
        <color rgb="FF1E1B1D"/>
        <rFont val="Aptos Narrow"/>
        <family val="2"/>
        <scheme val="minor"/>
      </rPr>
      <t>" or "</t>
    </r>
    <r>
      <rPr>
        <b/>
        <sz val="13"/>
        <color rgb="FF1E1B1D"/>
        <rFont val="Aptos Narrow"/>
        <family val="2"/>
        <scheme val="minor"/>
      </rPr>
      <t>you</t>
    </r>
    <r>
      <rPr>
        <sz val="13"/>
        <color rgb="FF1E1B1D"/>
        <rFont val="Aptos Narrow"/>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</si>
  <si>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</si>
  <si>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</si>
  <si>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</si>
  <si>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</si>
  <si>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</si>
  <si>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</si>
  <si>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Worksheet G1. Crisis M Payment Holidays</t>
  </si>
  <si>
    <t>Tab 1: Harmonised Transparency Template</t>
  </si>
  <si>
    <t>Worksheet F1: Sustainable M data</t>
  </si>
  <si>
    <t>Worksheet E: Optional ECB-ECAIs data</t>
  </si>
  <si>
    <t>Worksheet D &amp; Onwards (If Any): National Transparency Template</t>
  </si>
  <si>
    <t>Covered Bond Label Disclaimer</t>
  </si>
  <si>
    <t>Worksheet C: HTT Harmonised Glossary</t>
  </si>
  <si>
    <t>Worksheet B3: HTT Shipping Assets</t>
  </si>
  <si>
    <t>Worksheet B2: HTT Public Sector Assets</t>
  </si>
  <si>
    <t>Worksheet B1: HTT Mortgage Assets</t>
  </si>
  <si>
    <t>Worksheet A: HTT General</t>
  </si>
  <si>
    <t>Index</t>
  </si>
  <si>
    <t>Cut-off Date: 30/9/2026</t>
  </si>
  <si>
    <t>Reporting Date: 30/9/2026</t>
  </si>
  <si>
    <t>2026  Version</t>
  </si>
  <si>
    <t>Harmonised Transparency Template</t>
  </si>
  <si>
    <t>Paying Agent</t>
  </si>
  <si>
    <t>Interest Covereage Test (passe/failed)</t>
  </si>
  <si>
    <t>NPV Test (passed/failed)</t>
  </si>
  <si>
    <t/>
  </si>
  <si>
    <t>(g)        Percentage of loans in default:</t>
  </si>
  <si>
    <t>(f)        Levels of OC:</t>
  </si>
  <si>
    <t>(e)        Overview maturity extension triggers:</t>
  </si>
  <si>
    <t>(e)        Maturity Structure - covered bond:</t>
  </si>
  <si>
    <t>(e)        Maturity Structure - cover assets:</t>
  </si>
  <si>
    <t>(d)        Hedging Strategy</t>
  </si>
  <si>
    <t>(d)        Market Risk:</t>
  </si>
  <si>
    <t>147 for Public Sector Asset - type of debtor</t>
  </si>
  <si>
    <t>441 LTV Commercial Mortgage</t>
  </si>
  <si>
    <t>(d)        Credit Risk:</t>
  </si>
  <si>
    <t xml:space="preserve">            (d)        Liquidity Risk - primary assets cover pool:</t>
  </si>
  <si>
    <t>(d)        Currency risk - covered bond:</t>
  </si>
  <si>
    <t xml:space="preserve">          (d)         Interest rate risk - covered bond:</t>
  </si>
  <si>
    <t>(d)        Currency risk - cover pool:</t>
  </si>
  <si>
    <t xml:space="preserve">            (d)        Interest rate risk - cover pool:</t>
  </si>
  <si>
    <t>link to Glossary HG.1.15</t>
  </si>
  <si>
    <t xml:space="preserve">(c)       Valuation Method: </t>
  </si>
  <si>
    <t>424 for Commercial Mortgage Assets</t>
  </si>
  <si>
    <t xml:space="preserve">(c)        Loan size: </t>
  </si>
  <si>
    <t>(c)        Type of cover assets:</t>
  </si>
  <si>
    <t xml:space="preserve">(c)        Geographical distribution: </t>
  </si>
  <si>
    <t xml:space="preserve">(b)        List of ISIN of issued covered bonds: </t>
  </si>
  <si>
    <t xml:space="preserve">(a)         Value of outstanding covered bonds: </t>
  </si>
  <si>
    <t xml:space="preserve">(a)         Value of the cover pool total assets: </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</si>
  <si>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</si>
  <si>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</si>
  <si>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4. Compliance Art 14 CBD Check table</t>
  </si>
  <si>
    <r>
      <t xml:space="preserve">Is sustainability based on </t>
    </r>
    <r>
      <rPr>
        <b/>
        <sz val="11"/>
        <rFont val="Calibri"/>
        <family val="2"/>
      </rPr>
      <t>other criteria</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</si>
  <si>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</si>
  <si>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Is sustainability based on s</t>
    </r>
    <r>
      <rPr>
        <b/>
        <sz val="11"/>
        <rFont val="Calibri"/>
        <family val="2"/>
      </rPr>
      <t>ustainable assets not present in the cover pool</t>
    </r>
    <r>
      <rPr>
        <sz val="11"/>
        <rFont val="Calibri"/>
        <family val="2"/>
      </rPr>
      <t>?</t>
    </r>
  </si>
  <si>
    <t xml:space="preserve">Bond list </t>
  </si>
  <si>
    <t xml:space="preserve">12. Bond List </t>
  </si>
  <si>
    <t xml:space="preserve">11. Liquid Assets </t>
  </si>
  <si>
    <t>OG.3.10.2</t>
  </si>
  <si>
    <t>NZD</t>
  </si>
  <si>
    <t>6. Cover Assets - Currency</t>
  </si>
  <si>
    <t>o/w 1.5-2 y</t>
  </si>
  <si>
    <t>o/w 0.5-1 y</t>
  </si>
  <si>
    <t xml:space="preserve">% Total Initial Maturity </t>
  </si>
  <si>
    <t xml:space="preserve">Initial Maturity  </t>
  </si>
  <si>
    <t>OG.3.4.10</t>
  </si>
  <si>
    <t>Weighted Average Life (in years)</t>
  </si>
  <si>
    <t xml:space="preserve">Expected Upon Prepayments </t>
  </si>
  <si>
    <t xml:space="preserve">Contractual </t>
  </si>
  <si>
    <t>3. Cover Pool Composition</t>
  </si>
  <si>
    <t>OC in accordance with the National Legal Framework</t>
  </si>
  <si>
    <t xml:space="preserve">2. Over-collateralisation (OC) </t>
  </si>
  <si>
    <t>OG.3.1.4</t>
  </si>
  <si>
    <t>Total Cover Assets</t>
  </si>
  <si>
    <t>OG.2.1.6</t>
  </si>
  <si>
    <t>Non-EEA, Art 14 CBD compliant</t>
  </si>
  <si>
    <t>Level 1</t>
  </si>
  <si>
    <t>No</t>
  </si>
  <si>
    <t>Yes</t>
  </si>
  <si>
    <t>CBD Compliance</t>
  </si>
  <si>
    <t>Basel Compliance, subject to national jurisdiction (Y/N)</t>
  </si>
  <si>
    <t>2. Regulatory Summary</t>
  </si>
  <si>
    <t>OG.1.1.7</t>
  </si>
  <si>
    <t>OG.1.1.6</t>
  </si>
  <si>
    <t>Optional information e.g. Parent name</t>
  </si>
  <si>
    <t>OG.1.1.3</t>
  </si>
  <si>
    <t>Optional information e.g. Contact names</t>
  </si>
  <si>
    <t>Cover Pool's FIGI Identifier (non-mandatory)</t>
  </si>
  <si>
    <t>G.1.1.6</t>
  </si>
  <si>
    <t>4. Compliance Art 14 CBD Check Table</t>
  </si>
  <si>
    <t>`</t>
  </si>
  <si>
    <t>HTT 2026</t>
  </si>
  <si>
    <t xml:space="preserve">A. Harmonised Transparency Template - General Information </t>
  </si>
  <si>
    <t>Owner occupied</t>
  </si>
  <si>
    <t>% NPLs</t>
  </si>
  <si>
    <t>&gt; 60 months</t>
  </si>
  <si>
    <t>&gt; 36 - ≤ 60 months</t>
  </si>
  <si>
    <t>&gt; 24 - ≤ 36 months</t>
  </si>
  <si>
    <t>&gt;  12 - ≤ 24 months</t>
  </si>
  <si>
    <t>[For completion]</t>
  </si>
  <si>
    <t>M.7.5.50</t>
  </si>
  <si>
    <t>M.7.5.49</t>
  </si>
  <si>
    <t>M.7.5.48</t>
  </si>
  <si>
    <t>M.7.5.47</t>
  </si>
  <si>
    <t>M.7.5.46</t>
  </si>
  <si>
    <t>M.7.5.45</t>
  </si>
  <si>
    <t>M.7.5.44</t>
  </si>
  <si>
    <t>M.7.5.43</t>
  </si>
  <si>
    <t>M.7.5.42</t>
  </si>
  <si>
    <t>M.7.5.41</t>
  </si>
  <si>
    <t>M.7.5.40</t>
  </si>
  <si>
    <t>M.7.5.39</t>
  </si>
  <si>
    <t>M.7.5.38</t>
  </si>
  <si>
    <t>M.7.5.37</t>
  </si>
  <si>
    <t>M.7.5.36</t>
  </si>
  <si>
    <t>M.7.5.35</t>
  </si>
  <si>
    <t>M.7.5.34</t>
  </si>
  <si>
    <t>M.7.5.33</t>
  </si>
  <si>
    <t>M.7.5.32</t>
  </si>
  <si>
    <t>5. Breakdown by regions of the main country of origin</t>
  </si>
  <si>
    <t>Czechia</t>
  </si>
  <si>
    <t>Optional information eg, Number of borrowers</t>
  </si>
  <si>
    <t>OM.7.1.11</t>
  </si>
  <si>
    <t>[Please insert currency]</t>
  </si>
  <si>
    <t>OHG.4.5</t>
  </si>
  <si>
    <t>OHG.4.4</t>
  </si>
  <si>
    <t>OHG.4.3</t>
  </si>
  <si>
    <t>OHG.4.2</t>
  </si>
  <si>
    <t>OHG.4.1</t>
  </si>
  <si>
    <t>Other definitions deemed relevant</t>
  </si>
  <si>
    <t>HG.4.1</t>
  </si>
  <si>
    <t>Definition</t>
  </si>
  <si>
    <t>4. Glossary - Extra national and/or Issuer Items</t>
  </si>
  <si>
    <t>OHG.3.3</t>
  </si>
  <si>
    <t>OHG.3.2</t>
  </si>
  <si>
    <t>ND4</t>
  </si>
  <si>
    <t>Confidential Information</t>
  </si>
  <si>
    <t>OHG.3.1</t>
  </si>
  <si>
    <t>ND3</t>
  </si>
  <si>
    <t>Not available at the present time</t>
  </si>
  <si>
    <t>HG.3.3</t>
  </si>
  <si>
    <t>ND2</t>
  </si>
  <si>
    <t>Not relevant for the issuer and/or CB programme at the present time</t>
  </si>
  <si>
    <t>HG.3.2</t>
  </si>
  <si>
    <t xml:space="preserve">Not applicable for the jurisdiction </t>
  </si>
  <si>
    <t>HG.3.1</t>
  </si>
  <si>
    <t>Value</t>
  </si>
  <si>
    <t>3. Reason for No Data</t>
  </si>
  <si>
    <t>OHG.2.12</t>
  </si>
  <si>
    <t>OHG.2.11</t>
  </si>
  <si>
    <t>OHG.2.10</t>
  </si>
  <si>
    <t>OHG.2.9</t>
  </si>
  <si>
    <t>OHG.2.8</t>
  </si>
  <si>
    <t>OHG.2.7</t>
  </si>
  <si>
    <t>OHG.2.6</t>
  </si>
  <si>
    <t>OHG.2.5</t>
  </si>
  <si>
    <t>OHG.2.4</t>
  </si>
  <si>
    <t>OHG.2.3</t>
  </si>
  <si>
    <t>OHG.2.2</t>
  </si>
  <si>
    <t>Indication of proxy usage for ESG-related data (indicator, methodology, timing, share of proxy usage for single indicators etc.)</t>
  </si>
  <si>
    <t>OHG.2.1</t>
  </si>
  <si>
    <t xml:space="preserve">New Property and Existing Property </t>
  </si>
  <si>
    <t>HG.2.3</t>
  </si>
  <si>
    <t>Subsidised Housing  (definitions of affordable, social housing)</t>
  </si>
  <si>
    <t>HG.2.2</t>
  </si>
  <si>
    <t xml:space="preserve">Sustainability - strategy pursued in the cover pool </t>
  </si>
  <si>
    <t>HG.2.1</t>
  </si>
  <si>
    <t>2. Glossary - ESG items (optional)</t>
  </si>
  <si>
    <t>OHG.1.7</t>
  </si>
  <si>
    <t>OHG.1.6</t>
  </si>
  <si>
    <t>OHG.1.5</t>
  </si>
  <si>
    <t>OHG.1.4</t>
  </si>
  <si>
    <t>OHG.1.3</t>
  </si>
  <si>
    <t>OHG.1.2</t>
  </si>
  <si>
    <t xml:space="preserve"> The current interest is used ; no parrallel shift of the interest rate curve is assumed.</t>
  </si>
  <si>
    <t>NPV assumptions (when stated)</t>
  </si>
  <si>
    <t>OHG.1.1</t>
  </si>
  <si>
    <t>Sale price of the properties is compared to the a statistical pricing model for Belgium.When the sale price is higher than the top range of the model outcome, an expert valuation is done.</t>
  </si>
  <si>
    <t>Valuation Method</t>
  </si>
  <si>
    <t>HG.1.15</t>
  </si>
  <si>
    <t>Loans that are more than 90 days past due.</t>
  </si>
  <si>
    <t>Non-performing loans</t>
  </si>
  <si>
    <t>HG.1.14</t>
  </si>
  <si>
    <t xml:space="preserve">Interest rate risk is monitored using NPV tests described by the regulator (NBB). Hedging is currently done with overcollateral. There remains the possibility to use swaps, as described in the Belgian covered bond legislation. No currency risk is expected as both assets and liaibilities are in euro. </t>
  </si>
  <si>
    <t>Hedging Strategy (please explain how you address interest rate and currency risk)</t>
  </si>
  <si>
    <t>HG.1.13</t>
  </si>
  <si>
    <t>We filled in ND2 because the features of M.7A.13 refer to the underlying property and, because Belgium has general mortgages, it can not be applied to individual loans as all properties cover for all loans.</t>
  </si>
  <si>
    <t>Explain how mortgage types are defined whether for residential housing, multi-family housing, commercial real estate, etc. Same for shipping where relecvant</t>
  </si>
  <si>
    <t>HG.1.12</t>
  </si>
  <si>
    <t>Indexation is done on a yearly basis</t>
  </si>
  <si>
    <t>LTVs: Frequency and time of last valuation</t>
  </si>
  <si>
    <t>HG.1.11</t>
  </si>
  <si>
    <t>When the sale price of a property is  too high compared to an internal pricing model, an on-site external expert is mandated.</t>
  </si>
  <si>
    <t>LTVs: Applied property/shipping valuation techniques, including whether use of index, Automated Valuation Model (AVM) or on-site audits</t>
  </si>
  <si>
    <t>HG.1.10</t>
  </si>
  <si>
    <t>Property values are those used in the loan underwriting procedure</t>
  </si>
  <si>
    <t>LTVs: Calculation of property/shipping value</t>
  </si>
  <si>
    <t>HG.1.9</t>
  </si>
  <si>
    <t>As Belgium has general mortgages, we calculate LTV as the total borrower outstanding over the total borrower property value, resp. not indexed (M.7A.11) and indexed (M.7A.12)</t>
  </si>
  <si>
    <t>LTVs: Definition</t>
  </si>
  <si>
    <t>HG.1.8</t>
  </si>
  <si>
    <t>Belgian allows for "Failure to pay" and "Default"</t>
  </si>
  <si>
    <t>Maturity Extention Triggers</t>
  </si>
  <si>
    <t>HG.1.7</t>
  </si>
  <si>
    <t>At the moment, only soft bullet has been issued. We only take into account the Maturity Date, not the Extended Maturity Date</t>
  </si>
  <si>
    <t xml:space="preserve">Maturity Buckets of Covered Bonds [i.e. how is the contractual and/or expected maturity defined? What maturity structure (hard bullet, soft bullet, conditional pass through)? Under what conditions/circumstances? Etc.] </t>
  </si>
  <si>
    <t>HG.1.6</t>
  </si>
  <si>
    <t>For the buckets concerning 'Residual Life' (G.3.4), we take into account all monthly principal payments, comparable to tabs D.9 and D.10. This is consistent with the G.3.4 title "Cover Pool Amortisation Profile". Hence, we do not use maturity buckets for Cover Assets. Further, no prepayments are taken into account.</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</si>
  <si>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</si>
  <si>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HG.1.5</t>
  </si>
  <si>
    <t>Cover Assets: fixed until maturity and fixed with a periodic reset. Covered Bonds: fixed</t>
  </si>
  <si>
    <t>Interest Rate Types</t>
  </si>
  <si>
    <t>HG.1.4</t>
  </si>
  <si>
    <t>Voluntary Overcollateralisation is the difference (if positive) between the actual overcollateralisation provided by an Issuer and the higher of the contractual and statutory overcollateralisation.</t>
  </si>
  <si>
    <t>OC Calculation: Voluntary</t>
  </si>
  <si>
    <t>HG.1.3</t>
  </si>
  <si>
    <t xml:space="preserve">Contractual Overcollateralisation is the overcollateralisation percentage each Issuer has contractually agreed to maintain pursuant to the covered bond programme documents. </t>
  </si>
  <si>
    <t>OC Calculation: Contractual</t>
  </si>
  <si>
    <t>HG.1.2</t>
  </si>
  <si>
    <t xml:space="preserve">Statutory Overcollateralisation is the overcollateralisation percentage required to be provided by each Issuer and included/disclosed in the national covered bond framework. </t>
  </si>
  <si>
    <t>OC Calculation: Statutory</t>
  </si>
  <si>
    <t>HG.1.1</t>
  </si>
  <si>
    <t>1. Glossary - Standard Harmonised Items</t>
  </si>
  <si>
    <t>The definitions below reflect the national specificities</t>
  </si>
  <si>
    <t>C. Harmonised Transparency Template - Glossary</t>
  </si>
  <si>
    <t>1-&lt;30 days</t>
  </si>
  <si>
    <t>Weighted Average Maturity (years)</t>
  </si>
  <si>
    <t>Shipping Assets</t>
  </si>
  <si>
    <t>Public Sector Assets</t>
  </si>
  <si>
    <t>Commercial Assets</t>
  </si>
  <si>
    <t>Residential Assets</t>
  </si>
  <si>
    <t>Legal Entity Identifier (LEI)</t>
  </si>
  <si>
    <t>where applicable - paying agent</t>
  </si>
  <si>
    <t>1. Additional information on the programme</t>
  </si>
  <si>
    <t>CONTENT OF TAB E</t>
  </si>
  <si>
    <t>E. Harmonised Transparency Template - Optional ECB - ECAIs Data Disclosure</t>
  </si>
  <si>
    <t>This addendum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</si>
</sst>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d\/mm\/yyyy"/>
    <numFmt numFmtId="165" formatCode="0.00\ %"/>
    <numFmt numFmtId="166" formatCode="#,##0.00%"/>
    <numFmt numFmtId="167" formatCode="mmm\/yyyy"/>
    <numFmt numFmtId="168" formatCode="d\-m\-yyyy"/>
    <numFmt numFmtId="169" formatCode="#,##0.0"/>
    <numFmt numFmtId="170" formatCode="0.0%"/>
    <numFmt numFmtId="171" formatCode="0.0"/>
    <numFmt numFmtId="172" formatCode="#,##0.000000000000"/>
    <numFmt numFmtId="173" formatCode="dd/mm/yy;@"/>
  </numFmts>
  <fonts count="69" x14ac:knownFonts="1">
    <font>
      <sz val="10"/>
      <color rgb="FF000000"/>
      <name val="Arial"/>
    </font>
    <font>
      <sz val="11"/>
      <color theme="1"/>
      <name val="Aptos Narrow"/>
      <family val="2"/>
      <scheme val="minor"/>
    </font>
    <font>
      <sz val="6"/>
      <color rgb="FF000000"/>
      <name val="Arial"/>
      <family val="2"/>
    </font>
    <font>
      <b/>
      <sz val="10"/>
      <color rgb="FF000000"/>
      <name val="Arial"/>
      <family val="2"/>
    </font>
    <font>
      <b/>
      <sz val="10"/>
      <color rgb="FFFFFFFF"/>
      <name val="Arial"/>
      <family val="2"/>
    </font>
    <font>
      <sz val="10"/>
      <color rgb="FF000000"/>
      <name val="Arial"/>
      <family val="2"/>
    </font>
    <font>
      <b/>
      <sz val="12"/>
      <color rgb="FF000000"/>
      <name val="Arial"/>
      <family val="2"/>
    </font>
    <font>
      <sz val="14"/>
      <color rgb="FF000000"/>
      <name val="Arial"/>
      <family val="2"/>
    </font>
    <font>
      <b/>
      <sz val="12"/>
      <color rgb="FFFFFFFF"/>
      <name val="Arial"/>
      <family val="2"/>
    </font>
    <font>
      <i/>
      <sz val="10"/>
      <color rgb="FF000000"/>
      <name val="Arial"/>
      <family val="2"/>
    </font>
    <font>
      <sz val="8"/>
      <color rgb="FF000000"/>
      <name val="Arial"/>
      <family val="2"/>
    </font>
    <font>
      <u/>
      <sz val="10"/>
      <color rgb="FF000000"/>
      <name val="Arial"/>
      <family val="2"/>
    </font>
    <font>
      <b/>
      <sz val="8"/>
      <color rgb="FF000000"/>
      <name val="Arial"/>
      <family val="2"/>
    </font>
    <font>
      <sz val="10"/>
      <color rgb="FF333333"/>
      <name val="Arial"/>
      <family val="2"/>
    </font>
    <font>
      <i/>
      <sz val="9"/>
      <color rgb="FF333333"/>
      <name val="Arial"/>
      <family val="2"/>
    </font>
    <font>
      <b/>
      <i/>
      <u/>
      <sz val="18"/>
      <color rgb="FFFF0000"/>
      <name val="Arial"/>
      <family val="2"/>
    </font>
    <font>
      <sz val="7"/>
      <color rgb="FF000000"/>
      <name val="Arial"/>
      <family val="2"/>
    </font>
    <font>
      <b/>
      <i/>
      <sz val="8"/>
      <color rgb="FF000000"/>
      <name val="Arial"/>
      <family val="2"/>
    </font>
    <font>
      <i/>
      <sz val="8"/>
      <color rgb="FF000000"/>
      <name val="Arial"/>
      <family val="2"/>
    </font>
    <font>
      <b/>
      <i/>
      <sz val="8"/>
      <color rgb="FFFF0000"/>
      <name val="Arial"/>
      <family val="2"/>
    </font>
    <font>
      <b/>
      <sz val="8"/>
      <color rgb="FFFFFFFF"/>
      <name val="Arial"/>
      <family val="2"/>
    </font>
    <font>
      <sz val="8"/>
      <color rgb="FFFFFFFF"/>
      <name val="Arial"/>
      <family val="2"/>
    </font>
    <font>
      <b/>
      <sz val="10"/>
      <color rgb="FFC0C0C0"/>
      <name val="Arial"/>
      <family val="2"/>
    </font>
    <font>
      <b/>
      <sz val="7"/>
      <color rgb="FFFFFFFF"/>
      <name val="Arial"/>
      <family val="2"/>
    </font>
    <font>
      <b/>
      <sz val="7"/>
      <color rgb="FF000000"/>
      <name val="Arial"/>
      <family val="2"/>
    </font>
    <font>
      <b/>
      <i/>
      <sz val="10"/>
      <color rgb="FF000000"/>
      <name val="Arial"/>
      <family val="2"/>
    </font>
    <font>
      <sz val="10"/>
      <color rgb="FF000000"/>
      <name val="Arial"/>
      <family val="2"/>
    </font>
    <font>
      <sz val="11"/>
      <color theme="0"/>
      <name val="Aptos Narrow"/>
      <family val="2"/>
      <scheme val="minor"/>
    </font>
    <font>
      <sz val="13"/>
      <name val="Aptos Narrow"/>
      <family val="2"/>
      <scheme val="minor"/>
    </font>
    <font>
      <b/>
      <sz val="13"/>
      <name val="Aptos Narrow"/>
      <family val="2"/>
      <scheme val="minor"/>
    </font>
    <font>
      <i/>
      <sz val="13"/>
      <name val="Aptos Narrow"/>
      <family val="2"/>
      <scheme val="minor"/>
    </font>
    <font>
      <sz val="13"/>
      <color rgb="FF1E1B1D"/>
      <name val="Aptos Narrow"/>
      <family val="2"/>
      <scheme val="minor"/>
    </font>
    <font>
      <b/>
      <sz val="13"/>
      <color rgb="FF1E1B1D"/>
      <name val="Aptos Narrow"/>
      <family val="2"/>
      <scheme val="minor"/>
    </font>
    <font>
      <b/>
      <sz val="14"/>
      <name val="Aptos Narrow"/>
      <family val="2"/>
      <scheme val="minor"/>
    </font>
    <font>
      <b/>
      <sz val="13"/>
      <color rgb="FF333333"/>
      <name val="Aptos Narrow"/>
      <family val="2"/>
      <scheme val="minor"/>
    </font>
    <font>
      <sz val="13"/>
      <color theme="1"/>
      <name val="Aptos Narrow"/>
      <family val="2"/>
      <scheme val="minor"/>
    </font>
    <font>
      <b/>
      <sz val="11.5"/>
      <color rgb="FF1E1B1D"/>
      <name val="Aptos Narrow"/>
      <family val="2"/>
      <scheme val="minor"/>
    </font>
    <font>
      <b/>
      <sz val="24"/>
      <color theme="1"/>
      <name val="Aptos Narrow"/>
      <family val="2"/>
      <scheme val="minor"/>
    </font>
    <font>
      <sz val="9"/>
      <color theme="1"/>
      <name val="Aptos Narrow"/>
      <family val="2"/>
      <scheme val="minor"/>
    </font>
    <font>
      <u/>
      <sz val="11"/>
      <color theme="10"/>
      <name val="Aptos Narrow"/>
      <family val="2"/>
      <scheme val="minor"/>
    </font>
    <font>
      <sz val="10"/>
      <name val="Aptos Narrow"/>
      <family val="2"/>
      <scheme val="minor"/>
    </font>
    <font>
      <b/>
      <sz val="10"/>
      <name val="Aptos Narrow"/>
      <family val="2"/>
      <scheme val="minor"/>
    </font>
    <font>
      <b/>
      <sz val="16"/>
      <color theme="1"/>
      <name val="Aptos Narrow"/>
      <family val="2"/>
      <scheme val="minor"/>
    </font>
    <font>
      <b/>
      <sz val="20"/>
      <color theme="1"/>
      <name val="Aptos Narrow"/>
      <family val="2"/>
      <scheme val="minor"/>
    </font>
    <font>
      <b/>
      <sz val="24"/>
      <color theme="9" tint="-0.249977111117893"/>
      <name val="Aptos Narrow"/>
      <family val="2"/>
      <scheme val="minor"/>
    </font>
    <font>
      <b/>
      <sz val="14"/>
      <color theme="1"/>
      <name val="Aptos Narrow"/>
      <family val="2"/>
      <scheme val="minor"/>
    </font>
    <font>
      <sz val="11"/>
      <color theme="1"/>
      <name val="Calibri"/>
      <family val="2"/>
    </font>
    <font>
      <sz val="11"/>
      <name val="Calibri"/>
      <family val="2"/>
    </font>
    <font>
      <i/>
      <sz val="11"/>
      <name val="Calibri"/>
      <family val="2"/>
    </font>
    <font>
      <b/>
      <sz val="11"/>
      <color rgb="FF000000"/>
      <name val="Calibri"/>
      <family val="2"/>
    </font>
    <font>
      <b/>
      <u/>
      <sz val="11"/>
      <name val="Calibri"/>
      <family val="2"/>
    </font>
    <font>
      <b/>
      <sz val="11"/>
      <name val="Calibri"/>
      <family val="2"/>
    </font>
    <font>
      <b/>
      <i/>
      <sz val="11"/>
      <name val="Calibri"/>
      <family val="2"/>
    </font>
    <font>
      <b/>
      <sz val="14"/>
      <color rgb="FFFFFFFF"/>
      <name val="Calibri"/>
      <family val="2"/>
    </font>
    <font>
      <u/>
      <sz val="11"/>
      <color rgb="FF0000FF"/>
      <name val="Calibri"/>
      <family val="2"/>
    </font>
    <font>
      <sz val="11"/>
      <color rgb="FF76933C"/>
      <name val="Calibri"/>
      <family val="2"/>
    </font>
    <font>
      <i/>
      <sz val="9"/>
      <name val="Calibri"/>
      <family val="2"/>
    </font>
    <font>
      <i/>
      <u/>
      <sz val="9"/>
      <name val="Calibri"/>
      <family val="2"/>
    </font>
    <font>
      <sz val="10"/>
      <name val="Arial"/>
      <family val="2"/>
    </font>
    <font>
      <i/>
      <sz val="11"/>
      <color rgb="FF000000"/>
      <name val="Calibri"/>
      <family val="2"/>
    </font>
    <font>
      <sz val="11"/>
      <color rgb="FF000000"/>
      <name val="Calibri"/>
      <family val="2"/>
    </font>
    <font>
      <b/>
      <u/>
      <sz val="11"/>
      <color rgb="FF0000FF"/>
      <name val="Calibri"/>
      <family val="2"/>
    </font>
    <font>
      <b/>
      <sz val="24"/>
      <color rgb="FF000000"/>
      <name val="Calibri"/>
      <family val="2"/>
    </font>
    <font>
      <b/>
      <sz val="24"/>
      <color rgb="FFE26B0A"/>
      <name val="Calibri"/>
      <family val="2"/>
    </font>
    <font>
      <b/>
      <i/>
      <sz val="14"/>
      <color rgb="FFFFFFFF"/>
      <name val="Calibri"/>
      <family val="2"/>
    </font>
    <font>
      <u/>
      <sz val="11"/>
      <name val="Calibri"/>
      <family val="2"/>
    </font>
    <font>
      <b/>
      <sz val="11"/>
      <color rgb="FFFFFFFF"/>
      <name val="Calibri"/>
      <family val="2"/>
    </font>
    <font>
      <i/>
      <sz val="11"/>
      <color rgb="FF0070C0"/>
      <name val="Calibri"/>
      <family val="2"/>
    </font>
    <font>
      <b/>
      <sz val="11"/>
      <color rgb="FFFF0000"/>
      <name val="Calibri"/>
      <family val="2"/>
    </font>
  </fonts>
  <fills count="19">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00915A"/>
        <bgColor rgb="FFFFFFFF"/>
      </patternFill>
    </fill>
    <fill>
      <patternFill patternType="solid">
        <fgColor rgb="FF008000"/>
        <bgColor rgb="FFFFFFFF"/>
      </patternFill>
    </fill>
    <fill>
      <patternFill patternType="solid">
        <fgColor rgb="FFFFFF00"/>
        <bgColor rgb="FFFFFFFF"/>
      </patternFill>
    </fill>
    <fill>
      <patternFill patternType="solid">
        <fgColor rgb="FFFF0000"/>
        <bgColor rgb="FFFFFFFF"/>
      </patternFill>
    </fill>
    <fill>
      <patternFill patternType="solid">
        <fgColor rgb="FF243386"/>
        <bgColor indexed="64"/>
      </patternFill>
    </fill>
    <fill>
      <patternFill patternType="solid">
        <fgColor rgb="FFE36E00"/>
        <bgColor indexed="64"/>
      </patternFill>
    </fill>
    <fill>
      <patternFill patternType="solid">
        <fgColor rgb="FFFDE9D9"/>
        <bgColor rgb="FF000000"/>
      </patternFill>
    </fill>
    <fill>
      <patternFill patternType="solid">
        <fgColor rgb="FFFABF8F"/>
        <bgColor rgb="FF000000"/>
      </patternFill>
    </fill>
    <fill>
      <patternFill patternType="solid">
        <fgColor rgb="FFE36E00"/>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rgb="FF243386"/>
        <bgColor rgb="FF000000"/>
      </patternFill>
    </fill>
    <fill>
      <patternFill patternType="solid">
        <fgColor rgb="FF847A75"/>
        <bgColor rgb="FF000000"/>
      </patternFill>
    </fill>
    <fill>
      <patternFill patternType="solid">
        <fgColor rgb="FFBFBFBF"/>
        <bgColor rgb="FF000000"/>
      </patternFill>
    </fill>
    <fill>
      <patternFill patternType="solid">
        <fgColor rgb="FFFFC000"/>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s>
  <cellStyleXfs count="6">
    <xf numFmtId="0" fontId="0" fillId="0" borderId="0"/>
    <xf numFmtId="9" fontId="26" fillId="0" borderId="0" applyFont="0" applyFill="0" applyBorder="0" applyAlignment="0" applyProtection="0"/>
    <xf numFmtId="0" fontId="1" fillId="0" borderId="0"/>
    <xf numFmtId="0" fontId="39" fillId="0" borderId="0" applyNumberFormat="0" applyFill="0" applyBorder="0" applyAlignment="0" applyProtection="0"/>
    <xf numFmtId="0" fontId="1" fillId="0" borderId="0"/>
    <xf numFmtId="9" fontId="1" fillId="0" borderId="0" applyFont="0" applyFill="0" applyBorder="0" applyAlignment="0" applyProtection="0"/>
  </cellStyleXfs>
  <cellXfs count="341">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164" fontId="5" fillId="2" borderId="0" xfId="0" applyNumberFormat="1" applyFont="1" applyFill="1" applyAlignment="1">
      <alignment horizontal="left" vertical="center"/>
    </xf>
    <xf numFmtId="0" fontId="3" fillId="3" borderId="6" xfId="0" applyFont="1" applyFill="1" applyBorder="1" applyAlignment="1">
      <alignment horizontal="left" vertical="center"/>
    </xf>
    <xf numFmtId="49" fontId="3" fillId="3" borderId="6" xfId="0" applyNumberFormat="1" applyFont="1" applyFill="1" applyBorder="1" applyAlignment="1">
      <alignment horizontal="left" vertical="center"/>
    </xf>
    <xf numFmtId="0" fontId="3" fillId="3" borderId="6" xfId="0" applyFont="1" applyFill="1" applyBorder="1" applyAlignment="1">
      <alignment horizontal="center" vertical="center"/>
    </xf>
    <xf numFmtId="49" fontId="5"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12" fillId="3" borderId="6" xfId="0" applyNumberFormat="1" applyFont="1" applyFill="1" applyBorder="1" applyAlignment="1">
      <alignment horizontal="center" vertical="center"/>
    </xf>
    <xf numFmtId="49" fontId="12" fillId="3" borderId="6" xfId="0" applyNumberFormat="1" applyFont="1" applyFill="1" applyBorder="1" applyAlignment="1">
      <alignment horizontal="center" vertical="center" wrapText="1"/>
    </xf>
    <xf numFmtId="49" fontId="10" fillId="2" borderId="0" xfId="0" applyNumberFormat="1" applyFont="1" applyFill="1" applyAlignment="1">
      <alignment horizontal="center" vertical="center"/>
    </xf>
    <xf numFmtId="3" fontId="10" fillId="2" borderId="0" xfId="0" applyNumberFormat="1" applyFont="1" applyFill="1" applyAlignment="1">
      <alignment horizontal="center" vertical="center"/>
    </xf>
    <xf numFmtId="164" fontId="10" fillId="2" borderId="0" xfId="0" applyNumberFormat="1" applyFont="1" applyFill="1" applyAlignment="1">
      <alignment horizontal="center" vertical="center"/>
    </xf>
    <xf numFmtId="165" fontId="10" fillId="2" borderId="0" xfId="0" applyNumberFormat="1" applyFont="1" applyFill="1" applyAlignment="1">
      <alignment horizontal="center" vertical="center"/>
    </xf>
    <xf numFmtId="4" fontId="10" fillId="2" borderId="0" xfId="0" applyNumberFormat="1" applyFont="1" applyFill="1" applyAlignment="1">
      <alignment horizontal="center" vertical="center"/>
    </xf>
    <xf numFmtId="0" fontId="3" fillId="2" borderId="6" xfId="0" applyFont="1" applyFill="1" applyBorder="1" applyAlignment="1">
      <alignment horizontal="left" vertical="center"/>
    </xf>
    <xf numFmtId="0" fontId="3" fillId="2" borderId="6" xfId="0" applyFont="1" applyFill="1" applyBorder="1" applyAlignment="1">
      <alignment horizontal="right" vertical="center"/>
    </xf>
    <xf numFmtId="3" fontId="12" fillId="2" borderId="6"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10" fillId="2" borderId="0" xfId="0" applyNumberFormat="1" applyFont="1" applyFill="1" applyAlignment="1">
      <alignment horizontal="left" vertical="center"/>
    </xf>
    <xf numFmtId="49" fontId="3" fillId="3" borderId="6"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49" fontId="13" fillId="2" borderId="0" xfId="0" applyNumberFormat="1" applyFont="1" applyFill="1" applyAlignment="1">
      <alignment horizontal="left"/>
    </xf>
    <xf numFmtId="3" fontId="13" fillId="2" borderId="0" xfId="0" applyNumberFormat="1" applyFont="1" applyFill="1" applyAlignment="1">
      <alignment horizontal="right"/>
    </xf>
    <xf numFmtId="49" fontId="14" fillId="2" borderId="0" xfId="0" applyNumberFormat="1" applyFont="1" applyFill="1" applyAlignment="1">
      <alignment horizontal="left"/>
    </xf>
    <xf numFmtId="166" fontId="13" fillId="2" borderId="0" xfId="0" applyNumberFormat="1" applyFont="1" applyFill="1" applyAlignment="1">
      <alignment horizontal="right"/>
    </xf>
    <xf numFmtId="0" fontId="14" fillId="2" borderId="0" xfId="0" applyFont="1" applyFill="1" applyAlignment="1">
      <alignment horizontal="left"/>
    </xf>
    <xf numFmtId="49" fontId="9" fillId="3" borderId="3" xfId="0" applyNumberFormat="1" applyFont="1" applyFill="1" applyBorder="1" applyAlignment="1">
      <alignment horizontal="center" vertical="center" wrapText="1"/>
    </xf>
    <xf numFmtId="49" fontId="4" fillId="5" borderId="0" xfId="0" applyNumberFormat="1" applyFont="1" applyFill="1" applyAlignment="1">
      <alignment horizontal="right"/>
    </xf>
    <xf numFmtId="49" fontId="9" fillId="3" borderId="2" xfId="0" applyNumberFormat="1" applyFont="1" applyFill="1" applyBorder="1" applyAlignment="1">
      <alignment horizontal="center" vertical="center" wrapText="1"/>
    </xf>
    <xf numFmtId="0" fontId="13" fillId="2" borderId="0" xfId="0" applyFont="1" applyFill="1" applyAlignment="1">
      <alignment horizontal="right"/>
    </xf>
    <xf numFmtId="49" fontId="13" fillId="2" borderId="0" xfId="0" applyNumberFormat="1" applyFont="1" applyFill="1" applyAlignment="1">
      <alignment horizontal="right"/>
    </xf>
    <xf numFmtId="0" fontId="10" fillId="2" borderId="4" xfId="0" applyFont="1" applyFill="1" applyBorder="1" applyAlignment="1">
      <alignment horizontal="left" vertical="center"/>
    </xf>
    <xf numFmtId="49" fontId="12" fillId="2" borderId="0" xfId="0" applyNumberFormat="1" applyFont="1" applyFill="1" applyAlignment="1">
      <alignment horizontal="center" vertical="center"/>
    </xf>
    <xf numFmtId="49" fontId="10" fillId="2" borderId="3" xfId="0" applyNumberFormat="1" applyFont="1" applyFill="1" applyBorder="1" applyAlignment="1">
      <alignment horizontal="left" vertical="center"/>
    </xf>
    <xf numFmtId="49" fontId="10" fillId="2" borderId="7" xfId="0" applyNumberFormat="1" applyFont="1" applyFill="1" applyBorder="1" applyAlignment="1">
      <alignment horizontal="center" vertical="center"/>
    </xf>
    <xf numFmtId="49" fontId="10" fillId="2" borderId="4" xfId="0" applyNumberFormat="1" applyFont="1" applyFill="1" applyBorder="1" applyAlignment="1">
      <alignment horizontal="left" vertical="center"/>
    </xf>
    <xf numFmtId="49" fontId="10" fillId="2" borderId="4" xfId="0" applyNumberFormat="1" applyFont="1" applyFill="1" applyBorder="1" applyAlignment="1">
      <alignment horizontal="left" vertical="center" wrapText="1"/>
    </xf>
    <xf numFmtId="49" fontId="16" fillId="2" borderId="0" xfId="0" applyNumberFormat="1" applyFont="1" applyFill="1" applyAlignment="1">
      <alignment horizontal="center" vertical="center"/>
    </xf>
    <xf numFmtId="3" fontId="13" fillId="2" borderId="0" xfId="0" applyNumberFormat="1" applyFont="1" applyFill="1" applyAlignment="1">
      <alignment horizontal="left"/>
    </xf>
    <xf numFmtId="49" fontId="17" fillId="2" borderId="0" xfId="0" applyNumberFormat="1" applyFont="1" applyFill="1" applyAlignment="1">
      <alignment horizontal="left" vertical="center"/>
    </xf>
    <xf numFmtId="165" fontId="12"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9" fillId="3" borderId="6" xfId="0" applyFont="1" applyFill="1" applyBorder="1" applyAlignment="1">
      <alignment horizontal="center" vertical="center"/>
    </xf>
    <xf numFmtId="165"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3" fillId="3" borderId="6"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49" fontId="22" fillId="3" borderId="6" xfId="0" applyNumberFormat="1" applyFont="1" applyFill="1" applyBorder="1" applyAlignment="1">
      <alignment horizontal="center" vertical="center"/>
    </xf>
    <xf numFmtId="168" fontId="21" fillId="2" borderId="0" xfId="0" applyNumberFormat="1" applyFont="1" applyFill="1" applyAlignment="1">
      <alignment horizontal="left" vertical="center"/>
    </xf>
    <xf numFmtId="164" fontId="10" fillId="2" borderId="0" xfId="0" applyNumberFormat="1" applyFont="1" applyFill="1" applyAlignment="1">
      <alignment horizontal="left" vertical="center"/>
    </xf>
    <xf numFmtId="3" fontId="21" fillId="2" borderId="0" xfId="0" applyNumberFormat="1" applyFont="1" applyFill="1" applyAlignment="1">
      <alignment horizontal="center" vertical="center"/>
    </xf>
    <xf numFmtId="0" fontId="23" fillId="3" borderId="6" xfId="0" applyFont="1" applyFill="1" applyBorder="1" applyAlignment="1">
      <alignment horizontal="left" vertical="center"/>
    </xf>
    <xf numFmtId="0" fontId="24" fillId="3" borderId="6" xfId="0" applyFont="1" applyFill="1" applyBorder="1" applyAlignment="1">
      <alignment horizontal="left" vertical="center"/>
    </xf>
    <xf numFmtId="0" fontId="24" fillId="3" borderId="6" xfId="0" applyFont="1" applyFill="1" applyBorder="1" applyAlignment="1">
      <alignment horizontal="center" vertical="center"/>
    </xf>
    <xf numFmtId="0" fontId="23" fillId="3" borderId="6" xfId="0" applyFont="1" applyFill="1" applyBorder="1" applyAlignment="1">
      <alignment horizontal="center" vertical="center"/>
    </xf>
    <xf numFmtId="3" fontId="24" fillId="3" borderId="6" xfId="0" applyNumberFormat="1" applyFont="1" applyFill="1" applyBorder="1" applyAlignment="1">
      <alignment horizontal="right" vertical="center"/>
    </xf>
    <xf numFmtId="49" fontId="25" fillId="7"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49" fontId="8" fillId="4"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49" fontId="11" fillId="2" borderId="0" xfId="0" applyNumberFormat="1" applyFont="1" applyFill="1" applyAlignment="1">
      <alignment horizontal="left" vertical="center"/>
    </xf>
    <xf numFmtId="49" fontId="6" fillId="2" borderId="1" xfId="0" applyNumberFormat="1" applyFont="1" applyFill="1" applyBorder="1" applyAlignment="1">
      <alignment horizontal="left" vertical="center"/>
    </xf>
    <xf numFmtId="49" fontId="3" fillId="3" borderId="6" xfId="0" applyNumberFormat="1" applyFont="1" applyFill="1" applyBorder="1" applyAlignment="1">
      <alignment horizontal="left" vertical="top"/>
    </xf>
    <xf numFmtId="49" fontId="5" fillId="2" borderId="0" xfId="0" applyNumberFormat="1" applyFont="1" applyFill="1" applyAlignment="1">
      <alignment horizontal="left" vertical="center" wrapText="1"/>
    </xf>
    <xf numFmtId="49" fontId="3" fillId="3" borderId="6" xfId="0" applyNumberFormat="1" applyFont="1" applyFill="1" applyBorder="1" applyAlignment="1">
      <alignment horizontal="left" vertical="center"/>
    </xf>
    <xf numFmtId="49" fontId="5" fillId="2" borderId="0" xfId="0" applyNumberFormat="1" applyFont="1" applyFill="1" applyAlignment="1">
      <alignment horizontal="left" vertical="center"/>
    </xf>
    <xf numFmtId="164" fontId="5" fillId="2" borderId="0" xfId="0" applyNumberFormat="1" applyFont="1" applyFill="1" applyAlignment="1">
      <alignment horizontal="left" vertical="center"/>
    </xf>
    <xf numFmtId="0" fontId="3" fillId="3" borderId="6" xfId="0" applyFont="1" applyFill="1" applyBorder="1" applyAlignment="1">
      <alignment horizontal="left" vertical="center"/>
    </xf>
    <xf numFmtId="0" fontId="3" fillId="3" borderId="6" xfId="0" applyFont="1" applyFill="1" applyBorder="1" applyAlignment="1">
      <alignment horizontal="center" vertical="center"/>
    </xf>
    <xf numFmtId="164" fontId="10" fillId="2" borderId="0" xfId="0" applyNumberFormat="1" applyFont="1" applyFill="1" applyAlignment="1">
      <alignment horizontal="center" vertical="center"/>
    </xf>
    <xf numFmtId="0" fontId="3" fillId="2" borderId="6" xfId="0" applyFont="1" applyFill="1" applyBorder="1" applyAlignment="1">
      <alignment horizontal="left" vertical="center"/>
    </xf>
    <xf numFmtId="49" fontId="12" fillId="3" borderId="6" xfId="0" applyNumberFormat="1" applyFont="1" applyFill="1" applyBorder="1" applyAlignment="1">
      <alignment horizontal="center" vertical="center"/>
    </xf>
    <xf numFmtId="3" fontId="5" fillId="2" borderId="0" xfId="0" applyNumberFormat="1" applyFont="1" applyFill="1" applyAlignment="1">
      <alignment horizontal="right" vertical="center"/>
    </xf>
    <xf numFmtId="0" fontId="3" fillId="2" borderId="0" xfId="0" applyFont="1" applyFill="1" applyAlignment="1">
      <alignment horizontal="left" vertical="center"/>
    </xf>
    <xf numFmtId="165" fontId="5" fillId="2" borderId="0" xfId="0" applyNumberFormat="1" applyFont="1" applyFill="1" applyAlignment="1">
      <alignment horizontal="right" vertical="center"/>
    </xf>
    <xf numFmtId="4" fontId="5" fillId="2" borderId="0" xfId="0" applyNumberFormat="1" applyFont="1" applyFill="1" applyAlignment="1">
      <alignment horizontal="right" vertical="center"/>
    </xf>
    <xf numFmtId="49" fontId="3" fillId="2" borderId="1" xfId="0" applyNumberFormat="1" applyFont="1" applyFill="1" applyBorder="1" applyAlignment="1">
      <alignment horizontal="left" vertical="center"/>
    </xf>
    <xf numFmtId="49" fontId="15" fillId="2" borderId="0" xfId="0" applyNumberFormat="1" applyFont="1" applyFill="1" applyAlignment="1">
      <alignment horizontal="center" vertical="center"/>
    </xf>
    <xf numFmtId="49" fontId="18" fillId="2" borderId="0" xfId="0" applyNumberFormat="1" applyFont="1" applyFill="1" applyAlignment="1">
      <alignment horizontal="left" vertical="center"/>
    </xf>
    <xf numFmtId="49" fontId="13" fillId="2" borderId="7" xfId="0" applyNumberFormat="1" applyFont="1" applyFill="1" applyBorder="1" applyAlignment="1">
      <alignment horizontal="left" vertical="center"/>
    </xf>
    <xf numFmtId="49" fontId="13" fillId="2" borderId="0" xfId="0" applyNumberFormat="1" applyFont="1" applyFill="1" applyAlignment="1">
      <alignment horizontal="left" vertical="center"/>
    </xf>
    <xf numFmtId="49" fontId="13" fillId="2" borderId="5" xfId="0" applyNumberFormat="1" applyFont="1" applyFill="1" applyBorder="1" applyAlignment="1">
      <alignment horizontal="left" vertical="center"/>
    </xf>
    <xf numFmtId="49" fontId="13" fillId="2" borderId="0" xfId="0" applyNumberFormat="1" applyFont="1" applyFill="1" applyAlignment="1">
      <alignment horizontal="left"/>
    </xf>
    <xf numFmtId="3" fontId="13" fillId="2" borderId="7" xfId="0" applyNumberFormat="1" applyFont="1" applyFill="1" applyBorder="1" applyAlignment="1">
      <alignment horizontal="right" vertical="center"/>
    </xf>
    <xf numFmtId="3" fontId="13" fillId="2" borderId="0" xfId="0" applyNumberFormat="1" applyFont="1" applyFill="1" applyAlignment="1">
      <alignment horizontal="right" vertical="center"/>
    </xf>
    <xf numFmtId="166" fontId="13" fillId="2" borderId="0" xfId="0" applyNumberFormat="1" applyFont="1" applyFill="1" applyAlignment="1">
      <alignment horizontal="right" vertical="center"/>
    </xf>
    <xf numFmtId="4" fontId="13" fillId="2" borderId="0" xfId="0" applyNumberFormat="1" applyFont="1" applyFill="1" applyAlignment="1">
      <alignment horizontal="right" vertical="center"/>
    </xf>
    <xf numFmtId="166" fontId="13" fillId="2" borderId="5" xfId="0" applyNumberFormat="1" applyFont="1" applyFill="1" applyBorder="1" applyAlignment="1">
      <alignment horizontal="right" vertical="center"/>
    </xf>
    <xf numFmtId="3" fontId="13" fillId="2" borderId="0" xfId="0" applyNumberFormat="1" applyFont="1" applyFill="1" applyAlignment="1">
      <alignment horizontal="right"/>
    </xf>
    <xf numFmtId="49" fontId="12" fillId="2" borderId="0" xfId="0" applyNumberFormat="1" applyFont="1" applyFill="1" applyAlignment="1">
      <alignment horizontal="center" vertical="center"/>
    </xf>
    <xf numFmtId="49" fontId="10" fillId="2" borderId="7"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6" fillId="2" borderId="0" xfId="0" applyNumberFormat="1" applyFont="1" applyFill="1" applyAlignment="1">
      <alignment horizontal="center" vertical="center"/>
    </xf>
    <xf numFmtId="3" fontId="10" fillId="2" borderId="0" xfId="0" applyNumberFormat="1" applyFont="1" applyFill="1" applyAlignment="1">
      <alignment horizontal="center" vertical="center"/>
    </xf>
    <xf numFmtId="165" fontId="10" fillId="2" borderId="0" xfId="0" applyNumberFormat="1" applyFont="1" applyFill="1" applyAlignment="1">
      <alignment horizontal="center" vertical="center"/>
    </xf>
    <xf numFmtId="3" fontId="12" fillId="3" borderId="6"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0" fontId="20" fillId="2" borderId="0" xfId="0" applyFont="1" applyFill="1" applyAlignment="1">
      <alignment horizontal="left" vertical="center"/>
    </xf>
    <xf numFmtId="0" fontId="21" fillId="2" borderId="0" xfId="0" applyFont="1" applyFill="1" applyAlignment="1">
      <alignment horizontal="right" vertical="center"/>
    </xf>
    <xf numFmtId="0" fontId="20" fillId="2" borderId="0" xfId="0" applyFont="1" applyFill="1" applyAlignment="1">
      <alignment horizontal="center" vertical="center"/>
    </xf>
    <xf numFmtId="0" fontId="12" fillId="3" borderId="6" xfId="0" applyFont="1" applyFill="1" applyBorder="1" applyAlignment="1">
      <alignment horizontal="center" vertical="center"/>
    </xf>
    <xf numFmtId="0" fontId="12" fillId="3" borderId="6" xfId="0" applyFont="1" applyFill="1" applyBorder="1" applyAlignment="1">
      <alignment horizontal="left" vertical="center"/>
    </xf>
    <xf numFmtId="49" fontId="10" fillId="2" borderId="0" xfId="0" applyNumberFormat="1" applyFont="1" applyFill="1" applyAlignment="1">
      <alignment horizontal="left" vertical="center"/>
    </xf>
    <xf numFmtId="1" fontId="10" fillId="2" borderId="0" xfId="0" applyNumberFormat="1" applyFont="1" applyFill="1" applyAlignment="1">
      <alignment horizontal="center" vertical="center"/>
    </xf>
    <xf numFmtId="4" fontId="10" fillId="2" borderId="0" xfId="0" applyNumberFormat="1" applyFont="1" applyFill="1" applyAlignment="1">
      <alignment horizontal="center" vertical="center"/>
    </xf>
    <xf numFmtId="4" fontId="12" fillId="3" borderId="6" xfId="0" applyNumberFormat="1" applyFont="1" applyFill="1" applyBorder="1" applyAlignment="1">
      <alignment horizontal="center" vertical="center"/>
    </xf>
    <xf numFmtId="0" fontId="3" fillId="2" borderId="1" xfId="0" applyFont="1" applyFill="1" applyBorder="1" applyAlignment="1">
      <alignment horizontal="left" vertical="top" wrapText="1"/>
    </xf>
    <xf numFmtId="49" fontId="3" fillId="3" borderId="6" xfId="0" applyNumberFormat="1" applyFont="1" applyFill="1" applyBorder="1" applyAlignment="1">
      <alignment horizontal="center" vertical="center"/>
    </xf>
    <xf numFmtId="4" fontId="5" fillId="2" borderId="0" xfId="0" applyNumberFormat="1" applyFont="1" applyFill="1" applyAlignment="1">
      <alignment horizontal="center" vertical="center"/>
    </xf>
    <xf numFmtId="4" fontId="3" fillId="3" borderId="6" xfId="0" applyNumberFormat="1" applyFont="1" applyFill="1" applyBorder="1" applyAlignment="1">
      <alignment horizontal="center" vertical="center"/>
    </xf>
    <xf numFmtId="49" fontId="25" fillId="6" borderId="1" xfId="0" applyNumberFormat="1" applyFont="1" applyFill="1" applyBorder="1" applyAlignment="1">
      <alignment horizontal="center" vertical="center"/>
    </xf>
    <xf numFmtId="3" fontId="10" fillId="2" borderId="0" xfId="0" applyNumberFormat="1" applyFont="1" applyFill="1" applyAlignment="1">
      <alignment horizontal="right" vertical="center" wrapText="1"/>
    </xf>
    <xf numFmtId="49" fontId="3" fillId="3" borderId="6" xfId="0" applyNumberFormat="1" applyFont="1" applyFill="1" applyBorder="1" applyAlignment="1">
      <alignment horizontal="center" vertical="center" wrapText="1"/>
    </xf>
    <xf numFmtId="0" fontId="24" fillId="3" borderId="6" xfId="0" applyFont="1" applyFill="1" applyBorder="1" applyAlignment="1">
      <alignment horizontal="right" vertical="center" wrapText="1"/>
    </xf>
    <xf numFmtId="167" fontId="5" fillId="2" borderId="0" xfId="0" applyNumberFormat="1" applyFont="1" applyFill="1" applyAlignment="1">
      <alignment horizontal="left" vertical="center"/>
    </xf>
    <xf numFmtId="49" fontId="25" fillId="5" borderId="1" xfId="0" applyNumberFormat="1" applyFont="1" applyFill="1" applyBorder="1" applyAlignment="1">
      <alignment horizontal="center" vertical="center"/>
    </xf>
    <xf numFmtId="3" fontId="24" fillId="3" borderId="6" xfId="0" applyNumberFormat="1" applyFont="1" applyFill="1" applyBorder="1" applyAlignment="1">
      <alignment horizontal="right" vertical="center"/>
    </xf>
    <xf numFmtId="0" fontId="1" fillId="0" borderId="0" xfId="2"/>
    <xf numFmtId="0" fontId="28" fillId="0" borderId="0" xfId="2" applyFont="1" applyAlignment="1">
      <alignment wrapText="1"/>
    </xf>
    <xf numFmtId="0" fontId="29" fillId="0" borderId="0" xfId="2" applyFont="1" applyAlignment="1">
      <alignment vertical="center" wrapText="1"/>
    </xf>
    <xf numFmtId="0" fontId="28" fillId="0" borderId="0" xfId="2" applyFont="1" applyAlignment="1">
      <alignment horizontal="left" vertical="center" wrapText="1"/>
    </xf>
    <xf numFmtId="0" fontId="28" fillId="0" borderId="0" xfId="2" applyFont="1" applyAlignment="1">
      <alignment vertical="center" wrapText="1"/>
    </xf>
    <xf numFmtId="0" fontId="31" fillId="0" borderId="0" xfId="2" applyFont="1" applyAlignment="1">
      <alignment horizontal="left" vertical="center" wrapText="1"/>
    </xf>
    <xf numFmtId="0" fontId="33" fillId="0" borderId="0" xfId="2" applyFont="1" applyAlignment="1">
      <alignment horizontal="left" vertical="center" wrapText="1"/>
    </xf>
    <xf numFmtId="0" fontId="31" fillId="0" borderId="0" xfId="2" applyFont="1" applyAlignment="1">
      <alignment vertical="center" wrapText="1"/>
    </xf>
    <xf numFmtId="0" fontId="34" fillId="0" borderId="0" xfId="2" applyFont="1" applyAlignment="1">
      <alignment vertical="center" wrapText="1"/>
    </xf>
    <xf numFmtId="0" fontId="35" fillId="0" borderId="0" xfId="2" applyFont="1" applyAlignment="1">
      <alignment wrapText="1"/>
    </xf>
    <xf numFmtId="0" fontId="35" fillId="0" borderId="0" xfId="2" applyFont="1" applyAlignment="1">
      <alignment vertical="center" wrapText="1"/>
    </xf>
    <xf numFmtId="0" fontId="36" fillId="0" borderId="0" xfId="2" applyFont="1" applyAlignment="1">
      <alignment horizontal="center" vertical="center"/>
    </xf>
    <xf numFmtId="0" fontId="37" fillId="0" borderId="0" xfId="2" applyFont="1" applyAlignment="1">
      <alignment horizontal="left" vertical="center"/>
    </xf>
    <xf numFmtId="0" fontId="38" fillId="0" borderId="8" xfId="2" applyFont="1" applyBorder="1"/>
    <xf numFmtId="0" fontId="38" fillId="0" borderId="9" xfId="2" applyFont="1" applyBorder="1"/>
    <xf numFmtId="0" fontId="38" fillId="0" borderId="10" xfId="2" applyFont="1" applyBorder="1"/>
    <xf numFmtId="0" fontId="38" fillId="0" borderId="11" xfId="2" applyFont="1" applyBorder="1"/>
    <xf numFmtId="0" fontId="38" fillId="0" borderId="0" xfId="2" applyFont="1"/>
    <xf numFmtId="0" fontId="1" fillId="0" borderId="0" xfId="2"/>
    <xf numFmtId="0" fontId="27" fillId="8" borderId="0" xfId="2" applyFont="1" applyFill="1" applyAlignment="1">
      <alignment horizontal="center"/>
    </xf>
    <xf numFmtId="0" fontId="38" fillId="0" borderId="12" xfId="2" applyFont="1" applyBorder="1"/>
    <xf numFmtId="0" fontId="27" fillId="0" borderId="0" xfId="3" applyFont="1" applyAlignment="1"/>
    <xf numFmtId="0" fontId="40" fillId="0" borderId="0" xfId="2" applyFont="1"/>
    <xf numFmtId="0" fontId="27" fillId="0" borderId="0" xfId="3" applyFont="1" applyAlignment="1"/>
    <xf numFmtId="0" fontId="27" fillId="9" borderId="0" xfId="3" applyFont="1" applyFill="1" applyBorder="1" applyAlignment="1">
      <alignment horizontal="center"/>
    </xf>
    <xf numFmtId="0" fontId="41" fillId="0" borderId="0" xfId="2" applyFont="1" applyAlignment="1">
      <alignment horizontal="center"/>
    </xf>
    <xf numFmtId="0" fontId="42" fillId="0" borderId="0" xfId="2" applyFont="1" applyAlignment="1">
      <alignment horizontal="center" vertical="center"/>
    </xf>
    <xf numFmtId="0" fontId="43" fillId="0" borderId="0" xfId="4" applyFont="1" applyAlignment="1">
      <alignment horizontal="center" vertical="center"/>
    </xf>
    <xf numFmtId="0" fontId="44" fillId="0" borderId="0" xfId="2" applyFont="1" applyAlignment="1">
      <alignment horizontal="center" vertical="center"/>
    </xf>
    <xf numFmtId="0" fontId="37" fillId="0" borderId="0" xfId="2" applyFont="1" applyAlignment="1">
      <alignment horizontal="center" vertical="center"/>
    </xf>
    <xf numFmtId="0" fontId="45" fillId="0" borderId="0" xfId="2" applyFont="1" applyAlignment="1">
      <alignment horizontal="center"/>
    </xf>
    <xf numFmtId="0" fontId="38" fillId="0" borderId="13" xfId="2" applyFont="1" applyBorder="1"/>
    <xf numFmtId="0" fontId="38" fillId="0" borderId="14" xfId="2" applyFont="1" applyBorder="1"/>
    <xf numFmtId="0" fontId="38" fillId="0" borderId="15" xfId="2" applyFont="1" applyBorder="1"/>
    <xf numFmtId="0" fontId="5" fillId="0" borderId="0" xfId="2" applyFont="1" applyAlignment="1">
      <alignment horizontal="center" vertical="center" wrapText="1"/>
    </xf>
    <xf numFmtId="0" fontId="46" fillId="0" borderId="0" xfId="2" applyFont="1" applyAlignment="1">
      <alignment horizontal="center" vertical="center" wrapText="1"/>
    </xf>
    <xf numFmtId="0" fontId="47" fillId="0" borderId="0" xfId="2" applyFont="1" applyAlignment="1">
      <alignment horizontal="center" vertical="center" wrapText="1"/>
    </xf>
    <xf numFmtId="0" fontId="47" fillId="10" borderId="0" xfId="2" applyFont="1" applyFill="1" applyAlignment="1">
      <alignment horizontal="center" vertical="center" wrapText="1"/>
    </xf>
    <xf numFmtId="0" fontId="48" fillId="0" borderId="0" xfId="2" applyFont="1" applyAlignment="1">
      <alignment horizontal="right" vertical="center" wrapText="1"/>
    </xf>
    <xf numFmtId="0" fontId="48" fillId="10" borderId="0" xfId="2" applyFont="1" applyFill="1" applyAlignment="1">
      <alignment horizontal="center" vertical="center" wrapText="1"/>
    </xf>
    <xf numFmtId="0" fontId="49" fillId="11" borderId="0" xfId="2" applyFont="1" applyFill="1" applyAlignment="1">
      <alignment horizontal="center" vertical="center" wrapText="1"/>
    </xf>
    <xf numFmtId="0" fontId="50" fillId="11" borderId="0" xfId="2" applyFont="1" applyFill="1" applyAlignment="1">
      <alignment horizontal="center" vertical="center" wrapText="1"/>
    </xf>
    <xf numFmtId="0" fontId="51" fillId="11" borderId="0" xfId="2" applyFont="1" applyFill="1" applyAlignment="1">
      <alignment horizontal="center" vertical="center" wrapText="1"/>
    </xf>
    <xf numFmtId="0" fontId="52" fillId="11" borderId="0" xfId="2" quotePrefix="1" applyFont="1" applyFill="1" applyAlignment="1">
      <alignment horizontal="center" vertical="center" wrapText="1"/>
    </xf>
    <xf numFmtId="0" fontId="50" fillId="0" borderId="0" xfId="2" applyFont="1" applyAlignment="1">
      <alignment horizontal="center" vertical="center" wrapText="1"/>
    </xf>
    <xf numFmtId="0" fontId="53" fillId="0" borderId="0" xfId="2" applyFont="1" applyAlignment="1">
      <alignment horizontal="center" vertical="center" wrapText="1"/>
    </xf>
    <xf numFmtId="0" fontId="46" fillId="12" borderId="0" xfId="2" applyFont="1" applyFill="1" applyAlignment="1">
      <alignment horizontal="center" vertical="center" wrapText="1"/>
    </xf>
    <xf numFmtId="0" fontId="50" fillId="12" borderId="0" xfId="2" applyFont="1" applyFill="1" applyAlignment="1">
      <alignment horizontal="center" vertical="center" wrapText="1"/>
    </xf>
    <xf numFmtId="0" fontId="53" fillId="12" borderId="0" xfId="2" applyFont="1" applyFill="1" applyAlignment="1">
      <alignment horizontal="center" vertical="center" wrapText="1"/>
    </xf>
    <xf numFmtId="0" fontId="54" fillId="0" borderId="0" xfId="3" applyFont="1" applyFill="1" applyBorder="1" applyAlignment="1">
      <alignment horizontal="center" vertical="center" wrapText="1"/>
    </xf>
    <xf numFmtId="0" fontId="48" fillId="0" borderId="0" xfId="2" quotePrefix="1" applyFont="1" applyAlignment="1">
      <alignment horizontal="center" vertical="center" wrapText="1"/>
    </xf>
    <xf numFmtId="4" fontId="47" fillId="0" borderId="0" xfId="2" applyNumberFormat="1" applyFont="1" applyAlignment="1" applyProtection="1">
      <alignment horizontal="center" vertical="center" wrapText="1"/>
      <protection locked="0"/>
    </xf>
    <xf numFmtId="0" fontId="48" fillId="10" borderId="0" xfId="2" quotePrefix="1" applyFont="1" applyFill="1" applyAlignment="1">
      <alignment horizontal="center" vertical="center" wrapText="1"/>
    </xf>
    <xf numFmtId="0" fontId="55" fillId="0" borderId="0" xfId="2" applyFont="1" applyAlignment="1">
      <alignment horizontal="center" vertical="center" wrapText="1"/>
    </xf>
    <xf numFmtId="0" fontId="48" fillId="0" borderId="0" xfId="2" applyFont="1" applyAlignment="1">
      <alignment horizontal="center" vertical="center" wrapText="1"/>
    </xf>
    <xf numFmtId="0" fontId="54" fillId="10" borderId="0" xfId="3" applyFont="1" applyFill="1" applyBorder="1" applyAlignment="1">
      <alignment horizontal="center" vertical="center" wrapText="1"/>
    </xf>
    <xf numFmtId="0" fontId="47" fillId="0" borderId="0" xfId="2" applyFont="1" applyAlignment="1" applyProtection="1">
      <alignment horizontal="center" vertical="center" wrapText="1"/>
      <protection locked="0"/>
    </xf>
    <xf numFmtId="0" fontId="54" fillId="10" borderId="0" xfId="3" applyFont="1" applyFill="1" applyBorder="1" applyAlignment="1">
      <alignment horizontal="center"/>
    </xf>
    <xf numFmtId="0" fontId="46" fillId="0" borderId="0" xfId="2" applyFont="1"/>
    <xf numFmtId="9" fontId="47" fillId="0" borderId="0" xfId="5" applyFont="1" applyFill="1" applyBorder="1" applyAlignment="1">
      <alignment horizontal="center" vertical="center" wrapText="1"/>
    </xf>
    <xf numFmtId="0" fontId="47" fillId="10" borderId="0" xfId="2" applyFont="1" applyFill="1" applyAlignment="1" applyProtection="1">
      <alignment horizontal="center" vertical="center" wrapText="1"/>
      <protection locked="0"/>
    </xf>
    <xf numFmtId="0" fontId="56" fillId="10" borderId="0" xfId="2" applyFont="1" applyFill="1" applyAlignment="1">
      <alignment horizontal="center" vertical="center" wrapText="1"/>
    </xf>
    <xf numFmtId="0" fontId="57" fillId="10" borderId="0" xfId="2" applyFont="1" applyFill="1" applyAlignment="1">
      <alignment horizontal="center" vertical="center" wrapText="1"/>
    </xf>
    <xf numFmtId="0" fontId="56" fillId="10" borderId="0" xfId="2" applyFont="1" applyFill="1" applyAlignment="1">
      <alignment horizontal="left" vertical="center"/>
    </xf>
    <xf numFmtId="0" fontId="47" fillId="0" borderId="0" xfId="2" quotePrefix="1" applyFont="1" applyAlignment="1">
      <alignment horizontal="center" vertical="center" wrapText="1"/>
    </xf>
    <xf numFmtId="0" fontId="47" fillId="0" borderId="0" xfId="2" quotePrefix="1" applyFont="1" applyAlignment="1" applyProtection="1">
      <alignment horizontal="center" vertical="center" wrapText="1"/>
      <protection locked="0"/>
    </xf>
    <xf numFmtId="169" fontId="47" fillId="0" borderId="0" xfId="2" quotePrefix="1" applyNumberFormat="1" applyFont="1" applyAlignment="1" applyProtection="1">
      <alignment horizontal="center" vertical="center" wrapText="1"/>
      <protection locked="0"/>
    </xf>
    <xf numFmtId="169" fontId="47" fillId="0" borderId="0" xfId="2" applyNumberFormat="1" applyFont="1" applyAlignment="1" applyProtection="1">
      <alignment horizontal="center" vertical="center" wrapText="1"/>
      <protection locked="0"/>
    </xf>
    <xf numFmtId="0" fontId="46" fillId="10" borderId="0" xfId="2" applyFont="1" applyFill="1" applyAlignment="1">
      <alignment horizontal="center"/>
    </xf>
    <xf numFmtId="0" fontId="47" fillId="10" borderId="0" xfId="2" quotePrefix="1" applyFont="1" applyFill="1" applyAlignment="1">
      <alignment horizontal="center" vertical="center" wrapText="1"/>
    </xf>
    <xf numFmtId="170" fontId="47" fillId="0" borderId="0" xfId="2" quotePrefix="1" applyNumberFormat="1" applyFont="1" applyAlignment="1">
      <alignment horizontal="center" vertical="center" wrapText="1"/>
    </xf>
    <xf numFmtId="9" fontId="46" fillId="0" borderId="0" xfId="5" quotePrefix="1" applyFont="1" applyFill="1" applyBorder="1" applyAlignment="1">
      <alignment horizontal="center" vertical="center" wrapText="1"/>
    </xf>
    <xf numFmtId="170" fontId="47" fillId="10" borderId="0" xfId="5" applyNumberFormat="1" applyFont="1" applyFill="1" applyBorder="1" applyAlignment="1">
      <alignment horizontal="center" vertical="center" wrapText="1"/>
    </xf>
    <xf numFmtId="169" fontId="47" fillId="10" borderId="0" xfId="2" applyNumberFormat="1" applyFont="1" applyFill="1" applyAlignment="1">
      <alignment horizontal="center" vertical="center" wrapText="1"/>
    </xf>
    <xf numFmtId="0" fontId="46" fillId="10" borderId="0" xfId="2" quotePrefix="1" applyFont="1" applyFill="1" applyAlignment="1">
      <alignment horizontal="right" vertical="center" wrapText="1"/>
    </xf>
    <xf numFmtId="0" fontId="46" fillId="10" borderId="0" xfId="2" quotePrefix="1" applyFont="1" applyFill="1" applyAlignment="1">
      <alignment horizontal="center" vertical="center" wrapText="1"/>
    </xf>
    <xf numFmtId="9" fontId="47" fillId="0" borderId="0" xfId="5" quotePrefix="1" applyFont="1" applyFill="1" applyBorder="1" applyAlignment="1" applyProtection="1">
      <alignment horizontal="center" vertical="center" wrapText="1"/>
      <protection locked="0"/>
    </xf>
    <xf numFmtId="9" fontId="47" fillId="0" borderId="0" xfId="5" quotePrefix="1" applyFont="1" applyFill="1" applyBorder="1" applyAlignment="1">
      <alignment horizontal="center" vertical="center" wrapText="1"/>
    </xf>
    <xf numFmtId="170" fontId="47" fillId="13" borderId="0" xfId="2" quotePrefix="1" applyNumberFormat="1" applyFont="1" applyFill="1" applyAlignment="1">
      <alignment horizontal="center" vertical="center" wrapText="1"/>
    </xf>
    <xf numFmtId="9" fontId="47" fillId="13" borderId="0" xfId="5" quotePrefix="1" applyFont="1" applyFill="1" applyBorder="1" applyAlignment="1">
      <alignment horizontal="center" vertical="center" wrapText="1"/>
    </xf>
    <xf numFmtId="0" fontId="47" fillId="13" borderId="0" xfId="2" applyFont="1" applyFill="1" applyAlignment="1">
      <alignment horizontal="center" vertical="center" wrapText="1"/>
    </xf>
    <xf numFmtId="169" fontId="47" fillId="14" borderId="0" xfId="2" applyNumberFormat="1" applyFont="1" applyFill="1" applyAlignment="1">
      <alignment horizontal="center" vertical="center" wrapText="1"/>
    </xf>
    <xf numFmtId="0" fontId="47" fillId="10" borderId="0" xfId="2" quotePrefix="1" applyFont="1" applyFill="1" applyAlignment="1">
      <alignment horizontal="right" vertical="center" wrapText="1"/>
    </xf>
    <xf numFmtId="10" fontId="47" fillId="0" borderId="0" xfId="2" quotePrefix="1" applyNumberFormat="1" applyFont="1" applyAlignment="1" applyProtection="1">
      <alignment horizontal="center" vertical="center" wrapText="1"/>
      <protection locked="0"/>
    </xf>
    <xf numFmtId="170" fontId="47" fillId="10" borderId="0" xfId="2" quotePrefix="1" applyNumberFormat="1" applyFont="1" applyFill="1" applyAlignment="1">
      <alignment horizontal="center" vertical="center" wrapText="1"/>
    </xf>
    <xf numFmtId="3" fontId="47" fillId="13" borderId="0" xfId="2" quotePrefix="1" applyNumberFormat="1" applyFont="1" applyFill="1" applyAlignment="1">
      <alignment horizontal="center" vertical="center" wrapText="1"/>
    </xf>
    <xf numFmtId="0" fontId="47" fillId="13" borderId="0" xfId="2" applyFont="1" applyFill="1" applyAlignment="1" applyProtection="1">
      <alignment horizontal="center" vertical="center" wrapText="1"/>
      <protection locked="0"/>
    </xf>
    <xf numFmtId="4" fontId="47" fillId="13" borderId="0" xfId="2" applyNumberFormat="1" applyFont="1" applyFill="1" applyAlignment="1" applyProtection="1">
      <alignment horizontal="center" vertical="center" wrapText="1"/>
      <protection locked="0"/>
    </xf>
    <xf numFmtId="10" fontId="47" fillId="0" borderId="0" xfId="2" quotePrefix="1" applyNumberFormat="1" applyFont="1" applyAlignment="1">
      <alignment horizontal="center" vertical="center" wrapText="1"/>
    </xf>
    <xf numFmtId="0" fontId="48" fillId="0" borderId="0" xfId="2" quotePrefix="1" applyFont="1" applyAlignment="1">
      <alignment horizontal="right" vertical="center" wrapText="1"/>
    </xf>
    <xf numFmtId="0" fontId="48" fillId="10" borderId="0" xfId="2" quotePrefix="1" applyFont="1" applyFill="1" applyAlignment="1">
      <alignment horizontal="right" vertical="center" wrapText="1"/>
    </xf>
    <xf numFmtId="0" fontId="48" fillId="0" borderId="0" xfId="2" quotePrefix="1" applyFont="1" applyAlignment="1" applyProtection="1">
      <alignment horizontal="right" vertical="center" wrapText="1"/>
      <protection locked="0"/>
    </xf>
    <xf numFmtId="169" fontId="48" fillId="0" borderId="0" xfId="2" quotePrefix="1" applyNumberFormat="1" applyFont="1" applyAlignment="1" applyProtection="1">
      <alignment horizontal="right" vertical="center" wrapText="1"/>
      <protection locked="0"/>
    </xf>
    <xf numFmtId="170" fontId="47" fillId="10" borderId="0" xfId="5" quotePrefix="1" applyNumberFormat="1" applyFont="1" applyFill="1" applyBorder="1" applyAlignment="1">
      <alignment horizontal="center" vertical="center" wrapText="1"/>
    </xf>
    <xf numFmtId="169" fontId="47" fillId="10" borderId="0" xfId="2" quotePrefix="1" applyNumberFormat="1" applyFont="1" applyFill="1" applyAlignment="1">
      <alignment horizontal="center" vertical="center" wrapText="1"/>
    </xf>
    <xf numFmtId="0" fontId="51" fillId="0" borderId="0" xfId="2" applyFont="1" applyAlignment="1" applyProtection="1">
      <alignment horizontal="center" vertical="center" wrapText="1"/>
      <protection locked="0"/>
    </xf>
    <xf numFmtId="0" fontId="46" fillId="0" borderId="0" xfId="2" quotePrefix="1" applyFont="1" applyAlignment="1" applyProtection="1">
      <alignment horizontal="center" vertical="center" wrapText="1"/>
      <protection locked="0"/>
    </xf>
    <xf numFmtId="9" fontId="46" fillId="0" borderId="0" xfId="5" quotePrefix="1" applyFont="1" applyFill="1" applyBorder="1" applyAlignment="1" applyProtection="1">
      <alignment horizontal="center" vertical="center" wrapText="1"/>
      <protection locked="0"/>
    </xf>
    <xf numFmtId="169" fontId="46" fillId="0" borderId="0" xfId="2" applyNumberFormat="1" applyFont="1" applyAlignment="1" applyProtection="1">
      <alignment horizontal="center" vertical="center" wrapText="1"/>
      <protection locked="0"/>
    </xf>
    <xf numFmtId="0" fontId="46" fillId="0" borderId="0" xfId="2" applyFont="1" applyAlignment="1">
      <alignment horizontal="right" vertical="center" wrapText="1"/>
    </xf>
    <xf numFmtId="170" fontId="46" fillId="10" borderId="0" xfId="5" quotePrefix="1" applyNumberFormat="1" applyFont="1" applyFill="1" applyBorder="1" applyAlignment="1">
      <alignment horizontal="center" vertical="center" wrapText="1"/>
    </xf>
    <xf numFmtId="170" fontId="46" fillId="14" borderId="0" xfId="5" quotePrefix="1" applyNumberFormat="1" applyFont="1" applyFill="1" applyBorder="1" applyAlignment="1">
      <alignment horizontal="center" vertical="center" wrapText="1"/>
    </xf>
    <xf numFmtId="9" fontId="46" fillId="13" borderId="0" xfId="5" quotePrefix="1" applyFont="1" applyFill="1" applyBorder="1" applyAlignment="1">
      <alignment horizontal="center" vertical="center" wrapText="1"/>
    </xf>
    <xf numFmtId="169" fontId="47" fillId="13" borderId="0" xfId="2" applyNumberFormat="1" applyFont="1" applyFill="1" applyAlignment="1" applyProtection="1">
      <alignment horizontal="center" vertical="center" wrapText="1"/>
      <protection locked="0"/>
    </xf>
    <xf numFmtId="169" fontId="46" fillId="10" borderId="0" xfId="2" applyNumberFormat="1" applyFont="1" applyFill="1" applyAlignment="1">
      <alignment horizontal="center" vertical="center" wrapText="1"/>
    </xf>
    <xf numFmtId="0" fontId="46" fillId="10" borderId="0" xfId="2" applyFont="1" applyFill="1" applyAlignment="1">
      <alignment horizontal="right" vertical="center" wrapText="1"/>
    </xf>
    <xf numFmtId="0" fontId="46" fillId="10" borderId="0" xfId="2" applyFont="1" applyFill="1" applyAlignment="1">
      <alignment horizontal="center" vertical="center" wrapText="1"/>
    </xf>
    <xf numFmtId="0" fontId="51" fillId="11" borderId="0" xfId="2" quotePrefix="1" applyFont="1" applyFill="1" applyAlignment="1">
      <alignment horizontal="center" vertical="center" wrapText="1"/>
    </xf>
    <xf numFmtId="0" fontId="47" fillId="13" borderId="0" xfId="2" quotePrefix="1" applyFont="1" applyFill="1" applyAlignment="1">
      <alignment horizontal="center" vertical="center" wrapText="1"/>
    </xf>
    <xf numFmtId="0" fontId="58" fillId="0" borderId="0" xfId="2" applyFont="1" applyAlignment="1">
      <alignment horizontal="center" vertical="center" wrapText="1"/>
    </xf>
    <xf numFmtId="10" fontId="47" fillId="13" borderId="0" xfId="2" quotePrefix="1" applyNumberFormat="1" applyFont="1" applyFill="1" applyAlignment="1">
      <alignment horizontal="center" vertical="center" wrapText="1"/>
    </xf>
    <xf numFmtId="0" fontId="46" fillId="0" borderId="0" xfId="2" quotePrefix="1" applyFont="1" applyAlignment="1">
      <alignment horizontal="center" vertical="center" wrapText="1"/>
    </xf>
    <xf numFmtId="170" fontId="47" fillId="14" borderId="0" xfId="2" quotePrefix="1" applyNumberFormat="1" applyFont="1" applyFill="1" applyAlignment="1">
      <alignment horizontal="center" vertical="center" wrapText="1"/>
    </xf>
    <xf numFmtId="0" fontId="52" fillId="11" borderId="0" xfId="2" applyFont="1" applyFill="1" applyAlignment="1">
      <alignment horizontal="center" vertical="center" wrapText="1"/>
    </xf>
    <xf numFmtId="3" fontId="47" fillId="0" borderId="0" xfId="2" quotePrefix="1" applyNumberFormat="1" applyFont="1" applyAlignment="1">
      <alignment horizontal="center" vertical="center" wrapText="1"/>
    </xf>
    <xf numFmtId="0" fontId="59" fillId="0" borderId="0" xfId="2" quotePrefix="1" applyFont="1" applyAlignment="1">
      <alignment horizontal="right" vertical="center" wrapText="1"/>
    </xf>
    <xf numFmtId="0" fontId="46" fillId="0" borderId="0" xfId="2" quotePrefix="1" applyFont="1" applyAlignment="1">
      <alignment horizontal="right" vertical="center" wrapText="1"/>
    </xf>
    <xf numFmtId="0" fontId="59" fillId="10" borderId="0" xfId="2" quotePrefix="1" applyFont="1" applyFill="1" applyAlignment="1">
      <alignment horizontal="right" vertical="center" wrapText="1"/>
    </xf>
    <xf numFmtId="0" fontId="51" fillId="0" borderId="0" xfId="2" applyFont="1" applyAlignment="1">
      <alignment horizontal="center" vertical="center" wrapText="1"/>
    </xf>
    <xf numFmtId="171" fontId="47" fillId="0" borderId="0" xfId="2" applyNumberFormat="1" applyFont="1" applyAlignment="1" applyProtection="1">
      <alignment horizontal="center" vertical="center" wrapText="1"/>
      <protection locked="0"/>
    </xf>
    <xf numFmtId="170" fontId="49" fillId="0" borderId="0" xfId="2" applyNumberFormat="1" applyFont="1" applyAlignment="1" applyProtection="1">
      <alignment horizontal="center" vertical="center" wrapText="1"/>
      <protection locked="0"/>
    </xf>
    <xf numFmtId="171" fontId="51" fillId="0" borderId="0" xfId="2" applyNumberFormat="1" applyFont="1" applyAlignment="1" applyProtection="1">
      <alignment horizontal="center" vertical="center" wrapText="1"/>
      <protection locked="0"/>
    </xf>
    <xf numFmtId="170" fontId="49" fillId="0" borderId="0" xfId="2" quotePrefix="1" applyNumberFormat="1" applyFont="1" applyAlignment="1" applyProtection="1">
      <alignment horizontal="center" vertical="center" wrapText="1"/>
      <protection locked="0"/>
    </xf>
    <xf numFmtId="10" fontId="49" fillId="0" borderId="0" xfId="5" quotePrefix="1" applyNumberFormat="1" applyFont="1" applyAlignment="1" applyProtection="1">
      <alignment horizontal="center" vertical="center" wrapText="1"/>
      <protection locked="0"/>
    </xf>
    <xf numFmtId="170" fontId="60" fillId="0" borderId="0" xfId="5" quotePrefix="1" applyNumberFormat="1" applyFont="1" applyAlignment="1" applyProtection="1">
      <alignment horizontal="center" vertical="center" wrapText="1"/>
      <protection locked="0"/>
    </xf>
    <xf numFmtId="0" fontId="49" fillId="0" borderId="0" xfId="2" applyFont="1" applyAlignment="1" applyProtection="1">
      <alignment horizontal="center" vertical="center" wrapText="1"/>
      <protection locked="0"/>
    </xf>
    <xf numFmtId="0" fontId="49" fillId="0" borderId="0" xfId="2" quotePrefix="1" applyFont="1" applyAlignment="1" applyProtection="1">
      <alignment horizontal="center" vertical="center" wrapText="1"/>
      <protection locked="0"/>
    </xf>
    <xf numFmtId="169" fontId="5" fillId="0" borderId="0" xfId="2" applyNumberFormat="1" applyFont="1" applyAlignment="1" applyProtection="1">
      <alignment horizontal="center" vertical="center" wrapText="1"/>
      <protection locked="0"/>
    </xf>
    <xf numFmtId="10" fontId="47" fillId="13" borderId="0" xfId="2" quotePrefix="1" applyNumberFormat="1" applyFont="1" applyFill="1" applyAlignment="1" applyProtection="1">
      <alignment horizontal="center" vertical="center" wrapText="1"/>
      <protection locked="0"/>
    </xf>
    <xf numFmtId="4" fontId="47" fillId="10" borderId="0" xfId="2" quotePrefix="1" applyNumberFormat="1" applyFont="1" applyFill="1" applyAlignment="1">
      <alignment horizontal="center" vertical="center" wrapText="1"/>
    </xf>
    <xf numFmtId="4" fontId="47" fillId="0" borderId="0" xfId="5" applyNumberFormat="1" applyFont="1" applyFill="1" applyBorder="1" applyAlignment="1" applyProtection="1">
      <alignment horizontal="center" vertical="center" wrapText="1"/>
      <protection locked="0"/>
    </xf>
    <xf numFmtId="172" fontId="47" fillId="0" borderId="0" xfId="5" applyNumberFormat="1" applyFont="1" applyFill="1" applyBorder="1" applyAlignment="1" applyProtection="1">
      <alignment horizontal="center" vertical="center" wrapText="1"/>
      <protection locked="0"/>
    </xf>
    <xf numFmtId="9" fontId="47" fillId="0" borderId="0" xfId="5" applyFont="1" applyFill="1" applyBorder="1" applyAlignment="1" applyProtection="1">
      <alignment horizontal="center" vertical="center" wrapText="1"/>
      <protection locked="0"/>
    </xf>
    <xf numFmtId="170" fontId="47" fillId="0" borderId="0" xfId="5" applyNumberFormat="1" applyFont="1" applyFill="1" applyBorder="1" applyAlignment="1" applyProtection="1">
      <alignment horizontal="center" vertical="center" wrapText="1"/>
      <protection locked="0"/>
    </xf>
    <xf numFmtId="170" fontId="47" fillId="0" borderId="0" xfId="5" applyNumberFormat="1" applyFont="1" applyFill="1" applyBorder="1" applyAlignment="1">
      <alignment horizontal="center" vertical="center" wrapText="1"/>
    </xf>
    <xf numFmtId="170" fontId="47" fillId="13" borderId="0" xfId="5" applyNumberFormat="1" applyFont="1" applyFill="1" applyBorder="1" applyAlignment="1" applyProtection="1">
      <alignment horizontal="center" vertical="center" wrapText="1"/>
      <protection locked="0"/>
    </xf>
    <xf numFmtId="169" fontId="47" fillId="0" borderId="0" xfId="2" applyNumberFormat="1" applyFont="1" applyAlignment="1">
      <alignment horizontal="center" vertical="center" wrapText="1"/>
    </xf>
    <xf numFmtId="0" fontId="51" fillId="0" borderId="0" xfId="2" quotePrefix="1" applyFont="1" applyAlignment="1">
      <alignment horizontal="center" vertical="center" wrapText="1"/>
    </xf>
    <xf numFmtId="0" fontId="61" fillId="0" borderId="0" xfId="3" quotePrefix="1" applyFont="1" applyFill="1" applyBorder="1" applyAlignment="1">
      <alignment horizontal="center" vertical="center" wrapText="1"/>
    </xf>
    <xf numFmtId="0" fontId="61" fillId="10" borderId="0" xfId="3" quotePrefix="1" applyFont="1" applyFill="1" applyBorder="1" applyAlignment="1">
      <alignment horizontal="center" vertical="center" wrapText="1"/>
    </xf>
    <xf numFmtId="0" fontId="61" fillId="10" borderId="0" xfId="3" applyFont="1" applyFill="1" applyBorder="1" applyAlignment="1">
      <alignment horizontal="center" vertical="center" wrapText="1"/>
    </xf>
    <xf numFmtId="0" fontId="51" fillId="10" borderId="0" xfId="2" applyFont="1" applyFill="1" applyAlignment="1">
      <alignment horizontal="center" vertical="center" wrapText="1"/>
    </xf>
    <xf numFmtId="173" fontId="47" fillId="0" borderId="0" xfId="2" applyNumberFormat="1" applyFont="1" applyAlignment="1" applyProtection="1">
      <alignment horizontal="center" vertical="center" wrapText="1"/>
      <protection locked="0"/>
    </xf>
    <xf numFmtId="0" fontId="54" fillId="0" borderId="0" xfId="3" quotePrefix="1" applyFont="1" applyFill="1" applyBorder="1" applyAlignment="1">
      <alignment horizontal="center" vertical="center" wrapText="1"/>
    </xf>
    <xf numFmtId="0" fontId="54" fillId="0" borderId="16" xfId="3" quotePrefix="1" applyFont="1" applyFill="1" applyBorder="1" applyAlignment="1">
      <alignment horizontal="center" vertical="center" wrapText="1"/>
    </xf>
    <xf numFmtId="0" fontId="54" fillId="0" borderId="17" xfId="3" quotePrefix="1" applyFont="1" applyFill="1" applyBorder="1" applyAlignment="1">
      <alignment horizontal="center" vertical="center" wrapText="1"/>
    </xf>
    <xf numFmtId="0" fontId="54" fillId="0" borderId="17" xfId="3" applyFont="1" applyFill="1" applyBorder="1" applyAlignment="1">
      <alignment horizontal="center" vertical="center" wrapText="1"/>
    </xf>
    <xf numFmtId="0" fontId="53" fillId="12" borderId="18" xfId="2" applyFont="1" applyFill="1" applyBorder="1" applyAlignment="1">
      <alignment horizontal="center" vertical="center" wrapText="1"/>
    </xf>
    <xf numFmtId="0" fontId="53" fillId="0" borderId="0" xfId="2" applyFont="1" applyAlignment="1">
      <alignment vertical="center" wrapText="1"/>
    </xf>
    <xf numFmtId="0" fontId="47" fillId="0" borderId="19" xfId="2" applyFont="1" applyBorder="1" applyAlignment="1" applyProtection="1">
      <alignment horizontal="center" vertical="center" wrapText="1"/>
      <protection locked="0"/>
    </xf>
    <xf numFmtId="0" fontId="53" fillId="15" borderId="0" xfId="2" applyFont="1" applyFill="1" applyAlignment="1">
      <alignment horizontal="center" vertical="center" wrapText="1"/>
    </xf>
    <xf numFmtId="0" fontId="46" fillId="0" borderId="20" xfId="2" applyFont="1" applyBorder="1" applyAlignment="1">
      <alignment horizontal="center" vertical="center" wrapText="1"/>
    </xf>
    <xf numFmtId="0" fontId="62" fillId="0" borderId="0" xfId="2" applyFont="1" applyAlignment="1">
      <alignment horizontal="left" vertical="center"/>
    </xf>
    <xf numFmtId="0" fontId="63" fillId="0" borderId="0" xfId="2" applyFont="1" applyAlignment="1">
      <alignment horizontal="center" vertical="center"/>
    </xf>
    <xf numFmtId="49" fontId="47" fillId="0" borderId="0" xfId="5" applyNumberFormat="1" applyFont="1" applyAlignment="1" applyProtection="1">
      <alignment horizontal="center" vertical="center" wrapText="1"/>
      <protection locked="0"/>
    </xf>
    <xf numFmtId="9" fontId="47" fillId="0" borderId="0" xfId="5" applyFont="1" applyFill="1" applyBorder="1" applyAlignment="1" applyProtection="1">
      <alignment horizontal="center" vertical="center" wrapText="1"/>
    </xf>
    <xf numFmtId="0" fontId="48" fillId="0" borderId="0" xfId="2" applyFont="1" applyAlignment="1" applyProtection="1">
      <alignment horizontal="right" vertical="center" wrapText="1"/>
      <protection locked="0"/>
    </xf>
    <xf numFmtId="0" fontId="48" fillId="10" borderId="0" xfId="2" applyFont="1" applyFill="1" applyAlignment="1">
      <alignment horizontal="right" vertical="center" wrapText="1"/>
    </xf>
    <xf numFmtId="170" fontId="5" fillId="0" borderId="0" xfId="5" applyNumberFormat="1" applyFont="1" applyFill="1" applyBorder="1" applyAlignment="1" applyProtection="1">
      <alignment horizontal="center" vertical="center" wrapText="1"/>
      <protection locked="0"/>
    </xf>
    <xf numFmtId="170" fontId="47" fillId="0" borderId="0" xfId="5" applyNumberFormat="1" applyFont="1" applyAlignment="1" applyProtection="1">
      <alignment horizontal="center" vertical="center" wrapText="1"/>
      <protection locked="0"/>
    </xf>
    <xf numFmtId="0" fontId="49" fillId="0" borderId="0" xfId="2" applyFont="1" applyAlignment="1">
      <alignment horizontal="center" vertical="center" wrapText="1"/>
    </xf>
    <xf numFmtId="10" fontId="47" fillId="0" borderId="0" xfId="5" applyNumberFormat="1" applyFont="1" applyAlignment="1" applyProtection="1">
      <alignment horizontal="center" vertical="center" wrapText="1"/>
      <protection locked="0"/>
    </xf>
    <xf numFmtId="3" fontId="47" fillId="0" borderId="0" xfId="5" applyNumberFormat="1" applyFont="1" applyAlignment="1" applyProtection="1">
      <alignment horizontal="center" vertical="center" wrapText="1"/>
      <protection locked="0"/>
    </xf>
    <xf numFmtId="4" fontId="47" fillId="0" borderId="0" xfId="5" applyNumberFormat="1" applyFont="1" applyAlignment="1" applyProtection="1">
      <alignment horizontal="center" vertical="center" wrapText="1"/>
      <protection locked="0"/>
    </xf>
    <xf numFmtId="170" fontId="47" fillId="10" borderId="0" xfId="5" applyNumberFormat="1" applyFont="1" applyFill="1" applyBorder="1" applyAlignment="1" applyProtection="1">
      <alignment horizontal="center" vertical="center" wrapText="1"/>
    </xf>
    <xf numFmtId="3" fontId="47" fillId="10" borderId="0" xfId="2" applyNumberFormat="1" applyFont="1" applyFill="1" applyAlignment="1">
      <alignment horizontal="center" vertical="center" wrapText="1"/>
    </xf>
    <xf numFmtId="170" fontId="47" fillId="0" borderId="0" xfId="2" applyNumberFormat="1" applyFont="1" applyAlignment="1" applyProtection="1">
      <alignment horizontal="center" vertical="center" wrapText="1"/>
      <protection locked="0"/>
    </xf>
    <xf numFmtId="3" fontId="47" fillId="0" borderId="0" xfId="2" applyNumberFormat="1" applyFont="1" applyAlignment="1" applyProtection="1">
      <alignment horizontal="center" vertical="center" wrapText="1"/>
      <protection locked="0"/>
    </xf>
    <xf numFmtId="170" fontId="47" fillId="10" borderId="0" xfId="5" quotePrefix="1" applyNumberFormat="1" applyFont="1" applyFill="1" applyBorder="1" applyAlignment="1" applyProtection="1">
      <alignment horizontal="center" vertical="center" wrapText="1"/>
    </xf>
    <xf numFmtId="3" fontId="47" fillId="10" borderId="0" xfId="2" quotePrefix="1" applyNumberFormat="1" applyFont="1" applyFill="1" applyAlignment="1">
      <alignment horizontal="center" vertical="center" wrapText="1"/>
    </xf>
    <xf numFmtId="0" fontId="52" fillId="0" borderId="0" xfId="2" quotePrefix="1" applyFont="1" applyAlignment="1">
      <alignment horizontal="center" vertical="center" wrapText="1"/>
    </xf>
    <xf numFmtId="0" fontId="49" fillId="16" borderId="0" xfId="2" applyFont="1" applyFill="1" applyAlignment="1">
      <alignment horizontal="center" vertical="center" wrapText="1"/>
    </xf>
    <xf numFmtId="0" fontId="51" fillId="16" borderId="0" xfId="2" applyFont="1" applyFill="1" applyAlignment="1">
      <alignment horizontal="center" vertical="center" wrapText="1"/>
    </xf>
    <xf numFmtId="0" fontId="64" fillId="16" borderId="0" xfId="2" quotePrefix="1" applyFont="1" applyFill="1" applyAlignment="1">
      <alignment horizontal="center" vertical="center" wrapText="1"/>
    </xf>
    <xf numFmtId="170" fontId="47" fillId="0" borderId="0" xfId="5" applyNumberFormat="1" applyFont="1" applyFill="1" applyBorder="1" applyAlignment="1" applyProtection="1">
      <alignment horizontal="center" vertical="center" wrapText="1"/>
    </xf>
    <xf numFmtId="170" fontId="46" fillId="0" borderId="0" xfId="5" applyNumberFormat="1" applyFont="1" applyFill="1" applyBorder="1" applyAlignment="1" applyProtection="1">
      <alignment horizontal="center" vertical="center" wrapText="1"/>
    </xf>
    <xf numFmtId="9" fontId="48" fillId="0" borderId="0" xfId="5" applyFont="1" applyFill="1" applyBorder="1" applyAlignment="1" applyProtection="1">
      <alignment horizontal="center" vertical="center" wrapText="1"/>
    </xf>
    <xf numFmtId="170" fontId="46" fillId="0" borderId="0" xfId="5" applyNumberFormat="1" applyFont="1" applyFill="1" applyBorder="1" applyAlignment="1" applyProtection="1">
      <alignment horizontal="center" vertical="center" wrapText="1"/>
      <protection locked="0"/>
    </xf>
    <xf numFmtId="9" fontId="47" fillId="10" borderId="0" xfId="5" applyFont="1" applyFill="1" applyBorder="1" applyAlignment="1" applyProtection="1">
      <alignment horizontal="center" vertical="center" wrapText="1"/>
    </xf>
    <xf numFmtId="0" fontId="46" fillId="0" borderId="0" xfId="2" applyFont="1" applyAlignment="1" applyProtection="1">
      <alignment horizontal="center" vertical="center" wrapText="1"/>
      <protection locked="0"/>
    </xf>
    <xf numFmtId="170" fontId="65" fillId="17" borderId="0" xfId="5" applyNumberFormat="1" applyFont="1" applyFill="1" applyBorder="1" applyAlignment="1" applyProtection="1">
      <alignment horizontal="center" vertical="center" wrapText="1"/>
    </xf>
    <xf numFmtId="0" fontId="65" fillId="17" borderId="0" xfId="2" applyFont="1" applyFill="1" applyAlignment="1">
      <alignment horizontal="center" vertical="center" wrapText="1"/>
    </xf>
    <xf numFmtId="0" fontId="65" fillId="10" borderId="0" xfId="2" applyFont="1" applyFill="1" applyAlignment="1">
      <alignment horizontal="center" vertical="center" wrapText="1"/>
    </xf>
    <xf numFmtId="10" fontId="47" fillId="10" borderId="0" xfId="2" quotePrefix="1" applyNumberFormat="1" applyFont="1" applyFill="1" applyAlignment="1">
      <alignment horizontal="center" vertical="center" wrapText="1"/>
    </xf>
    <xf numFmtId="170" fontId="47" fillId="13" borderId="0" xfId="2" applyNumberFormat="1" applyFont="1" applyFill="1" applyAlignment="1" applyProtection="1">
      <alignment horizontal="center" vertical="center" wrapText="1"/>
      <protection locked="0"/>
    </xf>
    <xf numFmtId="10" fontId="47" fillId="13" borderId="0" xfId="5" applyNumberFormat="1" applyFont="1" applyFill="1" applyAlignment="1" applyProtection="1">
      <alignment horizontal="center" vertical="center" wrapText="1"/>
      <protection locked="0"/>
    </xf>
    <xf numFmtId="3" fontId="47" fillId="10" borderId="0" xfId="2" applyNumberFormat="1" applyFont="1" applyFill="1" applyAlignment="1" applyProtection="1">
      <alignment horizontal="center" vertical="center" wrapText="1"/>
      <protection locked="0"/>
    </xf>
    <xf numFmtId="3" fontId="47" fillId="13" borderId="0" xfId="2" applyNumberFormat="1" applyFont="1" applyFill="1" applyAlignment="1" applyProtection="1">
      <alignment horizontal="center" vertical="center" wrapText="1"/>
      <protection locked="0"/>
    </xf>
    <xf numFmtId="170" fontId="47" fillId="0" borderId="0" xfId="2" quotePrefix="1" applyNumberFormat="1" applyFont="1" applyAlignment="1" applyProtection="1">
      <alignment horizontal="center" vertical="center" wrapText="1"/>
      <protection locked="0"/>
    </xf>
    <xf numFmtId="0" fontId="5" fillId="0" borderId="0" xfId="2" applyFont="1" applyAlignment="1" applyProtection="1">
      <alignment horizontal="center" vertical="center" wrapText="1"/>
      <protection locked="0"/>
    </xf>
    <xf numFmtId="0" fontId="47" fillId="10" borderId="0" xfId="2" applyFont="1" applyFill="1" applyAlignment="1">
      <alignment horizontal="right" vertical="center" wrapText="1"/>
    </xf>
    <xf numFmtId="0" fontId="54" fillId="0" borderId="0" xfId="3" quotePrefix="1" applyFont="1" applyFill="1" applyBorder="1" applyAlignment="1" applyProtection="1">
      <alignment horizontal="center" vertical="center" wrapText="1"/>
    </xf>
    <xf numFmtId="0" fontId="54" fillId="0" borderId="16" xfId="3" quotePrefix="1" applyFont="1" applyFill="1" applyBorder="1" applyAlignment="1" applyProtection="1">
      <alignment horizontal="center" vertical="center" wrapText="1"/>
    </xf>
    <xf numFmtId="0" fontId="54" fillId="0" borderId="17" xfId="3" quotePrefix="1" applyFont="1" applyFill="1" applyBorder="1" applyAlignment="1" applyProtection="1">
      <alignment horizontal="center" vertical="center" wrapText="1"/>
    </xf>
    <xf numFmtId="0" fontId="54" fillId="0" borderId="17" xfId="3" applyFont="1" applyFill="1" applyBorder="1" applyAlignment="1" applyProtection="1">
      <alignment horizontal="center" vertical="center" wrapText="1"/>
    </xf>
    <xf numFmtId="0" fontId="47" fillId="18" borderId="0" xfId="2" quotePrefix="1" applyFont="1" applyFill="1" applyAlignment="1">
      <alignment horizontal="center" vertical="center" wrapText="1"/>
    </xf>
    <xf numFmtId="0" fontId="50" fillId="0" borderId="0" xfId="2" quotePrefix="1" applyFont="1" applyAlignment="1">
      <alignment horizontal="center" vertical="center" wrapText="1"/>
    </xf>
    <xf numFmtId="0" fontId="46" fillId="0" borderId="0" xfId="2" applyFont="1" applyProtection="1">
      <protection locked="0"/>
    </xf>
    <xf numFmtId="0" fontId="66" fillId="12" borderId="0" xfId="2" applyFont="1" applyFill="1" applyAlignment="1">
      <alignment horizontal="center" vertical="center" wrapText="1"/>
    </xf>
    <xf numFmtId="0" fontId="51" fillId="0" borderId="0" xfId="2" quotePrefix="1" applyFont="1" applyAlignment="1" applyProtection="1">
      <alignment horizontal="center" vertical="center" wrapText="1"/>
      <protection locked="0"/>
    </xf>
    <xf numFmtId="0" fontId="51" fillId="10" borderId="0" xfId="2" quotePrefix="1" applyFont="1" applyFill="1" applyAlignment="1" applyProtection="1">
      <alignment horizontal="center" vertical="center" wrapText="1"/>
      <protection locked="0"/>
    </xf>
    <xf numFmtId="0" fontId="51" fillId="10" borderId="0" xfId="2" quotePrefix="1" applyFont="1" applyFill="1" applyAlignment="1">
      <alignment horizontal="center" vertical="center" wrapText="1"/>
    </xf>
    <xf numFmtId="0" fontId="52" fillId="0" borderId="0" xfId="2" quotePrefix="1" applyFont="1" applyAlignment="1" applyProtection="1">
      <alignment horizontal="center" vertical="center" wrapText="1"/>
      <protection locked="0"/>
    </xf>
    <xf numFmtId="0" fontId="47" fillId="0" borderId="0" xfId="2" applyFont="1" applyAlignment="1">
      <alignment horizontal="left" vertical="center" wrapText="1"/>
    </xf>
    <xf numFmtId="0" fontId="46" fillId="0" borderId="0" xfId="2" applyFont="1" applyAlignment="1">
      <alignment horizontal="left" vertical="center" wrapText="1"/>
    </xf>
    <xf numFmtId="0" fontId="46" fillId="0" borderId="0" xfId="2" applyFont="1" applyAlignment="1">
      <alignment horizontal="left" vertical="center"/>
    </xf>
    <xf numFmtId="4" fontId="47" fillId="0" borderId="0" xfId="5" applyNumberFormat="1" applyFont="1" applyFill="1" applyAlignment="1" applyProtection="1">
      <alignment horizontal="center" vertical="center" wrapText="1"/>
      <protection locked="0"/>
    </xf>
    <xf numFmtId="14" fontId="67" fillId="0" borderId="0" xfId="2" applyNumberFormat="1" applyFont="1" applyAlignment="1">
      <alignment horizontal="center" vertical="center" wrapText="1"/>
    </xf>
    <xf numFmtId="0" fontId="67" fillId="0" borderId="0" xfId="2" applyFont="1" applyAlignment="1" applyProtection="1">
      <alignment horizontal="center" vertical="center" wrapText="1"/>
      <protection locked="0"/>
    </xf>
    <xf numFmtId="0" fontId="48" fillId="0" borderId="0" xfId="2" applyFont="1" applyAlignment="1" applyProtection="1">
      <alignment horizontal="center" vertical="center" wrapText="1"/>
      <protection locked="0"/>
    </xf>
    <xf numFmtId="0" fontId="47" fillId="0" borderId="0" xfId="2" applyFont="1" applyAlignment="1" applyProtection="1">
      <alignment horizontal="center" vertical="center"/>
      <protection locked="0"/>
    </xf>
    <xf numFmtId="0" fontId="47" fillId="0" borderId="0" xfId="2" applyFont="1" applyAlignment="1" applyProtection="1">
      <alignment horizontal="left" vertical="center"/>
      <protection locked="0"/>
    </xf>
    <xf numFmtId="0" fontId="51" fillId="0" borderId="0" xfId="2" applyFont="1" applyAlignment="1">
      <alignment horizontal="left" vertical="center" wrapText="1"/>
    </xf>
    <xf numFmtId="0" fontId="51" fillId="0" borderId="0" xfId="2" quotePrefix="1" applyFont="1" applyAlignment="1">
      <alignment horizontal="left" vertical="center" wrapText="1"/>
    </xf>
    <xf numFmtId="0" fontId="68" fillId="0" borderId="0" xfId="2" applyFont="1" applyAlignment="1">
      <alignment horizontal="left" vertical="center" wrapText="1"/>
    </xf>
    <xf numFmtId="9" fontId="47" fillId="0" borderId="0" xfId="1" applyFont="1" applyAlignment="1" applyProtection="1">
      <alignment horizontal="center" vertical="center" wrapText="1"/>
      <protection locked="0"/>
    </xf>
    <xf numFmtId="10" fontId="47" fillId="0" borderId="0" xfId="1" applyNumberFormat="1" applyFont="1" applyFill="1" applyAlignment="1" applyProtection="1">
      <alignment horizontal="center" vertical="center" wrapText="1"/>
      <protection locked="0"/>
    </xf>
    <xf numFmtId="10" fontId="47" fillId="0" borderId="0" xfId="1" applyNumberFormat="1" applyFont="1" applyAlignment="1" applyProtection="1">
      <alignment horizontal="center" vertical="center" wrapText="1"/>
      <protection locked="0"/>
    </xf>
    <xf numFmtId="10" fontId="47" fillId="0" borderId="0" xfId="1" applyNumberFormat="1" applyFont="1" applyFill="1" applyBorder="1" applyAlignment="1" applyProtection="1">
      <alignment horizontal="center" vertical="center" wrapText="1"/>
    </xf>
    <xf numFmtId="10" fontId="51" fillId="11" borderId="0" xfId="1" applyNumberFormat="1" applyFont="1" applyFill="1" applyAlignment="1">
      <alignment horizontal="center" vertical="center" wrapText="1"/>
    </xf>
  </cellXfs>
  <cellStyles count="6">
    <cellStyle name="Hyperlink 2" xfId="3" xr:uid="{BA57BC14-C43F-4C28-9EB4-92DF7287EA49}"/>
    <cellStyle name="Normal" xfId="0" builtinId="0"/>
    <cellStyle name="Normal 2" xfId="2" xr:uid="{783D3B80-39AF-4254-B84F-BDFAD41FBEAD}"/>
    <cellStyle name="Normal 4" xfId="4" xr:uid="{A0F4C2B0-ACEF-47CB-A080-06DF582F3084}"/>
    <cellStyle name="Percent" xfId="1" builtinId="5"/>
    <cellStyle name="Percent 2" xfId="5" xr:uid="{D4C410C4-A3D7-48D8-AF2A-8232592ACC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9.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662940</xdr:colOff>
      <xdr:row>12</xdr:row>
      <xdr:rowOff>15241</xdr:rowOff>
    </xdr:from>
    <xdr:ext cx="4701758" cy="1334498"/>
    <xdr:pic>
      <xdr:nvPicPr>
        <xdr:cNvPr id="2" name="Picture 1">
          <a:extLst>
            <a:ext uri="{FF2B5EF4-FFF2-40B4-BE49-F238E27FC236}">
              <a16:creationId xmlns:a16="http://schemas.microsoft.com/office/drawing/2014/main" id="{D4935384-3DF7-4EC7-8526-3D57CB98C2E9}"/>
            </a:ext>
          </a:extLst>
        </xdr:cNvPr>
        <xdr:cNvPicPr>
          <a:picLocks noChangeAspect="1"/>
        </xdr:cNvPicPr>
      </xdr:nvPicPr>
      <xdr:blipFill>
        <a:blip xmlns:r="http://schemas.openxmlformats.org/officeDocument/2006/relationships" r:embed="rId1"/>
        <a:stretch>
          <a:fillRect/>
        </a:stretch>
      </xdr:blipFill>
      <xdr:spPr>
        <a:xfrm>
          <a:off x="1885950" y="2190751"/>
          <a:ext cx="4701758" cy="133449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4</xdr:row>
      <xdr:rowOff>0</xdr:rowOff>
    </xdr:to>
    <xdr:pic>
      <xdr:nvPicPr>
        <xdr:cNvPr id="2" name="Picture 2" descr="Inserted picture Rel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0</xdr:colOff>
      <xdr:row>3</xdr:row>
      <xdr:rowOff>0</xdr:rowOff>
    </xdr:to>
    <xdr:pic>
      <xdr:nvPicPr>
        <xdr:cNvPr id="3" name="Picture 3" descr="Inserted picture RelID: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4</xdr:row>
      <xdr:rowOff>0</xdr:rowOff>
    </xdr:to>
    <xdr:pic>
      <xdr:nvPicPr>
        <xdr:cNvPr id="4" name="Picture 4" descr="Inserted picture Rel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3</xdr:row>
      <xdr:rowOff>0</xdr:rowOff>
    </xdr:to>
    <xdr:pic>
      <xdr:nvPicPr>
        <xdr:cNvPr id="5" name="Picture 5" descr="Inserted picture RelID:1">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3</xdr:row>
      <xdr:rowOff>0</xdr:rowOff>
    </xdr:to>
    <xdr:pic>
      <xdr:nvPicPr>
        <xdr:cNvPr id="6" name="Picture 6" descr="Inserted picture RelID:1">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0</xdr:colOff>
      <xdr:row>4</xdr:row>
      <xdr:rowOff>0</xdr:rowOff>
    </xdr:to>
    <xdr:pic>
      <xdr:nvPicPr>
        <xdr:cNvPr id="7" name="Picture 7" descr="Inserted picture RelID:1">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0</xdr:colOff>
      <xdr:row>4</xdr:row>
      <xdr:rowOff>0</xdr:rowOff>
    </xdr:to>
    <xdr:pic>
      <xdr:nvPicPr>
        <xdr:cNvPr id="8" name="Picture 8" descr="Inserted picture RelID:1">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12</xdr:row>
      <xdr:rowOff>95250</xdr:rowOff>
    </xdr:from>
    <xdr:to>
      <xdr:col>5</xdr:col>
      <xdr:colOff>3010662</xdr:colOff>
      <xdr:row>12</xdr:row>
      <xdr:rowOff>2838450</xdr:rowOff>
    </xdr:to>
    <xdr:pic>
      <xdr:nvPicPr>
        <xdr:cNvPr id="2" name="Picture 9" descr="Inserted picture RelID: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28702</xdr:colOff>
      <xdr:row>14</xdr:row>
      <xdr:rowOff>417576</xdr:rowOff>
    </xdr:from>
    <xdr:to>
      <xdr:col>8</xdr:col>
      <xdr:colOff>18542</xdr:colOff>
      <xdr:row>14</xdr:row>
      <xdr:rowOff>4769866</xdr:rowOff>
    </xdr:to>
    <xdr:pic>
      <xdr:nvPicPr>
        <xdr:cNvPr id="3" name="Picture 10" descr="Inserted picture RelID:3">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0</xdr:col>
      <xdr:colOff>17780</xdr:colOff>
      <xdr:row>16</xdr:row>
      <xdr:rowOff>71882</xdr:rowOff>
    </xdr:from>
    <xdr:to>
      <xdr:col>5</xdr:col>
      <xdr:colOff>3054858</xdr:colOff>
      <xdr:row>16</xdr:row>
      <xdr:rowOff>4283710</xdr:rowOff>
    </xdr:to>
    <xdr:pic>
      <xdr:nvPicPr>
        <xdr:cNvPr id="4" name="Picture 11" descr="Inserted picture RelID:4">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twoCellAnchor>
    <xdr:from>
      <xdr:col>0</xdr:col>
      <xdr:colOff>0</xdr:colOff>
      <xdr:row>18</xdr:row>
      <xdr:rowOff>381508</xdr:rowOff>
    </xdr:from>
    <xdr:to>
      <xdr:col>5</xdr:col>
      <xdr:colOff>3249422</xdr:colOff>
      <xdr:row>18</xdr:row>
      <xdr:rowOff>4629404</xdr:rowOff>
    </xdr:to>
    <xdr:pic>
      <xdr:nvPicPr>
        <xdr:cNvPr id="5" name="Picture 12" descr="Inserted picture RelID:5">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twoCellAnchor>
  <xdr:twoCellAnchor>
    <xdr:from>
      <xdr:col>0</xdr:col>
      <xdr:colOff>0</xdr:colOff>
      <xdr:row>20</xdr:row>
      <xdr:rowOff>381508</xdr:rowOff>
    </xdr:from>
    <xdr:to>
      <xdr:col>5</xdr:col>
      <xdr:colOff>3134106</xdr:colOff>
      <xdr:row>20</xdr:row>
      <xdr:rowOff>4640072</xdr:rowOff>
    </xdr:to>
    <xdr:pic>
      <xdr:nvPicPr>
        <xdr:cNvPr id="6" name="Picture 13" descr="Inserted picture RelID:6">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twoCellAnchor>
  <xdr:twoCellAnchor>
    <xdr:from>
      <xdr:col>0</xdr:col>
      <xdr:colOff>46736</xdr:colOff>
      <xdr:row>22</xdr:row>
      <xdr:rowOff>46736</xdr:rowOff>
    </xdr:from>
    <xdr:to>
      <xdr:col>5</xdr:col>
      <xdr:colOff>3285236</xdr:colOff>
      <xdr:row>22</xdr:row>
      <xdr:rowOff>4229862</xdr:rowOff>
    </xdr:to>
    <xdr:pic>
      <xdr:nvPicPr>
        <xdr:cNvPr id="7" name="Picture 14" descr="Inserted picture RelID:7">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twoCellAnchor>
  <xdr:twoCellAnchor>
    <xdr:from>
      <xdr:col>2</xdr:col>
      <xdr:colOff>65532</xdr:colOff>
      <xdr:row>24</xdr:row>
      <xdr:rowOff>35814</xdr:rowOff>
    </xdr:from>
    <xdr:to>
      <xdr:col>5</xdr:col>
      <xdr:colOff>3065780</xdr:colOff>
      <xdr:row>25</xdr:row>
      <xdr:rowOff>0</xdr:rowOff>
    </xdr:to>
    <xdr:pic>
      <xdr:nvPicPr>
        <xdr:cNvPr id="9" name="Picture 15" descr="Inserted picture RelID: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twoCellAnchor>
  <xdr:twoCellAnchor>
    <xdr:from>
      <xdr:col>2</xdr:col>
      <xdr:colOff>476250</xdr:colOff>
      <xdr:row>26</xdr:row>
      <xdr:rowOff>47498</xdr:rowOff>
    </xdr:from>
    <xdr:to>
      <xdr:col>5</xdr:col>
      <xdr:colOff>2401062</xdr:colOff>
      <xdr:row>26</xdr:row>
      <xdr:rowOff>2066798</xdr:rowOff>
    </xdr:to>
    <xdr:pic>
      <xdr:nvPicPr>
        <xdr:cNvPr id="10" name="Picture 16" descr="Inserted picture RelID: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twoCellAnchor>
  <xdr:twoCellAnchor>
    <xdr:from>
      <xdr:col>2</xdr:col>
      <xdr:colOff>169926</xdr:colOff>
      <xdr:row>28</xdr:row>
      <xdr:rowOff>456946</xdr:rowOff>
    </xdr:from>
    <xdr:to>
      <xdr:col>5</xdr:col>
      <xdr:colOff>2979420</xdr:colOff>
      <xdr:row>28</xdr:row>
      <xdr:rowOff>3246882</xdr:rowOff>
    </xdr:to>
    <xdr:pic>
      <xdr:nvPicPr>
        <xdr:cNvPr id="11" name="Picture 17" descr="Inserted picture RelID: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twoCellAnchor>
  <xdr:twoCellAnchor>
    <xdr:from>
      <xdr:col>2</xdr:col>
      <xdr:colOff>95250</xdr:colOff>
      <xdr:row>30</xdr:row>
      <xdr:rowOff>35814</xdr:rowOff>
    </xdr:from>
    <xdr:to>
      <xdr:col>5</xdr:col>
      <xdr:colOff>3287014</xdr:colOff>
      <xdr:row>30</xdr:row>
      <xdr:rowOff>2302764</xdr:rowOff>
    </xdr:to>
    <xdr:pic>
      <xdr:nvPicPr>
        <xdr:cNvPr id="12" name="Picture 18" descr="Inserted picture RelID: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twoCellAnchor>
  <xdr:twoCellAnchor>
    <xdr:from>
      <xdr:col>2</xdr:col>
      <xdr:colOff>314452</xdr:colOff>
      <xdr:row>32</xdr:row>
      <xdr:rowOff>104902</xdr:rowOff>
    </xdr:from>
    <xdr:to>
      <xdr:col>5</xdr:col>
      <xdr:colOff>2124456</xdr:colOff>
      <xdr:row>32</xdr:row>
      <xdr:rowOff>2276602</xdr:rowOff>
    </xdr:to>
    <xdr:pic>
      <xdr:nvPicPr>
        <xdr:cNvPr id="13" name="Picture 19" descr="Inserted picture RelID:12">
          <a:extLst>
            <a:ext uri="{FF2B5EF4-FFF2-40B4-BE49-F238E27FC236}">
              <a16:creationId xmlns:a16="http://schemas.microsoft.com/office/drawing/2014/main" id="{00000000-0008-0000-0A00-00000D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twoCellAnchor>
  <xdr:twoCellAnchor>
    <xdr:from>
      <xdr:col>0</xdr:col>
      <xdr:colOff>46736</xdr:colOff>
      <xdr:row>34</xdr:row>
      <xdr:rowOff>456946</xdr:rowOff>
    </xdr:from>
    <xdr:to>
      <xdr:col>5</xdr:col>
      <xdr:colOff>2381758</xdr:colOff>
      <xdr:row>34</xdr:row>
      <xdr:rowOff>4114292</xdr:rowOff>
    </xdr:to>
    <xdr:pic>
      <xdr:nvPicPr>
        <xdr:cNvPr id="14" name="Picture 20" descr="Inserted picture RelID: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twoCellAnchor>
  <xdr:twoCellAnchor>
    <xdr:from>
      <xdr:col>2</xdr:col>
      <xdr:colOff>43942</xdr:colOff>
      <xdr:row>36</xdr:row>
      <xdr:rowOff>115062</xdr:rowOff>
    </xdr:from>
    <xdr:to>
      <xdr:col>5</xdr:col>
      <xdr:colOff>2464562</xdr:colOff>
      <xdr:row>36</xdr:row>
      <xdr:rowOff>3772408</xdr:rowOff>
    </xdr:to>
    <xdr:pic>
      <xdr:nvPicPr>
        <xdr:cNvPr id="15" name="Picture 21" descr="Inserted picture RelID: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twoCellAnchor>
  <xdr:twoCellAnchor>
    <xdr:from>
      <xdr:col>2</xdr:col>
      <xdr:colOff>151892</xdr:colOff>
      <xdr:row>38</xdr:row>
      <xdr:rowOff>35814</xdr:rowOff>
    </xdr:from>
    <xdr:to>
      <xdr:col>5</xdr:col>
      <xdr:colOff>2475230</xdr:colOff>
      <xdr:row>38</xdr:row>
      <xdr:rowOff>3340608</xdr:rowOff>
    </xdr:to>
    <xdr:pic>
      <xdr:nvPicPr>
        <xdr:cNvPr id="16" name="Picture 22" descr="Inserted picture RelID:15">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twoCellAnchor>
  <xdr:twoCellAnchor>
    <xdr:from>
      <xdr:col>2</xdr:col>
      <xdr:colOff>238252</xdr:colOff>
      <xdr:row>40</xdr:row>
      <xdr:rowOff>35814</xdr:rowOff>
    </xdr:from>
    <xdr:to>
      <xdr:col>5</xdr:col>
      <xdr:colOff>3173730</xdr:colOff>
      <xdr:row>40</xdr:row>
      <xdr:rowOff>4355592</xdr:rowOff>
    </xdr:to>
    <xdr:pic>
      <xdr:nvPicPr>
        <xdr:cNvPr id="17" name="Picture 23" descr="Inserted picture RelID:16">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6"/>
        <a:stretch>
          <a:fillRect/>
        </a:stretch>
      </xdr:blipFill>
      <xdr:spPr>
        <a:xfrm>
          <a:off x="0" y="0"/>
          <a:ext cx="0" cy="0"/>
        </a:xfrm>
        <a:prstGeom prst="rect">
          <a:avLst/>
        </a:prstGeom>
      </xdr:spPr>
    </xdr:pic>
    <xdr:clientData/>
  </xdr:twoCellAnchor>
  <xdr:twoCellAnchor>
    <xdr:from>
      <xdr:col>2</xdr:col>
      <xdr:colOff>162560</xdr:colOff>
      <xdr:row>42</xdr:row>
      <xdr:rowOff>35814</xdr:rowOff>
    </xdr:from>
    <xdr:to>
      <xdr:col>5</xdr:col>
      <xdr:colOff>2975610</xdr:colOff>
      <xdr:row>42</xdr:row>
      <xdr:rowOff>4855972</xdr:rowOff>
    </xdr:to>
    <xdr:pic>
      <xdr:nvPicPr>
        <xdr:cNvPr id="18" name="Picture 24" descr="Inserted picture RelID:17">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twoCellAnchor>
  <xdr:twoCellAnchor>
    <xdr:from>
      <xdr:col>0</xdr:col>
      <xdr:colOff>75438</xdr:colOff>
      <xdr:row>44</xdr:row>
      <xdr:rowOff>107950</xdr:rowOff>
    </xdr:from>
    <xdr:to>
      <xdr:col>5</xdr:col>
      <xdr:colOff>1916176</xdr:colOff>
      <xdr:row>44</xdr:row>
      <xdr:rowOff>2127250</xdr:rowOff>
    </xdr:to>
    <xdr:pic>
      <xdr:nvPicPr>
        <xdr:cNvPr id="19" name="Picture 25" descr="Inserted picture RelID:18">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18"/>
        <a:stretch>
          <a:fillRect/>
        </a:stretch>
      </xdr:blipFill>
      <xdr:spPr>
        <a:xfrm>
          <a:off x="0" y="0"/>
          <a:ext cx="0" cy="0"/>
        </a:xfrm>
        <a:prstGeom prst="rect">
          <a:avLst/>
        </a:prstGeom>
      </xdr:spPr>
    </xdr:pic>
    <xdr:clientData/>
  </xdr:twoCellAnchor>
  <xdr:twoCellAnchor>
    <xdr:from>
      <xdr:col>0</xdr:col>
      <xdr:colOff>75438</xdr:colOff>
      <xdr:row>46</xdr:row>
      <xdr:rowOff>122174</xdr:rowOff>
    </xdr:from>
    <xdr:to>
      <xdr:col>5</xdr:col>
      <xdr:colOff>1916430</xdr:colOff>
      <xdr:row>47</xdr:row>
      <xdr:rowOff>0</xdr:rowOff>
    </xdr:to>
    <xdr:pic>
      <xdr:nvPicPr>
        <xdr:cNvPr id="20" name="Picture 26" descr="Inserted picture RelID:19">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9"/>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4</xdr:row>
      <xdr:rowOff>0</xdr:rowOff>
    </xdr:to>
    <xdr:pic>
      <xdr:nvPicPr>
        <xdr:cNvPr id="9" name="Picture 9" descr="Inserted picture RelID:1">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47498</xdr:colOff>
      <xdr:row>24</xdr:row>
      <xdr:rowOff>114300</xdr:rowOff>
    </xdr:from>
    <xdr:to>
      <xdr:col>6</xdr:col>
      <xdr:colOff>943610</xdr:colOff>
      <xdr:row>25</xdr:row>
      <xdr:rowOff>0</xdr:rowOff>
    </xdr:to>
    <xdr:pic>
      <xdr:nvPicPr>
        <xdr:cNvPr id="2" name="Picture 28" descr="Inserted picture RelID: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7</xdr:col>
      <xdr:colOff>0</xdr:colOff>
      <xdr:row>3</xdr:row>
      <xdr:rowOff>0</xdr:rowOff>
    </xdr:to>
    <xdr:pic>
      <xdr:nvPicPr>
        <xdr:cNvPr id="10" name="Picture 10" descr="Inserted picture RelID: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19050</xdr:rowOff>
    </xdr:from>
    <xdr:to>
      <xdr:col>2</xdr:col>
      <xdr:colOff>0</xdr:colOff>
      <xdr:row>2</xdr:row>
      <xdr:rowOff>0</xdr:rowOff>
    </xdr:to>
    <xdr:pic>
      <xdr:nvPicPr>
        <xdr:cNvPr id="11" name="Picture 30" descr="Inserted picture RelID: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AADC6-BC76-4287-A082-1FC49F89BFD1}">
  <sheetPr>
    <tabColor rgb="FFE36E00"/>
  </sheetPr>
  <dimension ref="A1:A174"/>
  <sheetViews>
    <sheetView tabSelected="1" view="pageBreakPreview" zoomScale="60" zoomScaleNormal="60" workbookViewId="0"/>
  </sheetViews>
  <sheetFormatPr defaultColWidth="9.109375" defaultRowHeight="14.4" x14ac:dyDescent="0.3"/>
  <cols>
    <col min="1" max="1" width="242" style="121" customWidth="1"/>
    <col min="2" max="16384" width="9.109375" style="121"/>
  </cols>
  <sheetData>
    <row r="1" spans="1:1" ht="31.2" x14ac:dyDescent="0.3">
      <c r="A1" s="133" t="s">
        <v>1445</v>
      </c>
    </row>
    <row r="3" spans="1:1" ht="15" x14ac:dyDescent="0.3">
      <c r="A3" s="132"/>
    </row>
    <row r="4" spans="1:1" ht="34.799999999999997" x14ac:dyDescent="0.3">
      <c r="A4" s="128" t="s">
        <v>1444</v>
      </c>
    </row>
    <row r="5" spans="1:1" ht="34.799999999999997" x14ac:dyDescent="0.3">
      <c r="A5" s="128" t="s">
        <v>1443</v>
      </c>
    </row>
    <row r="6" spans="1:1" ht="34.799999999999997" x14ac:dyDescent="0.3">
      <c r="A6" s="128" t="s">
        <v>1442</v>
      </c>
    </row>
    <row r="7" spans="1:1" ht="17.399999999999999" x14ac:dyDescent="0.3">
      <c r="A7" s="128"/>
    </row>
    <row r="8" spans="1:1" ht="18" x14ac:dyDescent="0.3">
      <c r="A8" s="127" t="s">
        <v>1441</v>
      </c>
    </row>
    <row r="9" spans="1:1" ht="34.799999999999997" x14ac:dyDescent="0.35">
      <c r="A9" s="130" t="s">
        <v>1440</v>
      </c>
    </row>
    <row r="10" spans="1:1" ht="69.599999999999994" x14ac:dyDescent="0.3">
      <c r="A10" s="126" t="s">
        <v>1439</v>
      </c>
    </row>
    <row r="11" spans="1:1" ht="34.799999999999997" x14ac:dyDescent="0.3">
      <c r="A11" s="126" t="s">
        <v>1438</v>
      </c>
    </row>
    <row r="12" spans="1:1" ht="17.399999999999999" x14ac:dyDescent="0.3">
      <c r="A12" s="126" t="s">
        <v>1437</v>
      </c>
    </row>
    <row r="13" spans="1:1" ht="17.399999999999999" x14ac:dyDescent="0.3">
      <c r="A13" s="126" t="s">
        <v>1436</v>
      </c>
    </row>
    <row r="14" spans="1:1" ht="17.399999999999999" x14ac:dyDescent="0.3">
      <c r="A14" s="126" t="s">
        <v>1435</v>
      </c>
    </row>
    <row r="15" spans="1:1" ht="17.399999999999999" x14ac:dyDescent="0.3">
      <c r="A15" s="126"/>
    </row>
    <row r="16" spans="1:1" ht="18" x14ac:dyDescent="0.3">
      <c r="A16" s="127" t="s">
        <v>1434</v>
      </c>
    </row>
    <row r="17" spans="1:1" ht="17.399999999999999" x14ac:dyDescent="0.3">
      <c r="A17" s="123" t="s">
        <v>1433</v>
      </c>
    </row>
    <row r="18" spans="1:1" ht="34.799999999999997" x14ac:dyDescent="0.3">
      <c r="A18" s="124" t="s">
        <v>1432</v>
      </c>
    </row>
    <row r="19" spans="1:1" ht="34.799999999999997" x14ac:dyDescent="0.3">
      <c r="A19" s="124" t="s">
        <v>1431</v>
      </c>
    </row>
    <row r="20" spans="1:1" ht="52.2" x14ac:dyDescent="0.3">
      <c r="A20" s="124" t="s">
        <v>1430</v>
      </c>
    </row>
    <row r="21" spans="1:1" ht="87" x14ac:dyDescent="0.3">
      <c r="A21" s="124" t="s">
        <v>1429</v>
      </c>
    </row>
    <row r="22" spans="1:1" ht="52.2" x14ac:dyDescent="0.3">
      <c r="A22" s="124" t="s">
        <v>1428</v>
      </c>
    </row>
    <row r="23" spans="1:1" ht="34.799999999999997" x14ac:dyDescent="0.3">
      <c r="A23" s="124" t="s">
        <v>1427</v>
      </c>
    </row>
    <row r="24" spans="1:1" ht="17.399999999999999" x14ac:dyDescent="0.3">
      <c r="A24" s="124" t="s">
        <v>1426</v>
      </c>
    </row>
    <row r="25" spans="1:1" ht="17.399999999999999" x14ac:dyDescent="0.3">
      <c r="A25" s="123" t="s">
        <v>1425</v>
      </c>
    </row>
    <row r="26" spans="1:1" ht="52.2" x14ac:dyDescent="0.35">
      <c r="A26" s="122" t="s">
        <v>1424</v>
      </c>
    </row>
    <row r="27" spans="1:1" ht="17.399999999999999" x14ac:dyDescent="0.35">
      <c r="A27" s="122" t="s">
        <v>1423</v>
      </c>
    </row>
    <row r="28" spans="1:1" ht="17.399999999999999" x14ac:dyDescent="0.3">
      <c r="A28" s="123" t="s">
        <v>1422</v>
      </c>
    </row>
    <row r="29" spans="1:1" ht="34.799999999999997" x14ac:dyDescent="0.3">
      <c r="A29" s="124" t="s">
        <v>1421</v>
      </c>
    </row>
    <row r="30" spans="1:1" ht="34.799999999999997" x14ac:dyDescent="0.3">
      <c r="A30" s="124" t="s">
        <v>1420</v>
      </c>
    </row>
    <row r="31" spans="1:1" ht="34.799999999999997" x14ac:dyDescent="0.3">
      <c r="A31" s="124" t="s">
        <v>1419</v>
      </c>
    </row>
    <row r="32" spans="1:1" ht="34.799999999999997" x14ac:dyDescent="0.3">
      <c r="A32" s="124" t="s">
        <v>1418</v>
      </c>
    </row>
    <row r="33" spans="1:1" ht="17.399999999999999" x14ac:dyDescent="0.3">
      <c r="A33" s="124"/>
    </row>
    <row r="34" spans="1:1" ht="18" x14ac:dyDescent="0.3">
      <c r="A34" s="127" t="s">
        <v>1417</v>
      </c>
    </row>
    <row r="35" spans="1:1" ht="17.399999999999999" x14ac:dyDescent="0.3">
      <c r="A35" s="123" t="s">
        <v>1416</v>
      </c>
    </row>
    <row r="36" spans="1:1" ht="34.799999999999997" x14ac:dyDescent="0.3">
      <c r="A36" s="124" t="s">
        <v>1415</v>
      </c>
    </row>
    <row r="37" spans="1:1" ht="34.799999999999997" x14ac:dyDescent="0.3">
      <c r="A37" s="124" t="s">
        <v>1414</v>
      </c>
    </row>
    <row r="38" spans="1:1" ht="34.799999999999997" x14ac:dyDescent="0.3">
      <c r="A38" s="124" t="s">
        <v>1413</v>
      </c>
    </row>
    <row r="39" spans="1:1" ht="17.399999999999999" x14ac:dyDescent="0.3">
      <c r="A39" s="124" t="s">
        <v>1412</v>
      </c>
    </row>
    <row r="40" spans="1:1" ht="17.399999999999999" x14ac:dyDescent="0.3">
      <c r="A40" s="124" t="s">
        <v>1411</v>
      </c>
    </row>
    <row r="41" spans="1:1" ht="17.399999999999999" x14ac:dyDescent="0.3">
      <c r="A41" s="123" t="s">
        <v>1410</v>
      </c>
    </row>
    <row r="42" spans="1:1" ht="17.399999999999999" x14ac:dyDescent="0.3">
      <c r="A42" s="124" t="s">
        <v>1409</v>
      </c>
    </row>
    <row r="43" spans="1:1" ht="17.399999999999999" x14ac:dyDescent="0.35">
      <c r="A43" s="122" t="s">
        <v>1408</v>
      </c>
    </row>
    <row r="44" spans="1:1" ht="17.399999999999999" x14ac:dyDescent="0.3">
      <c r="A44" s="123" t="s">
        <v>1407</v>
      </c>
    </row>
    <row r="45" spans="1:1" ht="34.799999999999997" x14ac:dyDescent="0.35">
      <c r="A45" s="122" t="s">
        <v>1406</v>
      </c>
    </row>
    <row r="46" spans="1:1" ht="34.799999999999997" x14ac:dyDescent="0.3">
      <c r="A46" s="124" t="s">
        <v>1405</v>
      </c>
    </row>
    <row r="47" spans="1:1" ht="34.799999999999997" x14ac:dyDescent="0.3">
      <c r="A47" s="124" t="s">
        <v>1404</v>
      </c>
    </row>
    <row r="48" spans="1:1" ht="17.399999999999999" x14ac:dyDescent="0.3">
      <c r="A48" s="124" t="s">
        <v>1403</v>
      </c>
    </row>
    <row r="49" spans="1:1" ht="17.399999999999999" x14ac:dyDescent="0.35">
      <c r="A49" s="122" t="s">
        <v>1402</v>
      </c>
    </row>
    <row r="50" spans="1:1" ht="17.399999999999999" x14ac:dyDescent="0.3">
      <c r="A50" s="123" t="s">
        <v>1401</v>
      </c>
    </row>
    <row r="51" spans="1:1" ht="34.799999999999997" x14ac:dyDescent="0.35">
      <c r="A51" s="122" t="s">
        <v>1400</v>
      </c>
    </row>
    <row r="52" spans="1:1" ht="17.399999999999999" x14ac:dyDescent="0.3">
      <c r="A52" s="124" t="s">
        <v>1399</v>
      </c>
    </row>
    <row r="53" spans="1:1" ht="34.799999999999997" x14ac:dyDescent="0.35">
      <c r="A53" s="122" t="s">
        <v>1398</v>
      </c>
    </row>
    <row r="54" spans="1:1" ht="17.399999999999999" x14ac:dyDescent="0.3">
      <c r="A54" s="123" t="s">
        <v>1397</v>
      </c>
    </row>
    <row r="55" spans="1:1" ht="17.399999999999999" x14ac:dyDescent="0.35">
      <c r="A55" s="122" t="s">
        <v>1396</v>
      </c>
    </row>
    <row r="56" spans="1:1" ht="34.799999999999997" x14ac:dyDescent="0.3">
      <c r="A56" s="124" t="s">
        <v>1395</v>
      </c>
    </row>
    <row r="57" spans="1:1" ht="17.399999999999999" x14ac:dyDescent="0.3">
      <c r="A57" s="124" t="s">
        <v>1394</v>
      </c>
    </row>
    <row r="58" spans="1:1" ht="17.399999999999999" x14ac:dyDescent="0.3">
      <c r="A58" s="124" t="s">
        <v>1393</v>
      </c>
    </row>
    <row r="59" spans="1:1" ht="17.399999999999999" x14ac:dyDescent="0.3">
      <c r="A59" s="123" t="s">
        <v>1392</v>
      </c>
    </row>
    <row r="60" spans="1:1" ht="17.399999999999999" x14ac:dyDescent="0.3">
      <c r="A60" s="124" t="s">
        <v>1391</v>
      </c>
    </row>
    <row r="61" spans="1:1" ht="17.399999999999999" x14ac:dyDescent="0.3">
      <c r="A61" s="131"/>
    </row>
    <row r="62" spans="1:1" ht="18" x14ac:dyDescent="0.3">
      <c r="A62" s="127" t="s">
        <v>1390</v>
      </c>
    </row>
    <row r="63" spans="1:1" ht="17.399999999999999" x14ac:dyDescent="0.3">
      <c r="A63" s="123" t="s">
        <v>1389</v>
      </c>
    </row>
    <row r="64" spans="1:1" ht="34.799999999999997" x14ac:dyDescent="0.3">
      <c r="A64" s="124" t="s">
        <v>1388</v>
      </c>
    </row>
    <row r="65" spans="1:1" ht="17.399999999999999" x14ac:dyDescent="0.3">
      <c r="A65" s="124" t="s">
        <v>1387</v>
      </c>
    </row>
    <row r="66" spans="1:1" ht="34.799999999999997" x14ac:dyDescent="0.3">
      <c r="A66" s="126" t="s">
        <v>1386</v>
      </c>
    </row>
    <row r="67" spans="1:1" ht="34.799999999999997" x14ac:dyDescent="0.3">
      <c r="A67" s="126" t="s">
        <v>1385</v>
      </c>
    </row>
    <row r="68" spans="1:1" ht="34.799999999999997" x14ac:dyDescent="0.3">
      <c r="A68" s="126" t="s">
        <v>1384</v>
      </c>
    </row>
    <row r="69" spans="1:1" ht="17.399999999999999" x14ac:dyDescent="0.3">
      <c r="A69" s="129" t="s">
        <v>1383</v>
      </c>
    </row>
    <row r="70" spans="1:1" ht="52.2" x14ac:dyDescent="0.3">
      <c r="A70" s="126" t="s">
        <v>1382</v>
      </c>
    </row>
    <row r="71" spans="1:1" ht="17.399999999999999" x14ac:dyDescent="0.3">
      <c r="A71" s="126" t="s">
        <v>1381</v>
      </c>
    </row>
    <row r="72" spans="1:1" ht="17.399999999999999" x14ac:dyDescent="0.3">
      <c r="A72" s="129" t="s">
        <v>1380</v>
      </c>
    </row>
    <row r="73" spans="1:1" ht="17.399999999999999" x14ac:dyDescent="0.3">
      <c r="A73" s="126" t="s">
        <v>1379</v>
      </c>
    </row>
    <row r="74" spans="1:1" ht="17.399999999999999" x14ac:dyDescent="0.3">
      <c r="A74" s="129" t="s">
        <v>1378</v>
      </c>
    </row>
    <row r="75" spans="1:1" ht="34.799999999999997" x14ac:dyDescent="0.3">
      <c r="A75" s="126" t="s">
        <v>1377</v>
      </c>
    </row>
    <row r="76" spans="1:1" ht="17.399999999999999" x14ac:dyDescent="0.3">
      <c r="A76" s="126" t="s">
        <v>1376</v>
      </c>
    </row>
    <row r="77" spans="1:1" ht="52.2" x14ac:dyDescent="0.3">
      <c r="A77" s="126" t="s">
        <v>1375</v>
      </c>
    </row>
    <row r="78" spans="1:1" ht="17.399999999999999" x14ac:dyDescent="0.3">
      <c r="A78" s="129" t="s">
        <v>1374</v>
      </c>
    </row>
    <row r="79" spans="1:1" ht="17.399999999999999" x14ac:dyDescent="0.35">
      <c r="A79" s="130" t="s">
        <v>1373</v>
      </c>
    </row>
    <row r="80" spans="1:1" ht="17.399999999999999" x14ac:dyDescent="0.3">
      <c r="A80" s="129" t="s">
        <v>1372</v>
      </c>
    </row>
    <row r="81" spans="1:1" ht="34.799999999999997" x14ac:dyDescent="0.3">
      <c r="A81" s="126" t="s">
        <v>1371</v>
      </c>
    </row>
    <row r="82" spans="1:1" ht="34.799999999999997" x14ac:dyDescent="0.3">
      <c r="A82" s="126" t="s">
        <v>1370</v>
      </c>
    </row>
    <row r="83" spans="1:1" ht="34.799999999999997" x14ac:dyDescent="0.3">
      <c r="A83" s="126" t="s">
        <v>1369</v>
      </c>
    </row>
    <row r="84" spans="1:1" ht="34.799999999999997" x14ac:dyDescent="0.3">
      <c r="A84" s="126" t="s">
        <v>1368</v>
      </c>
    </row>
    <row r="85" spans="1:1" ht="34.799999999999997" x14ac:dyDescent="0.3">
      <c r="A85" s="126" t="s">
        <v>1367</v>
      </c>
    </row>
    <row r="86" spans="1:1" ht="17.399999999999999" x14ac:dyDescent="0.3">
      <c r="A86" s="129" t="s">
        <v>1366</v>
      </c>
    </row>
    <row r="87" spans="1:1" ht="17.399999999999999" x14ac:dyDescent="0.3">
      <c r="A87" s="126" t="s">
        <v>1365</v>
      </c>
    </row>
    <row r="88" spans="1:1" ht="17.399999999999999" x14ac:dyDescent="0.3">
      <c r="A88" s="126" t="s">
        <v>1364</v>
      </c>
    </row>
    <row r="89" spans="1:1" ht="17.399999999999999" x14ac:dyDescent="0.3">
      <c r="A89" s="129" t="s">
        <v>1363</v>
      </c>
    </row>
    <row r="90" spans="1:1" ht="34.799999999999997" x14ac:dyDescent="0.3">
      <c r="A90" s="126" t="s">
        <v>1362</v>
      </c>
    </row>
    <row r="91" spans="1:1" ht="17.399999999999999" x14ac:dyDescent="0.3">
      <c r="A91" s="129" t="s">
        <v>1361</v>
      </c>
    </row>
    <row r="92" spans="1:1" ht="17.399999999999999" x14ac:dyDescent="0.35">
      <c r="A92" s="130" t="s">
        <v>1360</v>
      </c>
    </row>
    <row r="93" spans="1:1" ht="17.399999999999999" x14ac:dyDescent="0.3">
      <c r="A93" s="126" t="s">
        <v>1359</v>
      </c>
    </row>
    <row r="94" spans="1:1" ht="17.399999999999999" x14ac:dyDescent="0.3">
      <c r="A94" s="126"/>
    </row>
    <row r="95" spans="1:1" ht="18" x14ac:dyDescent="0.3">
      <c r="A95" s="127" t="s">
        <v>1358</v>
      </c>
    </row>
    <row r="96" spans="1:1" ht="34.799999999999997" x14ac:dyDescent="0.35">
      <c r="A96" s="130" t="s">
        <v>1357</v>
      </c>
    </row>
    <row r="97" spans="1:1" ht="17.399999999999999" x14ac:dyDescent="0.35">
      <c r="A97" s="130" t="s">
        <v>1356</v>
      </c>
    </row>
    <row r="98" spans="1:1" ht="17.399999999999999" x14ac:dyDescent="0.3">
      <c r="A98" s="129" t="s">
        <v>1355</v>
      </c>
    </row>
    <row r="99" spans="1:1" ht="17.399999999999999" x14ac:dyDescent="0.3">
      <c r="A99" s="128" t="s">
        <v>1354</v>
      </c>
    </row>
    <row r="100" spans="1:1" ht="17.399999999999999" x14ac:dyDescent="0.3">
      <c r="A100" s="126" t="s">
        <v>1353</v>
      </c>
    </row>
    <row r="101" spans="1:1" ht="17.399999999999999" x14ac:dyDescent="0.3">
      <c r="A101" s="126" t="s">
        <v>1352</v>
      </c>
    </row>
    <row r="102" spans="1:1" ht="17.399999999999999" x14ac:dyDescent="0.3">
      <c r="A102" s="126" t="s">
        <v>1351</v>
      </c>
    </row>
    <row r="103" spans="1:1" ht="17.399999999999999" x14ac:dyDescent="0.3">
      <c r="A103" s="126" t="s">
        <v>1350</v>
      </c>
    </row>
    <row r="104" spans="1:1" ht="34.799999999999997" x14ac:dyDescent="0.3">
      <c r="A104" s="126" t="s">
        <v>1349</v>
      </c>
    </row>
    <row r="105" spans="1:1" ht="17.399999999999999" x14ac:dyDescent="0.3">
      <c r="A105" s="128" t="s">
        <v>1348</v>
      </c>
    </row>
    <row r="106" spans="1:1" ht="17.399999999999999" x14ac:dyDescent="0.3">
      <c r="A106" s="126" t="s">
        <v>1347</v>
      </c>
    </row>
    <row r="107" spans="1:1" ht="17.399999999999999" x14ac:dyDescent="0.3">
      <c r="A107" s="126" t="s">
        <v>1346</v>
      </c>
    </row>
    <row r="108" spans="1:1" ht="17.399999999999999" x14ac:dyDescent="0.3">
      <c r="A108" s="126" t="s">
        <v>1345</v>
      </c>
    </row>
    <row r="109" spans="1:1" ht="17.399999999999999" x14ac:dyDescent="0.3">
      <c r="A109" s="126" t="s">
        <v>1344</v>
      </c>
    </row>
    <row r="110" spans="1:1" ht="17.399999999999999" x14ac:dyDescent="0.3">
      <c r="A110" s="126" t="s">
        <v>1343</v>
      </c>
    </row>
    <row r="111" spans="1:1" ht="17.399999999999999" x14ac:dyDescent="0.3">
      <c r="A111" s="126" t="s">
        <v>1342</v>
      </c>
    </row>
    <row r="112" spans="1:1" ht="17.399999999999999" x14ac:dyDescent="0.3">
      <c r="A112" s="129" t="s">
        <v>1341</v>
      </c>
    </row>
    <row r="113" spans="1:1" ht="17.399999999999999" x14ac:dyDescent="0.3">
      <c r="A113" s="126" t="s">
        <v>1340</v>
      </c>
    </row>
    <row r="114" spans="1:1" ht="17.399999999999999" x14ac:dyDescent="0.3">
      <c r="A114" s="128" t="s">
        <v>1339</v>
      </c>
    </row>
    <row r="115" spans="1:1" ht="17.399999999999999" x14ac:dyDescent="0.3">
      <c r="A115" s="126" t="s">
        <v>1338</v>
      </c>
    </row>
    <row r="116" spans="1:1" ht="17.399999999999999" x14ac:dyDescent="0.3">
      <c r="A116" s="126" t="s">
        <v>1337</v>
      </c>
    </row>
    <row r="117" spans="1:1" ht="17.399999999999999" x14ac:dyDescent="0.3">
      <c r="A117" s="128" t="s">
        <v>1336</v>
      </c>
    </row>
    <row r="118" spans="1:1" ht="17.399999999999999" x14ac:dyDescent="0.3">
      <c r="A118" s="126" t="s">
        <v>1335</v>
      </c>
    </row>
    <row r="119" spans="1:1" ht="17.399999999999999" x14ac:dyDescent="0.3">
      <c r="A119" s="126" t="s">
        <v>1334</v>
      </c>
    </row>
    <row r="120" spans="1:1" ht="17.399999999999999" x14ac:dyDescent="0.3">
      <c r="A120" s="126" t="s">
        <v>1333</v>
      </c>
    </row>
    <row r="121" spans="1:1" ht="17.399999999999999" x14ac:dyDescent="0.3">
      <c r="A121" s="129" t="s">
        <v>1332</v>
      </c>
    </row>
    <row r="122" spans="1:1" ht="17.399999999999999" x14ac:dyDescent="0.3">
      <c r="A122" s="128" t="s">
        <v>1331</v>
      </c>
    </row>
    <row r="123" spans="1:1" ht="17.399999999999999" x14ac:dyDescent="0.3">
      <c r="A123" s="128" t="s">
        <v>1330</v>
      </c>
    </row>
    <row r="124" spans="1:1" ht="17.399999999999999" x14ac:dyDescent="0.3">
      <c r="A124" s="126" t="s">
        <v>1329</v>
      </c>
    </row>
    <row r="125" spans="1:1" ht="17.399999999999999" x14ac:dyDescent="0.3">
      <c r="A125" s="126" t="s">
        <v>1328</v>
      </c>
    </row>
    <row r="126" spans="1:1" ht="17.399999999999999" x14ac:dyDescent="0.3">
      <c r="A126" s="126" t="s">
        <v>1327</v>
      </c>
    </row>
    <row r="127" spans="1:1" ht="17.399999999999999" x14ac:dyDescent="0.3">
      <c r="A127" s="126" t="s">
        <v>1326</v>
      </c>
    </row>
    <row r="128" spans="1:1" ht="17.399999999999999" x14ac:dyDescent="0.3">
      <c r="A128" s="126" t="s">
        <v>1325</v>
      </c>
    </row>
    <row r="129" spans="1:1" ht="17.399999999999999" x14ac:dyDescent="0.3">
      <c r="A129" s="129" t="s">
        <v>1324</v>
      </c>
    </row>
    <row r="130" spans="1:1" ht="34.799999999999997" x14ac:dyDescent="0.3">
      <c r="A130" s="126" t="s">
        <v>1323</v>
      </c>
    </row>
    <row r="131" spans="1:1" ht="69.599999999999994" x14ac:dyDescent="0.3">
      <c r="A131" s="126" t="s">
        <v>1322</v>
      </c>
    </row>
    <row r="132" spans="1:1" ht="34.799999999999997" x14ac:dyDescent="0.3">
      <c r="A132" s="126" t="s">
        <v>1321</v>
      </c>
    </row>
    <row r="133" spans="1:1" ht="17.399999999999999" x14ac:dyDescent="0.3">
      <c r="A133" s="129" t="s">
        <v>1320</v>
      </c>
    </row>
    <row r="134" spans="1:1" ht="34.799999999999997" x14ac:dyDescent="0.3">
      <c r="A134" s="128" t="s">
        <v>1319</v>
      </c>
    </row>
    <row r="135" spans="1:1" ht="17.399999999999999" x14ac:dyDescent="0.3">
      <c r="A135" s="128"/>
    </row>
    <row r="136" spans="1:1" ht="18" x14ac:dyDescent="0.3">
      <c r="A136" s="127" t="s">
        <v>1318</v>
      </c>
    </row>
    <row r="137" spans="1:1" ht="17.399999999999999" x14ac:dyDescent="0.3">
      <c r="A137" s="126" t="s">
        <v>1317</v>
      </c>
    </row>
    <row r="138" spans="1:1" ht="34.799999999999997" x14ac:dyDescent="0.3">
      <c r="A138" s="124" t="s">
        <v>1316</v>
      </c>
    </row>
    <row r="139" spans="1:1" ht="34.799999999999997" x14ac:dyDescent="0.3">
      <c r="A139" s="124" t="s">
        <v>1315</v>
      </c>
    </row>
    <row r="140" spans="1:1" ht="17.399999999999999" x14ac:dyDescent="0.3">
      <c r="A140" s="123" t="s">
        <v>1314</v>
      </c>
    </row>
    <row r="141" spans="1:1" ht="17.399999999999999" x14ac:dyDescent="0.3">
      <c r="A141" s="125" t="s">
        <v>1313</v>
      </c>
    </row>
    <row r="142" spans="1:1" ht="34.799999999999997" x14ac:dyDescent="0.35">
      <c r="A142" s="122" t="s">
        <v>1312</v>
      </c>
    </row>
    <row r="143" spans="1:1" ht="17.399999999999999" x14ac:dyDescent="0.3">
      <c r="A143" s="124" t="s">
        <v>1311</v>
      </c>
    </row>
    <row r="144" spans="1:1" ht="17.399999999999999" x14ac:dyDescent="0.3">
      <c r="A144" s="124" t="s">
        <v>1310</v>
      </c>
    </row>
    <row r="145" spans="1:1" ht="17.399999999999999" x14ac:dyDescent="0.3">
      <c r="A145" s="125" t="s">
        <v>1309</v>
      </c>
    </row>
    <row r="146" spans="1:1" ht="17.399999999999999" x14ac:dyDescent="0.3">
      <c r="A146" s="123" t="s">
        <v>1308</v>
      </c>
    </row>
    <row r="147" spans="1:1" ht="17.399999999999999" x14ac:dyDescent="0.3">
      <c r="A147" s="125" t="s">
        <v>1307</v>
      </c>
    </row>
    <row r="148" spans="1:1" ht="17.399999999999999" x14ac:dyDescent="0.3">
      <c r="A148" s="124" t="s">
        <v>1306</v>
      </c>
    </row>
    <row r="149" spans="1:1" ht="17.399999999999999" x14ac:dyDescent="0.3">
      <c r="A149" s="124" t="s">
        <v>1305</v>
      </c>
    </row>
    <row r="150" spans="1:1" ht="17.399999999999999" x14ac:dyDescent="0.3">
      <c r="A150" s="124" t="s">
        <v>1304</v>
      </c>
    </row>
    <row r="151" spans="1:1" ht="34.799999999999997" x14ac:dyDescent="0.3">
      <c r="A151" s="125" t="s">
        <v>1303</v>
      </c>
    </row>
    <row r="152" spans="1:1" ht="17.399999999999999" x14ac:dyDescent="0.3">
      <c r="A152" s="123" t="s">
        <v>1302</v>
      </c>
    </row>
    <row r="153" spans="1:1" ht="17.399999999999999" x14ac:dyDescent="0.3">
      <c r="A153" s="124" t="s">
        <v>1301</v>
      </c>
    </row>
    <row r="154" spans="1:1" ht="17.399999999999999" x14ac:dyDescent="0.3">
      <c r="A154" s="124" t="s">
        <v>1300</v>
      </c>
    </row>
    <row r="155" spans="1:1" ht="17.399999999999999" x14ac:dyDescent="0.3">
      <c r="A155" s="124" t="s">
        <v>1299</v>
      </c>
    </row>
    <row r="156" spans="1:1" ht="17.399999999999999" x14ac:dyDescent="0.3">
      <c r="A156" s="124" t="s">
        <v>1298</v>
      </c>
    </row>
    <row r="157" spans="1:1" ht="34.799999999999997" x14ac:dyDescent="0.3">
      <c r="A157" s="124" t="s">
        <v>1297</v>
      </c>
    </row>
    <row r="158" spans="1:1" ht="34.799999999999997" x14ac:dyDescent="0.3">
      <c r="A158" s="124" t="s">
        <v>1296</v>
      </c>
    </row>
    <row r="159" spans="1:1" ht="17.399999999999999" x14ac:dyDescent="0.3">
      <c r="A159" s="123" t="s">
        <v>1295</v>
      </c>
    </row>
    <row r="160" spans="1:1" ht="34.799999999999997" x14ac:dyDescent="0.3">
      <c r="A160" s="124" t="s">
        <v>1294</v>
      </c>
    </row>
    <row r="161" spans="1:1" ht="34.799999999999997" x14ac:dyDescent="0.3">
      <c r="A161" s="124" t="s">
        <v>1293</v>
      </c>
    </row>
    <row r="162" spans="1:1" ht="17.399999999999999" x14ac:dyDescent="0.3">
      <c r="A162" s="124" t="s">
        <v>1292</v>
      </c>
    </row>
    <row r="163" spans="1:1" ht="17.399999999999999" x14ac:dyDescent="0.3">
      <c r="A163" s="123" t="s">
        <v>1291</v>
      </c>
    </row>
    <row r="164" spans="1:1" ht="34.799999999999997" x14ac:dyDescent="0.35">
      <c r="A164" s="122" t="s">
        <v>1290</v>
      </c>
    </row>
    <row r="165" spans="1:1" ht="34.799999999999997" x14ac:dyDescent="0.3">
      <c r="A165" s="124" t="s">
        <v>1289</v>
      </c>
    </row>
    <row r="166" spans="1:1" ht="17.399999999999999" x14ac:dyDescent="0.3">
      <c r="A166" s="123" t="s">
        <v>1288</v>
      </c>
    </row>
    <row r="167" spans="1:1" ht="17.399999999999999" x14ac:dyDescent="0.3">
      <c r="A167" s="124" t="s">
        <v>1287</v>
      </c>
    </row>
    <row r="168" spans="1:1" ht="17.399999999999999" x14ac:dyDescent="0.3">
      <c r="A168" s="123" t="s">
        <v>1286</v>
      </c>
    </row>
    <row r="169" spans="1:1" ht="17.399999999999999" x14ac:dyDescent="0.35">
      <c r="A169" s="122" t="s">
        <v>1285</v>
      </c>
    </row>
    <row r="170" spans="1:1" ht="17.399999999999999" x14ac:dyDescent="0.35">
      <c r="A170" s="122"/>
    </row>
    <row r="171" spans="1:1" ht="17.399999999999999" x14ac:dyDescent="0.35">
      <c r="A171" s="122"/>
    </row>
    <row r="172" spans="1:1" ht="17.399999999999999" x14ac:dyDescent="0.35">
      <c r="A172" s="122"/>
    </row>
    <row r="173" spans="1:1" ht="17.399999999999999" x14ac:dyDescent="0.35">
      <c r="A173" s="122"/>
    </row>
    <row r="174" spans="1:1" ht="17.399999999999999" x14ac:dyDescent="0.35">
      <c r="A174" s="122"/>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oddFooter>&amp;R_x000D_&amp;1#&amp;"Calibri"&amp;10&amp;K0078D7 Classification : Internal</oddFooter>
  </headerFooter>
  <rowBreaks count="5" manualBreakCount="5">
    <brk id="14" man="1"/>
    <brk id="43" man="1"/>
    <brk id="77" man="1"/>
    <brk id="120" man="1"/>
    <brk id="158"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9C7E-11B2-45C2-8821-E69856599BAE}">
  <sheetPr>
    <tabColor rgb="FF847A75"/>
  </sheetPr>
  <dimension ref="B1:J43"/>
  <sheetViews>
    <sheetView zoomScale="80" zoomScaleNormal="80" workbookViewId="0"/>
  </sheetViews>
  <sheetFormatPr defaultColWidth="9.109375" defaultRowHeight="14.4" x14ac:dyDescent="0.3"/>
  <cols>
    <col min="1" max="1" width="9.109375" style="121"/>
    <col min="2" max="10" width="12.44140625" style="121" customWidth="1"/>
    <col min="11" max="16384" width="9.109375" style="121"/>
  </cols>
  <sheetData>
    <row r="1" spans="2:10" ht="15" thickBot="1" x14ac:dyDescent="0.35"/>
    <row r="2" spans="2:10" x14ac:dyDescent="0.3">
      <c r="B2" s="154"/>
      <c r="C2" s="153"/>
      <c r="D2" s="153"/>
      <c r="E2" s="153"/>
      <c r="F2" s="153"/>
      <c r="G2" s="153"/>
      <c r="H2" s="153"/>
      <c r="I2" s="153"/>
      <c r="J2" s="152"/>
    </row>
    <row r="3" spans="2:10" x14ac:dyDescent="0.3">
      <c r="B3" s="141"/>
      <c r="C3" s="138"/>
      <c r="D3" s="138"/>
      <c r="E3" s="138"/>
      <c r="F3" s="138"/>
      <c r="G3" s="138"/>
      <c r="H3" s="138"/>
      <c r="I3" s="138"/>
      <c r="J3" s="137"/>
    </row>
    <row r="4" spans="2:10" x14ac:dyDescent="0.3">
      <c r="B4" s="141"/>
      <c r="C4" s="138"/>
      <c r="D4" s="138"/>
      <c r="E4" s="138"/>
      <c r="F4" s="138"/>
      <c r="G4" s="138"/>
      <c r="H4" s="138"/>
      <c r="I4" s="138"/>
      <c r="J4" s="137"/>
    </row>
    <row r="5" spans="2:10" ht="31.2" x14ac:dyDescent="0.35">
      <c r="B5" s="141"/>
      <c r="C5" s="138"/>
      <c r="D5" s="138"/>
      <c r="E5" s="151"/>
      <c r="F5" s="150" t="s">
        <v>1461</v>
      </c>
      <c r="G5" s="138"/>
      <c r="H5" s="138"/>
      <c r="I5" s="138"/>
      <c r="J5" s="137"/>
    </row>
    <row r="6" spans="2:10" ht="41.25" customHeight="1" x14ac:dyDescent="0.3">
      <c r="B6" s="141"/>
      <c r="C6" s="138"/>
      <c r="D6" s="149" t="s">
        <v>1460</v>
      </c>
      <c r="E6" s="149"/>
      <c r="F6" s="149"/>
      <c r="G6" s="149"/>
      <c r="H6" s="149"/>
      <c r="I6" s="138"/>
      <c r="J6" s="137"/>
    </row>
    <row r="7" spans="2:10" ht="25.8" x14ac:dyDescent="0.3">
      <c r="B7" s="141"/>
      <c r="C7" s="138"/>
      <c r="D7" s="138"/>
      <c r="E7" s="138"/>
      <c r="F7" s="148" t="s">
        <v>10</v>
      </c>
      <c r="G7" s="138"/>
      <c r="H7" s="138"/>
      <c r="I7" s="138"/>
      <c r="J7" s="137"/>
    </row>
    <row r="8" spans="2:10" ht="25.8" x14ac:dyDescent="0.3">
      <c r="B8" s="141"/>
      <c r="C8" s="138"/>
      <c r="D8" s="138"/>
      <c r="E8" s="138"/>
      <c r="F8" s="148" t="s">
        <v>826</v>
      </c>
      <c r="G8" s="138"/>
      <c r="H8" s="138"/>
      <c r="I8" s="138"/>
      <c r="J8" s="137"/>
    </row>
    <row r="9" spans="2:10" ht="21" x14ac:dyDescent="0.3">
      <c r="B9" s="141"/>
      <c r="C9" s="138"/>
      <c r="D9" s="138"/>
      <c r="E9" s="138"/>
      <c r="F9" s="147" t="s">
        <v>1459</v>
      </c>
      <c r="G9" s="138"/>
      <c r="H9" s="138"/>
      <c r="I9" s="138"/>
      <c r="J9" s="137"/>
    </row>
    <row r="10" spans="2:10" ht="21" x14ac:dyDescent="0.3">
      <c r="B10" s="141"/>
      <c r="C10" s="138"/>
      <c r="D10" s="138"/>
      <c r="E10" s="138"/>
      <c r="F10" s="147" t="s">
        <v>1458</v>
      </c>
      <c r="G10" s="138"/>
      <c r="H10" s="138"/>
      <c r="I10" s="138"/>
      <c r="J10" s="137"/>
    </row>
    <row r="11" spans="2:10" ht="21" x14ac:dyDescent="0.3">
      <c r="B11" s="141"/>
      <c r="C11" s="138"/>
      <c r="D11" s="138"/>
      <c r="E11" s="138"/>
      <c r="F11" s="147"/>
      <c r="G11" s="138"/>
      <c r="H11" s="138"/>
      <c r="I11" s="138"/>
      <c r="J11" s="137"/>
    </row>
    <row r="12" spans="2:10" x14ac:dyDescent="0.3">
      <c r="B12" s="141"/>
      <c r="C12" s="138"/>
      <c r="D12" s="138"/>
      <c r="E12" s="138"/>
      <c r="F12" s="138"/>
      <c r="G12" s="138"/>
      <c r="H12" s="138"/>
      <c r="I12" s="138"/>
      <c r="J12" s="137"/>
    </row>
    <row r="13" spans="2:10" x14ac:dyDescent="0.3">
      <c r="B13" s="141"/>
      <c r="C13" s="138"/>
      <c r="D13" s="138"/>
      <c r="E13" s="138"/>
      <c r="F13" s="138"/>
      <c r="G13" s="138"/>
      <c r="H13" s="138"/>
      <c r="I13" s="138"/>
      <c r="J13" s="137"/>
    </row>
    <row r="14" spans="2:10" x14ac:dyDescent="0.3">
      <c r="B14" s="141"/>
      <c r="C14" s="138"/>
      <c r="D14" s="138"/>
      <c r="E14" s="138"/>
      <c r="F14" s="138"/>
      <c r="G14" s="138"/>
      <c r="H14" s="138"/>
      <c r="I14" s="138"/>
      <c r="J14" s="137"/>
    </row>
    <row r="15" spans="2:10" x14ac:dyDescent="0.3">
      <c r="B15" s="141"/>
      <c r="C15" s="138"/>
      <c r="D15" s="138"/>
      <c r="E15" s="138"/>
      <c r="F15" s="138"/>
      <c r="G15" s="138"/>
      <c r="H15" s="138"/>
      <c r="I15" s="138"/>
      <c r="J15" s="137"/>
    </row>
    <row r="16" spans="2:10" x14ac:dyDescent="0.3">
      <c r="B16" s="141"/>
      <c r="C16" s="138"/>
      <c r="D16" s="138"/>
      <c r="E16" s="138"/>
      <c r="F16" s="138"/>
      <c r="G16" s="138"/>
      <c r="H16" s="138"/>
      <c r="I16" s="138"/>
      <c r="J16" s="137"/>
    </row>
    <row r="17" spans="2:10" x14ac:dyDescent="0.3">
      <c r="B17" s="141"/>
      <c r="C17" s="138"/>
      <c r="D17" s="138"/>
      <c r="E17" s="138"/>
      <c r="F17" s="138"/>
      <c r="G17" s="138"/>
      <c r="H17" s="138"/>
      <c r="I17" s="138"/>
      <c r="J17" s="137"/>
    </row>
    <row r="18" spans="2:10" x14ac:dyDescent="0.3">
      <c r="B18" s="141"/>
      <c r="C18" s="138"/>
      <c r="D18" s="138"/>
      <c r="E18" s="138"/>
      <c r="F18" s="138"/>
      <c r="G18" s="138"/>
      <c r="H18" s="138"/>
      <c r="I18" s="138"/>
      <c r="J18" s="137"/>
    </row>
    <row r="19" spans="2:10" x14ac:dyDescent="0.3">
      <c r="B19" s="141"/>
      <c r="C19" s="138"/>
      <c r="D19" s="138"/>
      <c r="E19" s="138"/>
      <c r="F19" s="138"/>
      <c r="G19" s="138"/>
      <c r="H19" s="138"/>
      <c r="I19" s="138"/>
      <c r="J19" s="137"/>
    </row>
    <row r="20" spans="2:10" x14ac:dyDescent="0.3">
      <c r="B20" s="141"/>
      <c r="C20" s="138"/>
      <c r="D20" s="138"/>
      <c r="E20" s="138"/>
      <c r="F20" s="138"/>
      <c r="G20" s="138"/>
      <c r="H20" s="138"/>
      <c r="I20" s="138"/>
      <c r="J20" s="137"/>
    </row>
    <row r="21" spans="2:10" x14ac:dyDescent="0.3">
      <c r="B21" s="141"/>
      <c r="C21" s="138"/>
      <c r="D21" s="138"/>
      <c r="E21" s="138"/>
      <c r="F21" s="138"/>
      <c r="G21" s="138"/>
      <c r="H21" s="138"/>
      <c r="I21" s="138"/>
      <c r="J21" s="137"/>
    </row>
    <row r="22" spans="2:10" x14ac:dyDescent="0.3">
      <c r="B22" s="141"/>
      <c r="C22" s="138"/>
      <c r="D22" s="138"/>
      <c r="E22" s="138"/>
      <c r="F22" s="146" t="s">
        <v>1457</v>
      </c>
      <c r="G22" s="138"/>
      <c r="H22" s="138"/>
      <c r="I22" s="138"/>
      <c r="J22" s="137"/>
    </row>
    <row r="23" spans="2:10" x14ac:dyDescent="0.3">
      <c r="B23" s="141"/>
      <c r="C23" s="138"/>
      <c r="D23" s="138"/>
      <c r="E23" s="138"/>
      <c r="F23" s="143"/>
      <c r="G23" s="138"/>
      <c r="H23" s="138"/>
      <c r="I23" s="138"/>
      <c r="J23" s="137"/>
    </row>
    <row r="24" spans="2:10" x14ac:dyDescent="0.3">
      <c r="B24" s="141"/>
      <c r="C24" s="138"/>
      <c r="D24" s="145" t="s">
        <v>1456</v>
      </c>
      <c r="E24" s="144" t="s">
        <v>1447</v>
      </c>
      <c r="F24" s="144"/>
      <c r="G24" s="144"/>
      <c r="H24" s="144"/>
      <c r="I24" s="138"/>
      <c r="J24" s="137"/>
    </row>
    <row r="25" spans="2:10" x14ac:dyDescent="0.3">
      <c r="B25" s="141"/>
      <c r="C25" s="138"/>
      <c r="D25" s="138"/>
      <c r="H25" s="138"/>
      <c r="I25" s="138"/>
      <c r="J25" s="137"/>
    </row>
    <row r="26" spans="2:10" x14ac:dyDescent="0.3">
      <c r="B26" s="141"/>
      <c r="C26" s="138"/>
      <c r="D26" s="145" t="s">
        <v>1455</v>
      </c>
      <c r="E26" s="144"/>
      <c r="F26" s="144"/>
      <c r="G26" s="144"/>
      <c r="H26" s="144"/>
      <c r="I26" s="138"/>
      <c r="J26" s="137"/>
    </row>
    <row r="27" spans="2:10" x14ac:dyDescent="0.3">
      <c r="B27" s="141"/>
      <c r="C27" s="138"/>
      <c r="D27" s="142"/>
      <c r="E27" s="142"/>
      <c r="F27" s="142"/>
      <c r="G27" s="142"/>
      <c r="H27" s="142"/>
      <c r="I27" s="138"/>
      <c r="J27" s="137"/>
    </row>
    <row r="28" spans="2:10" x14ac:dyDescent="0.3">
      <c r="B28" s="141"/>
      <c r="C28" s="138"/>
      <c r="D28" s="145" t="s">
        <v>1454</v>
      </c>
      <c r="E28" s="144" t="s">
        <v>1447</v>
      </c>
      <c r="F28" s="144"/>
      <c r="G28" s="144"/>
      <c r="H28" s="144"/>
      <c r="I28" s="138"/>
      <c r="J28" s="137"/>
    </row>
    <row r="29" spans="2:10" x14ac:dyDescent="0.3">
      <c r="B29" s="141"/>
      <c r="C29" s="138"/>
      <c r="D29" s="142"/>
      <c r="E29" s="142"/>
      <c r="F29" s="142"/>
      <c r="G29" s="142"/>
      <c r="H29" s="142"/>
      <c r="I29" s="138"/>
      <c r="J29" s="137"/>
    </row>
    <row r="30" spans="2:10" x14ac:dyDescent="0.3">
      <c r="B30" s="141"/>
      <c r="C30" s="138"/>
      <c r="D30" s="145" t="s">
        <v>1453</v>
      </c>
      <c r="E30" s="144" t="s">
        <v>1447</v>
      </c>
      <c r="F30" s="144"/>
      <c r="G30" s="144"/>
      <c r="H30" s="144"/>
      <c r="I30" s="138"/>
      <c r="J30" s="137"/>
    </row>
    <row r="31" spans="2:10" x14ac:dyDescent="0.3">
      <c r="B31" s="141"/>
      <c r="C31" s="138"/>
      <c r="D31" s="142"/>
      <c r="E31" s="142"/>
      <c r="F31" s="142"/>
      <c r="G31" s="142"/>
      <c r="H31" s="142"/>
      <c r="I31" s="138"/>
      <c r="J31" s="137"/>
    </row>
    <row r="32" spans="2:10" x14ac:dyDescent="0.3">
      <c r="B32" s="141"/>
      <c r="C32" s="138"/>
      <c r="D32" s="145" t="s">
        <v>1452</v>
      </c>
      <c r="E32" s="144" t="s">
        <v>1447</v>
      </c>
      <c r="F32" s="144"/>
      <c r="G32" s="144"/>
      <c r="H32" s="144"/>
      <c r="I32" s="138"/>
      <c r="J32" s="137"/>
    </row>
    <row r="33" spans="2:10" x14ac:dyDescent="0.3">
      <c r="B33" s="141"/>
      <c r="C33" s="138"/>
      <c r="I33" s="138"/>
      <c r="J33" s="137"/>
    </row>
    <row r="34" spans="2:10" x14ac:dyDescent="0.3">
      <c r="B34" s="141"/>
      <c r="C34" s="138"/>
      <c r="D34" s="145" t="s">
        <v>1451</v>
      </c>
      <c r="E34" s="144" t="s">
        <v>1447</v>
      </c>
      <c r="F34" s="144"/>
      <c r="G34" s="144"/>
      <c r="H34" s="144"/>
      <c r="I34" s="138"/>
      <c r="J34" s="137"/>
    </row>
    <row r="35" spans="2:10" x14ac:dyDescent="0.3">
      <c r="B35" s="141"/>
      <c r="C35" s="138"/>
      <c r="D35" s="138"/>
      <c r="E35" s="138"/>
      <c r="F35" s="138"/>
      <c r="G35" s="138"/>
      <c r="H35" s="138"/>
      <c r="I35" s="138"/>
      <c r="J35" s="137"/>
    </row>
    <row r="36" spans="2:10" x14ac:dyDescent="0.3">
      <c r="B36" s="141"/>
      <c r="C36" s="138"/>
      <c r="D36" s="140" t="s">
        <v>1450</v>
      </c>
      <c r="E36" s="139"/>
      <c r="F36" s="139"/>
      <c r="G36" s="139"/>
      <c r="H36" s="139"/>
      <c r="I36" s="138"/>
      <c r="J36" s="137"/>
    </row>
    <row r="37" spans="2:10" x14ac:dyDescent="0.3">
      <c r="B37" s="141"/>
      <c r="C37" s="138"/>
      <c r="D37" s="138"/>
      <c r="E37" s="138"/>
      <c r="F37" s="143"/>
      <c r="G37" s="138"/>
      <c r="H37" s="138"/>
      <c r="I37" s="138"/>
      <c r="J37" s="137"/>
    </row>
    <row r="38" spans="2:10" x14ac:dyDescent="0.3">
      <c r="B38" s="141"/>
      <c r="C38" s="138"/>
      <c r="D38" s="140" t="s">
        <v>1449</v>
      </c>
      <c r="E38" s="139"/>
      <c r="F38" s="139"/>
      <c r="G38" s="139"/>
      <c r="H38" s="139"/>
      <c r="I38" s="138"/>
      <c r="J38" s="137"/>
    </row>
    <row r="39" spans="2:10" x14ac:dyDescent="0.3">
      <c r="B39" s="141"/>
      <c r="C39" s="138"/>
      <c r="I39" s="138"/>
      <c r="J39" s="137"/>
    </row>
    <row r="40" spans="2:10" x14ac:dyDescent="0.3">
      <c r="B40" s="141"/>
      <c r="C40" s="138"/>
      <c r="D40" s="140" t="s">
        <v>1448</v>
      </c>
      <c r="E40" s="139" t="s">
        <v>1447</v>
      </c>
      <c r="F40" s="139"/>
      <c r="G40" s="139"/>
      <c r="H40" s="139"/>
      <c r="I40" s="138"/>
      <c r="J40" s="137"/>
    </row>
    <row r="41" spans="2:10" x14ac:dyDescent="0.3">
      <c r="B41" s="141"/>
      <c r="C41" s="138"/>
      <c r="D41" s="138"/>
      <c r="E41" s="142"/>
      <c r="F41" s="142"/>
      <c r="G41" s="142"/>
      <c r="H41" s="142"/>
      <c r="I41" s="138"/>
      <c r="J41" s="137"/>
    </row>
    <row r="42" spans="2:10" x14ac:dyDescent="0.3">
      <c r="B42" s="141"/>
      <c r="C42" s="138"/>
      <c r="D42" s="140" t="s">
        <v>1446</v>
      </c>
      <c r="E42" s="139"/>
      <c r="F42" s="139"/>
      <c r="G42" s="139"/>
      <c r="H42" s="139"/>
      <c r="I42" s="138"/>
      <c r="J42" s="137"/>
    </row>
    <row r="43" spans="2:10" ht="15" thickBot="1" x14ac:dyDescent="0.35">
      <c r="B43" s="136"/>
      <c r="C43" s="135"/>
      <c r="D43" s="135"/>
      <c r="E43" s="135"/>
      <c r="F43" s="135"/>
      <c r="G43" s="135"/>
      <c r="H43" s="135"/>
      <c r="I43" s="135"/>
      <c r="J43" s="134"/>
    </row>
  </sheetData>
  <mergeCells count="11">
    <mergeCell ref="D34:H34"/>
    <mergeCell ref="D36:H36"/>
    <mergeCell ref="D38:H38"/>
    <mergeCell ref="D40:H40"/>
    <mergeCell ref="D42:H42"/>
    <mergeCell ref="D32:H32"/>
    <mergeCell ref="D6:H6"/>
    <mergeCell ref="D24:H24"/>
    <mergeCell ref="D26:H26"/>
    <mergeCell ref="D28:H28"/>
    <mergeCell ref="D30:H30"/>
  </mergeCells>
  <hyperlinks>
    <hyperlink ref="D24:H24" location="'A. HTT General'!A1" display="Tab A: HTT General" xr:uid="{D1022205-5BA7-4090-B4BE-E9C28B79B0A2}"/>
    <hyperlink ref="D26:H26" location="'B1. HTT Mortgage Assets'!A1" display="Worksheet B1: HTT Mortgage Assets" xr:uid="{E2074216-A19F-4624-8D9B-7EEBAC9C2FBC}"/>
    <hyperlink ref="D28:H28" location="'B2. HTT Public Sector Assets'!A1" display="Worksheet C: HTT Public Sector Assets" xr:uid="{B6C05026-C791-4A87-AA9F-3A66A30307B7}"/>
    <hyperlink ref="D32:H32" location="'C. HTT Harmonised Glossary'!A1" display="Worksheet C: HTT Harmonised Glossary" xr:uid="{0F1CCE56-1DD4-415F-945B-C3446640B7F6}"/>
    <hyperlink ref="D30:H30" location="'B3. HTT Shipping Assets'!A1" display="Worksheet B3: HTT Shipping Assets" xr:uid="{44345C45-0330-485E-8518-0174AF2BB680}"/>
    <hyperlink ref="D34:H34" location="Disclaimer!A1" display="Disclaimer" xr:uid="{75047EBD-78DF-4D51-A7A3-E215EF796BB4}"/>
    <hyperlink ref="D40:H40" location="'F1. Sustainable M data'!A1" display="Worksheet F1: Sustainable M data" xr:uid="{E18197D7-B4D3-4285-B805-4AA1832000DC}"/>
    <hyperlink ref="D42:H42" location="'G1. Crisis M Payment Holidays'!A1" display="Worksheet G1. Crisis M Payment Holidays" xr:uid="{E7B21F04-87BF-4F9A-BE7E-2478E879CBAF}"/>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oddFooter>&amp;R_x000D_&amp;1#&amp;"Calibri"&amp;10&amp;K0078D7 Classification :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E8C8-3CE8-474F-8AAA-FA022D38010F}">
  <sheetPr>
    <tabColor theme="5" tint="-0.249977111117893"/>
  </sheetPr>
  <dimension ref="A1:W413"/>
  <sheetViews>
    <sheetView zoomScaleNormal="100" workbookViewId="0"/>
  </sheetViews>
  <sheetFormatPr defaultColWidth="8.88671875" defaultRowHeight="14.4" outlineLevelRow="1" x14ac:dyDescent="0.25"/>
  <cols>
    <col min="1" max="1" width="13.33203125" style="157" customWidth="1"/>
    <col min="2" max="2" width="60.6640625" style="157" customWidth="1"/>
    <col min="3" max="3" width="39.44140625" style="157" customWidth="1"/>
    <col min="4" max="4" width="35" style="157" bestFit="1" customWidth="1"/>
    <col min="5" max="5" width="6.6640625" style="157" customWidth="1"/>
    <col min="6" max="6" width="41.6640625" style="157" customWidth="1"/>
    <col min="7" max="7" width="41.6640625" style="156" customWidth="1"/>
    <col min="8" max="8" width="7.33203125" style="157" customWidth="1"/>
    <col min="9" max="10" width="38" style="157" customWidth="1"/>
    <col min="11" max="11" width="47.6640625" style="157" customWidth="1"/>
    <col min="12" max="12" width="7.33203125" style="157" customWidth="1"/>
    <col min="13" max="13" width="37" style="157" bestFit="1" customWidth="1"/>
    <col min="14" max="14" width="25.6640625" style="156" customWidth="1"/>
    <col min="15" max="16384" width="8.88671875" style="155"/>
  </cols>
  <sheetData>
    <row r="1" spans="1:13" ht="31.2" x14ac:dyDescent="0.25">
      <c r="A1" s="273" t="s">
        <v>1533</v>
      </c>
      <c r="B1" s="273"/>
      <c r="C1" s="156"/>
      <c r="D1" s="156"/>
      <c r="E1" s="156"/>
      <c r="F1" s="274" t="s">
        <v>1532</v>
      </c>
      <c r="H1" s="156"/>
      <c r="I1" s="273"/>
      <c r="J1" s="156"/>
      <c r="K1" s="156"/>
      <c r="L1" s="156"/>
      <c r="M1" s="156"/>
    </row>
    <row r="2" spans="1:13" ht="15" thickBot="1" x14ac:dyDescent="0.3">
      <c r="A2" s="156"/>
      <c r="B2" s="272"/>
      <c r="C2" s="272"/>
      <c r="D2" s="156"/>
      <c r="E2" s="156"/>
      <c r="F2" s="156"/>
      <c r="H2" s="156"/>
      <c r="L2" s="156"/>
      <c r="M2" s="156"/>
    </row>
    <row r="3" spans="1:13" ht="18.600000000000001" thickBot="1" x14ac:dyDescent="0.3">
      <c r="A3" s="269"/>
      <c r="B3" s="271" t="s">
        <v>2</v>
      </c>
      <c r="C3" s="270" t="s">
        <v>3</v>
      </c>
      <c r="D3" s="269"/>
      <c r="E3" s="269"/>
      <c r="F3" s="156"/>
      <c r="G3" s="269"/>
      <c r="H3" s="156"/>
      <c r="L3" s="156"/>
      <c r="M3" s="156"/>
    </row>
    <row r="4" spans="1:13" ht="15" thickBot="1" x14ac:dyDescent="0.3">
      <c r="H4" s="156"/>
      <c r="L4" s="156"/>
      <c r="M4" s="156"/>
    </row>
    <row r="5" spans="1:13" ht="18" x14ac:dyDescent="0.25">
      <c r="A5" s="166"/>
      <c r="B5" s="268" t="s">
        <v>4</v>
      </c>
      <c r="C5" s="166"/>
      <c r="E5" s="165"/>
      <c r="F5" s="165"/>
      <c r="H5" s="156"/>
      <c r="L5" s="156"/>
      <c r="M5" s="156"/>
    </row>
    <row r="6" spans="1:13" x14ac:dyDescent="0.25">
      <c r="B6" s="266" t="s">
        <v>5</v>
      </c>
      <c r="C6" s="165"/>
      <c r="D6" s="165"/>
      <c r="H6" s="156"/>
      <c r="L6" s="156"/>
      <c r="M6" s="156"/>
    </row>
    <row r="7" spans="1:13" x14ac:dyDescent="0.25">
      <c r="B7" s="267" t="s">
        <v>1522</v>
      </c>
      <c r="C7" s="165"/>
      <c r="D7" s="165"/>
      <c r="H7" s="156"/>
      <c r="L7" s="156"/>
      <c r="M7" s="156"/>
    </row>
    <row r="8" spans="1:13" x14ac:dyDescent="0.25">
      <c r="B8" s="267" t="s">
        <v>6</v>
      </c>
      <c r="C8" s="165"/>
      <c r="D8" s="165"/>
      <c r="F8" s="157" t="s">
        <v>1531</v>
      </c>
      <c r="H8" s="156"/>
      <c r="L8" s="156"/>
      <c r="M8" s="156"/>
    </row>
    <row r="9" spans="1:13" x14ac:dyDescent="0.25">
      <c r="B9" s="266" t="s">
        <v>1530</v>
      </c>
      <c r="H9" s="156"/>
      <c r="L9" s="156"/>
      <c r="M9" s="156"/>
    </row>
    <row r="10" spans="1:13" x14ac:dyDescent="0.25">
      <c r="B10" s="266" t="s">
        <v>404</v>
      </c>
      <c r="H10" s="156"/>
      <c r="L10" s="156"/>
      <c r="M10" s="156"/>
    </row>
    <row r="11" spans="1:13" ht="15" thickBot="1" x14ac:dyDescent="0.3">
      <c r="B11" s="265" t="s">
        <v>415</v>
      </c>
      <c r="H11" s="156"/>
      <c r="L11" s="156"/>
      <c r="M11" s="156"/>
    </row>
    <row r="12" spans="1:13" x14ac:dyDescent="0.25">
      <c r="B12" s="264"/>
      <c r="H12" s="156"/>
      <c r="L12" s="156"/>
      <c r="M12" s="156"/>
    </row>
    <row r="13" spans="1:13" ht="36" x14ac:dyDescent="0.25">
      <c r="A13" s="169" t="s">
        <v>7</v>
      </c>
      <c r="B13" s="169" t="s">
        <v>5</v>
      </c>
      <c r="C13" s="168"/>
      <c r="D13" s="168"/>
      <c r="E13" s="168"/>
      <c r="F13" s="168"/>
      <c r="G13" s="167"/>
      <c r="H13" s="156"/>
      <c r="L13" s="156"/>
      <c r="M13" s="156"/>
    </row>
    <row r="14" spans="1:13" x14ac:dyDescent="0.25">
      <c r="A14" s="158" t="s">
        <v>8</v>
      </c>
      <c r="B14" s="262" t="s">
        <v>9</v>
      </c>
      <c r="C14" s="177" t="s">
        <v>10</v>
      </c>
      <c r="E14" s="165"/>
      <c r="F14" s="165"/>
      <c r="H14" s="156"/>
      <c r="L14" s="156"/>
      <c r="M14" s="156"/>
    </row>
    <row r="15" spans="1:13" x14ac:dyDescent="0.25">
      <c r="A15" s="158" t="s">
        <v>11</v>
      </c>
      <c r="B15" s="262" t="s">
        <v>12</v>
      </c>
      <c r="C15" s="177" t="s">
        <v>13</v>
      </c>
      <c r="E15" s="165"/>
      <c r="F15" s="165"/>
      <c r="H15" s="156"/>
      <c r="L15" s="156"/>
      <c r="M15" s="156"/>
    </row>
    <row r="16" spans="1:13" x14ac:dyDescent="0.25">
      <c r="A16" s="158" t="s">
        <v>14</v>
      </c>
      <c r="B16" s="262" t="s">
        <v>15</v>
      </c>
      <c r="C16" s="177" t="s">
        <v>16</v>
      </c>
      <c r="E16" s="165"/>
      <c r="F16" s="165"/>
      <c r="H16" s="156"/>
      <c r="L16" s="156"/>
      <c r="M16" s="156"/>
    </row>
    <row r="17" spans="1:23" ht="28.8" x14ac:dyDescent="0.25">
      <c r="A17" s="158" t="s">
        <v>17</v>
      </c>
      <c r="B17" s="262" t="s">
        <v>18</v>
      </c>
      <c r="C17" s="177" t="s">
        <v>19</v>
      </c>
      <c r="E17" s="165"/>
      <c r="F17" s="165"/>
      <c r="H17" s="156"/>
      <c r="L17" s="156"/>
      <c r="M17" s="156"/>
    </row>
    <row r="18" spans="1:23" outlineLevel="1" x14ac:dyDescent="0.25">
      <c r="A18" s="158" t="s">
        <v>20</v>
      </c>
      <c r="B18" s="262" t="s">
        <v>21</v>
      </c>
      <c r="C18" s="263">
        <v>46295</v>
      </c>
      <c r="E18" s="165"/>
      <c r="F18" s="165"/>
      <c r="H18" s="156"/>
      <c r="L18" s="156"/>
      <c r="M18" s="156"/>
    </row>
    <row r="19" spans="1:23" outlineLevel="1" x14ac:dyDescent="0.25">
      <c r="A19" s="158" t="s">
        <v>1529</v>
      </c>
      <c r="B19" s="262" t="s">
        <v>1528</v>
      </c>
      <c r="C19" s="177"/>
      <c r="E19" s="165"/>
      <c r="F19" s="165"/>
      <c r="H19" s="156"/>
      <c r="L19" s="156"/>
      <c r="M19" s="156"/>
    </row>
    <row r="20" spans="1:23" outlineLevel="1" x14ac:dyDescent="0.25">
      <c r="A20" s="158" t="s">
        <v>22</v>
      </c>
      <c r="B20" s="175" t="s">
        <v>1527</v>
      </c>
      <c r="C20" s="177"/>
      <c r="E20" s="165"/>
      <c r="F20" s="165"/>
      <c r="H20" s="156"/>
      <c r="L20" s="156"/>
      <c r="M20" s="156"/>
    </row>
    <row r="21" spans="1:23" outlineLevel="1" x14ac:dyDescent="0.25">
      <c r="A21" s="158" t="s">
        <v>1526</v>
      </c>
      <c r="B21" s="175" t="s">
        <v>1525</v>
      </c>
      <c r="C21" s="177"/>
      <c r="E21" s="165"/>
      <c r="F21" s="165"/>
      <c r="H21" s="156"/>
      <c r="L21" s="156"/>
      <c r="M21" s="156"/>
    </row>
    <row r="22" spans="1:23" outlineLevel="1" x14ac:dyDescent="0.25">
      <c r="A22" s="158" t="s">
        <v>23</v>
      </c>
      <c r="B22" s="175"/>
      <c r="E22" s="165"/>
      <c r="F22" s="165"/>
      <c r="H22" s="156"/>
      <c r="L22" s="156"/>
      <c r="M22" s="156"/>
    </row>
    <row r="23" spans="1:23" outlineLevel="1" x14ac:dyDescent="0.25">
      <c r="A23" s="158" t="s">
        <v>24</v>
      </c>
      <c r="B23" s="175"/>
      <c r="E23" s="165"/>
      <c r="F23" s="165"/>
      <c r="H23" s="156"/>
      <c r="L23" s="156"/>
      <c r="M23" s="156"/>
    </row>
    <row r="24" spans="1:23" outlineLevel="1" x14ac:dyDescent="0.25">
      <c r="A24" s="158" t="s">
        <v>1524</v>
      </c>
      <c r="B24" s="175"/>
      <c r="E24" s="165"/>
      <c r="F24" s="165"/>
      <c r="H24" s="156"/>
      <c r="L24" s="156"/>
      <c r="M24" s="156"/>
    </row>
    <row r="25" spans="1:23" outlineLevel="1" x14ac:dyDescent="0.25">
      <c r="A25" s="158" t="s">
        <v>1523</v>
      </c>
      <c r="B25" s="175"/>
      <c r="E25" s="165"/>
      <c r="F25" s="165"/>
      <c r="H25" s="156"/>
      <c r="L25" s="156"/>
      <c r="M25" s="156"/>
    </row>
    <row r="26" spans="1:23" ht="18" x14ac:dyDescent="0.25">
      <c r="A26" s="168"/>
      <c r="B26" s="169" t="s">
        <v>1522</v>
      </c>
      <c r="C26" s="168"/>
      <c r="D26" s="168"/>
      <c r="E26" s="168"/>
      <c r="F26" s="168"/>
      <c r="G26" s="167"/>
      <c r="H26" s="156"/>
      <c r="L26" s="156"/>
      <c r="M26" s="156"/>
    </row>
    <row r="27" spans="1:23" x14ac:dyDescent="0.25">
      <c r="A27" s="158" t="s">
        <v>25</v>
      </c>
      <c r="B27" s="260" t="s">
        <v>1521</v>
      </c>
      <c r="C27" s="177" t="s">
        <v>1519</v>
      </c>
      <c r="D27" s="185"/>
      <c r="E27" s="185"/>
      <c r="F27" s="185"/>
      <c r="H27" s="156"/>
      <c r="L27" s="156"/>
      <c r="M27" s="156"/>
    </row>
    <row r="28" spans="1:23" x14ac:dyDescent="0.25">
      <c r="A28" s="158" t="s">
        <v>26</v>
      </c>
      <c r="B28" s="261" t="s">
        <v>1520</v>
      </c>
      <c r="C28" s="177" t="s">
        <v>1519</v>
      </c>
      <c r="E28" s="185"/>
      <c r="F28" s="185"/>
      <c r="H28" s="156"/>
      <c r="L28" s="156"/>
      <c r="W28" s="185" t="s">
        <v>1519</v>
      </c>
    </row>
    <row r="29" spans="1:23" x14ac:dyDescent="0.25">
      <c r="A29" s="158" t="s">
        <v>27</v>
      </c>
      <c r="B29" s="260" t="s">
        <v>28</v>
      </c>
      <c r="C29" s="177" t="s">
        <v>1519</v>
      </c>
      <c r="E29" s="185"/>
      <c r="F29" s="185"/>
      <c r="H29" s="156"/>
      <c r="L29" s="156"/>
      <c r="W29" s="157" t="s">
        <v>1518</v>
      </c>
    </row>
    <row r="30" spans="1:23" ht="39.6" customHeight="1" outlineLevel="1" x14ac:dyDescent="0.25">
      <c r="A30" s="158" t="s">
        <v>29</v>
      </c>
      <c r="B30" s="260" t="s">
        <v>30</v>
      </c>
      <c r="C30" s="177" t="s">
        <v>1517</v>
      </c>
      <c r="E30" s="185"/>
      <c r="F30" s="185"/>
      <c r="H30" s="156"/>
      <c r="L30" s="156"/>
      <c r="W30" s="177" t="s">
        <v>1516</v>
      </c>
    </row>
    <row r="31" spans="1:23" outlineLevel="1" x14ac:dyDescent="0.25">
      <c r="A31" s="158" t="s">
        <v>31</v>
      </c>
      <c r="B31" s="259"/>
      <c r="E31" s="185"/>
      <c r="F31" s="185"/>
      <c r="H31" s="156"/>
      <c r="L31" s="156"/>
      <c r="M31" s="156"/>
    </row>
    <row r="32" spans="1:23" outlineLevel="1" x14ac:dyDescent="0.25">
      <c r="A32" s="158" t="s">
        <v>32</v>
      </c>
      <c r="B32" s="259"/>
      <c r="E32" s="185"/>
      <c r="F32" s="185"/>
      <c r="H32" s="156"/>
      <c r="L32" s="156"/>
      <c r="M32" s="156"/>
    </row>
    <row r="33" spans="1:14" outlineLevel="1" x14ac:dyDescent="0.25">
      <c r="A33" s="158" t="s">
        <v>33</v>
      </c>
      <c r="B33" s="259"/>
      <c r="E33" s="185"/>
      <c r="F33" s="185"/>
      <c r="H33" s="156"/>
      <c r="L33" s="156"/>
      <c r="M33" s="156"/>
    </row>
    <row r="34" spans="1:14" outlineLevel="1" x14ac:dyDescent="0.25">
      <c r="A34" s="158" t="s">
        <v>34</v>
      </c>
      <c r="B34" s="259"/>
      <c r="E34" s="185"/>
      <c r="F34" s="185"/>
      <c r="H34" s="156"/>
      <c r="L34" s="156"/>
      <c r="M34" s="156"/>
    </row>
    <row r="35" spans="1:14" outlineLevel="1" x14ac:dyDescent="0.25">
      <c r="A35" s="158" t="s">
        <v>1515</v>
      </c>
      <c r="B35" s="258"/>
      <c r="E35" s="185"/>
      <c r="F35" s="185"/>
      <c r="H35" s="156"/>
      <c r="L35" s="156"/>
      <c r="M35" s="156"/>
    </row>
    <row r="36" spans="1:14" ht="18" x14ac:dyDescent="0.25">
      <c r="A36" s="169"/>
      <c r="B36" s="169" t="s">
        <v>6</v>
      </c>
      <c r="C36" s="169"/>
      <c r="D36" s="168"/>
      <c r="E36" s="168"/>
      <c r="F36" s="168"/>
      <c r="G36" s="167"/>
      <c r="H36" s="156"/>
      <c r="L36" s="156"/>
      <c r="M36" s="156"/>
    </row>
    <row r="37" spans="1:14" ht="15" customHeight="1" x14ac:dyDescent="0.25">
      <c r="A37" s="163"/>
      <c r="B37" s="164" t="s">
        <v>35</v>
      </c>
      <c r="C37" s="163" t="s">
        <v>59</v>
      </c>
      <c r="D37" s="162"/>
      <c r="E37" s="162"/>
      <c r="F37" s="162"/>
      <c r="G37" s="161"/>
      <c r="H37" s="156"/>
      <c r="L37" s="156"/>
      <c r="M37" s="156"/>
    </row>
    <row r="38" spans="1:14" x14ac:dyDescent="0.25">
      <c r="A38" s="158" t="s">
        <v>36</v>
      </c>
      <c r="B38" s="190" t="s">
        <v>1514</v>
      </c>
      <c r="C38" s="208">
        <v>23587.748616169902</v>
      </c>
      <c r="D38" s="201"/>
      <c r="F38" s="185"/>
      <c r="H38" s="156"/>
      <c r="L38" s="156"/>
      <c r="M38" s="156"/>
    </row>
    <row r="39" spans="1:14" x14ac:dyDescent="0.25">
      <c r="A39" s="158" t="s">
        <v>37</v>
      </c>
      <c r="B39" s="190" t="s">
        <v>38</v>
      </c>
      <c r="C39" s="188">
        <v>17000</v>
      </c>
      <c r="F39" s="185"/>
      <c r="H39" s="156"/>
      <c r="L39" s="156"/>
      <c r="M39" s="156"/>
      <c r="N39" s="155"/>
    </row>
    <row r="40" spans="1:14" outlineLevel="1" x14ac:dyDescent="0.25">
      <c r="A40" s="158" t="s">
        <v>39</v>
      </c>
      <c r="B40" s="173" t="s">
        <v>40</v>
      </c>
      <c r="C40" s="188">
        <v>20977.852817153798</v>
      </c>
      <c r="F40" s="185"/>
      <c r="H40" s="156"/>
      <c r="L40" s="156"/>
      <c r="M40" s="156"/>
      <c r="N40" s="155"/>
    </row>
    <row r="41" spans="1:14" outlineLevel="1" x14ac:dyDescent="0.25">
      <c r="A41" s="158" t="s">
        <v>41</v>
      </c>
      <c r="B41" s="173" t="s">
        <v>42</v>
      </c>
      <c r="C41" s="188">
        <v>16446.154224999998</v>
      </c>
      <c r="F41" s="185"/>
      <c r="H41" s="156"/>
      <c r="L41" s="156"/>
      <c r="M41" s="156"/>
      <c r="N41" s="155"/>
    </row>
    <row r="42" spans="1:14" outlineLevel="1" x14ac:dyDescent="0.25">
      <c r="A42" s="158" t="s">
        <v>43</v>
      </c>
      <c r="B42" s="171"/>
      <c r="C42" s="257"/>
      <c r="F42" s="185"/>
      <c r="H42" s="156"/>
      <c r="L42" s="156"/>
      <c r="M42" s="156"/>
      <c r="N42" s="155"/>
    </row>
    <row r="43" spans="1:14" outlineLevel="1" x14ac:dyDescent="0.25">
      <c r="A43" s="227" t="s">
        <v>1513</v>
      </c>
      <c r="B43" s="185"/>
      <c r="F43" s="185"/>
      <c r="H43" s="156"/>
      <c r="L43" s="156"/>
      <c r="M43" s="156"/>
      <c r="N43" s="155"/>
    </row>
    <row r="44" spans="1:14" ht="15" customHeight="1" x14ac:dyDescent="0.25">
      <c r="A44" s="163"/>
      <c r="B44" s="163" t="s">
        <v>1512</v>
      </c>
      <c r="C44" s="163" t="s">
        <v>44</v>
      </c>
      <c r="D44" s="163" t="s">
        <v>45</v>
      </c>
      <c r="E44" s="163"/>
      <c r="F44" s="163" t="s">
        <v>46</v>
      </c>
      <c r="G44" s="163" t="s">
        <v>47</v>
      </c>
      <c r="I44" s="156"/>
      <c r="J44" s="156"/>
      <c r="K44" s="155"/>
      <c r="L44" s="155"/>
      <c r="M44" s="155"/>
      <c r="N44" s="155"/>
    </row>
    <row r="45" spans="1:14" x14ac:dyDescent="0.25">
      <c r="A45" s="158" t="s">
        <v>48</v>
      </c>
      <c r="B45" s="190" t="s">
        <v>49</v>
      </c>
      <c r="C45" s="256">
        <v>0.05</v>
      </c>
      <c r="D45" s="193">
        <f>IF(OR(C38="[For completion]",C39="[For completion]"),"Please complete G.3.1.1 and G.3.1.2",(C38/C39-1-MAX(C45,F45)))</f>
        <v>0.3375146244805825</v>
      </c>
      <c r="E45" s="255"/>
      <c r="F45" s="254">
        <v>0.05</v>
      </c>
      <c r="G45" s="177" t="s">
        <v>50</v>
      </c>
      <c r="H45" s="156"/>
      <c r="L45" s="156"/>
      <c r="M45" s="156"/>
      <c r="N45" s="155"/>
    </row>
    <row r="46" spans="1:14" outlineLevel="1" x14ac:dyDescent="0.25">
      <c r="A46" s="158"/>
      <c r="B46" s="158"/>
      <c r="C46" s="254"/>
      <c r="D46" s="255"/>
      <c r="E46" s="255"/>
      <c r="F46" s="254"/>
      <c r="G46" s="253"/>
      <c r="H46" s="156"/>
      <c r="L46" s="156"/>
      <c r="M46" s="156"/>
      <c r="N46" s="155"/>
    </row>
    <row r="47" spans="1:14" outlineLevel="1" x14ac:dyDescent="0.25">
      <c r="A47" s="158" t="s">
        <v>51</v>
      </c>
      <c r="B47" s="158" t="s">
        <v>52</v>
      </c>
      <c r="C47" s="188">
        <f>IF(OR(C38="[For completion]",C39="[For completion]"),"", C38-C39)</f>
        <v>6587.7486161699017</v>
      </c>
      <c r="D47" s="255"/>
      <c r="E47" s="255"/>
      <c r="F47" s="254"/>
      <c r="G47" s="253"/>
      <c r="H47" s="156"/>
      <c r="L47" s="156"/>
      <c r="M47" s="156"/>
      <c r="N47" s="155"/>
    </row>
    <row r="48" spans="1:14" outlineLevel="1" x14ac:dyDescent="0.25">
      <c r="A48" s="158" t="s">
        <v>53</v>
      </c>
      <c r="B48" s="158"/>
      <c r="C48" s="253"/>
      <c r="D48" s="255"/>
      <c r="E48" s="180"/>
      <c r="F48" s="254"/>
      <c r="G48" s="253"/>
      <c r="H48" s="156"/>
      <c r="L48" s="156"/>
      <c r="M48" s="156"/>
      <c r="N48" s="155"/>
    </row>
    <row r="49" spans="1:14" outlineLevel="1" x14ac:dyDescent="0.25">
      <c r="A49" s="158" t="s">
        <v>54</v>
      </c>
      <c r="B49" s="160" t="s">
        <v>55</v>
      </c>
      <c r="C49" s="253"/>
      <c r="D49" s="255">
        <v>0.265224721316832</v>
      </c>
      <c r="E49" s="180"/>
      <c r="F49" s="254"/>
      <c r="G49" s="253"/>
      <c r="H49" s="156"/>
      <c r="L49" s="156"/>
      <c r="M49" s="156"/>
      <c r="N49" s="155"/>
    </row>
    <row r="50" spans="1:14" outlineLevel="1" x14ac:dyDescent="0.25">
      <c r="A50" s="158" t="s">
        <v>56</v>
      </c>
      <c r="B50" s="160" t="s">
        <v>57</v>
      </c>
      <c r="C50" s="253"/>
      <c r="D50" s="255">
        <v>0.27554761618768903</v>
      </c>
      <c r="E50" s="180"/>
      <c r="F50" s="254"/>
      <c r="G50" s="253"/>
      <c r="H50" s="156"/>
      <c r="L50" s="156"/>
      <c r="M50" s="156"/>
      <c r="N50" s="155"/>
    </row>
    <row r="51" spans="1:14" outlineLevel="1" x14ac:dyDescent="0.25">
      <c r="A51" s="158" t="s">
        <v>58</v>
      </c>
      <c r="B51" s="160" t="s">
        <v>1511</v>
      </c>
      <c r="C51" s="253"/>
      <c r="D51" s="255"/>
      <c r="E51" s="180"/>
      <c r="F51" s="254"/>
      <c r="G51" s="253"/>
      <c r="H51" s="156"/>
      <c r="L51" s="156"/>
      <c r="M51" s="156"/>
      <c r="N51" s="155"/>
    </row>
    <row r="52" spans="1:14" ht="15" customHeight="1" x14ac:dyDescent="0.25">
      <c r="A52" s="163"/>
      <c r="B52" s="164" t="s">
        <v>1510</v>
      </c>
      <c r="C52" s="163" t="s">
        <v>59</v>
      </c>
      <c r="D52" s="163"/>
      <c r="E52" s="162"/>
      <c r="F52" s="161" t="s">
        <v>291</v>
      </c>
      <c r="G52" s="161"/>
      <c r="H52" s="156"/>
      <c r="L52" s="156"/>
      <c r="M52" s="156"/>
      <c r="N52" s="155"/>
    </row>
    <row r="53" spans="1:14" x14ac:dyDescent="0.25">
      <c r="A53" s="158" t="s">
        <v>60</v>
      </c>
      <c r="B53" s="190" t="s">
        <v>61</v>
      </c>
      <c r="C53" s="172">
        <v>22396.324031350101</v>
      </c>
      <c r="E53" s="235"/>
      <c r="F53" s="245">
        <f>IF($C$58=0,"",IF(C53="[for completion]","",C53/$C$58))</f>
        <v>0.94948968618381646</v>
      </c>
      <c r="G53" s="204"/>
      <c r="H53" s="156"/>
      <c r="L53" s="156"/>
      <c r="M53" s="156"/>
      <c r="N53" s="155"/>
    </row>
    <row r="54" spans="1:14" x14ac:dyDescent="0.25">
      <c r="A54" s="158" t="s">
        <v>62</v>
      </c>
      <c r="B54" s="190" t="s">
        <v>63</v>
      </c>
      <c r="C54" s="252" t="s">
        <v>64</v>
      </c>
      <c r="E54" s="235"/>
      <c r="F54" s="245"/>
      <c r="G54" s="204"/>
      <c r="H54" s="156"/>
      <c r="L54" s="156"/>
      <c r="M54" s="156"/>
      <c r="N54" s="155"/>
    </row>
    <row r="55" spans="1:14" x14ac:dyDescent="0.25">
      <c r="A55" s="158" t="s">
        <v>65</v>
      </c>
      <c r="B55" s="190" t="s">
        <v>66</v>
      </c>
      <c r="C55" s="251" t="s">
        <v>64</v>
      </c>
      <c r="E55" s="235"/>
      <c r="F55" s="245"/>
      <c r="G55" s="204"/>
      <c r="H55" s="156"/>
      <c r="L55" s="156"/>
      <c r="M55" s="156"/>
      <c r="N55" s="155"/>
    </row>
    <row r="56" spans="1:14" x14ac:dyDescent="0.25">
      <c r="A56" s="158" t="s">
        <v>67</v>
      </c>
      <c r="B56" s="190" t="s">
        <v>68</v>
      </c>
      <c r="C56" s="172">
        <v>266.5</v>
      </c>
      <c r="E56" s="235"/>
      <c r="F56" s="245">
        <f>IF($C$58=0,"",IF(C56="[for completion]","",C56/$C$58))</f>
        <v>1.1298238095402896E-2</v>
      </c>
      <c r="G56" s="204"/>
      <c r="H56" s="156"/>
      <c r="L56" s="156"/>
      <c r="M56" s="156"/>
      <c r="N56" s="155"/>
    </row>
    <row r="57" spans="1:14" x14ac:dyDescent="0.25">
      <c r="A57" s="158" t="s">
        <v>69</v>
      </c>
      <c r="B57" s="158" t="s">
        <v>70</v>
      </c>
      <c r="C57" s="172">
        <v>924.92458481999995</v>
      </c>
      <c r="E57" s="235"/>
      <c r="F57" s="245">
        <f>IF($C$58=0,"",IF(C57="[for completion]","",C57/$C$58))</f>
        <v>3.9212075720780608E-2</v>
      </c>
      <c r="G57" s="204"/>
      <c r="H57" s="156"/>
      <c r="L57" s="156"/>
      <c r="M57" s="156"/>
      <c r="N57" s="155"/>
    </row>
    <row r="58" spans="1:14" x14ac:dyDescent="0.25">
      <c r="A58" s="158" t="s">
        <v>71</v>
      </c>
      <c r="B58" s="203" t="s">
        <v>72</v>
      </c>
      <c r="C58" s="250">
        <f>IF(COUNT(C53:C57)=0, 0, IF(ROUND(SUM(C53:C57),2)=ROUND(C38,2), SUM(C53:C57), "The total should equal the Total Cover Assets reported in C38"))</f>
        <v>23587.748616170102</v>
      </c>
      <c r="D58" s="206"/>
      <c r="E58" s="206"/>
      <c r="F58" s="214">
        <f>SUM(F53:F57)</f>
        <v>0.99999999999999989</v>
      </c>
      <c r="G58" s="249"/>
      <c r="H58" s="156"/>
      <c r="L58" s="156"/>
      <c r="M58" s="156"/>
      <c r="N58" s="155"/>
    </row>
    <row r="59" spans="1:14" outlineLevel="1" x14ac:dyDescent="0.25">
      <c r="A59" s="158" t="s">
        <v>73</v>
      </c>
      <c r="B59" s="159" t="s">
        <v>177</v>
      </c>
      <c r="C59" s="188"/>
      <c r="E59" s="235"/>
      <c r="F59" s="245">
        <f>IF($C$58=0,"",IF(C59="[for completion]","",C59/$C$58))</f>
        <v>0</v>
      </c>
      <c r="G59" s="204"/>
      <c r="H59" s="156"/>
      <c r="L59" s="156"/>
      <c r="M59" s="156"/>
      <c r="N59" s="155"/>
    </row>
    <row r="60" spans="1:14" outlineLevel="1" x14ac:dyDescent="0.25">
      <c r="A60" s="158" t="s">
        <v>74</v>
      </c>
      <c r="B60" s="159" t="s">
        <v>177</v>
      </c>
      <c r="C60" s="188"/>
      <c r="E60" s="235"/>
      <c r="F60" s="245">
        <f>IF($C$58=0,"",IF(C60="[for completion]","",C60/$C$58))</f>
        <v>0</v>
      </c>
      <c r="G60" s="204"/>
      <c r="H60" s="156"/>
      <c r="L60" s="156"/>
      <c r="M60" s="156"/>
      <c r="N60" s="155"/>
    </row>
    <row r="61" spans="1:14" outlineLevel="1" x14ac:dyDescent="0.25">
      <c r="A61" s="158" t="s">
        <v>75</v>
      </c>
      <c r="B61" s="159" t="s">
        <v>177</v>
      </c>
      <c r="C61" s="188"/>
      <c r="E61" s="235"/>
      <c r="F61" s="245">
        <f>IF($C$58=0,"",IF(C61="[for completion]","",C61/$C$58))</f>
        <v>0</v>
      </c>
      <c r="G61" s="204"/>
      <c r="H61" s="156"/>
      <c r="L61" s="156"/>
      <c r="M61" s="156"/>
      <c r="N61" s="155"/>
    </row>
    <row r="62" spans="1:14" outlineLevel="1" x14ac:dyDescent="0.25">
      <c r="A62" s="158" t="s">
        <v>76</v>
      </c>
      <c r="B62" s="159" t="s">
        <v>177</v>
      </c>
      <c r="C62" s="188"/>
      <c r="E62" s="235"/>
      <c r="F62" s="245">
        <f>IF($C$58=0,"",IF(C62="[for completion]","",C62/$C$58))</f>
        <v>0</v>
      </c>
      <c r="G62" s="204"/>
      <c r="H62" s="156"/>
      <c r="L62" s="156"/>
      <c r="M62" s="156"/>
      <c r="N62" s="155"/>
    </row>
    <row r="63" spans="1:14" outlineLevel="1" x14ac:dyDescent="0.25">
      <c r="A63" s="158" t="s">
        <v>77</v>
      </c>
      <c r="B63" s="159" t="s">
        <v>177</v>
      </c>
      <c r="C63" s="188"/>
      <c r="E63" s="235"/>
      <c r="F63" s="245">
        <f>IF($C$58=0,"",IF(C63="[for completion]","",C63/$C$58))</f>
        <v>0</v>
      </c>
      <c r="G63" s="204"/>
      <c r="H63" s="156"/>
      <c r="L63" s="156"/>
      <c r="M63" s="156"/>
      <c r="N63" s="155"/>
    </row>
    <row r="64" spans="1:14" outlineLevel="1" x14ac:dyDescent="0.25">
      <c r="A64" s="158" t="s">
        <v>78</v>
      </c>
      <c r="B64" s="159" t="s">
        <v>177</v>
      </c>
      <c r="C64" s="248"/>
      <c r="D64" s="155"/>
      <c r="E64" s="155"/>
      <c r="F64" s="245">
        <f>IF($C$58=0,"",IF(C64="[for completion]","",C64/$C$58))</f>
        <v>0</v>
      </c>
      <c r="G64" s="197"/>
      <c r="H64" s="156"/>
      <c r="L64" s="156"/>
      <c r="M64" s="156"/>
      <c r="N64" s="155"/>
    </row>
    <row r="65" spans="1:14" ht="15" customHeight="1" x14ac:dyDescent="0.25">
      <c r="A65" s="163"/>
      <c r="B65" s="164" t="s">
        <v>79</v>
      </c>
      <c r="C65" s="228" t="s">
        <v>1509</v>
      </c>
      <c r="D65" s="228" t="s">
        <v>1508</v>
      </c>
      <c r="E65" s="162"/>
      <c r="F65" s="161" t="s">
        <v>80</v>
      </c>
      <c r="G65" s="161" t="s">
        <v>81</v>
      </c>
      <c r="H65" s="156"/>
      <c r="L65" s="156"/>
      <c r="M65" s="156"/>
      <c r="N65" s="155"/>
    </row>
    <row r="66" spans="1:14" x14ac:dyDescent="0.25">
      <c r="A66" s="158" t="s">
        <v>82</v>
      </c>
      <c r="B66" s="190" t="s">
        <v>1507</v>
      </c>
      <c r="C66" s="172">
        <v>8.2240002456956294</v>
      </c>
      <c r="D66" s="240" t="s">
        <v>50</v>
      </c>
      <c r="E66" s="239"/>
      <c r="F66" s="247"/>
      <c r="G66" s="246"/>
      <c r="H66" s="156"/>
      <c r="L66" s="156"/>
      <c r="M66" s="156"/>
      <c r="N66" s="155"/>
    </row>
    <row r="67" spans="1:14" x14ac:dyDescent="0.25">
      <c r="A67" s="158"/>
      <c r="B67" s="190"/>
      <c r="C67" s="177"/>
      <c r="D67" s="177"/>
      <c r="E67" s="239"/>
      <c r="F67" s="247"/>
      <c r="G67" s="246"/>
      <c r="H67" s="156"/>
      <c r="L67" s="156"/>
      <c r="M67" s="156"/>
      <c r="N67" s="155"/>
    </row>
    <row r="68" spans="1:14" x14ac:dyDescent="0.25">
      <c r="A68" s="158"/>
      <c r="B68" s="190" t="s">
        <v>84</v>
      </c>
      <c r="C68" s="216"/>
      <c r="D68" s="216"/>
      <c r="E68" s="239"/>
      <c r="F68" s="246"/>
      <c r="G68" s="246"/>
      <c r="H68" s="156"/>
      <c r="L68" s="156"/>
      <c r="M68" s="156"/>
      <c r="N68" s="155"/>
    </row>
    <row r="69" spans="1:14" x14ac:dyDescent="0.25">
      <c r="A69" s="158"/>
      <c r="B69" s="190" t="s">
        <v>85</v>
      </c>
      <c r="C69" s="177"/>
      <c r="D69" s="177"/>
      <c r="E69" s="239"/>
      <c r="F69" s="244"/>
      <c r="G69" s="244"/>
      <c r="H69" s="156"/>
      <c r="L69" s="156"/>
      <c r="M69" s="156"/>
      <c r="N69" s="155"/>
    </row>
    <row r="70" spans="1:14" x14ac:dyDescent="0.25">
      <c r="A70" s="158" t="s">
        <v>86</v>
      </c>
      <c r="B70" s="196" t="s">
        <v>113</v>
      </c>
      <c r="C70" s="172">
        <v>397.69455075000002</v>
      </c>
      <c r="D70" s="240" t="s">
        <v>50</v>
      </c>
      <c r="E70" s="232"/>
      <c r="F70" s="245">
        <f>IF($C$77=0,"",IF(C70="[for completion]","",C70/$C$77))</f>
        <v>1.7757135063473619E-2</v>
      </c>
      <c r="G70" s="244" t="str">
        <f>IF($D$77=0,"",IF(D70="[Mark as ND1 if not relevant]","",D70/$D$77))</f>
        <v/>
      </c>
      <c r="H70" s="156"/>
      <c r="L70" s="156"/>
      <c r="M70" s="156"/>
      <c r="N70" s="155"/>
    </row>
    <row r="71" spans="1:14" x14ac:dyDescent="0.25">
      <c r="A71" s="158" t="s">
        <v>87</v>
      </c>
      <c r="B71" s="196" t="s">
        <v>115</v>
      </c>
      <c r="C71" s="172">
        <v>598.73584661999803</v>
      </c>
      <c r="D71" s="240" t="s">
        <v>50</v>
      </c>
      <c r="E71" s="232"/>
      <c r="F71" s="245">
        <f>IF($C$77=0,"",IF(C71="[for completion]","",C71/$C$77))</f>
        <v>2.6733666015096962E-2</v>
      </c>
      <c r="G71" s="244" t="str">
        <f>IF($D$77=0,"",IF(D71="[Mark as ND1 if not relevant]","",D71/$D$77))</f>
        <v/>
      </c>
      <c r="H71" s="156"/>
      <c r="L71" s="156"/>
      <c r="M71" s="156"/>
      <c r="N71" s="155"/>
    </row>
    <row r="72" spans="1:14" x14ac:dyDescent="0.25">
      <c r="A72" s="158" t="s">
        <v>88</v>
      </c>
      <c r="B72" s="196" t="s">
        <v>117</v>
      </c>
      <c r="C72" s="172">
        <v>720.85627161999798</v>
      </c>
      <c r="D72" s="240" t="s">
        <v>50</v>
      </c>
      <c r="E72" s="232"/>
      <c r="F72" s="245">
        <f>IF($C$77=0,"",IF(C72="[for completion]","",C72/$C$77))</f>
        <v>3.2186365521902557E-2</v>
      </c>
      <c r="G72" s="244" t="str">
        <f>IF($D$77=0,"",IF(D72="[Mark as ND1 if not relevant]","",D72/$D$77))</f>
        <v/>
      </c>
      <c r="H72" s="156"/>
      <c r="L72" s="156"/>
      <c r="M72" s="156"/>
      <c r="N72" s="155"/>
    </row>
    <row r="73" spans="1:14" x14ac:dyDescent="0.25">
      <c r="A73" s="158" t="s">
        <v>89</v>
      </c>
      <c r="B73" s="196" t="s">
        <v>119</v>
      </c>
      <c r="C73" s="172">
        <v>987.75753843999803</v>
      </c>
      <c r="D73" s="240" t="s">
        <v>50</v>
      </c>
      <c r="E73" s="232"/>
      <c r="F73" s="245">
        <f>IF($C$77=0,"",IF(C73="[for completion]","",C73/$C$77))</f>
        <v>4.410355632725068E-2</v>
      </c>
      <c r="G73" s="244" t="str">
        <f>IF($D$77=0,"",IF(D73="[Mark as ND1 if not relevant]","",D73/$D$77))</f>
        <v/>
      </c>
      <c r="H73" s="156"/>
      <c r="L73" s="156"/>
      <c r="M73" s="156"/>
      <c r="N73" s="155"/>
    </row>
    <row r="74" spans="1:14" x14ac:dyDescent="0.25">
      <c r="A74" s="158" t="s">
        <v>90</v>
      </c>
      <c r="B74" s="196" t="s">
        <v>121</v>
      </c>
      <c r="C74" s="172">
        <v>1445.24710605001</v>
      </c>
      <c r="D74" s="240" t="s">
        <v>50</v>
      </c>
      <c r="E74" s="232"/>
      <c r="F74" s="245">
        <f>IF($C$77=0,"",IF(C74="[for completion]","",C74/$C$77))</f>
        <v>6.4530549925379904E-2</v>
      </c>
      <c r="G74" s="244" t="str">
        <f>IF($D$77=0,"",IF(D74="[Mark as ND1 if not relevant]","",D74/$D$77))</f>
        <v/>
      </c>
      <c r="H74" s="156"/>
      <c r="L74" s="156"/>
      <c r="M74" s="156"/>
      <c r="N74" s="155"/>
    </row>
    <row r="75" spans="1:14" x14ac:dyDescent="0.25">
      <c r="A75" s="158" t="s">
        <v>91</v>
      </c>
      <c r="B75" s="196" t="s">
        <v>123</v>
      </c>
      <c r="C75" s="172">
        <v>11227.553734859899</v>
      </c>
      <c r="D75" s="240" t="s">
        <v>50</v>
      </c>
      <c r="E75" s="232"/>
      <c r="F75" s="245">
        <f>IF($C$77=0,"",IF(C75="[for completion]","",C75/$C$77))</f>
        <v>0.50131234568422078</v>
      </c>
      <c r="G75" s="244" t="str">
        <f>IF($D$77=0,"",IF(D75="[Mark as ND1 if not relevant]","",D75/$D$77))</f>
        <v/>
      </c>
      <c r="H75" s="156"/>
      <c r="L75" s="156"/>
      <c r="M75" s="156"/>
      <c r="N75" s="155"/>
    </row>
    <row r="76" spans="1:14" x14ac:dyDescent="0.25">
      <c r="A76" s="158" t="s">
        <v>92</v>
      </c>
      <c r="B76" s="196" t="s">
        <v>125</v>
      </c>
      <c r="C76" s="172">
        <v>7018.4789830099899</v>
      </c>
      <c r="D76" s="240" t="s">
        <v>50</v>
      </c>
      <c r="E76" s="232"/>
      <c r="F76" s="245">
        <f>IF($C$77=0,"",IF(C76="[for completion]","",C76/$C$77))</f>
        <v>0.31337638146267549</v>
      </c>
      <c r="G76" s="244" t="str">
        <f>IF($D$77=0,"",IF(D76="[Mark as ND1 if not relevant]","",D76/$D$77))</f>
        <v/>
      </c>
      <c r="H76" s="156"/>
      <c r="L76" s="156"/>
      <c r="M76" s="156"/>
      <c r="N76" s="155"/>
    </row>
    <row r="77" spans="1:14" x14ac:dyDescent="0.25">
      <c r="A77" s="158" t="s">
        <v>93</v>
      </c>
      <c r="B77" s="195" t="s">
        <v>72</v>
      </c>
      <c r="C77" s="215">
        <f>SUM(C70:C76)</f>
        <v>22396.324031349894</v>
      </c>
      <c r="D77" s="215">
        <f>SUM(D70:D76)</f>
        <v>0</v>
      </c>
      <c r="E77" s="215"/>
      <c r="F77" s="214">
        <f>SUM(F70:F76)</f>
        <v>1</v>
      </c>
      <c r="G77" s="214">
        <f>SUM(G70:G76)</f>
        <v>0</v>
      </c>
      <c r="H77" s="156"/>
      <c r="L77" s="156"/>
      <c r="M77" s="156"/>
      <c r="N77" s="155"/>
    </row>
    <row r="78" spans="1:14" outlineLevel="1" x14ac:dyDescent="0.25">
      <c r="A78" s="158" t="s">
        <v>94</v>
      </c>
      <c r="B78" s="238" t="s">
        <v>95</v>
      </c>
      <c r="C78" s="172">
        <v>15.170798270000001</v>
      </c>
      <c r="D78" s="187"/>
      <c r="E78" s="185"/>
      <c r="F78" s="191">
        <f>IF($C$77=0,"",IF(C78="[for completion]","",C78/$C$77))</f>
        <v>6.7737894168544096E-4</v>
      </c>
      <c r="G78" s="191" t="str">
        <f>IF($D$77=0,"",IF(D78="[for completion]","",D78/$D$77))</f>
        <v/>
      </c>
      <c r="H78" s="156"/>
      <c r="L78" s="156"/>
      <c r="M78" s="156"/>
      <c r="N78" s="155"/>
    </row>
    <row r="79" spans="1:14" outlineLevel="1" x14ac:dyDescent="0.25">
      <c r="A79" s="158" t="s">
        <v>96</v>
      </c>
      <c r="B79" s="238" t="s">
        <v>97</v>
      </c>
      <c r="C79" s="172">
        <v>190.41776348000101</v>
      </c>
      <c r="D79" s="187"/>
      <c r="E79" s="185"/>
      <c r="F79" s="191">
        <f>IF($C$77=0,"",IF(C79="[for completion]","",C79/$C$77))</f>
        <v>8.5021882704259116E-3</v>
      </c>
      <c r="G79" s="191" t="str">
        <f>IF($D$77=0,"",IF(D79="[for completion]","",D79/$D$77))</f>
        <v/>
      </c>
      <c r="H79" s="156"/>
      <c r="L79" s="156"/>
      <c r="M79" s="156"/>
      <c r="N79" s="155"/>
    </row>
    <row r="80" spans="1:14" outlineLevel="1" x14ac:dyDescent="0.25">
      <c r="A80" s="158" t="s">
        <v>98</v>
      </c>
      <c r="B80" s="238" t="s">
        <v>1503</v>
      </c>
      <c r="C80" s="172">
        <v>192.10598899999999</v>
      </c>
      <c r="D80" s="187"/>
      <c r="E80" s="185"/>
      <c r="F80" s="191">
        <f>IF($C$77=0,"",IF(C80="[for completion]","",C80/$C$77))</f>
        <v>8.57756785136231E-3</v>
      </c>
      <c r="G80" s="191" t="str">
        <f>IF($D$77=0,"",IF(D80="[for completion]","",D80/$D$77))</f>
        <v/>
      </c>
      <c r="H80" s="156"/>
      <c r="L80" s="156"/>
      <c r="M80" s="156"/>
      <c r="N80" s="155"/>
    </row>
    <row r="81" spans="1:14" outlineLevel="1" x14ac:dyDescent="0.25">
      <c r="A81" s="158" t="s">
        <v>99</v>
      </c>
      <c r="B81" s="238" t="s">
        <v>100</v>
      </c>
      <c r="C81" s="172">
        <v>240.57573349</v>
      </c>
      <c r="D81" s="187"/>
      <c r="E81" s="185"/>
      <c r="F81" s="191">
        <f>IF($C$77=0,"",IF(C81="[for completion]","",C81/$C$77))</f>
        <v>1.0741750885245599E-2</v>
      </c>
      <c r="G81" s="191" t="str">
        <f>IF($D$77=0,"",IF(D81="[for completion]","",D81/$D$77))</f>
        <v/>
      </c>
      <c r="H81" s="156"/>
      <c r="L81" s="156"/>
      <c r="M81" s="156"/>
      <c r="N81" s="155"/>
    </row>
    <row r="82" spans="1:14" outlineLevel="1" x14ac:dyDescent="0.25">
      <c r="A82" s="158" t="s">
        <v>101</v>
      </c>
      <c r="B82" s="238" t="s">
        <v>1502</v>
      </c>
      <c r="C82" s="172">
        <v>358.16011312999802</v>
      </c>
      <c r="D82" s="187"/>
      <c r="E82" s="185"/>
      <c r="F82" s="191">
        <f>IF($C$77=0,"",IF(C82="[for completion]","",C82/$C$77))</f>
        <v>1.5991915129851361E-2</v>
      </c>
      <c r="G82" s="191" t="str">
        <f>IF($D$77=0,"",IF(D82="[for completion]","",D82/$D$77))</f>
        <v/>
      </c>
      <c r="H82" s="156"/>
      <c r="L82" s="156"/>
      <c r="M82" s="156"/>
      <c r="N82" s="155"/>
    </row>
    <row r="83" spans="1:14" outlineLevel="1" x14ac:dyDescent="0.25">
      <c r="A83" s="158" t="s">
        <v>102</v>
      </c>
      <c r="B83" s="236"/>
      <c r="C83" s="235"/>
      <c r="D83" s="235"/>
      <c r="E83" s="185"/>
      <c r="F83" s="209"/>
      <c r="G83" s="209"/>
      <c r="H83" s="156"/>
      <c r="L83" s="156"/>
      <c r="M83" s="156"/>
      <c r="N83" s="155"/>
    </row>
    <row r="84" spans="1:14" outlineLevel="1" x14ac:dyDescent="0.25">
      <c r="A84" s="158" t="s">
        <v>103</v>
      </c>
      <c r="B84" s="236"/>
      <c r="C84" s="235"/>
      <c r="D84" s="235"/>
      <c r="E84" s="185"/>
      <c r="F84" s="209"/>
      <c r="G84" s="209"/>
      <c r="H84" s="156"/>
      <c r="L84" s="156"/>
      <c r="M84" s="156"/>
      <c r="N84" s="155"/>
    </row>
    <row r="85" spans="1:14" outlineLevel="1" x14ac:dyDescent="0.25">
      <c r="A85" s="158" t="s">
        <v>104</v>
      </c>
      <c r="B85" s="236"/>
      <c r="C85" s="235"/>
      <c r="D85" s="235"/>
      <c r="E85" s="185"/>
      <c r="F85" s="209"/>
      <c r="G85" s="209"/>
      <c r="H85" s="156"/>
      <c r="L85" s="156"/>
      <c r="M85" s="156"/>
      <c r="N85" s="155"/>
    </row>
    <row r="86" spans="1:14" outlineLevel="1" x14ac:dyDescent="0.25">
      <c r="A86" s="158" t="s">
        <v>105</v>
      </c>
      <c r="B86" s="237"/>
      <c r="C86" s="235"/>
      <c r="D86" s="235"/>
      <c r="E86" s="185"/>
      <c r="F86" s="209">
        <f>IF($C$77=0,"",IF(C86="[for completion]","",C86/$C$77))</f>
        <v>0</v>
      </c>
      <c r="G86" s="209" t="str">
        <f>IF($D$77=0,"",IF(D86="[for completion]","",D86/$D$77))</f>
        <v/>
      </c>
      <c r="H86" s="156"/>
      <c r="L86" s="156"/>
      <c r="M86" s="156"/>
      <c r="N86" s="155"/>
    </row>
    <row r="87" spans="1:14" outlineLevel="1" x14ac:dyDescent="0.25">
      <c r="A87" s="158" t="s">
        <v>1506</v>
      </c>
      <c r="B87" s="236"/>
      <c r="C87" s="235"/>
      <c r="D87" s="235"/>
      <c r="E87" s="185"/>
      <c r="F87" s="209">
        <f>IF($C$77=0,"",IF(C87="[for completion]","",C87/$C$77))</f>
        <v>0</v>
      </c>
      <c r="G87" s="209" t="str">
        <f>IF($D$77=0,"",IF(D87="[for completion]","",D87/$D$77))</f>
        <v/>
      </c>
      <c r="H87" s="156"/>
      <c r="L87" s="156"/>
      <c r="M87" s="156"/>
      <c r="N87" s="155"/>
    </row>
    <row r="88" spans="1:14" ht="15" customHeight="1" x14ac:dyDescent="0.25">
      <c r="A88" s="163"/>
      <c r="B88" s="164" t="s">
        <v>106</v>
      </c>
      <c r="C88" s="228" t="s">
        <v>1505</v>
      </c>
      <c r="D88" s="228" t="s">
        <v>107</v>
      </c>
      <c r="E88" s="162"/>
      <c r="F88" s="161" t="s">
        <v>1504</v>
      </c>
      <c r="G88" s="163" t="s">
        <v>108</v>
      </c>
      <c r="H88" s="156"/>
      <c r="L88" s="156"/>
      <c r="M88" s="156"/>
      <c r="N88" s="155"/>
    </row>
    <row r="89" spans="1:14" x14ac:dyDescent="0.25">
      <c r="A89" s="158" t="s">
        <v>109</v>
      </c>
      <c r="B89" s="190" t="s">
        <v>83</v>
      </c>
      <c r="C89" s="172">
        <v>4.2356970185334397</v>
      </c>
      <c r="D89" s="172">
        <v>5.2356970185334397</v>
      </c>
      <c r="E89" s="239"/>
      <c r="F89" s="243"/>
      <c r="G89" s="241"/>
      <c r="H89" s="156"/>
      <c r="L89" s="156"/>
      <c r="M89" s="156"/>
      <c r="N89" s="155"/>
    </row>
    <row r="90" spans="1:14" x14ac:dyDescent="0.25">
      <c r="A90" s="158"/>
      <c r="B90" s="190"/>
      <c r="C90" s="240"/>
      <c r="D90" s="240"/>
      <c r="E90" s="239"/>
      <c r="F90" s="243"/>
      <c r="G90" s="241"/>
      <c r="H90" s="156"/>
      <c r="L90" s="156"/>
      <c r="M90" s="156"/>
      <c r="N90" s="155"/>
    </row>
    <row r="91" spans="1:14" x14ac:dyDescent="0.25">
      <c r="A91" s="158"/>
      <c r="B91" s="190" t="s">
        <v>110</v>
      </c>
      <c r="C91" s="242"/>
      <c r="D91" s="242"/>
      <c r="E91" s="239"/>
      <c r="F91" s="241"/>
      <c r="G91" s="241"/>
      <c r="H91" s="156"/>
      <c r="L91" s="156"/>
      <c r="M91" s="156"/>
      <c r="N91" s="155"/>
    </row>
    <row r="92" spans="1:14" x14ac:dyDescent="0.25">
      <c r="A92" s="158" t="s">
        <v>111</v>
      </c>
      <c r="B92" s="190" t="s">
        <v>85</v>
      </c>
      <c r="C92" s="240"/>
      <c r="D92" s="240"/>
      <c r="E92" s="239"/>
      <c r="F92" s="191"/>
      <c r="G92" s="191"/>
      <c r="H92" s="156"/>
      <c r="L92" s="156"/>
      <c r="M92" s="156"/>
      <c r="N92" s="155"/>
    </row>
    <row r="93" spans="1:14" x14ac:dyDescent="0.25">
      <c r="A93" s="158" t="s">
        <v>112</v>
      </c>
      <c r="B93" s="196" t="s">
        <v>113</v>
      </c>
      <c r="C93" s="172">
        <v>2500</v>
      </c>
      <c r="D93" s="172">
        <v>0</v>
      </c>
      <c r="E93" s="232"/>
      <c r="F93" s="191">
        <f>IF($C$100=0,"",IF(C93="[for completion]","",IF(C93="","",C93/$C$100)))</f>
        <v>0.14705882352941177</v>
      </c>
      <c r="G93" s="191">
        <f>IF($D$100=0,"",IF(D93="[Mark as ND1 if not relevant]","",IF(D93="","",D93/$D$100)))</f>
        <v>0</v>
      </c>
      <c r="H93" s="156"/>
      <c r="L93" s="156"/>
      <c r="M93" s="156"/>
      <c r="N93" s="155"/>
    </row>
    <row r="94" spans="1:14" x14ac:dyDescent="0.25">
      <c r="A94" s="158" t="s">
        <v>114</v>
      </c>
      <c r="B94" s="196" t="s">
        <v>115</v>
      </c>
      <c r="C94" s="172">
        <v>1500</v>
      </c>
      <c r="D94" s="172">
        <v>2500</v>
      </c>
      <c r="E94" s="232"/>
      <c r="F94" s="191">
        <f>IF($C$100=0,"",IF(C94="[for completion]","",IF(C94="","",C94/$C$100)))</f>
        <v>8.8235294117647065E-2</v>
      </c>
      <c r="G94" s="191">
        <f>IF($D$100=0,"",IF(D94="[Mark as ND1 if not relevant]","",IF(D94="","",D94/$D$100)))</f>
        <v>0.14705882352941177</v>
      </c>
      <c r="H94" s="156"/>
      <c r="L94" s="156"/>
      <c r="M94" s="156"/>
      <c r="N94" s="155"/>
    </row>
    <row r="95" spans="1:14" x14ac:dyDescent="0.25">
      <c r="A95" s="158" t="s">
        <v>116</v>
      </c>
      <c r="B95" s="196" t="s">
        <v>117</v>
      </c>
      <c r="C95" s="172">
        <v>2500</v>
      </c>
      <c r="D95" s="172">
        <v>1500</v>
      </c>
      <c r="E95" s="232"/>
      <c r="F95" s="191">
        <f>IF($C$100=0,"",IF(C95="[for completion]","",IF(C95="","",C95/$C$100)))</f>
        <v>0.14705882352941177</v>
      </c>
      <c r="G95" s="191">
        <f>IF($D$100=0,"",IF(D95="[Mark as ND1 if not relevant]","",IF(D95="","",D95/$D$100)))</f>
        <v>8.8235294117647065E-2</v>
      </c>
      <c r="H95" s="156"/>
      <c r="L95" s="156"/>
      <c r="M95" s="156"/>
      <c r="N95" s="155"/>
    </row>
    <row r="96" spans="1:14" x14ac:dyDescent="0.25">
      <c r="A96" s="158" t="s">
        <v>118</v>
      </c>
      <c r="B96" s="196" t="s">
        <v>119</v>
      </c>
      <c r="C96" s="172">
        <v>2500</v>
      </c>
      <c r="D96" s="172">
        <v>2500</v>
      </c>
      <c r="E96" s="232"/>
      <c r="F96" s="191">
        <f>IF($C$100=0,"",IF(C96="[for completion]","",IF(C96="","",C96/$C$100)))</f>
        <v>0.14705882352941177</v>
      </c>
      <c r="G96" s="191">
        <f>IF($D$100=0,"",IF(D96="[Mark as ND1 if not relevant]","",IF(D96="","",D96/$D$100)))</f>
        <v>0.14705882352941177</v>
      </c>
      <c r="H96" s="156"/>
      <c r="L96" s="156"/>
      <c r="M96" s="156"/>
      <c r="N96" s="155"/>
    </row>
    <row r="97" spans="1:14" x14ac:dyDescent="0.25">
      <c r="A97" s="158" t="s">
        <v>120</v>
      </c>
      <c r="B97" s="196" t="s">
        <v>121</v>
      </c>
      <c r="C97" s="172">
        <v>0</v>
      </c>
      <c r="D97" s="172">
        <v>2500</v>
      </c>
      <c r="E97" s="232"/>
      <c r="F97" s="191">
        <f>IF($C$100=0,"",IF(C97="[for completion]","",IF(C97="","",C97/$C$100)))</f>
        <v>0</v>
      </c>
      <c r="G97" s="191">
        <f>IF($D$100=0,"",IF(D97="[Mark as ND1 if not relevant]","",IF(D97="","",D97/$D$100)))</f>
        <v>0.14705882352941177</v>
      </c>
      <c r="H97" s="156"/>
      <c r="L97" s="156"/>
      <c r="M97" s="156"/>
    </row>
    <row r="98" spans="1:14" x14ac:dyDescent="0.25">
      <c r="A98" s="158" t="s">
        <v>122</v>
      </c>
      <c r="B98" s="196" t="s">
        <v>123</v>
      </c>
      <c r="C98" s="172">
        <v>8000</v>
      </c>
      <c r="D98" s="172">
        <v>8000</v>
      </c>
      <c r="E98" s="232"/>
      <c r="F98" s="191">
        <f>IF($C$100=0,"",IF(C98="[for completion]","",IF(C98="","",C98/$C$100)))</f>
        <v>0.47058823529411764</v>
      </c>
      <c r="G98" s="191">
        <f>IF($D$100=0,"",IF(D98="[Mark as ND1 if not relevant]","",IF(D98="","",D98/$D$100)))</f>
        <v>0.47058823529411764</v>
      </c>
      <c r="H98" s="156"/>
      <c r="L98" s="156"/>
      <c r="M98" s="156"/>
    </row>
    <row r="99" spans="1:14" x14ac:dyDescent="0.25">
      <c r="A99" s="158" t="s">
        <v>124</v>
      </c>
      <c r="B99" s="196" t="s">
        <v>125</v>
      </c>
      <c r="C99" s="172">
        <v>0</v>
      </c>
      <c r="D99" s="172">
        <v>0</v>
      </c>
      <c r="E99" s="232"/>
      <c r="F99" s="191">
        <f>IF($C$100=0,"",IF(C99="[for completion]","",IF(C99="","",C99/$C$100)))</f>
        <v>0</v>
      </c>
      <c r="G99" s="191">
        <f>IF($D$100=0,"",IF(D99="[Mark as ND1 if not relevant]","",IF(D99="","",D99/$D$100)))</f>
        <v>0</v>
      </c>
      <c r="H99" s="156"/>
      <c r="L99" s="156"/>
      <c r="M99" s="156"/>
    </row>
    <row r="100" spans="1:14" x14ac:dyDescent="0.25">
      <c r="A100" s="158" t="s">
        <v>126</v>
      </c>
      <c r="B100" s="195" t="s">
        <v>72</v>
      </c>
      <c r="C100" s="215">
        <f>SUM(C93:C99)</f>
        <v>17000</v>
      </c>
      <c r="D100" s="215">
        <f>SUM(D93:D99)</f>
        <v>17000</v>
      </c>
      <c r="E100" s="229"/>
      <c r="F100" s="214">
        <f>SUM(F93:F99)</f>
        <v>1</v>
      </c>
      <c r="G100" s="214">
        <f>SUM(G93:G99)</f>
        <v>1</v>
      </c>
      <c r="H100" s="156"/>
      <c r="L100" s="156"/>
      <c r="M100" s="156"/>
    </row>
    <row r="101" spans="1:14" outlineLevel="1" x14ac:dyDescent="0.25">
      <c r="A101" s="158" t="s">
        <v>127</v>
      </c>
      <c r="B101" s="238" t="s">
        <v>95</v>
      </c>
      <c r="C101" s="187"/>
      <c r="D101" s="187"/>
      <c r="E101" s="185"/>
      <c r="F101" s="191">
        <f>IF($C$100=0,"",IF(C101="[for completion]","",C101/$C$100))</f>
        <v>0</v>
      </c>
      <c r="G101" s="191">
        <f>IF($D$100=0,"",IF(D101="[for completion]","",D101/$D$100))</f>
        <v>0</v>
      </c>
      <c r="H101" s="156"/>
      <c r="L101" s="156"/>
      <c r="M101" s="156"/>
    </row>
    <row r="102" spans="1:14" outlineLevel="1" x14ac:dyDescent="0.25">
      <c r="A102" s="158" t="s">
        <v>128</v>
      </c>
      <c r="B102" s="238" t="s">
        <v>97</v>
      </c>
      <c r="C102" s="187"/>
      <c r="D102" s="187"/>
      <c r="E102" s="185"/>
      <c r="F102" s="191">
        <f>IF($C$100=0,"",IF(C102="[for completion]","",C102/$C$100))</f>
        <v>0</v>
      </c>
      <c r="G102" s="191">
        <f>IF($D$100=0,"",IF(D102="[for completion]","",D102/$D$100))</f>
        <v>0</v>
      </c>
      <c r="H102" s="156"/>
      <c r="L102" s="156"/>
      <c r="M102" s="156"/>
    </row>
    <row r="103" spans="1:14" outlineLevel="1" x14ac:dyDescent="0.25">
      <c r="A103" s="158" t="s">
        <v>129</v>
      </c>
      <c r="B103" s="238" t="s">
        <v>1503</v>
      </c>
      <c r="C103" s="187"/>
      <c r="D103" s="187"/>
      <c r="E103" s="185"/>
      <c r="F103" s="191">
        <f>IF($C$100=0,"",IF(C103="[for completion]","",C103/$C$100))</f>
        <v>0</v>
      </c>
      <c r="G103" s="191">
        <f>IF($D$100=0,"",IF(D103="[for completion]","",D103/$D$100))</f>
        <v>0</v>
      </c>
      <c r="H103" s="156"/>
      <c r="L103" s="156"/>
      <c r="M103" s="156"/>
    </row>
    <row r="104" spans="1:14" outlineLevel="1" x14ac:dyDescent="0.25">
      <c r="A104" s="158" t="s">
        <v>130</v>
      </c>
      <c r="B104" s="238" t="s">
        <v>100</v>
      </c>
      <c r="C104" s="187"/>
      <c r="D104" s="187"/>
      <c r="E104" s="185"/>
      <c r="F104" s="191">
        <f>IF($C$100=0,"",IF(C104="[for completion]","",C104/$C$100))</f>
        <v>0</v>
      </c>
      <c r="G104" s="191">
        <f>IF($D$100=0,"",IF(D104="[for completion]","",D104/$D$100))</f>
        <v>0</v>
      </c>
      <c r="H104" s="156"/>
      <c r="L104" s="156"/>
      <c r="M104" s="156"/>
    </row>
    <row r="105" spans="1:14" outlineLevel="1" x14ac:dyDescent="0.25">
      <c r="A105" s="158" t="s">
        <v>131</v>
      </c>
      <c r="B105" s="238" t="s">
        <v>1502</v>
      </c>
      <c r="C105" s="187"/>
      <c r="D105" s="187"/>
      <c r="E105" s="185"/>
      <c r="F105" s="191">
        <f>IF($C$100=0,"",IF(C105="[for completion]","",C105/$C$100))</f>
        <v>0</v>
      </c>
      <c r="G105" s="191">
        <f>IF($D$100=0,"",IF(D105="[for completion]","",D105/$D$100))</f>
        <v>0</v>
      </c>
      <c r="H105" s="156"/>
      <c r="L105" s="156"/>
      <c r="M105" s="156"/>
    </row>
    <row r="106" spans="1:14" outlineLevel="1" x14ac:dyDescent="0.25">
      <c r="A106" s="158" t="s">
        <v>132</v>
      </c>
      <c r="B106" s="236"/>
      <c r="C106" s="235"/>
      <c r="D106" s="235"/>
      <c r="E106" s="185"/>
      <c r="F106" s="209"/>
      <c r="G106" s="209"/>
      <c r="H106" s="156"/>
      <c r="L106" s="156"/>
      <c r="M106" s="156"/>
    </row>
    <row r="107" spans="1:14" outlineLevel="1" x14ac:dyDescent="0.25">
      <c r="A107" s="158" t="s">
        <v>133</v>
      </c>
      <c r="B107" s="236"/>
      <c r="C107" s="235"/>
      <c r="D107" s="235"/>
      <c r="E107" s="185"/>
      <c r="F107" s="209"/>
      <c r="G107" s="209"/>
      <c r="H107" s="156"/>
      <c r="L107" s="156"/>
      <c r="M107" s="156"/>
    </row>
    <row r="108" spans="1:14" outlineLevel="1" x14ac:dyDescent="0.25">
      <c r="A108" s="158" t="s">
        <v>134</v>
      </c>
      <c r="B108" s="237"/>
      <c r="C108" s="235"/>
      <c r="D108" s="235"/>
      <c r="E108" s="185"/>
      <c r="F108" s="209"/>
      <c r="G108" s="209"/>
      <c r="H108" s="156"/>
      <c r="L108" s="156"/>
      <c r="M108" s="156"/>
    </row>
    <row r="109" spans="1:14" outlineLevel="1" x14ac:dyDescent="0.25">
      <c r="A109" s="158" t="s">
        <v>135</v>
      </c>
      <c r="B109" s="236"/>
      <c r="C109" s="235"/>
      <c r="D109" s="235"/>
      <c r="E109" s="185"/>
      <c r="F109" s="209"/>
      <c r="G109" s="209"/>
      <c r="H109" s="156"/>
      <c r="L109" s="156"/>
      <c r="M109" s="156"/>
    </row>
    <row r="110" spans="1:14" outlineLevel="1" x14ac:dyDescent="0.25">
      <c r="A110" s="158" t="s">
        <v>136</v>
      </c>
      <c r="B110" s="236"/>
      <c r="C110" s="235"/>
      <c r="D110" s="235"/>
      <c r="E110" s="185"/>
      <c r="F110" s="209"/>
      <c r="G110" s="209"/>
      <c r="H110" s="156"/>
      <c r="L110" s="156"/>
      <c r="M110" s="156"/>
    </row>
    <row r="111" spans="1:14" ht="15" customHeight="1" x14ac:dyDescent="0.25">
      <c r="A111" s="163"/>
      <c r="B111" s="234" t="s">
        <v>1501</v>
      </c>
      <c r="C111" s="161" t="s">
        <v>137</v>
      </c>
      <c r="D111" s="161" t="s">
        <v>138</v>
      </c>
      <c r="E111" s="162"/>
      <c r="F111" s="161" t="s">
        <v>139</v>
      </c>
      <c r="G111" s="161" t="s">
        <v>140</v>
      </c>
      <c r="H111" s="156"/>
      <c r="L111" s="156"/>
      <c r="M111" s="156"/>
    </row>
    <row r="112" spans="1:14" s="230" customFormat="1" x14ac:dyDescent="0.25">
      <c r="A112" s="158" t="s">
        <v>141</v>
      </c>
      <c r="B112" s="190" t="s">
        <v>3</v>
      </c>
      <c r="C112" s="208">
        <v>22396.324031349901</v>
      </c>
      <c r="D112" s="224"/>
      <c r="E112" s="231"/>
      <c r="F112" s="233">
        <f>IF($C$131=0,"",IF(C112="[for completion]","",IF(C112="","",C112/$C$131)))</f>
        <v>1</v>
      </c>
      <c r="G112" s="205" t="str">
        <f>IF($D$131=0,"",IF(D112="[for completion]","",IF(D112="","",D112/$D$131)))</f>
        <v/>
      </c>
      <c r="I112" s="157"/>
      <c r="J112" s="157"/>
      <c r="K112" s="157"/>
      <c r="L112" s="156"/>
      <c r="M112" s="156"/>
      <c r="N112" s="156"/>
    </row>
    <row r="113" spans="1:14" s="230" customFormat="1" x14ac:dyDescent="0.25">
      <c r="A113" s="158" t="s">
        <v>142</v>
      </c>
      <c r="B113" s="190" t="s">
        <v>143</v>
      </c>
      <c r="C113" s="188"/>
      <c r="D113" s="188"/>
      <c r="E113" s="209"/>
      <c r="F113" s="188" t="str">
        <f>IF($C$131=0,"",IF(C113="[for completion]","",IF(C113="","",C113/$C$131)))</f>
        <v/>
      </c>
      <c r="G113" s="188" t="str">
        <f>IF($D$131=0,"",IF(D113="[for completion]","",IF(D113="","",D113/$D$131)))</f>
        <v/>
      </c>
      <c r="I113" s="157"/>
      <c r="J113" s="157"/>
      <c r="K113" s="157"/>
      <c r="L113" s="185"/>
      <c r="M113" s="156"/>
      <c r="N113" s="156"/>
    </row>
    <row r="114" spans="1:14" s="230" customFormat="1" x14ac:dyDescent="0.25">
      <c r="A114" s="158" t="s">
        <v>144</v>
      </c>
      <c r="B114" s="190" t="s">
        <v>145</v>
      </c>
      <c r="C114" s="188"/>
      <c r="D114" s="188"/>
      <c r="E114" s="209"/>
      <c r="F114" s="188" t="str">
        <f>IF($C$131=0,"",IF(C114="[for completion]","",IF(C114="","",C114/$C$131)))</f>
        <v/>
      </c>
      <c r="G114" s="188" t="str">
        <f>IF($D$131=0,"",IF(D114="[for completion]","",IF(D114="","",D114/$D$131)))</f>
        <v/>
      </c>
      <c r="I114" s="157"/>
      <c r="J114" s="157"/>
      <c r="K114" s="157"/>
      <c r="L114" s="185"/>
      <c r="M114" s="156"/>
      <c r="N114" s="156"/>
    </row>
    <row r="115" spans="1:14" s="230" customFormat="1" x14ac:dyDescent="0.25">
      <c r="A115" s="158" t="s">
        <v>146</v>
      </c>
      <c r="B115" s="190" t="s">
        <v>147</v>
      </c>
      <c r="C115" s="188"/>
      <c r="D115" s="188"/>
      <c r="E115" s="209"/>
      <c r="F115" s="188" t="str">
        <f>IF($C$131=0,"",IF(C115="[for completion]","",IF(C115="","",C115/$C$131)))</f>
        <v/>
      </c>
      <c r="G115" s="188" t="str">
        <f>IF($D$131=0,"",IF(D115="[for completion]","",IF(D115="","",D115/$D$131)))</f>
        <v/>
      </c>
      <c r="I115" s="157"/>
      <c r="J115" s="157"/>
      <c r="K115" s="157"/>
      <c r="L115" s="185"/>
      <c r="M115" s="156"/>
      <c r="N115" s="156"/>
    </row>
    <row r="116" spans="1:14" s="230" customFormat="1" x14ac:dyDescent="0.25">
      <c r="A116" s="158" t="s">
        <v>148</v>
      </c>
      <c r="B116" s="190" t="s">
        <v>149</v>
      </c>
      <c r="C116" s="188"/>
      <c r="D116" s="188"/>
      <c r="E116" s="209"/>
      <c r="F116" s="188" t="str">
        <f>IF($C$131=0,"",IF(C116="[for completion]","",IF(C116="","",C116/$C$131)))</f>
        <v/>
      </c>
      <c r="G116" s="188" t="str">
        <f>IF($D$131=0,"",IF(D116="[for completion]","",IF(D116="","",D116/$D$131)))</f>
        <v/>
      </c>
      <c r="I116" s="157"/>
      <c r="J116" s="157"/>
      <c r="K116" s="157"/>
      <c r="L116" s="185"/>
      <c r="M116" s="156"/>
      <c r="N116" s="156"/>
    </row>
    <row r="117" spans="1:14" s="230" customFormat="1" x14ac:dyDescent="0.25">
      <c r="A117" s="158" t="s">
        <v>150</v>
      </c>
      <c r="B117" s="190" t="s">
        <v>151</v>
      </c>
      <c r="C117" s="188"/>
      <c r="D117" s="188"/>
      <c r="E117" s="185"/>
      <c r="F117" s="188" t="str">
        <f>IF($C$131=0,"",IF(C117="[for completion]","",IF(C117="","",C117/$C$131)))</f>
        <v/>
      </c>
      <c r="G117" s="188" t="str">
        <f>IF($D$131=0,"",IF(D117="[for completion]","",IF(D117="","",D117/$D$131)))</f>
        <v/>
      </c>
      <c r="I117" s="157"/>
      <c r="J117" s="157"/>
      <c r="K117" s="157"/>
      <c r="L117" s="185"/>
      <c r="M117" s="156"/>
      <c r="N117" s="156"/>
    </row>
    <row r="118" spans="1:14" x14ac:dyDescent="0.25">
      <c r="A118" s="158" t="s">
        <v>152</v>
      </c>
      <c r="B118" s="190" t="s">
        <v>153</v>
      </c>
      <c r="C118" s="188"/>
      <c r="D118" s="188"/>
      <c r="E118" s="185"/>
      <c r="F118" s="188" t="str">
        <f>IF($C$131=0,"",IF(C118="[for completion]","",IF(C118="","",C118/$C$131)))</f>
        <v/>
      </c>
      <c r="G118" s="188" t="str">
        <f>IF($D$131=0,"",IF(D118="[for completion]","",IF(D118="","",D118/$D$131)))</f>
        <v/>
      </c>
      <c r="L118" s="185"/>
      <c r="M118" s="156"/>
    </row>
    <row r="119" spans="1:14" x14ac:dyDescent="0.25">
      <c r="A119" s="158" t="s">
        <v>154</v>
      </c>
      <c r="B119" s="190" t="s">
        <v>155</v>
      </c>
      <c r="C119" s="188"/>
      <c r="D119" s="188"/>
      <c r="E119" s="185"/>
      <c r="F119" s="188" t="str">
        <f>IF($C$131=0,"",IF(C119="[for completion]","",IF(C119="","",C119/$C$131)))</f>
        <v/>
      </c>
      <c r="G119" s="188" t="str">
        <f>IF($D$131=0,"",IF(D119="[for completion]","",IF(D119="","",D119/$D$131)))</f>
        <v/>
      </c>
      <c r="L119" s="185"/>
      <c r="M119" s="156"/>
    </row>
    <row r="120" spans="1:14" x14ac:dyDescent="0.25">
      <c r="A120" s="158" t="s">
        <v>156</v>
      </c>
      <c r="B120" s="190" t="s">
        <v>157</v>
      </c>
      <c r="C120" s="188"/>
      <c r="D120" s="188"/>
      <c r="E120" s="185"/>
      <c r="F120" s="188" t="str">
        <f>IF($C$131=0,"",IF(C120="[for completion]","",IF(C120="","",C120/$C$131)))</f>
        <v/>
      </c>
      <c r="G120" s="188" t="str">
        <f>IF($D$131=0,"",IF(D120="[for completion]","",IF(D120="","",D120/$D$131)))</f>
        <v/>
      </c>
      <c r="L120" s="185"/>
      <c r="M120" s="156"/>
    </row>
    <row r="121" spans="1:14" x14ac:dyDescent="0.25">
      <c r="A121" s="158" t="s">
        <v>158</v>
      </c>
      <c r="B121" s="158" t="s">
        <v>159</v>
      </c>
      <c r="C121" s="188"/>
      <c r="D121" s="188"/>
      <c r="F121" s="188" t="str">
        <f>IF($C$131=0,"",IF(C121="[for completion]","",IF(C121="","",C121/$C$131)))</f>
        <v/>
      </c>
      <c r="G121" s="188" t="str">
        <f>IF($D$131=0,"",IF(D121="[for completion]","",IF(D121="","",D121/$D$131)))</f>
        <v/>
      </c>
      <c r="L121" s="185"/>
      <c r="M121" s="156"/>
    </row>
    <row r="122" spans="1:14" x14ac:dyDescent="0.25">
      <c r="A122" s="158" t="s">
        <v>160</v>
      </c>
      <c r="B122" s="190" t="s">
        <v>161</v>
      </c>
      <c r="C122" s="188"/>
      <c r="D122" s="188"/>
      <c r="E122" s="185"/>
      <c r="F122" s="188" t="str">
        <f>IF($C$131=0,"",IF(C122="[for completion]","",IF(C122="","",C122/$C$131)))</f>
        <v/>
      </c>
      <c r="G122" s="188" t="str">
        <f>IF($D$131=0,"",IF(D122="[for completion]","",IF(D122="","",D122/$D$131)))</f>
        <v/>
      </c>
      <c r="L122" s="185"/>
      <c r="M122" s="156"/>
    </row>
    <row r="123" spans="1:14" x14ac:dyDescent="0.25">
      <c r="A123" s="158" t="s">
        <v>162</v>
      </c>
      <c r="B123" s="190" t="s">
        <v>163</v>
      </c>
      <c r="C123" s="188"/>
      <c r="D123" s="188"/>
      <c r="E123" s="185"/>
      <c r="F123" s="188" t="str">
        <f>IF($C$131=0,"",IF(C123="[for completion]","",IF(C123="","",C123/$C$131)))</f>
        <v/>
      </c>
      <c r="G123" s="188" t="str">
        <f>IF($D$131=0,"",IF(D123="[for completion]","",IF(D123="","",D123/$D$131)))</f>
        <v/>
      </c>
      <c r="L123" s="185"/>
      <c r="M123" s="156"/>
    </row>
    <row r="124" spans="1:14" x14ac:dyDescent="0.25">
      <c r="A124" s="158" t="s">
        <v>164</v>
      </c>
      <c r="B124" s="190" t="s">
        <v>165</v>
      </c>
      <c r="C124" s="188"/>
      <c r="D124" s="188"/>
      <c r="E124" s="185"/>
      <c r="F124" s="188" t="str">
        <f>IF($C$131=0,"",IF(C124="[for completion]","",IF(C124="","",C124/$C$131)))</f>
        <v/>
      </c>
      <c r="G124" s="188" t="str">
        <f>IF($D$131=0,"",IF(D124="[for completion]","",IF(D124="","",D124/$D$131)))</f>
        <v/>
      </c>
      <c r="L124" s="232"/>
      <c r="M124" s="156"/>
    </row>
    <row r="125" spans="1:14" x14ac:dyDescent="0.25">
      <c r="A125" s="158" t="s">
        <v>166</v>
      </c>
      <c r="B125" s="158" t="s">
        <v>1500</v>
      </c>
      <c r="C125" s="188"/>
      <c r="D125" s="188"/>
      <c r="E125" s="185"/>
      <c r="F125" s="188" t="str">
        <f>IF($C$131=0,"",IF(C125="[for completion]","",IF(C125="","",C125/$C$131)))</f>
        <v/>
      </c>
      <c r="G125" s="188" t="str">
        <f>IF($D$131=0,"",IF(D125="[for completion]","",IF(D125="","",D125/$D$131)))</f>
        <v/>
      </c>
      <c r="L125" s="185"/>
      <c r="M125" s="156"/>
    </row>
    <row r="126" spans="1:14" x14ac:dyDescent="0.25">
      <c r="A126" s="158" t="s">
        <v>168</v>
      </c>
      <c r="B126" s="196" t="s">
        <v>167</v>
      </c>
      <c r="C126" s="188"/>
      <c r="D126" s="188"/>
      <c r="E126" s="185"/>
      <c r="F126" s="188" t="str">
        <f>IF($C$131=0,"",IF(C126="[for completion]","",IF(C126="","",C126/$C$131)))</f>
        <v/>
      </c>
      <c r="G126" s="188" t="str">
        <f>IF($D$131=0,"",IF(D126="[for completion]","",IF(D126="","",D126/$D$131)))</f>
        <v/>
      </c>
      <c r="H126" s="155"/>
      <c r="L126" s="185"/>
      <c r="M126" s="156"/>
    </row>
    <row r="127" spans="1:14" x14ac:dyDescent="0.25">
      <c r="A127" s="158" t="s">
        <v>170</v>
      </c>
      <c r="B127" s="190" t="s">
        <v>169</v>
      </c>
      <c r="C127" s="188"/>
      <c r="D127" s="188"/>
      <c r="E127" s="185"/>
      <c r="F127" s="188" t="str">
        <f>IF($C$131=0,"",IF(C127="[for completion]","",IF(C127="","",C127/$C$131)))</f>
        <v/>
      </c>
      <c r="G127" s="188" t="str">
        <f>IF($D$131=0,"",IF(D127="[for completion]","",IF(D127="","",D127/$D$131)))</f>
        <v/>
      </c>
      <c r="H127" s="156"/>
      <c r="L127" s="185"/>
      <c r="M127" s="156"/>
    </row>
    <row r="128" spans="1:14" x14ac:dyDescent="0.25">
      <c r="A128" s="158" t="s">
        <v>172</v>
      </c>
      <c r="B128" s="190" t="s">
        <v>171</v>
      </c>
      <c r="C128" s="188"/>
      <c r="D128" s="188"/>
      <c r="E128" s="185"/>
      <c r="F128" s="188" t="str">
        <f>IF($C$131=0,"",IF(C128="[for completion]","",IF(C128="","",C128/$C$131)))</f>
        <v/>
      </c>
      <c r="G128" s="188" t="str">
        <f>IF($D$131=0,"",IF(D128="[for completion]","",IF(D128="","",D128/$D$131)))</f>
        <v/>
      </c>
      <c r="H128" s="156"/>
      <c r="L128" s="156"/>
      <c r="M128" s="156"/>
    </row>
    <row r="129" spans="1:14" x14ac:dyDescent="0.25">
      <c r="A129" s="158" t="s">
        <v>174</v>
      </c>
      <c r="B129" s="190" t="s">
        <v>173</v>
      </c>
      <c r="C129" s="188"/>
      <c r="D129" s="188"/>
      <c r="E129" s="185"/>
      <c r="F129" s="188" t="str">
        <f>IF($C$131=0,"",IF(C129="[for completion]","",IF(C129="","",C129/$C$131)))</f>
        <v/>
      </c>
      <c r="G129" s="188" t="str">
        <f>IF($D$131=0,"",IF(D129="[for completion]","",IF(D129="","",D129/$D$131)))</f>
        <v/>
      </c>
      <c r="H129" s="156"/>
      <c r="L129" s="156"/>
      <c r="M129" s="156"/>
    </row>
    <row r="130" spans="1:14" outlineLevel="1" x14ac:dyDescent="0.25">
      <c r="A130" s="158" t="s">
        <v>175</v>
      </c>
      <c r="B130" s="190" t="s">
        <v>70</v>
      </c>
      <c r="C130" s="188"/>
      <c r="D130" s="188"/>
      <c r="E130" s="185"/>
      <c r="F130" s="188" t="str">
        <f>IF($C$131=0,"",IF(C130="[for completion]","",IF(C130="","",C130/$C$131)))</f>
        <v/>
      </c>
      <c r="G130" s="188" t="str">
        <f>IF($D$131=0,"",IF(D130="[for completion]","",IF(D130="","",D130/$D$131)))</f>
        <v/>
      </c>
      <c r="H130" s="156"/>
      <c r="L130" s="156"/>
      <c r="M130" s="156"/>
    </row>
    <row r="131" spans="1:14" outlineLevel="1" x14ac:dyDescent="0.25">
      <c r="A131" s="158" t="s">
        <v>176</v>
      </c>
      <c r="B131" s="195" t="s">
        <v>72</v>
      </c>
      <c r="C131" s="194">
        <f>SUM(C112:C130)</f>
        <v>22396.324031349901</v>
      </c>
      <c r="D131" s="224"/>
      <c r="E131" s="229"/>
      <c r="F131" s="205">
        <f>SUM(F112:F130)</f>
        <v>1</v>
      </c>
      <c r="G131" s="205">
        <f>SUM(G112:G130)</f>
        <v>0</v>
      </c>
      <c r="H131" s="156"/>
      <c r="L131" s="156"/>
      <c r="M131" s="156"/>
    </row>
    <row r="132" spans="1:14" outlineLevel="1" x14ac:dyDescent="0.25">
      <c r="A132" s="158" t="s">
        <v>178</v>
      </c>
      <c r="B132" s="159" t="s">
        <v>177</v>
      </c>
      <c r="C132" s="188"/>
      <c r="D132" s="188"/>
      <c r="E132" s="185"/>
      <c r="F132" s="188" t="str">
        <f>IF($C$131=0,"",IF(C132="[for completion]","",IF(C132="","",C132/$C$131)))</f>
        <v/>
      </c>
      <c r="G132" s="188" t="str">
        <f>IF($D$131=0,"",IF(D132="[for completion]","",IF(D132="","",D132/$D$131)))</f>
        <v/>
      </c>
      <c r="H132" s="156"/>
      <c r="L132" s="156"/>
      <c r="M132" s="156"/>
    </row>
    <row r="133" spans="1:14" outlineLevel="1" x14ac:dyDescent="0.25">
      <c r="A133" s="158" t="s">
        <v>179</v>
      </c>
      <c r="B133" s="159" t="s">
        <v>177</v>
      </c>
      <c r="C133" s="188"/>
      <c r="D133" s="188"/>
      <c r="E133" s="185"/>
      <c r="F133" s="188" t="str">
        <f>IF($C$131=0,"",IF(C133="[for completion]","",IF(C133="","",C133/$C$131)))</f>
        <v/>
      </c>
      <c r="G133" s="188" t="str">
        <f>IF($D$131=0,"",IF(D133="[for completion]","",IF(D133="","",D133/$D$131)))</f>
        <v/>
      </c>
      <c r="H133" s="156"/>
      <c r="L133" s="156"/>
      <c r="M133" s="156"/>
    </row>
    <row r="134" spans="1:14" outlineLevel="1" x14ac:dyDescent="0.25">
      <c r="A134" s="158" t="s">
        <v>180</v>
      </c>
      <c r="B134" s="159" t="s">
        <v>177</v>
      </c>
      <c r="C134" s="188"/>
      <c r="D134" s="188"/>
      <c r="E134" s="185"/>
      <c r="F134" s="188" t="str">
        <f>IF($C$131=0,"",IF(C134="[for completion]","",IF(C134="","",C134/$C$131)))</f>
        <v/>
      </c>
      <c r="G134" s="188" t="str">
        <f>IF($D$131=0,"",IF(D134="[for completion]","",IF(D134="","",D134/$D$131)))</f>
        <v/>
      </c>
      <c r="H134" s="156"/>
      <c r="L134" s="156"/>
      <c r="M134" s="156"/>
    </row>
    <row r="135" spans="1:14" outlineLevel="1" x14ac:dyDescent="0.25">
      <c r="A135" s="158" t="s">
        <v>181</v>
      </c>
      <c r="B135" s="159" t="s">
        <v>177</v>
      </c>
      <c r="C135" s="188"/>
      <c r="D135" s="188"/>
      <c r="E135" s="185"/>
      <c r="F135" s="188" t="str">
        <f>IF($C$131=0,"",IF(C135="[for completion]","",IF(C135="","",C135/$C$131)))</f>
        <v/>
      </c>
      <c r="G135" s="188" t="str">
        <f>IF($D$131=0,"",IF(D135="[for completion]","",IF(D135="","",D135/$D$131)))</f>
        <v/>
      </c>
      <c r="H135" s="156"/>
      <c r="L135" s="156"/>
      <c r="M135" s="156"/>
    </row>
    <row r="136" spans="1:14" outlineLevel="1" x14ac:dyDescent="0.25">
      <c r="A136" s="158" t="s">
        <v>182</v>
      </c>
      <c r="B136" s="159" t="s">
        <v>177</v>
      </c>
      <c r="C136" s="188"/>
      <c r="D136" s="188"/>
      <c r="E136" s="185"/>
      <c r="F136" s="188" t="str">
        <f>IF($C$131=0,"",IF(C136="[for completion]","",IF(C136="","",C136/$C$131)))</f>
        <v/>
      </c>
      <c r="G136" s="188" t="str">
        <f>IF($D$131=0,"",IF(D136="[for completion]","",IF(D136="","",D136/$D$131)))</f>
        <v/>
      </c>
      <c r="H136" s="156"/>
      <c r="L136" s="156"/>
      <c r="M136" s="156"/>
    </row>
    <row r="137" spans="1:14" ht="15" customHeight="1" x14ac:dyDescent="0.25">
      <c r="A137" s="163"/>
      <c r="B137" s="164" t="s">
        <v>183</v>
      </c>
      <c r="C137" s="161" t="s">
        <v>137</v>
      </c>
      <c r="D137" s="161" t="s">
        <v>138</v>
      </c>
      <c r="E137" s="162"/>
      <c r="F137" s="161" t="s">
        <v>139</v>
      </c>
      <c r="G137" s="161" t="s">
        <v>140</v>
      </c>
      <c r="H137" s="156"/>
      <c r="L137" s="156"/>
      <c r="M137" s="156"/>
    </row>
    <row r="138" spans="1:14" s="230" customFormat="1" x14ac:dyDescent="0.25">
      <c r="A138" s="158" t="s">
        <v>184</v>
      </c>
      <c r="B138" s="190" t="s">
        <v>3</v>
      </c>
      <c r="C138" s="208">
        <v>17000</v>
      </c>
      <c r="D138" s="224"/>
      <c r="E138" s="231"/>
      <c r="F138" s="205">
        <f>IF($C$157=0,"",IF(C138="[for completion]","",IF(C138="","",C138/$C$157)))</f>
        <v>1</v>
      </c>
      <c r="G138" s="205" t="str">
        <f>IF($D$157=0,"",IF(D138="[for completion]","",IF(D138="","",D138/$D$157)))</f>
        <v/>
      </c>
      <c r="H138" s="156"/>
      <c r="I138" s="157"/>
      <c r="J138" s="157"/>
      <c r="K138" s="157"/>
      <c r="L138" s="156"/>
      <c r="M138" s="156"/>
      <c r="N138" s="156"/>
    </row>
    <row r="139" spans="1:14" s="230" customFormat="1" x14ac:dyDescent="0.25">
      <c r="A139" s="158" t="s">
        <v>185</v>
      </c>
      <c r="B139" s="190" t="s">
        <v>143</v>
      </c>
      <c r="C139" s="188"/>
      <c r="D139" s="188"/>
      <c r="E139" s="209"/>
      <c r="F139" s="188" t="str">
        <f>IF($C$157=0,"",IF(C139="[for completion]","",IF(C139="","",C139/$C$157)))</f>
        <v/>
      </c>
      <c r="G139" s="188" t="str">
        <f>IF($D$157=0,"",IF(D139="[for completion]","",IF(D139="","",D139/$D$157)))</f>
        <v/>
      </c>
      <c r="H139" s="156"/>
      <c r="I139" s="157"/>
      <c r="J139" s="157"/>
      <c r="K139" s="157"/>
      <c r="L139" s="156"/>
      <c r="M139" s="156"/>
      <c r="N139" s="156"/>
    </row>
    <row r="140" spans="1:14" s="230" customFormat="1" x14ac:dyDescent="0.25">
      <c r="A140" s="158" t="s">
        <v>186</v>
      </c>
      <c r="B140" s="190" t="s">
        <v>145</v>
      </c>
      <c r="C140" s="188"/>
      <c r="D140" s="188"/>
      <c r="E140" s="209"/>
      <c r="F140" s="188" t="str">
        <f>IF($C$157=0,"",IF(C140="[for completion]","",IF(C140="","",C140/$C$157)))</f>
        <v/>
      </c>
      <c r="G140" s="188" t="str">
        <f>IF($D$157=0,"",IF(D140="[for completion]","",IF(D140="","",D140/$D$157)))</f>
        <v/>
      </c>
      <c r="H140" s="156"/>
      <c r="I140" s="157"/>
      <c r="J140" s="157"/>
      <c r="K140" s="157"/>
      <c r="L140" s="156"/>
      <c r="M140" s="156"/>
      <c r="N140" s="156"/>
    </row>
    <row r="141" spans="1:14" s="230" customFormat="1" x14ac:dyDescent="0.25">
      <c r="A141" s="158" t="s">
        <v>187</v>
      </c>
      <c r="B141" s="190" t="s">
        <v>147</v>
      </c>
      <c r="C141" s="188"/>
      <c r="D141" s="188"/>
      <c r="E141" s="209"/>
      <c r="F141" s="188" t="str">
        <f>IF($C$157=0,"",IF(C141="[for completion]","",IF(C141="","",C141/$C$157)))</f>
        <v/>
      </c>
      <c r="G141" s="188" t="str">
        <f>IF($D$157=0,"",IF(D141="[for completion]","",IF(D141="","",D141/$D$157)))</f>
        <v/>
      </c>
      <c r="H141" s="156"/>
      <c r="I141" s="157"/>
      <c r="J141" s="157"/>
      <c r="K141" s="157"/>
      <c r="L141" s="156"/>
      <c r="M141" s="156"/>
      <c r="N141" s="156"/>
    </row>
    <row r="142" spans="1:14" s="230" customFormat="1" x14ac:dyDescent="0.25">
      <c r="A142" s="158" t="s">
        <v>188</v>
      </c>
      <c r="B142" s="190" t="s">
        <v>149</v>
      </c>
      <c r="C142" s="188"/>
      <c r="D142" s="188"/>
      <c r="E142" s="209"/>
      <c r="F142" s="188" t="str">
        <f>IF($C$157=0,"",IF(C142="[for completion]","",IF(C142="","",C142/$C$157)))</f>
        <v/>
      </c>
      <c r="G142" s="188" t="str">
        <f>IF($D$157=0,"",IF(D142="[for completion]","",IF(D142="","",D142/$D$157)))</f>
        <v/>
      </c>
      <c r="H142" s="156"/>
      <c r="I142" s="157"/>
      <c r="J142" s="157"/>
      <c r="K142" s="157"/>
      <c r="L142" s="156"/>
      <c r="M142" s="156"/>
      <c r="N142" s="156"/>
    </row>
    <row r="143" spans="1:14" s="230" customFormat="1" x14ac:dyDescent="0.25">
      <c r="A143" s="158" t="s">
        <v>189</v>
      </c>
      <c r="B143" s="190" t="s">
        <v>151</v>
      </c>
      <c r="C143" s="188"/>
      <c r="D143" s="188"/>
      <c r="E143" s="185"/>
      <c r="F143" s="188" t="str">
        <f>IF($C$157=0,"",IF(C143="[for completion]","",IF(C143="","",C143/$C$157)))</f>
        <v/>
      </c>
      <c r="G143" s="188" t="str">
        <f>IF($D$157=0,"",IF(D143="[for completion]","",IF(D143="","",D143/$D$157)))</f>
        <v/>
      </c>
      <c r="H143" s="156"/>
      <c r="I143" s="157"/>
      <c r="J143" s="157"/>
      <c r="K143" s="157"/>
      <c r="L143" s="156"/>
      <c r="M143" s="156"/>
      <c r="N143" s="156"/>
    </row>
    <row r="144" spans="1:14" x14ac:dyDescent="0.25">
      <c r="A144" s="158" t="s">
        <v>190</v>
      </c>
      <c r="B144" s="190" t="s">
        <v>153</v>
      </c>
      <c r="C144" s="188"/>
      <c r="D144" s="188"/>
      <c r="E144" s="185"/>
      <c r="F144" s="188" t="str">
        <f>IF($C$157=0,"",IF(C144="[for completion]","",IF(C144="","",C144/$C$157)))</f>
        <v/>
      </c>
      <c r="G144" s="188" t="str">
        <f>IF($D$157=0,"",IF(D144="[for completion]","",IF(D144="","",D144/$D$157)))</f>
        <v/>
      </c>
      <c r="H144" s="156"/>
      <c r="L144" s="156"/>
      <c r="M144" s="156"/>
    </row>
    <row r="145" spans="1:14" x14ac:dyDescent="0.25">
      <c r="A145" s="158" t="s">
        <v>191</v>
      </c>
      <c r="B145" s="190" t="s">
        <v>155</v>
      </c>
      <c r="C145" s="188"/>
      <c r="D145" s="188"/>
      <c r="E145" s="185"/>
      <c r="F145" s="188" t="str">
        <f>IF($C$157=0,"",IF(C145="[for completion]","",IF(C145="","",C145/$C$157)))</f>
        <v/>
      </c>
      <c r="G145" s="188" t="str">
        <f>IF($D$157=0,"",IF(D145="[for completion]","",IF(D145="","",D145/$D$157)))</f>
        <v/>
      </c>
      <c r="H145" s="156"/>
      <c r="L145" s="156"/>
      <c r="M145" s="156"/>
      <c r="N145" s="155"/>
    </row>
    <row r="146" spans="1:14" x14ac:dyDescent="0.25">
      <c r="A146" s="158" t="s">
        <v>192</v>
      </c>
      <c r="B146" s="190" t="s">
        <v>157</v>
      </c>
      <c r="C146" s="188"/>
      <c r="D146" s="188"/>
      <c r="E146" s="185"/>
      <c r="F146" s="188" t="str">
        <f>IF($C$157=0,"",IF(C146="[for completion]","",IF(C146="","",C146/$C$157)))</f>
        <v/>
      </c>
      <c r="G146" s="188" t="str">
        <f>IF($D$157=0,"",IF(D146="[for completion]","",IF(D146="","",D146/$D$157)))</f>
        <v/>
      </c>
      <c r="H146" s="156"/>
      <c r="L146" s="156"/>
      <c r="M146" s="156"/>
      <c r="N146" s="155"/>
    </row>
    <row r="147" spans="1:14" x14ac:dyDescent="0.25">
      <c r="A147" s="158" t="s">
        <v>193</v>
      </c>
      <c r="B147" s="158" t="s">
        <v>159</v>
      </c>
      <c r="C147" s="188"/>
      <c r="D147" s="188"/>
      <c r="F147" s="188" t="str">
        <f>IF($C$157=0,"",IF(C147="[for completion]","",IF(C147="","",C147/$C$157)))</f>
        <v/>
      </c>
      <c r="G147" s="188" t="str">
        <f>IF($D$157=0,"",IF(D147="[for completion]","",IF(D147="","",D147/$D$157)))</f>
        <v/>
      </c>
      <c r="H147" s="156"/>
      <c r="L147" s="156"/>
      <c r="M147" s="156"/>
      <c r="N147" s="155"/>
    </row>
    <row r="148" spans="1:14" x14ac:dyDescent="0.25">
      <c r="A148" s="158" t="s">
        <v>194</v>
      </c>
      <c r="B148" s="190" t="s">
        <v>161</v>
      </c>
      <c r="C148" s="188"/>
      <c r="D148" s="188"/>
      <c r="E148" s="185"/>
      <c r="F148" s="188" t="str">
        <f>IF($C$157=0,"",IF(C148="[for completion]","",IF(C148="","",C148/$C$157)))</f>
        <v/>
      </c>
      <c r="G148" s="188" t="str">
        <f>IF($D$157=0,"",IF(D148="[for completion]","",IF(D148="","",D148/$D$157)))</f>
        <v/>
      </c>
      <c r="H148" s="156"/>
      <c r="L148" s="156"/>
      <c r="M148" s="156"/>
      <c r="N148" s="155"/>
    </row>
    <row r="149" spans="1:14" x14ac:dyDescent="0.25">
      <c r="A149" s="158" t="s">
        <v>195</v>
      </c>
      <c r="B149" s="190" t="s">
        <v>163</v>
      </c>
      <c r="C149" s="188"/>
      <c r="D149" s="188"/>
      <c r="E149" s="185"/>
      <c r="F149" s="188" t="str">
        <f>IF($C$157=0,"",IF(C149="[for completion]","",IF(C149="","",C149/$C$157)))</f>
        <v/>
      </c>
      <c r="G149" s="188" t="str">
        <f>IF($D$157=0,"",IF(D149="[for completion]","",IF(D149="","",D149/$D$157)))</f>
        <v/>
      </c>
      <c r="H149" s="156"/>
      <c r="L149" s="156"/>
      <c r="M149" s="156"/>
      <c r="N149" s="155"/>
    </row>
    <row r="150" spans="1:14" x14ac:dyDescent="0.25">
      <c r="A150" s="158" t="s">
        <v>196</v>
      </c>
      <c r="B150" s="190" t="s">
        <v>165</v>
      </c>
      <c r="C150" s="188"/>
      <c r="D150" s="188"/>
      <c r="E150" s="185"/>
      <c r="F150" s="188" t="str">
        <f>IF($C$157=0,"",IF(C150="[for completion]","",IF(C150="","",C150/$C$157)))</f>
        <v/>
      </c>
      <c r="G150" s="188" t="str">
        <f>IF($D$157=0,"",IF(D150="[for completion]","",IF(D150="","",D150/$D$157)))</f>
        <v/>
      </c>
      <c r="H150" s="156"/>
      <c r="L150" s="156"/>
      <c r="M150" s="156"/>
      <c r="N150" s="155"/>
    </row>
    <row r="151" spans="1:14" x14ac:dyDescent="0.25">
      <c r="A151" s="158" t="s">
        <v>197</v>
      </c>
      <c r="B151" s="158" t="s">
        <v>1500</v>
      </c>
      <c r="C151" s="188"/>
      <c r="D151" s="188"/>
      <c r="E151" s="185"/>
      <c r="F151" s="188" t="str">
        <f>IF($C$157=0,"",IF(C151="[for completion]","",IF(C151="","",C151/$C$157)))</f>
        <v/>
      </c>
      <c r="G151" s="188" t="str">
        <f>IF($D$157=0,"",IF(D151="[for completion]","",IF(D151="","",D151/$D$157)))</f>
        <v/>
      </c>
      <c r="H151" s="156"/>
      <c r="L151" s="156"/>
      <c r="M151" s="156"/>
      <c r="N151" s="155"/>
    </row>
    <row r="152" spans="1:14" x14ac:dyDescent="0.25">
      <c r="A152" s="158" t="s">
        <v>198</v>
      </c>
      <c r="B152" s="196" t="s">
        <v>167</v>
      </c>
      <c r="C152" s="188"/>
      <c r="D152" s="188"/>
      <c r="E152" s="185"/>
      <c r="F152" s="188" t="str">
        <f>IF($C$157=0,"",IF(C152="[for completion]","",IF(C152="","",C152/$C$157)))</f>
        <v/>
      </c>
      <c r="G152" s="188" t="str">
        <f>IF($D$157=0,"",IF(D152="[for completion]","",IF(D152="","",D152/$D$157)))</f>
        <v/>
      </c>
      <c r="H152" s="156"/>
      <c r="L152" s="156"/>
      <c r="M152" s="156"/>
      <c r="N152" s="155"/>
    </row>
    <row r="153" spans="1:14" x14ac:dyDescent="0.25">
      <c r="A153" s="158" t="s">
        <v>199</v>
      </c>
      <c r="B153" s="190" t="s">
        <v>169</v>
      </c>
      <c r="C153" s="188"/>
      <c r="D153" s="188"/>
      <c r="E153" s="185"/>
      <c r="F153" s="188" t="str">
        <f>IF($C$157=0,"",IF(C153="[for completion]","",IF(C153="","",C153/$C$157)))</f>
        <v/>
      </c>
      <c r="G153" s="188" t="str">
        <f>IF($D$157=0,"",IF(D153="[for completion]","",IF(D153="","",D153/$D$157)))</f>
        <v/>
      </c>
      <c r="H153" s="156"/>
      <c r="L153" s="156"/>
      <c r="M153" s="156"/>
      <c r="N153" s="155"/>
    </row>
    <row r="154" spans="1:14" x14ac:dyDescent="0.25">
      <c r="A154" s="158" t="s">
        <v>200</v>
      </c>
      <c r="B154" s="190" t="s">
        <v>171</v>
      </c>
      <c r="C154" s="188"/>
      <c r="D154" s="188"/>
      <c r="E154" s="185"/>
      <c r="F154" s="188" t="str">
        <f>IF($C$157=0,"",IF(C154="[for completion]","",IF(C154="","",C154/$C$157)))</f>
        <v/>
      </c>
      <c r="G154" s="188" t="str">
        <f>IF($D$157=0,"",IF(D154="[for completion]","",IF(D154="","",D154/$D$157)))</f>
        <v/>
      </c>
      <c r="H154" s="156"/>
      <c r="L154" s="156"/>
      <c r="M154" s="156"/>
      <c r="N154" s="155"/>
    </row>
    <row r="155" spans="1:14" x14ac:dyDescent="0.25">
      <c r="A155" s="158" t="s">
        <v>201</v>
      </c>
      <c r="B155" s="190" t="s">
        <v>173</v>
      </c>
      <c r="C155" s="188"/>
      <c r="D155" s="188"/>
      <c r="E155" s="185"/>
      <c r="F155" s="188" t="str">
        <f>IF($C$157=0,"",IF(C155="[for completion]","",IF(C155="","",C155/$C$157)))</f>
        <v/>
      </c>
      <c r="G155" s="188" t="str">
        <f>IF($D$157=0,"",IF(D155="[for completion]","",IF(D155="","",D155/$D$157)))</f>
        <v/>
      </c>
      <c r="H155" s="156"/>
      <c r="L155" s="156"/>
      <c r="M155" s="156"/>
      <c r="N155" s="155"/>
    </row>
    <row r="156" spans="1:14" outlineLevel="1" x14ac:dyDescent="0.25">
      <c r="A156" s="158" t="s">
        <v>202</v>
      </c>
      <c r="B156" s="190" t="s">
        <v>70</v>
      </c>
      <c r="C156" s="188"/>
      <c r="D156" s="188"/>
      <c r="E156" s="185"/>
      <c r="F156" s="188" t="str">
        <f>IF($C$157=0,"",IF(C156="[for completion]","",IF(C156="","",C156/$C$157)))</f>
        <v/>
      </c>
      <c r="G156" s="188" t="str">
        <f>IF($D$157=0,"",IF(D156="[for completion]","",IF(D156="","",D156/$D$157)))</f>
        <v/>
      </c>
      <c r="H156" s="156"/>
      <c r="L156" s="156"/>
      <c r="M156" s="156"/>
      <c r="N156" s="155"/>
    </row>
    <row r="157" spans="1:14" outlineLevel="1" x14ac:dyDescent="0.25">
      <c r="A157" s="158" t="s">
        <v>203</v>
      </c>
      <c r="B157" s="195" t="s">
        <v>72</v>
      </c>
      <c r="C157" s="194">
        <f>SUM(C138:C156)</f>
        <v>17000</v>
      </c>
      <c r="D157" s="224"/>
      <c r="E157" s="229"/>
      <c r="F157" s="205">
        <f>SUM(F138:F156)</f>
        <v>1</v>
      </c>
      <c r="G157" s="205">
        <f>SUM(G138:G156)</f>
        <v>0</v>
      </c>
      <c r="H157" s="156"/>
      <c r="L157" s="156"/>
      <c r="M157" s="156"/>
      <c r="N157" s="155"/>
    </row>
    <row r="158" spans="1:14" outlineLevel="1" x14ac:dyDescent="0.25">
      <c r="A158" s="158" t="s">
        <v>204</v>
      </c>
      <c r="B158" s="159" t="s">
        <v>177</v>
      </c>
      <c r="C158" s="188"/>
      <c r="D158" s="188"/>
      <c r="E158" s="185"/>
      <c r="F158" s="188" t="str">
        <f>IF($C$157=0,"",IF(C158="[for completion]","",IF(C158="","",C158/$C$157)))</f>
        <v/>
      </c>
      <c r="G158" s="188" t="str">
        <f>IF($D$157=0,"",IF(D158="[for completion]","",IF(D158="","",D158/$D$157)))</f>
        <v/>
      </c>
      <c r="H158" s="156"/>
      <c r="L158" s="156"/>
      <c r="M158" s="156"/>
      <c r="N158" s="155"/>
    </row>
    <row r="159" spans="1:14" outlineLevel="1" x14ac:dyDescent="0.25">
      <c r="A159" s="158" t="s">
        <v>205</v>
      </c>
      <c r="B159" s="159" t="s">
        <v>177</v>
      </c>
      <c r="C159" s="188"/>
      <c r="D159" s="188"/>
      <c r="E159" s="185"/>
      <c r="F159" s="188" t="str">
        <f>IF($C$157=0,"",IF(C159="[for completion]","",IF(C159="","",C159/$C$157)))</f>
        <v/>
      </c>
      <c r="G159" s="188" t="str">
        <f>IF($D$157=0,"",IF(D159="[for completion]","",IF(D159="","",D159/$D$157)))</f>
        <v/>
      </c>
      <c r="H159" s="156"/>
      <c r="L159" s="156"/>
      <c r="M159" s="156"/>
      <c r="N159" s="155"/>
    </row>
    <row r="160" spans="1:14" outlineLevel="1" x14ac:dyDescent="0.25">
      <c r="A160" s="158" t="s">
        <v>206</v>
      </c>
      <c r="B160" s="159" t="s">
        <v>177</v>
      </c>
      <c r="C160" s="188"/>
      <c r="D160" s="188"/>
      <c r="E160" s="185"/>
      <c r="F160" s="188" t="str">
        <f>IF($C$157=0,"",IF(C160="[for completion]","",IF(C160="","",C160/$C$157)))</f>
        <v/>
      </c>
      <c r="G160" s="188" t="str">
        <f>IF($D$157=0,"",IF(D160="[for completion]","",IF(D160="","",D160/$D$157)))</f>
        <v/>
      </c>
      <c r="H160" s="156"/>
      <c r="L160" s="156"/>
      <c r="M160" s="156"/>
      <c r="N160" s="155"/>
    </row>
    <row r="161" spans="1:14" outlineLevel="1" x14ac:dyDescent="0.25">
      <c r="A161" s="158" t="s">
        <v>207</v>
      </c>
      <c r="B161" s="159" t="s">
        <v>177</v>
      </c>
      <c r="C161" s="188"/>
      <c r="D161" s="188"/>
      <c r="E161" s="185"/>
      <c r="F161" s="188" t="str">
        <f>IF($C$157=0,"",IF(C161="[for completion]","",IF(C161="","",C161/$C$157)))</f>
        <v/>
      </c>
      <c r="G161" s="188" t="str">
        <f>IF($D$157=0,"",IF(D161="[for completion]","",IF(D161="","",D161/$D$157)))</f>
        <v/>
      </c>
      <c r="H161" s="156"/>
      <c r="L161" s="156"/>
      <c r="M161" s="156"/>
      <c r="N161" s="155"/>
    </row>
    <row r="162" spans="1:14" outlineLevel="1" x14ac:dyDescent="0.25">
      <c r="A162" s="158" t="s">
        <v>208</v>
      </c>
      <c r="B162" s="159" t="s">
        <v>177</v>
      </c>
      <c r="C162" s="188"/>
      <c r="D162" s="188"/>
      <c r="E162" s="185"/>
      <c r="F162" s="188" t="str">
        <f>IF($C$157=0,"",IF(C162="[for completion]","",IF(C162="","",C162/$C$157)))</f>
        <v/>
      </c>
      <c r="G162" s="188" t="str">
        <f>IF($D$157=0,"",IF(D162="[for completion]","",IF(D162="","",D162/$D$157)))</f>
        <v/>
      </c>
      <c r="H162" s="156"/>
      <c r="L162" s="156"/>
      <c r="M162" s="156"/>
      <c r="N162" s="155"/>
    </row>
    <row r="163" spans="1:14" ht="15" customHeight="1" x14ac:dyDescent="0.25">
      <c r="A163" s="163"/>
      <c r="B163" s="164" t="s">
        <v>209</v>
      </c>
      <c r="C163" s="228" t="s">
        <v>137</v>
      </c>
      <c r="D163" s="228" t="s">
        <v>138</v>
      </c>
      <c r="E163" s="162"/>
      <c r="F163" s="228" t="s">
        <v>139</v>
      </c>
      <c r="G163" s="228" t="s">
        <v>140</v>
      </c>
      <c r="H163" s="156"/>
      <c r="L163" s="156"/>
      <c r="M163" s="156"/>
      <c r="N163" s="155"/>
    </row>
    <row r="164" spans="1:14" x14ac:dyDescent="0.25">
      <c r="A164" s="158" t="s">
        <v>210</v>
      </c>
      <c r="B164" s="227" t="s">
        <v>211</v>
      </c>
      <c r="C164" s="208">
        <v>17000</v>
      </c>
      <c r="D164" s="224"/>
      <c r="E164" s="223"/>
      <c r="F164" s="205">
        <f>IF($C$167=0,"",IF(C164="[for completion]","",IF(C164="","",C164/$C$167)))</f>
        <v>1</v>
      </c>
      <c r="G164" s="205" t="str">
        <f>IF($D$167=0,"",IF(D164="[for completion]","",IF(D164="","",D164/$D$167)))</f>
        <v/>
      </c>
      <c r="H164" s="156"/>
      <c r="L164" s="156"/>
      <c r="M164" s="156"/>
      <c r="N164" s="155"/>
    </row>
    <row r="165" spans="1:14" x14ac:dyDescent="0.25">
      <c r="A165" s="158" t="s">
        <v>212</v>
      </c>
      <c r="B165" s="227" t="s">
        <v>213</v>
      </c>
      <c r="C165" s="188"/>
      <c r="D165" s="188"/>
      <c r="E165" s="192"/>
      <c r="F165" s="188" t="str">
        <f>IF($C$167=0,"",IF(C165="[for completion]","",IF(C165="","",C165/$C$167)))</f>
        <v/>
      </c>
      <c r="G165" s="188" t="str">
        <f>IF($D$167=0,"",IF(D165="[for completion]","",IF(D165="","",D165/$D$167)))</f>
        <v/>
      </c>
      <c r="H165" s="156"/>
      <c r="L165" s="156"/>
      <c r="M165" s="156"/>
      <c r="N165" s="155"/>
    </row>
    <row r="166" spans="1:14" x14ac:dyDescent="0.25">
      <c r="A166" s="158" t="s">
        <v>214</v>
      </c>
      <c r="B166" s="227" t="s">
        <v>70</v>
      </c>
      <c r="C166" s="188"/>
      <c r="D166" s="188"/>
      <c r="E166" s="192"/>
      <c r="F166" s="188" t="str">
        <f>IF($C$167=0,"",IF(C166="[for completion]","",IF(C166="","",C166/$C$167)))</f>
        <v/>
      </c>
      <c r="G166" s="188" t="str">
        <f>IF($D$167=0,"",IF(D166="[for completion]","",IF(D166="","",D166/$D$167)))</f>
        <v/>
      </c>
      <c r="H166" s="156"/>
      <c r="L166" s="156"/>
      <c r="M166" s="156"/>
      <c r="N166" s="155"/>
    </row>
    <row r="167" spans="1:14" x14ac:dyDescent="0.25">
      <c r="A167" s="158" t="s">
        <v>215</v>
      </c>
      <c r="B167" s="226" t="s">
        <v>72</v>
      </c>
      <c r="C167" s="225">
        <f>SUM(C164:C166)</f>
        <v>17000</v>
      </c>
      <c r="D167" s="224"/>
      <c r="E167" s="223"/>
      <c r="F167" s="222">
        <f>SUM(F164:F166)</f>
        <v>1</v>
      </c>
      <c r="G167" s="221">
        <f>SUM(G164:G166)</f>
        <v>0</v>
      </c>
      <c r="H167" s="156"/>
      <c r="L167" s="156"/>
      <c r="M167" s="156"/>
      <c r="N167" s="155"/>
    </row>
    <row r="168" spans="1:14" outlineLevel="1" x14ac:dyDescent="0.25">
      <c r="A168" s="158" t="s">
        <v>216</v>
      </c>
      <c r="B168" s="220"/>
      <c r="C168" s="219"/>
      <c r="D168" s="219"/>
      <c r="E168" s="192"/>
      <c r="F168" s="218"/>
      <c r="G168" s="217"/>
      <c r="H168" s="156"/>
      <c r="L168" s="156"/>
      <c r="M168" s="156"/>
      <c r="N168" s="155"/>
    </row>
    <row r="169" spans="1:14" outlineLevel="1" x14ac:dyDescent="0.25">
      <c r="A169" s="158" t="s">
        <v>217</v>
      </c>
      <c r="B169" s="220"/>
      <c r="C169" s="219"/>
      <c r="D169" s="219"/>
      <c r="E169" s="192"/>
      <c r="F169" s="218"/>
      <c r="G169" s="217"/>
      <c r="H169" s="156"/>
      <c r="L169" s="156"/>
      <c r="M169" s="156"/>
      <c r="N169" s="155"/>
    </row>
    <row r="170" spans="1:14" outlineLevel="1" x14ac:dyDescent="0.25">
      <c r="A170" s="158" t="s">
        <v>218</v>
      </c>
      <c r="B170" s="220"/>
      <c r="C170" s="219"/>
      <c r="D170" s="219"/>
      <c r="E170" s="192"/>
      <c r="F170" s="218"/>
      <c r="G170" s="217"/>
      <c r="H170" s="156"/>
      <c r="L170" s="156"/>
      <c r="M170" s="156"/>
      <c r="N170" s="155"/>
    </row>
    <row r="171" spans="1:14" outlineLevel="1" x14ac:dyDescent="0.25">
      <c r="A171" s="158" t="s">
        <v>219</v>
      </c>
      <c r="B171" s="220"/>
      <c r="C171" s="219"/>
      <c r="D171" s="219"/>
      <c r="E171" s="192"/>
      <c r="F171" s="218"/>
      <c r="G171" s="217"/>
      <c r="H171" s="156"/>
      <c r="L171" s="156"/>
      <c r="M171" s="156"/>
      <c r="N171" s="155"/>
    </row>
    <row r="172" spans="1:14" outlineLevel="1" x14ac:dyDescent="0.25">
      <c r="A172" s="158" t="s">
        <v>220</v>
      </c>
      <c r="B172" s="220"/>
      <c r="C172" s="219"/>
      <c r="D172" s="219"/>
      <c r="E172" s="192"/>
      <c r="F172" s="218"/>
      <c r="G172" s="217"/>
      <c r="H172" s="156"/>
      <c r="L172" s="156"/>
      <c r="M172" s="156"/>
      <c r="N172" s="155"/>
    </row>
    <row r="173" spans="1:14" ht="15" customHeight="1" x14ac:dyDescent="0.25">
      <c r="A173" s="163"/>
      <c r="B173" s="164" t="s">
        <v>221</v>
      </c>
      <c r="C173" s="163" t="s">
        <v>59</v>
      </c>
      <c r="D173" s="163"/>
      <c r="E173" s="162"/>
      <c r="F173" s="161" t="s">
        <v>222</v>
      </c>
      <c r="G173" s="161"/>
      <c r="H173" s="156"/>
      <c r="L173" s="156"/>
      <c r="M173" s="156"/>
      <c r="N173" s="155"/>
    </row>
    <row r="174" spans="1:14" ht="15" customHeight="1" x14ac:dyDescent="0.25">
      <c r="A174" s="158" t="s">
        <v>223</v>
      </c>
      <c r="B174" s="190" t="s">
        <v>224</v>
      </c>
      <c r="C174" s="172">
        <v>0</v>
      </c>
      <c r="D174" s="216"/>
      <c r="E174" s="165"/>
      <c r="F174" s="191">
        <f>IF($C$179=0,"",IF(C174="[for completion]","",C174/$C$179))</f>
        <v>0</v>
      </c>
      <c r="G174" s="204"/>
      <c r="H174" s="156"/>
      <c r="L174" s="156"/>
      <c r="M174" s="156"/>
      <c r="N174" s="155"/>
    </row>
    <row r="175" spans="1:14" ht="30.75" customHeight="1" x14ac:dyDescent="0.25">
      <c r="A175" s="158" t="s">
        <v>225</v>
      </c>
      <c r="B175" s="190" t="s">
        <v>226</v>
      </c>
      <c r="C175" s="172">
        <v>266.5</v>
      </c>
      <c r="D175" s="177"/>
      <c r="E175" s="198"/>
      <c r="F175" s="191">
        <f>IF($C$179=0,"",IF(C175="[for completion]","",C175/$C$179))</f>
        <v>0.22368180361181883</v>
      </c>
      <c r="G175" s="204"/>
      <c r="H175" s="156"/>
      <c r="L175" s="156"/>
      <c r="M175" s="156"/>
      <c r="N175" s="155"/>
    </row>
    <row r="176" spans="1:14" x14ac:dyDescent="0.25">
      <c r="A176" s="158" t="s">
        <v>227</v>
      </c>
      <c r="B176" s="190" t="s">
        <v>228</v>
      </c>
      <c r="C176" s="172">
        <v>0</v>
      </c>
      <c r="D176" s="177"/>
      <c r="E176" s="198"/>
      <c r="F176" s="191">
        <f>IF($C$179=0,"",IF(C176="[for completion]","",C176/$C$179))</f>
        <v>0</v>
      </c>
      <c r="G176" s="204"/>
      <c r="H176" s="156"/>
      <c r="L176" s="156"/>
      <c r="M176" s="156"/>
      <c r="N176" s="155"/>
    </row>
    <row r="177" spans="1:14" x14ac:dyDescent="0.25">
      <c r="A177" s="158" t="s">
        <v>229</v>
      </c>
      <c r="B177" s="190" t="s">
        <v>230</v>
      </c>
      <c r="C177" s="172">
        <v>924.92458481999995</v>
      </c>
      <c r="D177" s="177"/>
      <c r="E177" s="198"/>
      <c r="F177" s="191">
        <f>IF($C$179=0,"",IF(C177="[for completion]","",C177/$C$179))</f>
        <v>0.77631819638818123</v>
      </c>
      <c r="G177" s="204"/>
      <c r="H177" s="156"/>
      <c r="L177" s="156"/>
      <c r="M177" s="156"/>
      <c r="N177" s="155"/>
    </row>
    <row r="178" spans="1:14" x14ac:dyDescent="0.25">
      <c r="A178" s="158" t="s">
        <v>231</v>
      </c>
      <c r="B178" s="190" t="s">
        <v>70</v>
      </c>
      <c r="C178" s="172">
        <v>0</v>
      </c>
      <c r="D178" s="177"/>
      <c r="E178" s="198"/>
      <c r="F178" s="191">
        <f>IF($C$179=0,"",IF(C178="[for completion]","",C178/$C$179))</f>
        <v>0</v>
      </c>
      <c r="G178" s="204"/>
      <c r="H178" s="156"/>
      <c r="L178" s="156"/>
      <c r="M178" s="156"/>
      <c r="N178" s="155"/>
    </row>
    <row r="179" spans="1:14" x14ac:dyDescent="0.25">
      <c r="A179" s="158" t="s">
        <v>232</v>
      </c>
      <c r="B179" s="195" t="s">
        <v>72</v>
      </c>
      <c r="C179" s="215">
        <f>SUM(C174:C178)</f>
        <v>1191.4245848199998</v>
      </c>
      <c r="D179" s="201"/>
      <c r="E179" s="200"/>
      <c r="F179" s="214">
        <f>SUM(F174:F178)</f>
        <v>1</v>
      </c>
      <c r="G179" s="204"/>
      <c r="H179" s="156"/>
      <c r="L179" s="156"/>
      <c r="M179" s="156"/>
      <c r="N179" s="155"/>
    </row>
    <row r="180" spans="1:14" outlineLevel="1" x14ac:dyDescent="0.25">
      <c r="A180" s="158" t="s">
        <v>233</v>
      </c>
      <c r="B180" s="211" t="s">
        <v>234</v>
      </c>
      <c r="C180" s="188"/>
      <c r="D180" s="177"/>
      <c r="E180" s="198"/>
      <c r="F180" s="209"/>
      <c r="G180" s="204"/>
      <c r="H180" s="156"/>
      <c r="L180" s="156"/>
      <c r="M180" s="156"/>
      <c r="N180" s="155"/>
    </row>
    <row r="181" spans="1:14" s="210" customFormat="1" ht="28.8" outlineLevel="1" x14ac:dyDescent="0.25">
      <c r="A181" s="158" t="s">
        <v>235</v>
      </c>
      <c r="B181" s="211" t="s">
        <v>236</v>
      </c>
      <c r="C181" s="213"/>
      <c r="D181" s="212"/>
      <c r="F181" s="209"/>
      <c r="G181" s="212"/>
    </row>
    <row r="182" spans="1:14" ht="28.8" outlineLevel="1" x14ac:dyDescent="0.25">
      <c r="A182" s="158" t="s">
        <v>237</v>
      </c>
      <c r="B182" s="211" t="s">
        <v>238</v>
      </c>
      <c r="C182" s="188"/>
      <c r="D182" s="177"/>
      <c r="E182" s="198"/>
      <c r="F182" s="209"/>
      <c r="G182" s="204"/>
      <c r="H182" s="156"/>
      <c r="L182" s="156"/>
      <c r="M182" s="156"/>
      <c r="N182" s="155"/>
    </row>
    <row r="183" spans="1:14" outlineLevel="1" x14ac:dyDescent="0.25">
      <c r="A183" s="158" t="s">
        <v>239</v>
      </c>
      <c r="B183" s="211" t="s">
        <v>240</v>
      </c>
      <c r="C183" s="188"/>
      <c r="D183" s="177"/>
      <c r="E183" s="198"/>
      <c r="F183" s="209"/>
      <c r="G183" s="204"/>
      <c r="H183" s="156"/>
      <c r="L183" s="156"/>
      <c r="M183" s="156"/>
      <c r="N183" s="155"/>
    </row>
    <row r="184" spans="1:14" s="210" customFormat="1" outlineLevel="1" x14ac:dyDescent="0.25">
      <c r="A184" s="158" t="s">
        <v>241</v>
      </c>
      <c r="B184" s="211" t="s">
        <v>242</v>
      </c>
      <c r="C184" s="213"/>
      <c r="D184" s="212"/>
      <c r="F184" s="209"/>
      <c r="G184" s="212"/>
    </row>
    <row r="185" spans="1:14" outlineLevel="1" x14ac:dyDescent="0.25">
      <c r="A185" s="158" t="s">
        <v>243</v>
      </c>
      <c r="B185" s="211" t="s">
        <v>244</v>
      </c>
      <c r="C185" s="188"/>
      <c r="D185" s="177"/>
      <c r="E185" s="198"/>
      <c r="F185" s="209"/>
      <c r="G185" s="204"/>
      <c r="H185" s="156"/>
      <c r="L185" s="156"/>
      <c r="M185" s="156"/>
      <c r="N185" s="155"/>
    </row>
    <row r="186" spans="1:14" outlineLevel="1" x14ac:dyDescent="0.25">
      <c r="A186" s="158" t="s">
        <v>245</v>
      </c>
      <c r="B186" s="211" t="s">
        <v>246</v>
      </c>
      <c r="C186" s="188"/>
      <c r="D186" s="177"/>
      <c r="E186" s="198"/>
      <c r="F186" s="209"/>
      <c r="G186" s="204"/>
      <c r="H186" s="156"/>
      <c r="L186" s="156"/>
      <c r="M186" s="156"/>
      <c r="N186" s="155"/>
    </row>
    <row r="187" spans="1:14" outlineLevel="1" x14ac:dyDescent="0.25">
      <c r="A187" s="158" t="s">
        <v>247</v>
      </c>
      <c r="B187" s="211" t="s">
        <v>248</v>
      </c>
      <c r="C187" s="188"/>
      <c r="D187" s="177"/>
      <c r="E187" s="198"/>
      <c r="F187" s="209"/>
      <c r="G187" s="204"/>
      <c r="H187" s="156"/>
      <c r="L187" s="156"/>
      <c r="M187" s="156"/>
      <c r="N187" s="155"/>
    </row>
    <row r="188" spans="1:14" outlineLevel="1" x14ac:dyDescent="0.25">
      <c r="A188" s="158" t="s">
        <v>249</v>
      </c>
      <c r="B188" s="210"/>
      <c r="E188" s="198"/>
      <c r="F188" s="209"/>
      <c r="G188" s="209"/>
      <c r="H188" s="156"/>
      <c r="L188" s="156"/>
      <c r="M188" s="156"/>
      <c r="N188" s="155"/>
    </row>
    <row r="189" spans="1:14" outlineLevel="1" x14ac:dyDescent="0.25">
      <c r="A189" s="158" t="s">
        <v>250</v>
      </c>
      <c r="B189" s="210"/>
      <c r="E189" s="198"/>
      <c r="F189" s="209"/>
      <c r="G189" s="209"/>
      <c r="H189" s="156"/>
      <c r="L189" s="156"/>
      <c r="M189" s="156"/>
      <c r="N189" s="155"/>
    </row>
    <row r="190" spans="1:14" outlineLevel="1" x14ac:dyDescent="0.25">
      <c r="A190" s="158" t="s">
        <v>251</v>
      </c>
      <c r="B190" s="210"/>
      <c r="E190" s="198"/>
      <c r="F190" s="209"/>
      <c r="G190" s="209"/>
      <c r="H190" s="156"/>
      <c r="L190" s="156"/>
      <c r="M190" s="156"/>
      <c r="N190" s="155"/>
    </row>
    <row r="191" spans="1:14" outlineLevel="1" x14ac:dyDescent="0.25">
      <c r="A191" s="158" t="s">
        <v>252</v>
      </c>
      <c r="B191" s="159"/>
      <c r="E191" s="198"/>
      <c r="F191" s="209"/>
      <c r="G191" s="209"/>
      <c r="H191" s="156"/>
      <c r="L191" s="156"/>
      <c r="M191" s="156"/>
      <c r="N191" s="155"/>
    </row>
    <row r="192" spans="1:14" ht="15" customHeight="1" x14ac:dyDescent="0.25">
      <c r="A192" s="163"/>
      <c r="B192" s="164" t="s">
        <v>253</v>
      </c>
      <c r="C192" s="163" t="s">
        <v>59</v>
      </c>
      <c r="D192" s="163"/>
      <c r="E192" s="162"/>
      <c r="F192" s="161" t="s">
        <v>222</v>
      </c>
      <c r="G192" s="161"/>
      <c r="H192" s="156"/>
      <c r="L192" s="156"/>
      <c r="M192" s="156"/>
      <c r="N192" s="155"/>
    </row>
    <row r="193" spans="1:14" x14ac:dyDescent="0.25">
      <c r="A193" s="158" t="s">
        <v>254</v>
      </c>
      <c r="B193" s="190" t="s">
        <v>255</v>
      </c>
      <c r="C193" s="208">
        <v>266.5</v>
      </c>
      <c r="D193" s="207"/>
      <c r="E193" s="206"/>
      <c r="F193" s="205">
        <f>IF($C$209=0,"",IF(C193="[for completion]","",C193/$C$209))</f>
        <v>1</v>
      </c>
      <c r="G193" s="204"/>
      <c r="H193" s="156"/>
      <c r="L193" s="156"/>
      <c r="M193" s="156"/>
      <c r="N193" s="155"/>
    </row>
    <row r="194" spans="1:14" x14ac:dyDescent="0.25">
      <c r="A194" s="158" t="s">
        <v>256</v>
      </c>
      <c r="B194" s="190" t="s">
        <v>257</v>
      </c>
      <c r="C194" s="172"/>
      <c r="D194" s="177"/>
      <c r="E194" s="198"/>
      <c r="F194" s="191"/>
      <c r="G194" s="197"/>
      <c r="H194" s="156"/>
      <c r="L194" s="156"/>
      <c r="M194" s="156"/>
      <c r="N194" s="155"/>
    </row>
    <row r="195" spans="1:14" x14ac:dyDescent="0.25">
      <c r="A195" s="158" t="s">
        <v>258</v>
      </c>
      <c r="B195" s="190" t="s">
        <v>259</v>
      </c>
      <c r="C195" s="172"/>
      <c r="D195" s="177"/>
      <c r="E195" s="198"/>
      <c r="F195" s="191"/>
      <c r="G195" s="197"/>
      <c r="H195" s="156"/>
      <c r="L195" s="156"/>
      <c r="M195" s="156"/>
      <c r="N195" s="155"/>
    </row>
    <row r="196" spans="1:14" x14ac:dyDescent="0.25">
      <c r="A196" s="158" t="s">
        <v>260</v>
      </c>
      <c r="B196" s="190" t="s">
        <v>261</v>
      </c>
      <c r="C196" s="172"/>
      <c r="D196" s="177"/>
      <c r="E196" s="198"/>
      <c r="F196" s="191"/>
      <c r="G196" s="197"/>
      <c r="H196" s="156"/>
      <c r="L196" s="156"/>
      <c r="M196" s="156"/>
      <c r="N196" s="155"/>
    </row>
    <row r="197" spans="1:14" x14ac:dyDescent="0.25">
      <c r="A197" s="158" t="s">
        <v>262</v>
      </c>
      <c r="B197" s="190" t="s">
        <v>263</v>
      </c>
      <c r="C197" s="172"/>
      <c r="D197" s="177"/>
      <c r="E197" s="198"/>
      <c r="F197" s="191"/>
      <c r="G197" s="197"/>
      <c r="H197" s="156"/>
      <c r="L197" s="156"/>
      <c r="M197" s="156"/>
      <c r="N197" s="155"/>
    </row>
    <row r="198" spans="1:14" x14ac:dyDescent="0.25">
      <c r="A198" s="158" t="s">
        <v>264</v>
      </c>
      <c r="B198" s="158" t="s">
        <v>265</v>
      </c>
      <c r="C198" s="172"/>
      <c r="D198" s="177"/>
      <c r="E198" s="198"/>
      <c r="F198" s="191"/>
      <c r="G198" s="197"/>
      <c r="H198" s="156"/>
      <c r="L198" s="156"/>
      <c r="M198" s="156"/>
      <c r="N198" s="155"/>
    </row>
    <row r="199" spans="1:14" x14ac:dyDescent="0.25">
      <c r="A199" s="158" t="s">
        <v>266</v>
      </c>
      <c r="B199" s="190" t="s">
        <v>267</v>
      </c>
      <c r="C199" s="172"/>
      <c r="D199" s="177"/>
      <c r="E199" s="198"/>
      <c r="F199" s="191"/>
      <c r="G199" s="197"/>
      <c r="H199" s="156"/>
      <c r="L199" s="156"/>
      <c r="M199" s="156"/>
      <c r="N199" s="155"/>
    </row>
    <row r="200" spans="1:14" x14ac:dyDescent="0.25">
      <c r="A200" s="158" t="s">
        <v>268</v>
      </c>
      <c r="B200" s="190" t="s">
        <v>269</v>
      </c>
      <c r="C200" s="172"/>
      <c r="D200" s="177"/>
      <c r="E200" s="198"/>
      <c r="F200" s="191"/>
      <c r="G200" s="197"/>
      <c r="H200" s="156"/>
      <c r="L200" s="156"/>
      <c r="M200" s="156"/>
      <c r="N200" s="155"/>
    </row>
    <row r="201" spans="1:14" x14ac:dyDescent="0.25">
      <c r="A201" s="158" t="s">
        <v>270</v>
      </c>
      <c r="B201" s="190" t="s">
        <v>271</v>
      </c>
      <c r="C201" s="172"/>
      <c r="D201" s="177"/>
      <c r="E201" s="198"/>
      <c r="F201" s="191"/>
      <c r="G201" s="197"/>
      <c r="H201" s="156"/>
      <c r="L201" s="156"/>
      <c r="M201" s="156"/>
      <c r="N201" s="155"/>
    </row>
    <row r="202" spans="1:14" x14ac:dyDescent="0.25">
      <c r="A202" s="158" t="s">
        <v>272</v>
      </c>
      <c r="B202" s="190" t="s">
        <v>273</v>
      </c>
      <c r="C202" s="172"/>
      <c r="D202" s="177"/>
      <c r="E202" s="198"/>
      <c r="F202" s="191"/>
      <c r="G202" s="197"/>
      <c r="H202" s="156"/>
      <c r="L202" s="156"/>
      <c r="M202" s="156"/>
      <c r="N202" s="155"/>
    </row>
    <row r="203" spans="1:14" x14ac:dyDescent="0.25">
      <c r="A203" s="158" t="s">
        <v>274</v>
      </c>
      <c r="B203" s="190" t="s">
        <v>275</v>
      </c>
      <c r="C203" s="172"/>
      <c r="D203" s="177"/>
      <c r="E203" s="198"/>
      <c r="F203" s="191"/>
      <c r="G203" s="197"/>
      <c r="H203" s="156"/>
      <c r="L203" s="156"/>
      <c r="M203" s="156"/>
      <c r="N203" s="155"/>
    </row>
    <row r="204" spans="1:14" x14ac:dyDescent="0.25">
      <c r="A204" s="158" t="s">
        <v>276</v>
      </c>
      <c r="B204" s="190" t="s">
        <v>277</v>
      </c>
      <c r="C204" s="172"/>
      <c r="D204" s="177"/>
      <c r="E204" s="198"/>
      <c r="F204" s="191"/>
      <c r="G204" s="197"/>
      <c r="H204" s="156"/>
      <c r="L204" s="156"/>
      <c r="M204" s="156"/>
      <c r="N204" s="155"/>
    </row>
    <row r="205" spans="1:14" x14ac:dyDescent="0.25">
      <c r="A205" s="158" t="s">
        <v>278</v>
      </c>
      <c r="B205" s="190" t="s">
        <v>279</v>
      </c>
      <c r="C205" s="172"/>
      <c r="D205" s="177"/>
      <c r="E205" s="198"/>
      <c r="F205" s="191"/>
      <c r="G205" s="197"/>
      <c r="H205" s="156"/>
      <c r="L205" s="156"/>
      <c r="M205" s="156"/>
      <c r="N205" s="155"/>
    </row>
    <row r="206" spans="1:14" x14ac:dyDescent="0.25">
      <c r="A206" s="158" t="s">
        <v>280</v>
      </c>
      <c r="B206" s="190" t="s">
        <v>281</v>
      </c>
      <c r="C206" s="172"/>
      <c r="D206" s="177"/>
      <c r="E206" s="198"/>
      <c r="F206" s="191"/>
      <c r="G206" s="197"/>
      <c r="H206" s="156"/>
      <c r="L206" s="156"/>
      <c r="M206" s="156"/>
      <c r="N206" s="155"/>
    </row>
    <row r="207" spans="1:14" x14ac:dyDescent="0.25">
      <c r="A207" s="158" t="s">
        <v>282</v>
      </c>
      <c r="B207" s="190" t="s">
        <v>70</v>
      </c>
      <c r="C207" s="172"/>
      <c r="D207" s="177"/>
      <c r="E207" s="198"/>
      <c r="F207" s="191"/>
      <c r="G207" s="197"/>
      <c r="H207" s="156"/>
      <c r="L207" s="156"/>
      <c r="M207" s="156"/>
      <c r="N207" s="155"/>
    </row>
    <row r="208" spans="1:14" x14ac:dyDescent="0.25">
      <c r="A208" s="158" t="s">
        <v>283</v>
      </c>
      <c r="B208" s="203" t="s">
        <v>284</v>
      </c>
      <c r="C208" s="172">
        <v>266.5</v>
      </c>
      <c r="D208" s="186"/>
      <c r="E208" s="198"/>
      <c r="F208" s="191">
        <f>IF($C$209=0,"",IF(C208="[for completion]","",C208/$C$209))</f>
        <v>1</v>
      </c>
      <c r="G208" s="197"/>
      <c r="H208" s="156"/>
      <c r="L208" s="156"/>
      <c r="M208" s="156"/>
      <c r="N208" s="155"/>
    </row>
    <row r="209" spans="1:14" outlineLevel="1" x14ac:dyDescent="0.25">
      <c r="A209" s="158" t="s">
        <v>285</v>
      </c>
      <c r="B209" s="195" t="s">
        <v>72</v>
      </c>
      <c r="C209" s="202">
        <f>SUM(C193:C207)</f>
        <v>266.5</v>
      </c>
      <c r="D209" s="201"/>
      <c r="E209" s="200"/>
      <c r="F209" s="199">
        <f>SUM(F193:F207)</f>
        <v>1</v>
      </c>
      <c r="G209" s="198"/>
      <c r="H209" s="156"/>
      <c r="L209" s="156"/>
      <c r="M209" s="156"/>
      <c r="N209" s="155"/>
    </row>
    <row r="210" spans="1:14" outlineLevel="1" x14ac:dyDescent="0.25">
      <c r="A210" s="158" t="s">
        <v>1499</v>
      </c>
      <c r="B210" s="159" t="s">
        <v>177</v>
      </c>
      <c r="C210" s="188"/>
      <c r="D210" s="177"/>
      <c r="E210" s="198"/>
      <c r="F210" s="191">
        <f>IF($C$209=0,"",IF(C210="[for completion]","",C210/$C$209))</f>
        <v>0</v>
      </c>
      <c r="G210" s="197"/>
      <c r="H210" s="156"/>
      <c r="L210" s="156"/>
      <c r="M210" s="156"/>
      <c r="N210" s="155"/>
    </row>
    <row r="211" spans="1:14" outlineLevel="1" x14ac:dyDescent="0.25">
      <c r="A211" s="158" t="s">
        <v>286</v>
      </c>
      <c r="B211" s="159" t="s">
        <v>177</v>
      </c>
      <c r="C211" s="188"/>
      <c r="D211" s="177"/>
      <c r="E211" s="198"/>
      <c r="F211" s="191">
        <f>IF($C$209=0,"",IF(C211="[for completion]","",C211/$C$209))</f>
        <v>0</v>
      </c>
      <c r="G211" s="197"/>
      <c r="H211" s="156"/>
      <c r="L211" s="156"/>
      <c r="M211" s="156"/>
      <c r="N211" s="155"/>
    </row>
    <row r="212" spans="1:14" outlineLevel="1" x14ac:dyDescent="0.25">
      <c r="A212" s="158" t="s">
        <v>287</v>
      </c>
      <c r="B212" s="159" t="s">
        <v>177</v>
      </c>
      <c r="C212" s="188"/>
      <c r="D212" s="177"/>
      <c r="E212" s="198"/>
      <c r="F212" s="191">
        <f>IF($C$209=0,"",IF(C212="[for completion]","",C212/$C$209))</f>
        <v>0</v>
      </c>
      <c r="G212" s="197"/>
      <c r="H212" s="156"/>
      <c r="L212" s="156"/>
      <c r="M212" s="156"/>
      <c r="N212" s="155"/>
    </row>
    <row r="213" spans="1:14" outlineLevel="1" x14ac:dyDescent="0.25">
      <c r="A213" s="158" t="s">
        <v>288</v>
      </c>
      <c r="B213" s="159" t="s">
        <v>177</v>
      </c>
      <c r="C213" s="188"/>
      <c r="D213" s="177"/>
      <c r="E213" s="198"/>
      <c r="F213" s="191">
        <f>IF($C$209=0,"",IF(C213="[for completion]","",C213/$C$209))</f>
        <v>0</v>
      </c>
      <c r="G213" s="197"/>
      <c r="H213" s="156"/>
      <c r="L213" s="156"/>
      <c r="M213" s="156"/>
      <c r="N213" s="155"/>
    </row>
    <row r="214" spans="1:14" outlineLevel="1" x14ac:dyDescent="0.25">
      <c r="A214" s="158" t="s">
        <v>289</v>
      </c>
      <c r="B214" s="159" t="s">
        <v>177</v>
      </c>
      <c r="C214" s="188"/>
      <c r="D214" s="177"/>
      <c r="E214" s="198"/>
      <c r="F214" s="191">
        <f>IF($C$209=0,"",IF(C214="[for completion]","",C214/$C$209))</f>
        <v>0</v>
      </c>
      <c r="G214" s="197"/>
      <c r="H214" s="156"/>
      <c r="L214" s="156"/>
      <c r="M214" s="156"/>
      <c r="N214" s="155"/>
    </row>
    <row r="215" spans="1:14" outlineLevel="1" x14ac:dyDescent="0.25">
      <c r="A215" s="158" t="s">
        <v>290</v>
      </c>
      <c r="B215" s="159" t="s">
        <v>177</v>
      </c>
      <c r="C215" s="188"/>
      <c r="D215" s="177"/>
      <c r="E215" s="198"/>
      <c r="F215" s="191">
        <f>IF($C$209=0,"",IF(C215="[for completion]","",C215/$C$209))</f>
        <v>0</v>
      </c>
      <c r="G215" s="197"/>
      <c r="H215" s="156"/>
      <c r="L215" s="156"/>
      <c r="M215" s="156"/>
      <c r="N215" s="155"/>
    </row>
    <row r="216" spans="1:14" ht="15" customHeight="1" x14ac:dyDescent="0.25">
      <c r="A216" s="163"/>
      <c r="B216" s="164" t="s">
        <v>1498</v>
      </c>
      <c r="C216" s="163" t="s">
        <v>59</v>
      </c>
      <c r="D216" s="163"/>
      <c r="E216" s="162"/>
      <c r="F216" s="163" t="s">
        <v>291</v>
      </c>
      <c r="G216" s="161" t="s">
        <v>292</v>
      </c>
      <c r="H216" s="156"/>
      <c r="L216" s="156"/>
      <c r="M216" s="156"/>
      <c r="N216" s="155"/>
    </row>
    <row r="217" spans="1:14" x14ac:dyDescent="0.25">
      <c r="A217" s="158" t="s">
        <v>293</v>
      </c>
      <c r="B217" s="196" t="s">
        <v>294</v>
      </c>
      <c r="C217" s="172">
        <v>266.5</v>
      </c>
      <c r="D217" s="177"/>
      <c r="E217" s="192"/>
      <c r="F217" s="191">
        <f>IF($C$38=0,"",IF(C217="[for completion]","",IF(C217="","",C217/$C$38)))</f>
        <v>1.1298238095402993E-2</v>
      </c>
      <c r="G217" s="191">
        <f>IF($C$39=0,"",IF(C217="[for completion]","",IF(C217="","",C217/$C$39)))</f>
        <v>1.5676470588235295E-2</v>
      </c>
      <c r="H217" s="156"/>
      <c r="L217" s="156"/>
      <c r="M217" s="156"/>
      <c r="N217" s="155"/>
    </row>
    <row r="218" spans="1:14" x14ac:dyDescent="0.25">
      <c r="A218" s="158" t="s">
        <v>295</v>
      </c>
      <c r="B218" s="196" t="s">
        <v>296</v>
      </c>
      <c r="C218" s="172">
        <v>0</v>
      </c>
      <c r="D218" s="177"/>
      <c r="E218" s="192"/>
      <c r="F218" s="191">
        <f>IF($C$38=0,"",IF(C218="[for completion]","",IF(C218="","",C218/$C$38)))</f>
        <v>0</v>
      </c>
      <c r="G218" s="191">
        <f>IF($C$39=0,"",IF(C218="[for completion]","",IF(C218="","",C218/$C$39)))</f>
        <v>0</v>
      </c>
      <c r="H218" s="156"/>
      <c r="L218" s="156"/>
      <c r="M218" s="156"/>
      <c r="N218" s="155"/>
    </row>
    <row r="219" spans="1:14" x14ac:dyDescent="0.25">
      <c r="A219" s="158" t="s">
        <v>297</v>
      </c>
      <c r="B219" s="196" t="s">
        <v>70</v>
      </c>
      <c r="C219" s="172">
        <v>0</v>
      </c>
      <c r="D219" s="177"/>
      <c r="E219" s="192"/>
      <c r="F219" s="191">
        <f>IF($C$38=0,"",IF(C219="[for completion]","",IF(C219="","",C219/$C$38)))</f>
        <v>0</v>
      </c>
      <c r="G219" s="191">
        <f>IF($C$39=0,"",IF(C219="[for completion]","",IF(C219="","",C219/$C$39)))</f>
        <v>0</v>
      </c>
      <c r="H219" s="156"/>
      <c r="L219" s="156"/>
      <c r="M219" s="156"/>
      <c r="N219" s="155"/>
    </row>
    <row r="220" spans="1:14" x14ac:dyDescent="0.25">
      <c r="A220" s="158" t="s">
        <v>298</v>
      </c>
      <c r="B220" s="195" t="s">
        <v>72</v>
      </c>
      <c r="C220" s="194">
        <f>SUM(C217:C219)</f>
        <v>266.5</v>
      </c>
      <c r="D220" s="193"/>
      <c r="E220" s="193"/>
      <c r="F220" s="193">
        <f>SUM(F217:F219)</f>
        <v>1.1298238095402993E-2</v>
      </c>
      <c r="G220" s="193">
        <f>SUM(G217:G219)</f>
        <v>1.5676470588235295E-2</v>
      </c>
      <c r="H220" s="156"/>
      <c r="L220" s="156"/>
      <c r="M220" s="156"/>
      <c r="N220" s="155"/>
    </row>
    <row r="221" spans="1:14" outlineLevel="1" x14ac:dyDescent="0.25">
      <c r="A221" s="158" t="s">
        <v>299</v>
      </c>
      <c r="B221" s="159" t="s">
        <v>177</v>
      </c>
      <c r="C221" s="188"/>
      <c r="D221" s="177"/>
      <c r="E221" s="192"/>
      <c r="F221" s="191" t="str">
        <f>IF($C$38=0,"",IF(C221="[for completion]","",IF(C221="","",C221/$C$38)))</f>
        <v/>
      </c>
      <c r="G221" s="191" t="str">
        <f>IF($C$39=0,"",IF(C221="[for completion]","",IF(C221="","",C221/$C$39)))</f>
        <v/>
      </c>
      <c r="H221" s="156"/>
      <c r="L221" s="156"/>
      <c r="M221" s="156"/>
      <c r="N221" s="155"/>
    </row>
    <row r="222" spans="1:14" outlineLevel="1" x14ac:dyDescent="0.25">
      <c r="A222" s="158" t="s">
        <v>300</v>
      </c>
      <c r="B222" s="159" t="s">
        <v>177</v>
      </c>
      <c r="C222" s="188"/>
      <c r="D222" s="177"/>
      <c r="E222" s="192"/>
      <c r="F222" s="191" t="str">
        <f>IF($C$38=0,"",IF(C222="[for completion]","",IF(C222="","",C222/$C$38)))</f>
        <v/>
      </c>
      <c r="G222" s="191" t="str">
        <f>IF($C$39=0,"",IF(C222="[for completion]","",IF(C222="","",C222/$C$39)))</f>
        <v/>
      </c>
      <c r="H222" s="156"/>
      <c r="L222" s="156"/>
      <c r="M222" s="156"/>
      <c r="N222" s="155"/>
    </row>
    <row r="223" spans="1:14" outlineLevel="1" x14ac:dyDescent="0.25">
      <c r="A223" s="158" t="s">
        <v>301</v>
      </c>
      <c r="B223" s="159" t="s">
        <v>177</v>
      </c>
      <c r="C223" s="188"/>
      <c r="D223" s="177"/>
      <c r="E223" s="192"/>
      <c r="F223" s="191" t="str">
        <f>IF($C$38=0,"",IF(C223="[for completion]","",IF(C223="","",C223/$C$38)))</f>
        <v/>
      </c>
      <c r="G223" s="191" t="str">
        <f>IF($C$39=0,"",IF(C223="[for completion]","",IF(C223="","",C223/$C$39)))</f>
        <v/>
      </c>
      <c r="H223" s="156"/>
      <c r="L223" s="156"/>
      <c r="M223" s="156"/>
      <c r="N223" s="155"/>
    </row>
    <row r="224" spans="1:14" outlineLevel="1" x14ac:dyDescent="0.25">
      <c r="A224" s="158" t="s">
        <v>302</v>
      </c>
      <c r="B224" s="159" t="s">
        <v>177</v>
      </c>
      <c r="C224" s="188"/>
      <c r="D224" s="177"/>
      <c r="E224" s="192"/>
      <c r="F224" s="191" t="str">
        <f>IF($C$38=0,"",IF(C224="[for completion]","",IF(C224="","",C224/$C$38)))</f>
        <v/>
      </c>
      <c r="G224" s="191" t="str">
        <f>IF($C$39=0,"",IF(C224="[for completion]","",IF(C224="","",C224/$C$39)))</f>
        <v/>
      </c>
      <c r="H224" s="156"/>
      <c r="L224" s="156"/>
      <c r="M224" s="156"/>
      <c r="N224" s="155"/>
    </row>
    <row r="225" spans="1:14" outlineLevel="1" x14ac:dyDescent="0.25">
      <c r="A225" s="158" t="s">
        <v>303</v>
      </c>
      <c r="B225" s="159" t="s">
        <v>177</v>
      </c>
      <c r="C225" s="188"/>
      <c r="D225" s="177"/>
      <c r="E225" s="192"/>
      <c r="F225" s="191" t="str">
        <f>IF($C$38=0,"",IF(C225="[for completion]","",IF(C225="","",C225/$C$38)))</f>
        <v/>
      </c>
      <c r="G225" s="191" t="str">
        <f>IF($C$39=0,"",IF(C225="[for completion]","",IF(C225="","",C225/$C$39)))</f>
        <v/>
      </c>
      <c r="H225" s="156"/>
      <c r="L225" s="156"/>
      <c r="M225" s="156"/>
    </row>
    <row r="226" spans="1:14" outlineLevel="1" x14ac:dyDescent="0.25">
      <c r="A226" s="158" t="s">
        <v>304</v>
      </c>
      <c r="B226" s="159" t="s">
        <v>177</v>
      </c>
      <c r="C226" s="188"/>
      <c r="D226" s="177"/>
      <c r="E226" s="185"/>
      <c r="F226" s="191" t="str">
        <f>IF($C$38=0,"",IF(C226="[for completion]","",IF(C226="","",C226/$C$38)))</f>
        <v/>
      </c>
      <c r="G226" s="191" t="str">
        <f>IF($C$39=0,"",IF(C226="[for completion]","",IF(C226="","",C226/$C$39)))</f>
        <v/>
      </c>
      <c r="H226" s="156"/>
      <c r="L226" s="156"/>
      <c r="M226" s="156"/>
    </row>
    <row r="227" spans="1:14" outlineLevel="1" x14ac:dyDescent="0.25">
      <c r="A227" s="158" t="s">
        <v>305</v>
      </c>
      <c r="B227" s="159" t="s">
        <v>177</v>
      </c>
      <c r="C227" s="188"/>
      <c r="D227" s="177"/>
      <c r="E227" s="192"/>
      <c r="F227" s="191" t="str">
        <f>IF($C$38=0,"",IF(C227="[for completion]","",IF(C227="","",C227/$C$38)))</f>
        <v/>
      </c>
      <c r="G227" s="191" t="str">
        <f>IF($C$39=0,"",IF(C227="[for completion]","",IF(C227="","",C227/$C$39)))</f>
        <v/>
      </c>
      <c r="H227" s="156"/>
      <c r="L227" s="156"/>
      <c r="M227" s="156"/>
    </row>
    <row r="228" spans="1:14" ht="15" customHeight="1" x14ac:dyDescent="0.25">
      <c r="A228" s="163"/>
      <c r="B228" s="164" t="s">
        <v>1497</v>
      </c>
      <c r="C228" s="163"/>
      <c r="D228" s="163"/>
      <c r="E228" s="162"/>
      <c r="F228" s="161"/>
      <c r="G228" s="161"/>
      <c r="H228" s="156"/>
      <c r="L228" s="156"/>
      <c r="M228" s="156"/>
    </row>
    <row r="229" spans="1:14" x14ac:dyDescent="0.25">
      <c r="A229" s="158" t="s">
        <v>306</v>
      </c>
      <c r="B229" s="190" t="s">
        <v>1496</v>
      </c>
      <c r="C229" s="181" t="str">
        <f>C30</f>
        <v>Level 1</v>
      </c>
      <c r="H229" s="156"/>
      <c r="L229" s="156"/>
      <c r="M229" s="156"/>
    </row>
    <row r="230" spans="1:14" ht="15" customHeight="1" x14ac:dyDescent="0.25">
      <c r="A230" s="163"/>
      <c r="B230" s="164" t="s">
        <v>307</v>
      </c>
      <c r="C230" s="163"/>
      <c r="D230" s="163"/>
      <c r="E230" s="162"/>
      <c r="F230" s="161"/>
      <c r="G230" s="161"/>
      <c r="H230" s="156"/>
      <c r="L230" s="156"/>
      <c r="M230" s="156"/>
    </row>
    <row r="231" spans="1:14" x14ac:dyDescent="0.25">
      <c r="A231" s="158" t="s">
        <v>308</v>
      </c>
      <c r="B231" s="158" t="s">
        <v>309</v>
      </c>
      <c r="C231" s="188"/>
      <c r="D231" s="177"/>
      <c r="E231" s="185"/>
      <c r="H231" s="156"/>
      <c r="L231" s="156"/>
      <c r="M231" s="156"/>
    </row>
    <row r="232" spans="1:14" x14ac:dyDescent="0.3">
      <c r="A232" s="158" t="s">
        <v>310</v>
      </c>
      <c r="B232" s="189" t="s">
        <v>311</v>
      </c>
      <c r="C232" s="188"/>
      <c r="D232" s="177"/>
      <c r="E232" s="185"/>
      <c r="H232" s="156"/>
      <c r="L232" s="156"/>
      <c r="M232" s="156"/>
    </row>
    <row r="233" spans="1:14" x14ac:dyDescent="0.3">
      <c r="A233" s="158" t="s">
        <v>312</v>
      </c>
      <c r="B233" s="189" t="s">
        <v>313</v>
      </c>
      <c r="C233" s="188"/>
      <c r="D233" s="177"/>
      <c r="E233" s="185"/>
      <c r="H233" s="156"/>
      <c r="L233" s="156"/>
      <c r="M233" s="156"/>
    </row>
    <row r="234" spans="1:14" outlineLevel="1" x14ac:dyDescent="0.25">
      <c r="A234" s="158" t="s">
        <v>314</v>
      </c>
      <c r="B234" s="160" t="s">
        <v>315</v>
      </c>
      <c r="C234" s="187"/>
      <c r="D234" s="186"/>
      <c r="E234" s="185"/>
      <c r="H234" s="156"/>
      <c r="L234" s="156"/>
      <c r="M234" s="156"/>
    </row>
    <row r="235" spans="1:14" outlineLevel="1" x14ac:dyDescent="0.25">
      <c r="A235" s="158" t="s">
        <v>316</v>
      </c>
      <c r="B235" s="160" t="s">
        <v>317</v>
      </c>
      <c r="C235" s="187"/>
      <c r="D235" s="186"/>
      <c r="E235" s="185"/>
      <c r="H235" s="156"/>
      <c r="L235" s="156"/>
      <c r="M235" s="156"/>
    </row>
    <row r="236" spans="1:14" outlineLevel="1" x14ac:dyDescent="0.25">
      <c r="A236" s="158" t="s">
        <v>318</v>
      </c>
      <c r="B236" s="160" t="s">
        <v>319</v>
      </c>
      <c r="C236" s="186"/>
      <c r="D236" s="186"/>
      <c r="E236" s="185"/>
      <c r="H236" s="156"/>
      <c r="L236" s="156"/>
      <c r="M236" s="156"/>
    </row>
    <row r="237" spans="1:14" outlineLevel="1" x14ac:dyDescent="0.25">
      <c r="A237" s="158" t="s">
        <v>320</v>
      </c>
      <c r="C237" s="185"/>
      <c r="D237" s="185"/>
      <c r="E237" s="185"/>
      <c r="H237" s="156"/>
      <c r="L237" s="156"/>
      <c r="M237" s="156"/>
    </row>
    <row r="238" spans="1:14" outlineLevel="1" x14ac:dyDescent="0.25">
      <c r="A238" s="158" t="s">
        <v>321</v>
      </c>
      <c r="C238" s="185"/>
      <c r="D238" s="185"/>
      <c r="E238" s="185"/>
      <c r="H238" s="156"/>
      <c r="L238" s="156"/>
      <c r="M238" s="156"/>
    </row>
    <row r="239" spans="1:14" outlineLevel="1" x14ac:dyDescent="0.3">
      <c r="A239" s="163"/>
      <c r="B239" s="164" t="s">
        <v>322</v>
      </c>
      <c r="C239" s="163"/>
      <c r="D239" s="163"/>
      <c r="E239" s="163"/>
      <c r="F239" s="163"/>
      <c r="G239" s="163"/>
      <c r="H239" s="156"/>
      <c r="K239" s="179"/>
      <c r="L239" s="179"/>
      <c r="M239" s="179"/>
      <c r="N239" s="179"/>
    </row>
    <row r="240" spans="1:14" ht="28.8" outlineLevel="1" x14ac:dyDescent="0.3">
      <c r="A240" s="158" t="s">
        <v>323</v>
      </c>
      <c r="B240" s="158" t="s">
        <v>1495</v>
      </c>
      <c r="C240" s="177"/>
      <c r="D240" s="177"/>
      <c r="G240" s="179"/>
      <c r="H240" s="156"/>
      <c r="K240" s="179"/>
      <c r="L240" s="179"/>
      <c r="M240" s="179"/>
      <c r="N240" s="179"/>
    </row>
    <row r="241" spans="1:14" outlineLevel="1" x14ac:dyDescent="0.3">
      <c r="A241" s="158" t="s">
        <v>324</v>
      </c>
      <c r="B241" s="158" t="s">
        <v>325</v>
      </c>
      <c r="C241" s="177"/>
      <c r="D241" s="177"/>
      <c r="G241" s="179"/>
      <c r="H241" s="156"/>
      <c r="K241" s="179"/>
      <c r="L241" s="179"/>
      <c r="M241" s="179"/>
      <c r="N241" s="179"/>
    </row>
    <row r="242" spans="1:14" outlineLevel="1" x14ac:dyDescent="0.3">
      <c r="A242" s="158" t="s">
        <v>326</v>
      </c>
      <c r="B242" s="158" t="s">
        <v>327</v>
      </c>
      <c r="C242" s="177"/>
      <c r="D242" s="177"/>
      <c r="G242" s="179"/>
      <c r="H242" s="156"/>
      <c r="K242" s="179"/>
      <c r="L242" s="179"/>
      <c r="M242" s="179"/>
      <c r="N242" s="179"/>
    </row>
    <row r="243" spans="1:14" ht="28.8" outlineLevel="1" x14ac:dyDescent="0.3">
      <c r="A243" s="158" t="s">
        <v>328</v>
      </c>
      <c r="B243" s="158" t="s">
        <v>1494</v>
      </c>
      <c r="C243" s="177"/>
      <c r="D243" s="177"/>
      <c r="G243" s="179"/>
      <c r="H243" s="156"/>
      <c r="K243" s="179"/>
      <c r="L243" s="179"/>
      <c r="M243" s="179"/>
      <c r="N243" s="179"/>
    </row>
    <row r="244" spans="1:14" outlineLevel="1" x14ac:dyDescent="0.3">
      <c r="A244" s="158" t="s">
        <v>329</v>
      </c>
      <c r="B244" s="158" t="s">
        <v>330</v>
      </c>
      <c r="C244" s="177"/>
      <c r="D244" s="177"/>
      <c r="E244" s="177"/>
      <c r="G244" s="179"/>
      <c r="H244" s="156"/>
      <c r="K244" s="179"/>
      <c r="L244" s="179"/>
      <c r="M244" s="179"/>
      <c r="N244" s="179"/>
    </row>
    <row r="245" spans="1:14" outlineLevel="1" x14ac:dyDescent="0.3">
      <c r="A245" s="158" t="s">
        <v>331</v>
      </c>
      <c r="B245" s="158" t="s">
        <v>1493</v>
      </c>
      <c r="C245" s="177"/>
      <c r="D245" s="177"/>
      <c r="G245" s="179"/>
      <c r="H245" s="156"/>
      <c r="K245" s="179"/>
      <c r="L245" s="179"/>
      <c r="M245" s="179"/>
      <c r="N245" s="179"/>
    </row>
    <row r="246" spans="1:14" outlineLevel="1" x14ac:dyDescent="0.3">
      <c r="A246" s="158" t="s">
        <v>332</v>
      </c>
      <c r="B246" s="158" t="s">
        <v>333</v>
      </c>
      <c r="C246" s="177"/>
      <c r="D246" s="177"/>
      <c r="G246" s="179"/>
      <c r="H246" s="156"/>
      <c r="K246" s="179"/>
      <c r="L246" s="179"/>
      <c r="M246" s="179"/>
      <c r="N246" s="179"/>
    </row>
    <row r="247" spans="1:14" outlineLevel="1" x14ac:dyDescent="0.3">
      <c r="A247" s="158" t="s">
        <v>334</v>
      </c>
      <c r="D247" s="179"/>
      <c r="E247" s="179"/>
      <c r="F247" s="179"/>
      <c r="G247" s="179"/>
      <c r="H247" s="156"/>
      <c r="K247" s="179"/>
      <c r="L247" s="179"/>
      <c r="M247" s="179"/>
      <c r="N247" s="179"/>
    </row>
    <row r="248" spans="1:14" outlineLevel="1" x14ac:dyDescent="0.3">
      <c r="A248" s="158" t="s">
        <v>335</v>
      </c>
      <c r="D248" s="179"/>
      <c r="E248" s="179"/>
      <c r="F248" s="179"/>
      <c r="G248" s="179"/>
      <c r="H248" s="156"/>
      <c r="K248" s="179"/>
      <c r="L248" s="179"/>
      <c r="M248" s="179"/>
      <c r="N248" s="179"/>
    </row>
    <row r="249" spans="1:14" outlineLevel="1" x14ac:dyDescent="0.3">
      <c r="A249" s="158" t="s">
        <v>336</v>
      </c>
      <c r="D249" s="179"/>
      <c r="E249" s="179"/>
      <c r="F249" s="179"/>
      <c r="G249" s="179"/>
      <c r="H249" s="156"/>
      <c r="K249" s="179"/>
      <c r="L249" s="179"/>
      <c r="M249" s="179"/>
      <c r="N249" s="179"/>
    </row>
    <row r="250" spans="1:14" outlineLevel="1" x14ac:dyDescent="0.3">
      <c r="A250" s="158" t="s">
        <v>337</v>
      </c>
      <c r="D250" s="179"/>
      <c r="E250" s="179"/>
      <c r="F250" s="179"/>
      <c r="G250" s="179"/>
      <c r="H250" s="156"/>
      <c r="K250" s="179"/>
      <c r="L250" s="179"/>
      <c r="M250" s="179"/>
      <c r="N250" s="179"/>
    </row>
    <row r="251" spans="1:14" outlineLevel="1" x14ac:dyDescent="0.3">
      <c r="A251" s="158" t="s">
        <v>338</v>
      </c>
      <c r="D251" s="179"/>
      <c r="E251" s="179"/>
      <c r="F251" s="179"/>
      <c r="G251" s="179"/>
      <c r="H251" s="156"/>
      <c r="K251" s="179"/>
      <c r="L251" s="179"/>
      <c r="M251" s="179"/>
      <c r="N251" s="179"/>
    </row>
    <row r="252" spans="1:14" outlineLevel="1" x14ac:dyDescent="0.3">
      <c r="A252" s="158" t="s">
        <v>339</v>
      </c>
      <c r="D252" s="179"/>
      <c r="E252" s="179"/>
      <c r="F252" s="179"/>
      <c r="G252" s="179"/>
      <c r="H252" s="156"/>
      <c r="K252" s="179"/>
      <c r="L252" s="179"/>
      <c r="M252" s="179"/>
      <c r="N252" s="179"/>
    </row>
    <row r="253" spans="1:14" outlineLevel="1" x14ac:dyDescent="0.3">
      <c r="A253" s="158" t="s">
        <v>340</v>
      </c>
      <c r="D253" s="179"/>
      <c r="E253" s="179"/>
      <c r="F253" s="179"/>
      <c r="G253" s="179"/>
      <c r="H253" s="156"/>
      <c r="K253" s="179"/>
      <c r="L253" s="179"/>
      <c r="M253" s="179"/>
      <c r="N253" s="179"/>
    </row>
    <row r="254" spans="1:14" outlineLevel="1" x14ac:dyDescent="0.3">
      <c r="A254" s="158" t="s">
        <v>341</v>
      </c>
      <c r="D254" s="179"/>
      <c r="E254" s="179"/>
      <c r="F254" s="179"/>
      <c r="G254" s="179"/>
      <c r="H254" s="156"/>
      <c r="K254" s="179"/>
      <c r="L254" s="179"/>
      <c r="M254" s="179"/>
      <c r="N254" s="179"/>
    </row>
    <row r="255" spans="1:14" outlineLevel="1" x14ac:dyDescent="0.3">
      <c r="A255" s="158" t="s">
        <v>342</v>
      </c>
      <c r="D255" s="179"/>
      <c r="E255" s="179"/>
      <c r="F255" s="179"/>
      <c r="G255" s="179"/>
      <c r="H255" s="156"/>
      <c r="K255" s="179"/>
      <c r="L255" s="179"/>
      <c r="M255" s="179"/>
      <c r="N255" s="179"/>
    </row>
    <row r="256" spans="1:14" outlineLevel="1" x14ac:dyDescent="0.3">
      <c r="A256" s="158" t="s">
        <v>343</v>
      </c>
      <c r="D256" s="179"/>
      <c r="E256" s="179"/>
      <c r="F256" s="179"/>
      <c r="G256" s="179"/>
      <c r="H256" s="156"/>
      <c r="K256" s="179"/>
      <c r="L256" s="179"/>
      <c r="M256" s="179"/>
      <c r="N256" s="179"/>
    </row>
    <row r="257" spans="1:14" outlineLevel="1" x14ac:dyDescent="0.3">
      <c r="A257" s="158" t="s">
        <v>344</v>
      </c>
      <c r="D257" s="179"/>
      <c r="E257" s="179"/>
      <c r="F257" s="179"/>
      <c r="G257" s="179"/>
      <c r="H257" s="156"/>
      <c r="K257" s="179"/>
      <c r="L257" s="179"/>
      <c r="M257" s="179"/>
      <c r="N257" s="179"/>
    </row>
    <row r="258" spans="1:14" outlineLevel="1" x14ac:dyDescent="0.3">
      <c r="A258" s="158" t="s">
        <v>345</v>
      </c>
      <c r="D258" s="179"/>
      <c r="E258" s="179"/>
      <c r="F258" s="179"/>
      <c r="G258" s="179"/>
      <c r="H258" s="156"/>
      <c r="K258" s="179"/>
      <c r="L258" s="179"/>
      <c r="M258" s="179"/>
      <c r="N258" s="179"/>
    </row>
    <row r="259" spans="1:14" outlineLevel="1" x14ac:dyDescent="0.3">
      <c r="A259" s="158" t="s">
        <v>346</v>
      </c>
      <c r="D259" s="179"/>
      <c r="E259" s="179"/>
      <c r="F259" s="179"/>
      <c r="G259" s="179"/>
      <c r="H259" s="156"/>
      <c r="K259" s="179"/>
      <c r="L259" s="179"/>
      <c r="M259" s="179"/>
      <c r="N259" s="179"/>
    </row>
    <row r="260" spans="1:14" outlineLevel="1" x14ac:dyDescent="0.3">
      <c r="A260" s="158" t="s">
        <v>347</v>
      </c>
      <c r="D260" s="179"/>
      <c r="E260" s="179"/>
      <c r="F260" s="179"/>
      <c r="G260" s="179"/>
      <c r="H260" s="156"/>
      <c r="K260" s="179"/>
      <c r="L260" s="179"/>
      <c r="M260" s="179"/>
      <c r="N260" s="179"/>
    </row>
    <row r="261" spans="1:14" outlineLevel="1" x14ac:dyDescent="0.3">
      <c r="A261" s="158" t="s">
        <v>348</v>
      </c>
      <c r="D261" s="179"/>
      <c r="E261" s="179"/>
      <c r="F261" s="179"/>
      <c r="G261" s="179"/>
      <c r="H261" s="156"/>
      <c r="K261" s="179"/>
      <c r="L261" s="179"/>
      <c r="M261" s="179"/>
      <c r="N261" s="179"/>
    </row>
    <row r="262" spans="1:14" outlineLevel="1" x14ac:dyDescent="0.3">
      <c r="A262" s="158" t="s">
        <v>349</v>
      </c>
      <c r="D262" s="179"/>
      <c r="E262" s="179"/>
      <c r="F262" s="179"/>
      <c r="G262" s="179"/>
      <c r="H262" s="156"/>
      <c r="K262" s="179"/>
      <c r="L262" s="179"/>
      <c r="M262" s="179"/>
      <c r="N262" s="179"/>
    </row>
    <row r="263" spans="1:14" outlineLevel="1" x14ac:dyDescent="0.3">
      <c r="A263" s="158" t="s">
        <v>350</v>
      </c>
      <c r="D263" s="179"/>
      <c r="E263" s="179"/>
      <c r="F263" s="179"/>
      <c r="G263" s="179"/>
      <c r="H263" s="156"/>
      <c r="K263" s="179"/>
      <c r="L263" s="179"/>
      <c r="M263" s="179"/>
      <c r="N263" s="179"/>
    </row>
    <row r="264" spans="1:14" outlineLevel="1" x14ac:dyDescent="0.3">
      <c r="A264" s="158" t="s">
        <v>351</v>
      </c>
      <c r="D264" s="179"/>
      <c r="E264" s="179"/>
      <c r="F264" s="179"/>
      <c r="G264" s="179"/>
      <c r="H264" s="156"/>
      <c r="K264" s="179"/>
      <c r="L264" s="179"/>
      <c r="M264" s="179"/>
      <c r="N264" s="179"/>
    </row>
    <row r="265" spans="1:14" outlineLevel="1" x14ac:dyDescent="0.3">
      <c r="A265" s="158" t="s">
        <v>352</v>
      </c>
      <c r="D265" s="179"/>
      <c r="E265" s="179"/>
      <c r="F265" s="179"/>
      <c r="G265" s="179"/>
      <c r="H265" s="156"/>
      <c r="K265" s="179"/>
      <c r="L265" s="179"/>
      <c r="M265" s="179"/>
      <c r="N265" s="179"/>
    </row>
    <row r="266" spans="1:14" outlineLevel="1" x14ac:dyDescent="0.3">
      <c r="A266" s="158" t="s">
        <v>353</v>
      </c>
      <c r="D266" s="179"/>
      <c r="E266" s="179"/>
      <c r="F266" s="179"/>
      <c r="G266" s="179"/>
      <c r="H266" s="156"/>
      <c r="K266" s="179"/>
      <c r="L266" s="179"/>
      <c r="M266" s="179"/>
      <c r="N266" s="179"/>
    </row>
    <row r="267" spans="1:14" outlineLevel="1" x14ac:dyDescent="0.3">
      <c r="A267" s="158" t="s">
        <v>354</v>
      </c>
      <c r="D267" s="179"/>
      <c r="E267" s="179"/>
      <c r="F267" s="179"/>
      <c r="G267" s="179"/>
      <c r="H267" s="156"/>
      <c r="K267" s="179"/>
      <c r="L267" s="179"/>
      <c r="M267" s="179"/>
      <c r="N267" s="179"/>
    </row>
    <row r="268" spans="1:14" outlineLevel="1" x14ac:dyDescent="0.3">
      <c r="A268" s="158" t="s">
        <v>355</v>
      </c>
      <c r="D268" s="179"/>
      <c r="E268" s="179"/>
      <c r="F268" s="179"/>
      <c r="G268" s="179"/>
      <c r="H268" s="156"/>
      <c r="K268" s="179"/>
      <c r="L268" s="179"/>
      <c r="M268" s="179"/>
      <c r="N268" s="179"/>
    </row>
    <row r="269" spans="1:14" outlineLevel="1" x14ac:dyDescent="0.3">
      <c r="A269" s="158" t="s">
        <v>356</v>
      </c>
      <c r="D269" s="179"/>
      <c r="E269" s="179"/>
      <c r="F269" s="179"/>
      <c r="G269" s="179"/>
      <c r="H269" s="156"/>
      <c r="K269" s="179"/>
      <c r="L269" s="179"/>
      <c r="M269" s="179"/>
      <c r="N269" s="179"/>
    </row>
    <row r="270" spans="1:14" outlineLevel="1" x14ac:dyDescent="0.3">
      <c r="A270" s="158" t="s">
        <v>357</v>
      </c>
      <c r="D270" s="179"/>
      <c r="E270" s="179"/>
      <c r="F270" s="179"/>
      <c r="G270" s="179"/>
      <c r="H270" s="156"/>
      <c r="K270" s="179"/>
      <c r="L270" s="179"/>
      <c r="M270" s="179"/>
      <c r="N270" s="179"/>
    </row>
    <row r="271" spans="1:14" outlineLevel="1" x14ac:dyDescent="0.3">
      <c r="A271" s="158" t="s">
        <v>358</v>
      </c>
      <c r="D271" s="179"/>
      <c r="E271" s="179"/>
      <c r="F271" s="179"/>
      <c r="G271" s="179"/>
      <c r="H271" s="156"/>
      <c r="K271" s="179"/>
      <c r="L271" s="179"/>
      <c r="M271" s="179"/>
      <c r="N271" s="179"/>
    </row>
    <row r="272" spans="1:14" outlineLevel="1" x14ac:dyDescent="0.3">
      <c r="A272" s="158" t="s">
        <v>359</v>
      </c>
      <c r="D272" s="179"/>
      <c r="E272" s="179"/>
      <c r="F272" s="179"/>
      <c r="G272" s="179"/>
      <c r="H272" s="156"/>
      <c r="K272" s="179"/>
      <c r="L272" s="179"/>
      <c r="M272" s="179"/>
      <c r="N272" s="179"/>
    </row>
    <row r="273" spans="1:14" outlineLevel="1" x14ac:dyDescent="0.3">
      <c r="A273" s="158" t="s">
        <v>360</v>
      </c>
      <c r="D273" s="179"/>
      <c r="E273" s="179"/>
      <c r="F273" s="179"/>
      <c r="G273" s="179"/>
      <c r="H273" s="156"/>
      <c r="K273" s="179"/>
      <c r="L273" s="179"/>
      <c r="M273" s="179"/>
      <c r="N273" s="179"/>
    </row>
    <row r="274" spans="1:14" outlineLevel="1" x14ac:dyDescent="0.3">
      <c r="A274" s="158" t="s">
        <v>361</v>
      </c>
      <c r="D274" s="179"/>
      <c r="E274" s="179"/>
      <c r="F274" s="179"/>
      <c r="G274" s="179"/>
      <c r="H274" s="156"/>
      <c r="K274" s="179"/>
      <c r="L274" s="179"/>
      <c r="M274" s="179"/>
      <c r="N274" s="179"/>
    </row>
    <row r="275" spans="1:14" outlineLevel="1" x14ac:dyDescent="0.3">
      <c r="A275" s="158" t="s">
        <v>362</v>
      </c>
      <c r="D275" s="179"/>
      <c r="E275" s="179"/>
      <c r="F275" s="179"/>
      <c r="G275" s="179"/>
      <c r="H275" s="156"/>
      <c r="K275" s="179"/>
      <c r="L275" s="179"/>
      <c r="M275" s="179"/>
      <c r="N275" s="179"/>
    </row>
    <row r="276" spans="1:14" outlineLevel="1" x14ac:dyDescent="0.3">
      <c r="A276" s="158" t="s">
        <v>363</v>
      </c>
      <c r="D276" s="179"/>
      <c r="E276" s="179"/>
      <c r="F276" s="179"/>
      <c r="G276" s="179"/>
      <c r="H276" s="156"/>
      <c r="K276" s="179"/>
      <c r="L276" s="179"/>
      <c r="M276" s="179"/>
      <c r="N276" s="179"/>
    </row>
    <row r="277" spans="1:14" outlineLevel="1" x14ac:dyDescent="0.3">
      <c r="A277" s="158" t="s">
        <v>364</v>
      </c>
      <c r="D277" s="179"/>
      <c r="E277" s="179"/>
      <c r="F277" s="179"/>
      <c r="G277" s="179"/>
      <c r="H277" s="156"/>
      <c r="K277" s="179"/>
      <c r="L277" s="179"/>
      <c r="M277" s="179"/>
      <c r="N277" s="179"/>
    </row>
    <row r="278" spans="1:14" outlineLevel="1" x14ac:dyDescent="0.3">
      <c r="A278" s="158" t="s">
        <v>365</v>
      </c>
      <c r="D278" s="179"/>
      <c r="E278" s="179"/>
      <c r="F278" s="179"/>
      <c r="G278" s="179"/>
      <c r="H278" s="156"/>
      <c r="K278" s="179"/>
      <c r="L278" s="179"/>
      <c r="M278" s="179"/>
      <c r="N278" s="179"/>
    </row>
    <row r="279" spans="1:14" outlineLevel="1" x14ac:dyDescent="0.3">
      <c r="A279" s="158" t="s">
        <v>366</v>
      </c>
      <c r="D279" s="179"/>
      <c r="E279" s="179"/>
      <c r="F279" s="179"/>
      <c r="G279" s="179"/>
      <c r="H279" s="156"/>
      <c r="K279" s="179"/>
      <c r="L279" s="179"/>
      <c r="M279" s="179"/>
      <c r="N279" s="179"/>
    </row>
    <row r="280" spans="1:14" outlineLevel="1" x14ac:dyDescent="0.3">
      <c r="A280" s="158" t="s">
        <v>367</v>
      </c>
      <c r="D280" s="179"/>
      <c r="E280" s="179"/>
      <c r="F280" s="179"/>
      <c r="G280" s="179"/>
      <c r="H280" s="156"/>
      <c r="K280" s="179"/>
      <c r="L280" s="179"/>
      <c r="M280" s="179"/>
      <c r="N280" s="179"/>
    </row>
    <row r="281" spans="1:14" outlineLevel="1" x14ac:dyDescent="0.3">
      <c r="A281" s="158" t="s">
        <v>368</v>
      </c>
      <c r="D281" s="179"/>
      <c r="E281" s="179"/>
      <c r="F281" s="179"/>
      <c r="G281" s="179"/>
      <c r="H281" s="156"/>
      <c r="K281" s="179"/>
      <c r="L281" s="179"/>
      <c r="M281" s="179"/>
      <c r="N281" s="179"/>
    </row>
    <row r="282" spans="1:14" outlineLevel="1" x14ac:dyDescent="0.3">
      <c r="A282" s="158" t="s">
        <v>369</v>
      </c>
      <c r="D282" s="179"/>
      <c r="E282" s="179"/>
      <c r="F282" s="179"/>
      <c r="G282" s="179"/>
      <c r="H282" s="156"/>
      <c r="K282" s="179"/>
      <c r="L282" s="179"/>
      <c r="M282" s="179"/>
      <c r="N282" s="179"/>
    </row>
    <row r="283" spans="1:14" outlineLevel="1" x14ac:dyDescent="0.3">
      <c r="A283" s="158" t="s">
        <v>370</v>
      </c>
      <c r="D283" s="179"/>
      <c r="E283" s="179"/>
      <c r="F283" s="179"/>
      <c r="G283" s="179"/>
      <c r="H283" s="156"/>
      <c r="K283" s="179"/>
      <c r="L283" s="179"/>
      <c r="M283" s="179"/>
      <c r="N283" s="179"/>
    </row>
    <row r="284" spans="1:14" outlineLevel="1" x14ac:dyDescent="0.3">
      <c r="A284" s="158" t="s">
        <v>371</v>
      </c>
      <c r="D284" s="179"/>
      <c r="E284" s="179"/>
      <c r="F284" s="179"/>
      <c r="G284" s="179"/>
      <c r="H284" s="156"/>
      <c r="K284" s="179"/>
      <c r="L284" s="179"/>
      <c r="M284" s="179"/>
      <c r="N284" s="179"/>
    </row>
    <row r="285" spans="1:14" ht="18" x14ac:dyDescent="0.25">
      <c r="A285" s="169"/>
      <c r="B285" s="169" t="s">
        <v>1492</v>
      </c>
      <c r="C285" s="169"/>
      <c r="D285" s="169"/>
      <c r="E285" s="169"/>
      <c r="F285" s="168"/>
      <c r="G285" s="167"/>
      <c r="H285" s="156"/>
      <c r="I285" s="166"/>
      <c r="J285" s="166"/>
      <c r="K285" s="166"/>
      <c r="L285" s="166"/>
      <c r="M285" s="165"/>
    </row>
    <row r="286" spans="1:14" ht="18" x14ac:dyDescent="0.25">
      <c r="A286" s="184" t="s">
        <v>1491</v>
      </c>
      <c r="B286" s="182"/>
      <c r="C286" s="182"/>
      <c r="D286" s="182"/>
      <c r="E286" s="182"/>
      <c r="F286" s="183"/>
      <c r="G286" s="182"/>
      <c r="H286" s="156"/>
      <c r="I286" s="166"/>
      <c r="J286" s="166"/>
      <c r="K286" s="166"/>
      <c r="L286" s="166"/>
      <c r="M286" s="165"/>
    </row>
    <row r="287" spans="1:14" ht="18" x14ac:dyDescent="0.25">
      <c r="A287" s="184" t="s">
        <v>1490</v>
      </c>
      <c r="B287" s="182"/>
      <c r="C287" s="182"/>
      <c r="D287" s="182"/>
      <c r="E287" s="182"/>
      <c r="F287" s="183"/>
      <c r="G287" s="182"/>
      <c r="H287" s="156"/>
      <c r="I287" s="166"/>
      <c r="J287" s="166"/>
      <c r="K287" s="166"/>
      <c r="L287" s="166"/>
      <c r="M287" s="165"/>
    </row>
    <row r="288" spans="1:14" x14ac:dyDescent="0.25">
      <c r="A288" s="158" t="s">
        <v>372</v>
      </c>
      <c r="B288" s="160" t="s">
        <v>1489</v>
      </c>
      <c r="C288" s="176">
        <f>ROW(B38)</f>
        <v>38</v>
      </c>
      <c r="D288" s="180"/>
      <c r="E288" s="180"/>
      <c r="F288" s="180"/>
      <c r="G288" s="180"/>
      <c r="H288" s="156"/>
      <c r="I288" s="175"/>
      <c r="J288" s="170"/>
      <c r="L288" s="180"/>
      <c r="M288" s="180"/>
      <c r="N288" s="180"/>
    </row>
    <row r="289" spans="1:14" x14ac:dyDescent="0.25">
      <c r="A289" s="158" t="s">
        <v>373</v>
      </c>
      <c r="B289" s="160" t="s">
        <v>1488</v>
      </c>
      <c r="C289" s="176">
        <f>ROW(B39)</f>
        <v>39</v>
      </c>
      <c r="E289" s="180"/>
      <c r="F289" s="180"/>
      <c r="H289" s="156"/>
      <c r="I289" s="175"/>
      <c r="J289" s="170"/>
      <c r="L289" s="180"/>
      <c r="M289" s="180"/>
    </row>
    <row r="290" spans="1:14" ht="28.8" x14ac:dyDescent="0.25">
      <c r="A290" s="158" t="s">
        <v>374</v>
      </c>
      <c r="B290" s="160" t="s">
        <v>1487</v>
      </c>
      <c r="C290" s="181" t="s">
        <v>375</v>
      </c>
      <c r="G290" s="174"/>
      <c r="H290" s="156"/>
      <c r="I290" s="175"/>
      <c r="J290" s="170"/>
      <c r="K290" s="170"/>
      <c r="L290" s="174"/>
      <c r="M290" s="180"/>
      <c r="N290" s="174"/>
    </row>
    <row r="291" spans="1:14" x14ac:dyDescent="0.25">
      <c r="A291" s="158" t="s">
        <v>376</v>
      </c>
      <c r="B291" s="160" t="s">
        <v>1486</v>
      </c>
      <c r="C291" s="176" t="s">
        <v>377</v>
      </c>
      <c r="D291" s="176" t="s">
        <v>1465</v>
      </c>
      <c r="E291" s="174"/>
      <c r="F291" s="180"/>
      <c r="H291" s="156"/>
      <c r="I291" s="175"/>
      <c r="J291" s="170"/>
    </row>
    <row r="292" spans="1:14" x14ac:dyDescent="0.3">
      <c r="A292" s="158" t="s">
        <v>378</v>
      </c>
      <c r="B292" s="160" t="s">
        <v>1485</v>
      </c>
      <c r="C292" s="176">
        <f>ROW(B52)</f>
        <v>52</v>
      </c>
      <c r="G292" s="174"/>
      <c r="H292" s="156"/>
      <c r="I292" s="175"/>
      <c r="J292" s="179"/>
      <c r="K292" s="170"/>
      <c r="L292" s="174"/>
      <c r="N292" s="174"/>
    </row>
    <row r="293" spans="1:14" x14ac:dyDescent="0.3">
      <c r="A293" s="158" t="s">
        <v>379</v>
      </c>
      <c r="B293" s="160" t="s">
        <v>1484</v>
      </c>
      <c r="C293" s="178" t="s">
        <v>380</v>
      </c>
      <c r="D293" s="176" t="s">
        <v>1483</v>
      </c>
      <c r="E293" s="174"/>
      <c r="F293" s="176" t="s">
        <v>1465</v>
      </c>
      <c r="G293" s="176" t="s">
        <v>1465</v>
      </c>
      <c r="H293" s="156"/>
      <c r="I293" s="175"/>
      <c r="M293" s="174"/>
    </row>
    <row r="294" spans="1:14" x14ac:dyDescent="0.3">
      <c r="A294" s="158" t="s">
        <v>381</v>
      </c>
      <c r="B294" s="160" t="s">
        <v>1482</v>
      </c>
      <c r="C294" s="178" t="s">
        <v>1481</v>
      </c>
      <c r="H294" s="156"/>
      <c r="I294" s="175"/>
      <c r="J294" s="170"/>
      <c r="M294" s="174"/>
    </row>
    <row r="295" spans="1:14" x14ac:dyDescent="0.25">
      <c r="A295" s="158" t="s">
        <v>382</v>
      </c>
      <c r="B295" s="160" t="s">
        <v>1480</v>
      </c>
      <c r="C295" s="176" t="s">
        <v>383</v>
      </c>
      <c r="D295" s="176" t="s">
        <v>1465</v>
      </c>
      <c r="F295" s="176" t="s">
        <v>1465</v>
      </c>
      <c r="H295" s="156"/>
      <c r="I295" s="175"/>
      <c r="J295" s="170"/>
      <c r="L295" s="174"/>
      <c r="M295" s="174"/>
    </row>
    <row r="296" spans="1:14" x14ac:dyDescent="0.25">
      <c r="A296" s="158" t="s">
        <v>384</v>
      </c>
      <c r="B296" s="160" t="s">
        <v>1479</v>
      </c>
      <c r="C296" s="176">
        <f>ROW(B111)</f>
        <v>111</v>
      </c>
      <c r="F296" s="174"/>
      <c r="H296" s="156"/>
      <c r="I296" s="175"/>
      <c r="J296" s="170"/>
      <c r="L296" s="174"/>
      <c r="M296" s="174"/>
    </row>
    <row r="297" spans="1:14" x14ac:dyDescent="0.25">
      <c r="A297" s="158" t="s">
        <v>385</v>
      </c>
      <c r="B297" s="160" t="s">
        <v>1478</v>
      </c>
      <c r="C297" s="176">
        <f>ROW(B163)</f>
        <v>163</v>
      </c>
      <c r="E297" s="174"/>
      <c r="F297" s="174"/>
      <c r="H297" s="156"/>
      <c r="J297" s="170"/>
      <c r="L297" s="174"/>
    </row>
    <row r="298" spans="1:14" x14ac:dyDescent="0.25">
      <c r="A298" s="158" t="s">
        <v>386</v>
      </c>
      <c r="B298" s="160" t="s">
        <v>1477</v>
      </c>
      <c r="C298" s="176">
        <f>ROW(B137)</f>
        <v>137</v>
      </c>
      <c r="E298" s="174"/>
      <c r="F298" s="174"/>
      <c r="H298" s="156"/>
      <c r="I298" s="175"/>
      <c r="J298" s="170"/>
      <c r="L298" s="174"/>
    </row>
    <row r="299" spans="1:14" x14ac:dyDescent="0.25">
      <c r="A299" s="158" t="s">
        <v>387</v>
      </c>
      <c r="B299" s="160" t="s">
        <v>1476</v>
      </c>
      <c r="C299" s="177"/>
      <c r="E299" s="174"/>
      <c r="H299" s="156"/>
      <c r="I299" s="175"/>
      <c r="L299" s="174"/>
    </row>
    <row r="300" spans="1:14" x14ac:dyDescent="0.25">
      <c r="A300" s="158" t="s">
        <v>388</v>
      </c>
      <c r="B300" s="160" t="s">
        <v>1475</v>
      </c>
      <c r="C300" s="176" t="s">
        <v>389</v>
      </c>
      <c r="D300" s="176" t="s">
        <v>1474</v>
      </c>
      <c r="E300" s="174"/>
      <c r="F300" s="176" t="s">
        <v>1473</v>
      </c>
      <c r="H300" s="156"/>
      <c r="I300" s="175"/>
      <c r="K300" s="170"/>
      <c r="L300" s="174"/>
    </row>
    <row r="301" spans="1:14" outlineLevel="1" x14ac:dyDescent="0.25">
      <c r="A301" s="158" t="s">
        <v>390</v>
      </c>
      <c r="B301" s="160" t="s">
        <v>1472</v>
      </c>
      <c r="C301" s="176" t="s">
        <v>391</v>
      </c>
      <c r="H301" s="156"/>
      <c r="I301" s="175"/>
      <c r="K301" s="170"/>
      <c r="L301" s="174"/>
    </row>
    <row r="302" spans="1:14" outlineLevel="1" x14ac:dyDescent="0.25">
      <c r="A302" s="158" t="s">
        <v>392</v>
      </c>
      <c r="B302" s="160" t="s">
        <v>1471</v>
      </c>
      <c r="C302" s="176" t="s">
        <v>393</v>
      </c>
      <c r="H302" s="156"/>
      <c r="I302" s="175"/>
      <c r="K302" s="170"/>
      <c r="L302" s="174"/>
    </row>
    <row r="303" spans="1:14" outlineLevel="1" x14ac:dyDescent="0.25">
      <c r="A303" s="158" t="s">
        <v>394</v>
      </c>
      <c r="B303" s="160" t="s">
        <v>1470</v>
      </c>
      <c r="C303" s="176">
        <f>ROW(B65)</f>
        <v>65</v>
      </c>
      <c r="H303" s="156"/>
      <c r="I303" s="175"/>
      <c r="J303" s="170"/>
      <c r="K303" s="170"/>
      <c r="L303" s="174"/>
    </row>
    <row r="304" spans="1:14" outlineLevel="1" x14ac:dyDescent="0.25">
      <c r="A304" s="158" t="s">
        <v>395</v>
      </c>
      <c r="B304" s="160" t="s">
        <v>1469</v>
      </c>
      <c r="C304" s="176">
        <f>ROW(B88)</f>
        <v>88</v>
      </c>
      <c r="H304" s="156"/>
      <c r="I304" s="175"/>
      <c r="J304" s="170"/>
      <c r="K304" s="170"/>
      <c r="L304" s="174"/>
    </row>
    <row r="305" spans="1:14" outlineLevel="1" x14ac:dyDescent="0.25">
      <c r="A305" s="158" t="s">
        <v>396</v>
      </c>
      <c r="B305" s="160" t="s">
        <v>1468</v>
      </c>
      <c r="C305" s="176" t="s">
        <v>397</v>
      </c>
      <c r="E305" s="174"/>
      <c r="H305" s="156"/>
      <c r="I305" s="175"/>
      <c r="J305" s="170"/>
      <c r="K305" s="170"/>
      <c r="L305" s="174"/>
      <c r="N305" s="155"/>
    </row>
    <row r="306" spans="1:14" outlineLevel="1" x14ac:dyDescent="0.25">
      <c r="A306" s="158" t="s">
        <v>398</v>
      </c>
      <c r="B306" s="160" t="s">
        <v>1467</v>
      </c>
      <c r="C306" s="176">
        <v>44</v>
      </c>
      <c r="E306" s="174"/>
      <c r="H306" s="156"/>
      <c r="I306" s="175"/>
      <c r="J306" s="170"/>
      <c r="K306" s="170"/>
      <c r="L306" s="174"/>
      <c r="N306" s="155"/>
    </row>
    <row r="307" spans="1:14" outlineLevel="1" x14ac:dyDescent="0.25">
      <c r="A307" s="158" t="s">
        <v>399</v>
      </c>
      <c r="B307" s="160" t="s">
        <v>1466</v>
      </c>
      <c r="C307" s="176" t="s">
        <v>400</v>
      </c>
      <c r="D307" s="176" t="s">
        <v>1465</v>
      </c>
      <c r="E307" s="174"/>
      <c r="F307" s="176" t="s">
        <v>1465</v>
      </c>
      <c r="H307" s="156"/>
      <c r="I307" s="175"/>
      <c r="J307" s="170"/>
      <c r="K307" s="170"/>
      <c r="L307" s="174"/>
      <c r="N307" s="155"/>
    </row>
    <row r="308" spans="1:14" outlineLevel="1" x14ac:dyDescent="0.25">
      <c r="A308" s="158" t="s">
        <v>401</v>
      </c>
      <c r="B308" s="175"/>
      <c r="E308" s="174"/>
      <c r="H308" s="156"/>
      <c r="I308" s="175"/>
      <c r="J308" s="170"/>
      <c r="K308" s="170"/>
      <c r="L308" s="174"/>
      <c r="N308" s="155"/>
    </row>
    <row r="309" spans="1:14" outlineLevel="1" x14ac:dyDescent="0.25">
      <c r="A309" s="158" t="s">
        <v>402</v>
      </c>
      <c r="E309" s="174"/>
      <c r="H309" s="156"/>
      <c r="I309" s="175"/>
      <c r="J309" s="170"/>
      <c r="K309" s="170"/>
      <c r="L309" s="174"/>
      <c r="N309" s="155"/>
    </row>
    <row r="310" spans="1:14" outlineLevel="1" x14ac:dyDescent="0.25">
      <c r="A310" s="158" t="s">
        <v>403</v>
      </c>
      <c r="H310" s="156"/>
      <c r="N310" s="155"/>
    </row>
    <row r="311" spans="1:14" ht="36" x14ac:dyDescent="0.25">
      <c r="A311" s="168"/>
      <c r="B311" s="169" t="s">
        <v>404</v>
      </c>
      <c r="C311" s="168"/>
      <c r="D311" s="168"/>
      <c r="E311" s="168"/>
      <c r="F311" s="168"/>
      <c r="G311" s="167"/>
      <c r="H311" s="156"/>
      <c r="I311" s="166"/>
      <c r="J311" s="165"/>
      <c r="K311" s="165"/>
      <c r="L311" s="165"/>
      <c r="M311" s="165"/>
      <c r="N311" s="155"/>
    </row>
    <row r="312" spans="1:14" x14ac:dyDescent="0.25">
      <c r="A312" s="158" t="s">
        <v>405</v>
      </c>
      <c r="B312" s="173" t="s">
        <v>406</v>
      </c>
      <c r="C312" s="172">
        <v>924.92458481999995</v>
      </c>
      <c r="H312" s="156"/>
      <c r="I312" s="171"/>
      <c r="J312" s="170"/>
      <c r="N312" s="155"/>
    </row>
    <row r="313" spans="1:14" outlineLevel="1" x14ac:dyDescent="0.25">
      <c r="A313" s="158" t="s">
        <v>407</v>
      </c>
      <c r="B313" s="173" t="s">
        <v>408</v>
      </c>
      <c r="C313" s="172">
        <v>0</v>
      </c>
      <c r="H313" s="156"/>
      <c r="I313" s="171"/>
      <c r="J313" s="170"/>
      <c r="N313" s="155"/>
    </row>
    <row r="314" spans="1:14" outlineLevel="1" x14ac:dyDescent="0.25">
      <c r="A314" s="158" t="s">
        <v>409</v>
      </c>
      <c r="B314" s="173" t="s">
        <v>410</v>
      </c>
      <c r="C314" s="172">
        <v>0</v>
      </c>
      <c r="H314" s="156"/>
      <c r="I314" s="171"/>
      <c r="J314" s="170"/>
      <c r="N314" s="155"/>
    </row>
    <row r="315" spans="1:14" outlineLevel="1" x14ac:dyDescent="0.25">
      <c r="A315" s="158" t="s">
        <v>411</v>
      </c>
      <c r="B315" s="171"/>
      <c r="C315" s="170"/>
      <c r="H315" s="156"/>
      <c r="I315" s="171"/>
      <c r="J315" s="170"/>
      <c r="N315" s="155"/>
    </row>
    <row r="316" spans="1:14" outlineLevel="1" x14ac:dyDescent="0.25">
      <c r="A316" s="158" t="s">
        <v>412</v>
      </c>
      <c r="B316" s="171"/>
      <c r="C316" s="170"/>
      <c r="H316" s="156"/>
      <c r="I316" s="171"/>
      <c r="J316" s="170"/>
      <c r="N316" s="155"/>
    </row>
    <row r="317" spans="1:14" outlineLevel="1" x14ac:dyDescent="0.25">
      <c r="A317" s="158" t="s">
        <v>413</v>
      </c>
      <c r="B317" s="171"/>
      <c r="C317" s="170"/>
      <c r="H317" s="156"/>
      <c r="I317" s="171"/>
      <c r="J317" s="170"/>
      <c r="N317" s="155"/>
    </row>
    <row r="318" spans="1:14" outlineLevel="1" x14ac:dyDescent="0.25">
      <c r="A318" s="158" t="s">
        <v>414</v>
      </c>
      <c r="B318" s="171"/>
      <c r="C318" s="170"/>
      <c r="H318" s="156"/>
      <c r="I318" s="171"/>
      <c r="J318" s="170"/>
      <c r="N318" s="155"/>
    </row>
    <row r="319" spans="1:14" ht="18" x14ac:dyDescent="0.25">
      <c r="A319" s="168"/>
      <c r="B319" s="169" t="s">
        <v>415</v>
      </c>
      <c r="C319" s="168"/>
      <c r="D319" s="168"/>
      <c r="E319" s="168"/>
      <c r="F319" s="168"/>
      <c r="G319" s="167"/>
      <c r="H319" s="156"/>
      <c r="I319" s="166"/>
      <c r="J319" s="165"/>
      <c r="K319" s="165"/>
      <c r="L319" s="165"/>
      <c r="M319" s="165"/>
      <c r="N319" s="155"/>
    </row>
    <row r="320" spans="1:14" ht="15" customHeight="1" outlineLevel="1" x14ac:dyDescent="0.25">
      <c r="A320" s="163"/>
      <c r="B320" s="164" t="s">
        <v>416</v>
      </c>
      <c r="C320" s="163"/>
      <c r="D320" s="163"/>
      <c r="E320" s="162"/>
      <c r="F320" s="161"/>
      <c r="G320" s="161"/>
      <c r="H320" s="156"/>
      <c r="L320" s="156"/>
      <c r="M320" s="156"/>
      <c r="N320" s="155"/>
    </row>
    <row r="321" spans="1:14" outlineLevel="1" x14ac:dyDescent="0.25">
      <c r="A321" s="158" t="s">
        <v>417</v>
      </c>
      <c r="B321" s="160" t="s">
        <v>1464</v>
      </c>
      <c r="H321" s="156"/>
      <c r="I321" s="155"/>
      <c r="J321" s="155"/>
      <c r="K321" s="155"/>
      <c r="L321" s="155"/>
      <c r="M321" s="155"/>
      <c r="N321" s="155"/>
    </row>
    <row r="322" spans="1:14" outlineLevel="1" x14ac:dyDescent="0.25">
      <c r="A322" s="158" t="s">
        <v>418</v>
      </c>
      <c r="B322" s="160" t="s">
        <v>1463</v>
      </c>
      <c r="H322" s="156"/>
      <c r="I322" s="155"/>
      <c r="J322" s="155"/>
      <c r="K322" s="155"/>
      <c r="L322" s="155"/>
      <c r="M322" s="155"/>
      <c r="N322" s="155"/>
    </row>
    <row r="323" spans="1:14" outlineLevel="1" x14ac:dyDescent="0.25">
      <c r="A323" s="158" t="s">
        <v>419</v>
      </c>
      <c r="B323" s="160" t="s">
        <v>420</v>
      </c>
      <c r="H323" s="156"/>
      <c r="I323" s="155"/>
      <c r="J323" s="155"/>
      <c r="K323" s="155"/>
      <c r="L323" s="155"/>
      <c r="M323" s="155"/>
      <c r="N323" s="155"/>
    </row>
    <row r="324" spans="1:14" outlineLevel="1" x14ac:dyDescent="0.25">
      <c r="A324" s="158" t="s">
        <v>421</v>
      </c>
      <c r="B324" s="160" t="s">
        <v>422</v>
      </c>
      <c r="H324" s="156"/>
      <c r="I324" s="155"/>
      <c r="J324" s="155"/>
      <c r="K324" s="155"/>
      <c r="L324" s="155"/>
      <c r="M324" s="155"/>
      <c r="N324" s="155"/>
    </row>
    <row r="325" spans="1:14" outlineLevel="1" x14ac:dyDescent="0.25">
      <c r="A325" s="158" t="s">
        <v>423</v>
      </c>
      <c r="B325" s="160" t="s">
        <v>424</v>
      </c>
      <c r="H325" s="156"/>
      <c r="I325" s="155"/>
      <c r="J325" s="155"/>
      <c r="K325" s="155"/>
      <c r="L325" s="155"/>
      <c r="M325" s="155"/>
      <c r="N325" s="155"/>
    </row>
    <row r="326" spans="1:14" outlineLevel="1" x14ac:dyDescent="0.25">
      <c r="A326" s="158" t="s">
        <v>425</v>
      </c>
      <c r="B326" s="160" t="s">
        <v>825</v>
      </c>
      <c r="H326" s="156"/>
      <c r="I326" s="155"/>
      <c r="J326" s="155"/>
      <c r="K326" s="155"/>
      <c r="L326" s="155"/>
      <c r="M326" s="155"/>
      <c r="N326" s="155"/>
    </row>
    <row r="327" spans="1:14" outlineLevel="1" x14ac:dyDescent="0.25">
      <c r="A327" s="158" t="s">
        <v>426</v>
      </c>
      <c r="B327" s="160" t="s">
        <v>427</v>
      </c>
      <c r="H327" s="156"/>
      <c r="I327" s="155"/>
      <c r="J327" s="155"/>
      <c r="K327" s="155"/>
      <c r="L327" s="155"/>
      <c r="M327" s="155"/>
      <c r="N327" s="155"/>
    </row>
    <row r="328" spans="1:14" outlineLevel="1" x14ac:dyDescent="0.25">
      <c r="A328" s="158" t="s">
        <v>428</v>
      </c>
      <c r="B328" s="160" t="s">
        <v>429</v>
      </c>
      <c r="H328" s="156"/>
      <c r="I328" s="155"/>
      <c r="J328" s="155"/>
      <c r="K328" s="155"/>
      <c r="L328" s="155"/>
      <c r="M328" s="155"/>
      <c r="N328" s="155"/>
    </row>
    <row r="329" spans="1:14" outlineLevel="1" x14ac:dyDescent="0.25">
      <c r="A329" s="158" t="s">
        <v>430</v>
      </c>
      <c r="B329" s="160" t="s">
        <v>1462</v>
      </c>
      <c r="H329" s="156"/>
      <c r="I329" s="155"/>
      <c r="J329" s="155"/>
      <c r="K329" s="155"/>
      <c r="L329" s="155"/>
      <c r="M329" s="155"/>
      <c r="N329" s="155"/>
    </row>
    <row r="330" spans="1:14" outlineLevel="1" x14ac:dyDescent="0.25">
      <c r="A330" s="158" t="s">
        <v>431</v>
      </c>
      <c r="B330" s="159" t="s">
        <v>432</v>
      </c>
      <c r="H330" s="156"/>
      <c r="I330" s="155"/>
      <c r="J330" s="155"/>
      <c r="K330" s="155"/>
      <c r="L330" s="155"/>
      <c r="M330" s="155"/>
      <c r="N330" s="155"/>
    </row>
    <row r="331" spans="1:14" outlineLevel="1" x14ac:dyDescent="0.25">
      <c r="A331" s="158" t="s">
        <v>433</v>
      </c>
      <c r="B331" s="159" t="s">
        <v>432</v>
      </c>
      <c r="H331" s="156"/>
      <c r="I331" s="155"/>
      <c r="J331" s="155"/>
      <c r="K331" s="155"/>
      <c r="L331" s="155"/>
      <c r="M331" s="155"/>
      <c r="N331" s="155"/>
    </row>
    <row r="332" spans="1:14" outlineLevel="1" x14ac:dyDescent="0.25">
      <c r="A332" s="158" t="s">
        <v>434</v>
      </c>
      <c r="B332" s="159" t="s">
        <v>432</v>
      </c>
      <c r="H332" s="156"/>
      <c r="I332" s="155"/>
      <c r="J332" s="155"/>
      <c r="K332" s="155"/>
      <c r="L332" s="155"/>
      <c r="M332" s="155"/>
      <c r="N332" s="155"/>
    </row>
    <row r="333" spans="1:14" outlineLevel="1" x14ac:dyDescent="0.25">
      <c r="A333" s="158" t="s">
        <v>435</v>
      </c>
      <c r="B333" s="159" t="s">
        <v>432</v>
      </c>
      <c r="H333" s="156"/>
      <c r="I333" s="155"/>
      <c r="J333" s="155"/>
      <c r="K333" s="155"/>
      <c r="L333" s="155"/>
      <c r="M333" s="155"/>
      <c r="N333" s="155"/>
    </row>
    <row r="334" spans="1:14" outlineLevel="1" x14ac:dyDescent="0.25">
      <c r="A334" s="158" t="s">
        <v>436</v>
      </c>
      <c r="B334" s="159" t="s">
        <v>432</v>
      </c>
      <c r="H334" s="156"/>
      <c r="I334" s="155"/>
      <c r="J334" s="155"/>
      <c r="K334" s="155"/>
      <c r="L334" s="155"/>
      <c r="M334" s="155"/>
      <c r="N334" s="155"/>
    </row>
    <row r="335" spans="1:14" outlineLevel="1" x14ac:dyDescent="0.25">
      <c r="A335" s="158" t="s">
        <v>437</v>
      </c>
      <c r="B335" s="159" t="s">
        <v>432</v>
      </c>
      <c r="H335" s="156"/>
      <c r="I335" s="155"/>
      <c r="J335" s="155"/>
      <c r="K335" s="155"/>
      <c r="L335" s="155"/>
      <c r="M335" s="155"/>
      <c r="N335" s="155"/>
    </row>
    <row r="336" spans="1:14" outlineLevel="1" x14ac:dyDescent="0.25">
      <c r="A336" s="158" t="s">
        <v>438</v>
      </c>
      <c r="B336" s="159" t="s">
        <v>432</v>
      </c>
      <c r="H336" s="156"/>
      <c r="I336" s="155"/>
      <c r="J336" s="155"/>
      <c r="K336" s="155"/>
      <c r="L336" s="155"/>
      <c r="M336" s="155"/>
      <c r="N336" s="155"/>
    </row>
    <row r="337" spans="1:14" outlineLevel="1" x14ac:dyDescent="0.25">
      <c r="A337" s="158" t="s">
        <v>439</v>
      </c>
      <c r="B337" s="159" t="s">
        <v>432</v>
      </c>
      <c r="H337" s="156"/>
      <c r="I337" s="155"/>
      <c r="J337" s="155"/>
      <c r="K337" s="155"/>
      <c r="L337" s="155"/>
      <c r="M337" s="155"/>
      <c r="N337" s="155"/>
    </row>
    <row r="338" spans="1:14" outlineLevel="1" x14ac:dyDescent="0.25">
      <c r="A338" s="158" t="s">
        <v>440</v>
      </c>
      <c r="B338" s="159" t="s">
        <v>432</v>
      </c>
      <c r="H338" s="156"/>
      <c r="I338" s="155"/>
      <c r="J338" s="155"/>
      <c r="K338" s="155"/>
      <c r="L338" s="155"/>
      <c r="M338" s="155"/>
      <c r="N338" s="155"/>
    </row>
    <row r="339" spans="1:14" outlineLevel="1" x14ac:dyDescent="0.25">
      <c r="A339" s="158" t="s">
        <v>441</v>
      </c>
      <c r="B339" s="159" t="s">
        <v>432</v>
      </c>
      <c r="H339" s="156"/>
      <c r="I339" s="155"/>
      <c r="J339" s="155"/>
      <c r="K339" s="155"/>
      <c r="L339" s="155"/>
      <c r="M339" s="155"/>
      <c r="N339" s="155"/>
    </row>
    <row r="340" spans="1:14" outlineLevel="1" x14ac:dyDescent="0.25">
      <c r="A340" s="158" t="s">
        <v>442</v>
      </c>
      <c r="B340" s="159" t="s">
        <v>432</v>
      </c>
      <c r="H340" s="156"/>
      <c r="I340" s="155"/>
      <c r="J340" s="155"/>
      <c r="K340" s="155"/>
      <c r="L340" s="155"/>
      <c r="M340" s="155"/>
      <c r="N340" s="155"/>
    </row>
    <row r="341" spans="1:14" outlineLevel="1" x14ac:dyDescent="0.25">
      <c r="A341" s="158" t="s">
        <v>443</v>
      </c>
      <c r="B341" s="159" t="s">
        <v>432</v>
      </c>
      <c r="H341" s="156"/>
      <c r="I341" s="155"/>
      <c r="J341" s="155"/>
      <c r="K341" s="155"/>
      <c r="L341" s="155"/>
      <c r="M341" s="155"/>
      <c r="N341" s="155"/>
    </row>
    <row r="342" spans="1:14" outlineLevel="1" x14ac:dyDescent="0.25">
      <c r="A342" s="158" t="s">
        <v>444</v>
      </c>
      <c r="B342" s="159" t="s">
        <v>432</v>
      </c>
      <c r="H342" s="156"/>
      <c r="I342" s="155"/>
      <c r="J342" s="155"/>
      <c r="K342" s="155"/>
      <c r="L342" s="155"/>
      <c r="M342" s="155"/>
      <c r="N342" s="155"/>
    </row>
    <row r="343" spans="1:14" outlineLevel="1" x14ac:dyDescent="0.25">
      <c r="A343" s="158" t="s">
        <v>445</v>
      </c>
      <c r="B343" s="159" t="s">
        <v>432</v>
      </c>
      <c r="H343" s="156"/>
      <c r="I343" s="155"/>
      <c r="J343" s="155"/>
      <c r="K343" s="155"/>
      <c r="L343" s="155"/>
      <c r="M343" s="155"/>
      <c r="N343" s="155"/>
    </row>
    <row r="344" spans="1:14" outlineLevel="1" x14ac:dyDescent="0.25">
      <c r="A344" s="158" t="s">
        <v>446</v>
      </c>
      <c r="B344" s="159" t="s">
        <v>432</v>
      </c>
      <c r="H344" s="156"/>
      <c r="I344" s="155"/>
      <c r="J344" s="155"/>
      <c r="K344" s="155"/>
      <c r="L344" s="155"/>
      <c r="M344" s="155"/>
      <c r="N344" s="155"/>
    </row>
    <row r="345" spans="1:14" outlineLevel="1" x14ac:dyDescent="0.25">
      <c r="A345" s="158" t="s">
        <v>447</v>
      </c>
      <c r="B345" s="159" t="s">
        <v>432</v>
      </c>
      <c r="H345" s="156"/>
      <c r="I345" s="155"/>
      <c r="J345" s="155"/>
      <c r="K345" s="155"/>
      <c r="L345" s="155"/>
      <c r="M345" s="155"/>
      <c r="N345" s="155"/>
    </row>
    <row r="346" spans="1:14" outlineLevel="1" x14ac:dyDescent="0.25">
      <c r="A346" s="158" t="s">
        <v>448</v>
      </c>
      <c r="B346" s="159" t="s">
        <v>432</v>
      </c>
      <c r="H346" s="156"/>
      <c r="I346" s="155"/>
      <c r="J346" s="155"/>
      <c r="K346" s="155"/>
      <c r="L346" s="155"/>
      <c r="M346" s="155"/>
      <c r="N346" s="155"/>
    </row>
    <row r="347" spans="1:14" outlineLevel="1" x14ac:dyDescent="0.25">
      <c r="A347" s="158" t="s">
        <v>449</v>
      </c>
      <c r="B347" s="159" t="s">
        <v>432</v>
      </c>
      <c r="H347" s="156"/>
      <c r="I347" s="155"/>
      <c r="J347" s="155"/>
      <c r="K347" s="155"/>
      <c r="L347" s="155"/>
      <c r="M347" s="155"/>
      <c r="N347" s="155"/>
    </row>
    <row r="348" spans="1:14" outlineLevel="1" x14ac:dyDescent="0.25">
      <c r="A348" s="158" t="s">
        <v>450</v>
      </c>
      <c r="B348" s="159" t="s">
        <v>432</v>
      </c>
      <c r="H348" s="156"/>
      <c r="I348" s="155"/>
      <c r="J348" s="155"/>
      <c r="K348" s="155"/>
      <c r="L348" s="155"/>
      <c r="M348" s="155"/>
      <c r="N348" s="155"/>
    </row>
    <row r="349" spans="1:14" outlineLevel="1" x14ac:dyDescent="0.25">
      <c r="A349" s="158" t="s">
        <v>451</v>
      </c>
      <c r="B349" s="159" t="s">
        <v>432</v>
      </c>
      <c r="H349" s="156"/>
      <c r="I349" s="155"/>
      <c r="J349" s="155"/>
      <c r="K349" s="155"/>
      <c r="L349" s="155"/>
      <c r="M349" s="155"/>
      <c r="N349" s="155"/>
    </row>
    <row r="350" spans="1:14" outlineLevel="1" x14ac:dyDescent="0.25">
      <c r="A350" s="158" t="s">
        <v>452</v>
      </c>
      <c r="B350" s="159" t="s">
        <v>432</v>
      </c>
      <c r="H350" s="156"/>
      <c r="I350" s="155"/>
      <c r="J350" s="155"/>
      <c r="K350" s="155"/>
      <c r="L350" s="155"/>
      <c r="M350" s="155"/>
      <c r="N350" s="155"/>
    </row>
    <row r="351" spans="1:14" outlineLevel="1" x14ac:dyDescent="0.25">
      <c r="A351" s="158" t="s">
        <v>453</v>
      </c>
      <c r="B351" s="159" t="s">
        <v>432</v>
      </c>
      <c r="H351" s="156"/>
      <c r="I351" s="155"/>
      <c r="J351" s="155"/>
      <c r="K351" s="155"/>
      <c r="L351" s="155"/>
      <c r="M351" s="155"/>
      <c r="N351" s="155"/>
    </row>
    <row r="352" spans="1:14" outlineLevel="1" x14ac:dyDescent="0.25">
      <c r="A352" s="158" t="s">
        <v>454</v>
      </c>
      <c r="B352" s="159" t="s">
        <v>432</v>
      </c>
      <c r="H352" s="156"/>
      <c r="I352" s="155"/>
      <c r="J352" s="155"/>
      <c r="K352" s="155"/>
      <c r="L352" s="155"/>
      <c r="M352" s="155"/>
      <c r="N352" s="155"/>
    </row>
    <row r="353" spans="1:14" outlineLevel="1" x14ac:dyDescent="0.25">
      <c r="A353" s="158" t="s">
        <v>455</v>
      </c>
      <c r="B353" s="159" t="s">
        <v>432</v>
      </c>
      <c r="H353" s="156"/>
      <c r="I353" s="155"/>
      <c r="J353" s="155"/>
      <c r="K353" s="155"/>
      <c r="L353" s="155"/>
      <c r="M353" s="155"/>
      <c r="N353" s="155"/>
    </row>
    <row r="354" spans="1:14" outlineLevel="1" x14ac:dyDescent="0.25">
      <c r="A354" s="158" t="s">
        <v>456</v>
      </c>
      <c r="B354" s="159" t="s">
        <v>432</v>
      </c>
      <c r="H354" s="156"/>
      <c r="I354" s="155"/>
      <c r="J354" s="155"/>
      <c r="K354" s="155"/>
      <c r="L354" s="155"/>
      <c r="M354" s="155"/>
      <c r="N354" s="155"/>
    </row>
    <row r="355" spans="1:14" outlineLevel="1" x14ac:dyDescent="0.25">
      <c r="A355" s="158" t="s">
        <v>457</v>
      </c>
      <c r="B355" s="159" t="s">
        <v>432</v>
      </c>
      <c r="H355" s="156"/>
      <c r="I355" s="155"/>
      <c r="J355" s="155"/>
      <c r="K355" s="155"/>
      <c r="L355" s="155"/>
      <c r="M355" s="155"/>
      <c r="N355" s="155"/>
    </row>
    <row r="356" spans="1:14" outlineLevel="1" x14ac:dyDescent="0.25">
      <c r="A356" s="158" t="s">
        <v>458</v>
      </c>
      <c r="B356" s="159" t="s">
        <v>432</v>
      </c>
      <c r="H356" s="156"/>
      <c r="I356" s="155"/>
      <c r="J356" s="155"/>
      <c r="K356" s="155"/>
      <c r="L356" s="155"/>
      <c r="M356" s="155"/>
      <c r="N356" s="155"/>
    </row>
    <row r="357" spans="1:14" outlineLevel="1" x14ac:dyDescent="0.25">
      <c r="A357" s="158" t="s">
        <v>459</v>
      </c>
      <c r="B357" s="159" t="s">
        <v>432</v>
      </c>
      <c r="H357" s="156"/>
      <c r="I357" s="155"/>
      <c r="J357" s="155"/>
      <c r="K357" s="155"/>
      <c r="L357" s="155"/>
      <c r="M357" s="155"/>
      <c r="N357" s="155"/>
    </row>
    <row r="358" spans="1:14" outlineLevel="1" x14ac:dyDescent="0.25">
      <c r="A358" s="158" t="s">
        <v>460</v>
      </c>
      <c r="B358" s="159" t="s">
        <v>432</v>
      </c>
      <c r="H358" s="156"/>
      <c r="I358" s="155"/>
      <c r="J358" s="155"/>
      <c r="K358" s="155"/>
      <c r="L358" s="155"/>
      <c r="M358" s="155"/>
      <c r="N358" s="155"/>
    </row>
    <row r="359" spans="1:14" outlineLevel="1" x14ac:dyDescent="0.25">
      <c r="A359" s="158" t="s">
        <v>461</v>
      </c>
      <c r="B359" s="159" t="s">
        <v>432</v>
      </c>
      <c r="H359" s="156"/>
      <c r="I359" s="155"/>
      <c r="J359" s="155"/>
      <c r="K359" s="155"/>
      <c r="L359" s="155"/>
      <c r="M359" s="155"/>
      <c r="N359" s="155"/>
    </row>
    <row r="360" spans="1:14" outlineLevel="1" x14ac:dyDescent="0.25">
      <c r="A360" s="158" t="s">
        <v>462</v>
      </c>
      <c r="B360" s="159" t="s">
        <v>432</v>
      </c>
      <c r="H360" s="156"/>
      <c r="I360" s="155"/>
      <c r="J360" s="155"/>
      <c r="K360" s="155"/>
      <c r="L360" s="155"/>
      <c r="M360" s="155"/>
      <c r="N360" s="155"/>
    </row>
    <row r="361" spans="1:14" outlineLevel="1" x14ac:dyDescent="0.25">
      <c r="A361" s="158" t="s">
        <v>463</v>
      </c>
      <c r="B361" s="159" t="s">
        <v>432</v>
      </c>
      <c r="H361" s="156"/>
      <c r="I361" s="155"/>
      <c r="J361" s="155"/>
      <c r="K361" s="155"/>
      <c r="L361" s="155"/>
      <c r="M361" s="155"/>
      <c r="N361" s="155"/>
    </row>
    <row r="362" spans="1:14" outlineLevel="1" x14ac:dyDescent="0.25">
      <c r="A362" s="158" t="s">
        <v>464</v>
      </c>
      <c r="B362" s="159" t="s">
        <v>432</v>
      </c>
      <c r="H362" s="156"/>
      <c r="I362" s="155"/>
      <c r="J362" s="155"/>
      <c r="K362" s="155"/>
      <c r="L362" s="155"/>
      <c r="M362" s="155"/>
      <c r="N362" s="155"/>
    </row>
    <row r="363" spans="1:14" outlineLevel="1" x14ac:dyDescent="0.25">
      <c r="A363" s="158" t="s">
        <v>465</v>
      </c>
      <c r="B363" s="159" t="s">
        <v>432</v>
      </c>
      <c r="H363" s="156"/>
      <c r="I363" s="155"/>
      <c r="J363" s="155"/>
      <c r="K363" s="155"/>
      <c r="L363" s="155"/>
      <c r="M363" s="155"/>
      <c r="N363" s="155"/>
    </row>
    <row r="364" spans="1:14" outlineLevel="1" x14ac:dyDescent="0.25">
      <c r="A364" s="158" t="s">
        <v>466</v>
      </c>
      <c r="B364" s="159" t="s">
        <v>432</v>
      </c>
      <c r="H364" s="156"/>
      <c r="I364" s="155"/>
      <c r="J364" s="155"/>
      <c r="K364" s="155"/>
      <c r="L364" s="155"/>
      <c r="M364" s="155"/>
      <c r="N364" s="155"/>
    </row>
    <row r="365" spans="1:14" outlineLevel="1" x14ac:dyDescent="0.25">
      <c r="A365" s="158" t="s">
        <v>467</v>
      </c>
      <c r="B365" s="159" t="s">
        <v>432</v>
      </c>
      <c r="H365" s="156"/>
      <c r="I365" s="155"/>
      <c r="J365" s="155"/>
      <c r="K365" s="155"/>
      <c r="L365" s="155"/>
      <c r="M365" s="155"/>
      <c r="N365" s="155"/>
    </row>
    <row r="366" spans="1:14" x14ac:dyDescent="0.25">
      <c r="A366" s="158"/>
      <c r="H366" s="156"/>
      <c r="I366" s="155"/>
      <c r="J366" s="155"/>
      <c r="K366" s="155"/>
      <c r="L366" s="155"/>
      <c r="M366" s="155"/>
      <c r="N366" s="155"/>
    </row>
    <row r="367" spans="1:14" x14ac:dyDescent="0.25">
      <c r="H367" s="156"/>
      <c r="I367" s="155"/>
      <c r="J367" s="155"/>
      <c r="K367" s="155"/>
      <c r="L367" s="155"/>
      <c r="M367" s="155"/>
      <c r="N367" s="155"/>
    </row>
    <row r="368" spans="1:14" x14ac:dyDescent="0.25">
      <c r="H368" s="156"/>
      <c r="I368" s="155"/>
      <c r="J368" s="155"/>
      <c r="K368" s="155"/>
      <c r="L368" s="155"/>
      <c r="M368" s="155"/>
      <c r="N368" s="155"/>
    </row>
    <row r="369" spans="8:8" s="155" customFormat="1" x14ac:dyDescent="0.25">
      <c r="H369" s="156"/>
    </row>
    <row r="370" spans="8:8" s="155" customFormat="1" x14ac:dyDescent="0.25">
      <c r="H370" s="156"/>
    </row>
    <row r="371" spans="8:8" s="155" customFormat="1" x14ac:dyDescent="0.25">
      <c r="H371" s="156"/>
    </row>
    <row r="372" spans="8:8" s="155" customFormat="1" x14ac:dyDescent="0.25">
      <c r="H372" s="156"/>
    </row>
    <row r="373" spans="8:8" s="155" customFormat="1" x14ac:dyDescent="0.25">
      <c r="H373" s="156"/>
    </row>
    <row r="374" spans="8:8" s="155" customFormat="1" x14ac:dyDescent="0.25">
      <c r="H374" s="156"/>
    </row>
    <row r="375" spans="8:8" s="155" customFormat="1" x14ac:dyDescent="0.25">
      <c r="H375" s="156"/>
    </row>
    <row r="376" spans="8:8" s="155" customFormat="1" x14ac:dyDescent="0.25">
      <c r="H376" s="156"/>
    </row>
    <row r="377" spans="8:8" s="155" customFormat="1" x14ac:dyDescent="0.25">
      <c r="H377" s="156"/>
    </row>
    <row r="378" spans="8:8" s="155" customFormat="1" x14ac:dyDescent="0.25">
      <c r="H378" s="156"/>
    </row>
    <row r="379" spans="8:8" s="155" customFormat="1" x14ac:dyDescent="0.25">
      <c r="H379" s="156"/>
    </row>
    <row r="380" spans="8:8" s="155" customFormat="1" x14ac:dyDescent="0.25">
      <c r="H380" s="156"/>
    </row>
    <row r="381" spans="8:8" s="155" customFormat="1" x14ac:dyDescent="0.25">
      <c r="H381" s="156"/>
    </row>
    <row r="382" spans="8:8" s="155" customFormat="1" x14ac:dyDescent="0.25">
      <c r="H382" s="156"/>
    </row>
    <row r="383" spans="8:8" s="155" customFormat="1" x14ac:dyDescent="0.25">
      <c r="H383" s="156"/>
    </row>
    <row r="384" spans="8:8" s="155" customFormat="1" x14ac:dyDescent="0.25">
      <c r="H384" s="156"/>
    </row>
    <row r="385" spans="8:8" s="155" customFormat="1" x14ac:dyDescent="0.25">
      <c r="H385" s="156"/>
    </row>
    <row r="386" spans="8:8" s="155" customFormat="1" x14ac:dyDescent="0.25">
      <c r="H386" s="156"/>
    </row>
    <row r="387" spans="8:8" s="155" customFormat="1" x14ac:dyDescent="0.25">
      <c r="H387" s="156"/>
    </row>
    <row r="388" spans="8:8" s="155" customFormat="1" x14ac:dyDescent="0.25">
      <c r="H388" s="156"/>
    </row>
    <row r="389" spans="8:8" s="155" customFormat="1" x14ac:dyDescent="0.25">
      <c r="H389" s="156"/>
    </row>
    <row r="390" spans="8:8" s="155" customFormat="1" x14ac:dyDescent="0.25">
      <c r="H390" s="156"/>
    </row>
    <row r="391" spans="8:8" s="155" customFormat="1" x14ac:dyDescent="0.25">
      <c r="H391" s="156"/>
    </row>
    <row r="392" spans="8:8" s="155" customFormat="1" x14ac:dyDescent="0.25">
      <c r="H392" s="156"/>
    </row>
    <row r="393" spans="8:8" s="155" customFormat="1" x14ac:dyDescent="0.25">
      <c r="H393" s="156"/>
    </row>
    <row r="394" spans="8:8" s="155" customFormat="1" x14ac:dyDescent="0.25">
      <c r="H394" s="156"/>
    </row>
    <row r="395" spans="8:8" s="155" customFormat="1" x14ac:dyDescent="0.25">
      <c r="H395" s="156"/>
    </row>
    <row r="396" spans="8:8" s="155" customFormat="1" x14ac:dyDescent="0.25">
      <c r="H396" s="156"/>
    </row>
    <row r="397" spans="8:8" s="155" customFormat="1" x14ac:dyDescent="0.25">
      <c r="H397" s="156"/>
    </row>
    <row r="398" spans="8:8" s="155" customFormat="1" x14ac:dyDescent="0.25">
      <c r="H398" s="156"/>
    </row>
    <row r="399" spans="8:8" s="155" customFormat="1" x14ac:dyDescent="0.25">
      <c r="H399" s="156"/>
    </row>
    <row r="400" spans="8:8" s="155" customFormat="1" x14ac:dyDescent="0.25">
      <c r="H400" s="156"/>
    </row>
    <row r="401" spans="8:8" s="155" customFormat="1" x14ac:dyDescent="0.25">
      <c r="H401" s="156"/>
    </row>
    <row r="402" spans="8:8" s="155" customFormat="1" x14ac:dyDescent="0.25">
      <c r="H402" s="156"/>
    </row>
    <row r="403" spans="8:8" s="155" customFormat="1" x14ac:dyDescent="0.25">
      <c r="H403" s="156"/>
    </row>
    <row r="404" spans="8:8" s="155" customFormat="1" x14ac:dyDescent="0.25">
      <c r="H404" s="156"/>
    </row>
    <row r="405" spans="8:8" s="155" customFormat="1" x14ac:dyDescent="0.25">
      <c r="H405" s="156"/>
    </row>
    <row r="406" spans="8:8" s="155" customFormat="1" x14ac:dyDescent="0.25">
      <c r="H406" s="156"/>
    </row>
    <row r="407" spans="8:8" s="155" customFormat="1" x14ac:dyDescent="0.25">
      <c r="H407" s="156"/>
    </row>
    <row r="408" spans="8:8" s="155" customFormat="1" x14ac:dyDescent="0.25">
      <c r="H408" s="156"/>
    </row>
    <row r="409" spans="8:8" s="155" customFormat="1" x14ac:dyDescent="0.25">
      <c r="H409" s="156"/>
    </row>
    <row r="410" spans="8:8" s="155" customFormat="1" x14ac:dyDescent="0.25">
      <c r="H410" s="156"/>
    </row>
    <row r="411" spans="8:8" s="155" customFormat="1" x14ac:dyDescent="0.25">
      <c r="H411" s="156"/>
    </row>
    <row r="412" spans="8:8" s="155" customFormat="1" x14ac:dyDescent="0.25">
      <c r="H412" s="156"/>
    </row>
    <row r="413" spans="8:8" s="155" customFormat="1" x14ac:dyDescent="0.25">
      <c r="H413" s="156"/>
    </row>
  </sheetData>
  <protectedRanges>
    <protectedRange sqref="B315:D318 F313:G318 D313:D314" name="Range12_1"/>
    <protectedRange sqref="B221:C227 C229 C231:C238 B234:B238 B243:B284 C246:C284 B210:C215 G209:G215 F210:F215 C240:C244" name="Range10_1"/>
    <protectedRange sqref="B168:D172 F168:G172 D138 C165:D166 D164 D167" name="Range8_1"/>
    <protectedRange sqref="B101:D110 F101:G110 C113:D127 C147:D147 B132:D136 D112 C128:C130 D128:D131" name="Range6_1"/>
    <protectedRange sqref="B20:B25" name="Basic Facts 2_1"/>
    <protectedRange sqref="C14:C25" name="Basic facts_1"/>
    <protectedRange sqref="C29:C30 C27 B31:C35 C38:C41" name="Regulatory Sumary_1"/>
    <protectedRange sqref="C3 C29:C30 C45:C51 B59:D64 F53:G57 F59:G64 F66:G76 F78:G87 B40:B43 C27 B31:C35 B20:C25 B49:B51 C14:C19 C38:C43 F45:G51 D46:D51 C53:D57 C66:D66 C70:D76 B78:D87 C89:D89 C93:D99 C112 C138 C164 C174:C178 C193:C208 C217:C219 C312:C314" name="HTT General_1"/>
    <protectedRange sqref="C139:D146 B158:D162 C148:D154 C155:C156 D155:D157" name="Range7_1"/>
    <protectedRange sqref="B180:D191 F180:G191" name="Range9_1"/>
    <protectedRange sqref="B321:G365" name="Range11_1"/>
    <protectedRange sqref="C45:C51 B49:B51 F45:G51 D46:E51 C53:C57 C66 C70:C76 C78:C82 C89:D89 C93:D99 C112 C138 C164 C174:C178 C193:C208 C217:C219 C312:C314" name="Range13_1"/>
  </protectedRanges>
  <dataValidations count="3">
    <dataValidation type="list" allowBlank="1" showInputMessage="1" showErrorMessage="1" sqref="C299" xr:uid="{40B4A254-96C0-4765-B99E-CE518620D6A4}">
      <formula1>M299:M302</formula1>
    </dataValidation>
    <dataValidation type="list" allowBlank="1" showInputMessage="1" showErrorMessage="1" sqref="C28" xr:uid="{DEE73EC8-9775-46E0-9153-C232BBD35C48}">
      <formula1>$W$28:$W$30</formula1>
    </dataValidation>
    <dataValidation type="list" allowBlank="1" showInputMessage="1" showErrorMessage="1" sqref="W30" xr:uid="{58E11D30-B5C7-4868-81ED-A5CEBD76DDF0}">
      <formula1>$M$28:$M$30</formula1>
    </dataValidation>
  </dataValidations>
  <hyperlinks>
    <hyperlink ref="B6" location="'A. HTT General'!B13" display="1. Basic Facts" xr:uid="{078D6F6C-FDF3-404D-9B31-5124C0EE5C95}"/>
    <hyperlink ref="B7" location="'A. HTT General'!B26" display="2. Regulatory Summary" xr:uid="{29C10EE4-1E06-4859-8B34-6D669AC4E09F}"/>
    <hyperlink ref="B8" location="'A. HTT General'!B36" display="3. General Cover Pool / Covered Bond Information" xr:uid="{1A8CD477-B71E-4ADD-896B-FBC5AF13E9E9}"/>
    <hyperlink ref="B9" location="'A. HTT General'!B285" display="4. References to Capital Requirements Regulation (CRR) 129(7)" xr:uid="{9F76DF6E-9588-4AF6-8D84-3037F79F2786}"/>
    <hyperlink ref="B11" location="'A. HTT General'!B319" display="6. Other relevant information" xr:uid="{9F96A0CD-3AA8-45D9-A24C-4B3EA1C7B962}"/>
    <hyperlink ref="C289" location="'A. HTT General'!A39" display="'A. HTT General'!A39" xr:uid="{5415BCDD-6095-4678-837B-12692124BB1D}"/>
    <hyperlink ref="C291" location="'B1. HTT Mortgage Assets'!B43" display="'B1. HTT Mortgage Assets'!B43" xr:uid="{E395C783-F134-4E17-8289-A2E641CF1F9C}"/>
    <hyperlink ref="D291" location="'B2. HTT Public Sector Assets'!B48" display="'B2. HTT Public Sector Assets'!B48" xr:uid="{B74BD36F-A47F-403C-8D5B-977FA2565BE7}"/>
    <hyperlink ref="C292" location="'A. HTT General'!A52" display="'A. HTT General'!A52" xr:uid="{CE3A278C-F361-4005-B600-BB01A06EEABB}"/>
    <hyperlink ref="C297" location="'A. HTT General'!B163" display="'A. HTT General'!B163" xr:uid="{26531770-A1DD-44F1-81AF-7DC3FA62AAF0}"/>
    <hyperlink ref="C298" location="'A. HTT General'!B137" display="'A. HTT General'!B137" xr:uid="{AF95A18B-8BCA-41B8-846B-393E6EA5E94D}"/>
    <hyperlink ref="C302" location="'C. HTT Harmonised Glossary'!B18" display="'C. HTT Harmonised Glossary'!B18" xr:uid="{BECB0AA3-87C3-4694-B2B8-0278FDF106E1}"/>
    <hyperlink ref="C303" location="'A. HTT General'!B65" display="'A. HTT General'!B65" xr:uid="{B9BE4F06-D05E-4F12-A747-FB54257D0219}"/>
    <hyperlink ref="C304" location="'A. HTT General'!B88" display="'A. HTT General'!B88" xr:uid="{1E681864-372F-4190-937A-4FBB753F8FE9}"/>
    <hyperlink ref="C307" location="'B1. HTT Mortgage Assets'!B179" display="'B1. HTT Mortgage Assets'!B179" xr:uid="{A779B50C-113B-49C0-B670-2864F0E80A4E}"/>
    <hyperlink ref="D307" location="'B2. HTT Public Sector Assets'!B166" display="'B2. HTT Public Sector Assets'!B166" xr:uid="{3EE091B5-8868-413E-A851-C8EA00F67CAE}"/>
    <hyperlink ref="B27" r:id="rId1" display="Basel Compliance (Y/N)" xr:uid="{576FA79E-DEED-475F-9FAC-9A800CE94EF0}"/>
    <hyperlink ref="B29" r:id="rId2" xr:uid="{28F52EF7-0D98-49B3-A3F2-152712015A27}"/>
    <hyperlink ref="B30" r:id="rId3" xr:uid="{A39A800D-FDB9-4726-80E3-E76586ACA6A9}"/>
    <hyperlink ref="B10" location="'A. HTT General'!B311" display="5. References to Capital Requirements Regulation (CRR) 129(1)" xr:uid="{320867F6-AB20-453F-B9F0-F095453B7268}"/>
    <hyperlink ref="D293" location="'B1. HTT Mortgage Assets'!B424" display="'B1. HTT Mortgage Assets'!B424" xr:uid="{6619C8E0-1A09-4A6E-A4B0-9CDCD61F1AAB}"/>
    <hyperlink ref="C293" location="'B1. HTT Mortgage Assets'!B186" display="'B1. HTT Mortgage Assets'!B186" xr:uid="{C36E7F73-6885-49E8-8213-5CC9C52F4F61}"/>
    <hyperlink ref="C288" location="'A. HTT General'!A38" display="'A. HTT General'!A38" xr:uid="{08CCDE96-DB09-4E5C-88BC-E82641E05522}"/>
    <hyperlink ref="C296" location="'A. HTT General'!B111" display="'A. HTT General'!B111" xr:uid="{E33C4F68-001D-4698-82D7-FC777E982E2A}"/>
    <hyperlink ref="D295" location="'B2. HTT Public Sector Assets'!B129" display="'B2. HTT Public Sector Assets'!B129" xr:uid="{8DC8E0C0-38E7-4886-95DA-A8C810379D78}"/>
    <hyperlink ref="C295" location="'B1. HTT Mortgage Assets'!B149" display="'B1. HTT Mortgage Assets'!B149" xr:uid="{959FADB3-1F0D-4705-A83E-3985544B18A9}"/>
    <hyperlink ref="C294" location="'C. HTT Harmonised Glossary'!B20" display="link to Glossary HG.1.15" xr:uid="{52C06F10-7A25-4B6B-B902-B11DB7426CB3}"/>
    <hyperlink ref="C306" location="'A. HTT General'!B44" display="'A. HTT General'!B44" xr:uid="{B3AB7376-59EF-47DD-98D9-8C8C92CE5DA1}"/>
    <hyperlink ref="C300" location="'B1. HTT Mortgage Assets'!B215" display="215 LTV residential mortgage" xr:uid="{E7F63139-0C06-498F-A10C-85021A89CAFE}"/>
    <hyperlink ref="D300" location="'B1. HTT Mortgage Assets'!B453" display="441 LTV Commercial Mortgage" xr:uid="{2EF4B479-B2CB-4758-9226-F37D7D7D9418}"/>
    <hyperlink ref="C301" location="'A. HTT General'!B230" display="230 Derivatives and Swaps" xr:uid="{E3FCE8D0-B04E-4F0F-B103-21CA2E993DDD}"/>
    <hyperlink ref="B28" r:id="rId4" display="CBD Compliance (Y/N)" xr:uid="{3F19B586-C8E7-4281-988A-771D59616499}"/>
    <hyperlink ref="F293" location="'B2. HTT Public Sector Assets'!A18" display="'B2. HTT Public Sector Assets'!A18" xr:uid="{522D4E45-7F87-4732-99C0-C0ECA9DAAB0B}"/>
    <hyperlink ref="G293" location="'B3. HTT Shipping Assets'!B116" display="'B3. HTT Shipping Assets'!B116" xr:uid="{F236B0B5-BC62-413C-B909-C00375D1AF2E}"/>
    <hyperlink ref="F295" location="'B3. HTT Shipping Assets'!B80" display="'B3. HTT Shipping Assets'!B80" xr:uid="{2E7293F8-0299-4D3D-842B-ECF99459D46A}"/>
    <hyperlink ref="C305" location="'C. HTT Harmonised Glossary'!B12" display="link to Glossary HG 1.7" xr:uid="{A88AA92F-10B7-42C1-B688-43D6FC25746B}"/>
    <hyperlink ref="F307" location="'B3. HTT Shipping Assets'!B110" display="'B3. HTT Shipping Assets'!B110" xr:uid="{7C986297-13E4-4A79-ADB7-6DB328890F25}"/>
    <hyperlink ref="B44" location="'C. HTT Harmonised Glossary'!B6" display="2. Over-collateralisation (OC) " xr:uid="{6139716B-B2EC-4B12-A792-1B0F223C5D85}"/>
    <hyperlink ref="F300" location="'B2. HTT Public Sector Assets'!B147" display="147 for Public Sector Asset - type of debtor" xr:uid="{450EB205-E36A-4CC1-BC0C-ECAEF430E6CD}"/>
    <hyperlink ref="D244" location="'F2. Sustainable PS data'!A1" display="F2. Tab" xr:uid="{1292D76C-188E-4C47-B66F-7821A4A4BE1D}"/>
  </hyperlinks>
  <pageMargins left="0.7" right="0.7" top="0.75" bottom="0.75" header="0.3" footer="0.3"/>
  <pageSetup scale="37" orientation="portrait" r:id="rId5"/>
  <headerFooter>
    <oddFooter>&amp;R_x000D_&amp;1#&amp;"Aptos"&amp;10&amp;K0078D7 Classification : Internal</oddFooter>
  </headerFooter>
  <rowBreaks count="3" manualBreakCount="3">
    <brk id="110" max="6" man="1"/>
    <brk id="227" max="6" man="1"/>
    <brk id="318" max="6" man="1"/>
  </rowBreaks>
  <colBreaks count="1" manualBreakCount="1">
    <brk id="7" max="3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DF7F2-892F-4A1B-937E-0C4E9A590A15}">
  <sheetPr>
    <tabColor theme="5" tint="-0.249977111117893"/>
  </sheetPr>
  <dimension ref="A1:N284"/>
  <sheetViews>
    <sheetView view="pageBreakPreview" zoomScale="60" zoomScaleNormal="100" workbookViewId="0">
      <selection activeCell="B1" sqref="B1"/>
    </sheetView>
  </sheetViews>
  <sheetFormatPr defaultColWidth="8.88671875" defaultRowHeight="14.4" outlineLevelRow="1" x14ac:dyDescent="0.25"/>
  <cols>
    <col min="1" max="1" width="13.88671875" style="157" customWidth="1"/>
    <col min="2" max="2" width="62.88671875" style="157" customWidth="1"/>
    <col min="3" max="3" width="41" style="157" customWidth="1"/>
    <col min="4" max="4" width="40.88671875" style="157" customWidth="1"/>
    <col min="5" max="5" width="6.6640625" style="157" customWidth="1"/>
    <col min="6" max="6" width="41.5546875" style="157" customWidth="1"/>
    <col min="7" max="7" width="41.5546875" style="156" customWidth="1"/>
    <col min="8" max="16384" width="8.88671875" style="155"/>
  </cols>
  <sheetData>
    <row r="1" spans="1:7" ht="31.2" x14ac:dyDescent="0.25">
      <c r="A1" s="273" t="s">
        <v>816</v>
      </c>
      <c r="B1" s="273"/>
      <c r="C1" s="156"/>
      <c r="D1" s="156"/>
      <c r="E1" s="156"/>
      <c r="F1" s="274" t="s">
        <v>1532</v>
      </c>
    </row>
    <row r="2" spans="1:7" ht="15" thickBot="1" x14ac:dyDescent="0.3">
      <c r="A2" s="156"/>
      <c r="B2" s="156"/>
      <c r="C2" s="156"/>
      <c r="D2" s="156"/>
      <c r="E2" s="156"/>
      <c r="F2" s="156"/>
    </row>
    <row r="3" spans="1:7" ht="18.600000000000001" thickBot="1" x14ac:dyDescent="0.3">
      <c r="A3" s="269"/>
      <c r="B3" s="271" t="s">
        <v>2</v>
      </c>
      <c r="C3" s="270" t="s">
        <v>1564</v>
      </c>
      <c r="D3" s="269"/>
      <c r="E3" s="269"/>
      <c r="F3" s="156"/>
      <c r="G3" s="269"/>
    </row>
    <row r="4" spans="1:7" ht="15" thickBot="1" x14ac:dyDescent="0.3"/>
    <row r="5" spans="1:7" ht="18" x14ac:dyDescent="0.25">
      <c r="A5" s="166"/>
      <c r="B5" s="268" t="s">
        <v>468</v>
      </c>
      <c r="C5" s="166"/>
      <c r="E5" s="165"/>
      <c r="F5" s="165"/>
    </row>
    <row r="6" spans="1:7" x14ac:dyDescent="0.25">
      <c r="B6" s="315" t="s">
        <v>469</v>
      </c>
    </row>
    <row r="7" spans="1:7" x14ac:dyDescent="0.25">
      <c r="B7" s="314" t="s">
        <v>470</v>
      </c>
    </row>
    <row r="8" spans="1:7" ht="15" thickBot="1" x14ac:dyDescent="0.3">
      <c r="B8" s="313" t="s">
        <v>471</v>
      </c>
    </row>
    <row r="9" spans="1:7" x14ac:dyDescent="0.25">
      <c r="B9" s="312"/>
    </row>
    <row r="10" spans="1:7" ht="36" x14ac:dyDescent="0.25">
      <c r="A10" s="169" t="s">
        <v>7</v>
      </c>
      <c r="B10" s="169" t="s">
        <v>469</v>
      </c>
      <c r="C10" s="168"/>
      <c r="D10" s="168"/>
      <c r="E10" s="168"/>
      <c r="F10" s="168"/>
      <c r="G10" s="167"/>
    </row>
    <row r="11" spans="1:7" ht="15" customHeight="1" x14ac:dyDescent="0.25">
      <c r="A11" s="163"/>
      <c r="B11" s="164" t="s">
        <v>472</v>
      </c>
      <c r="C11" s="163" t="s">
        <v>59</v>
      </c>
      <c r="D11" s="163"/>
      <c r="E11" s="163"/>
      <c r="F11" s="161" t="s">
        <v>473</v>
      </c>
      <c r="G11" s="161"/>
    </row>
    <row r="12" spans="1:7" x14ac:dyDescent="0.25">
      <c r="A12" s="158" t="s">
        <v>474</v>
      </c>
      <c r="B12" s="158" t="s">
        <v>475</v>
      </c>
      <c r="C12" s="188">
        <v>22396.324031349901</v>
      </c>
      <c r="D12" s="177"/>
      <c r="F12" s="191">
        <f>IF($C$15=0,"",IF(C12="[for completion]","",C12/$C$15))</f>
        <v>1</v>
      </c>
    </row>
    <row r="13" spans="1:7" x14ac:dyDescent="0.25">
      <c r="A13" s="158" t="s">
        <v>476</v>
      </c>
      <c r="B13" s="158" t="s">
        <v>477</v>
      </c>
      <c r="C13" s="188"/>
      <c r="D13" s="177"/>
      <c r="F13" s="191"/>
    </row>
    <row r="14" spans="1:7" x14ac:dyDescent="0.25">
      <c r="A14" s="158" t="s">
        <v>478</v>
      </c>
      <c r="B14" s="158" t="s">
        <v>70</v>
      </c>
      <c r="C14" s="188"/>
      <c r="D14" s="177"/>
      <c r="F14" s="191"/>
    </row>
    <row r="15" spans="1:7" x14ac:dyDescent="0.25">
      <c r="A15" s="158" t="s">
        <v>479</v>
      </c>
      <c r="B15" s="311" t="s">
        <v>72</v>
      </c>
      <c r="C15" s="194">
        <f>SUM(C12:C14)</f>
        <v>22396.324031349901</v>
      </c>
      <c r="D15" s="201"/>
      <c r="E15" s="201"/>
      <c r="F15" s="285">
        <f>SUM(F12:F14)</f>
        <v>1</v>
      </c>
    </row>
    <row r="16" spans="1:7" outlineLevel="1" x14ac:dyDescent="0.25">
      <c r="A16" s="158" t="s">
        <v>480</v>
      </c>
      <c r="B16" s="278" t="s">
        <v>481</v>
      </c>
      <c r="C16" s="188"/>
      <c r="D16" s="177"/>
      <c r="E16" s="177"/>
      <c r="F16" s="309">
        <f>IF($C$15=0,"",IF(C16="[for completion]","",C16/$C$15))</f>
        <v>0</v>
      </c>
    </row>
    <row r="17" spans="1:7" outlineLevel="1" x14ac:dyDescent="0.25">
      <c r="A17" s="158" t="s">
        <v>482</v>
      </c>
      <c r="B17" s="278" t="s">
        <v>483</v>
      </c>
      <c r="C17" s="188"/>
      <c r="D17" s="177"/>
      <c r="E17" s="177"/>
      <c r="F17" s="309">
        <f>IF($C$15=0,"",IF(C17="[for completion]","",C17/$C$15))</f>
        <v>0</v>
      </c>
    </row>
    <row r="18" spans="1:7" outlineLevel="1" x14ac:dyDescent="0.25">
      <c r="A18" s="158" t="s">
        <v>484</v>
      </c>
      <c r="B18" s="159" t="s">
        <v>177</v>
      </c>
      <c r="C18" s="188"/>
      <c r="D18" s="177"/>
      <c r="E18" s="177"/>
      <c r="F18" s="309">
        <f>IF($C$15=0,"",IF(C18="[for completion]","",C18/$C$15))</f>
        <v>0</v>
      </c>
    </row>
    <row r="19" spans="1:7" outlineLevel="1" x14ac:dyDescent="0.25">
      <c r="A19" s="158" t="s">
        <v>485</v>
      </c>
      <c r="B19" s="159" t="s">
        <v>177</v>
      </c>
      <c r="C19" s="188"/>
      <c r="D19" s="177"/>
      <c r="E19" s="177"/>
      <c r="F19" s="309">
        <f>IF($C$15=0,"",IF(C19="[for completion]","",C19/$C$15))</f>
        <v>0</v>
      </c>
    </row>
    <row r="20" spans="1:7" outlineLevel="1" x14ac:dyDescent="0.25">
      <c r="A20" s="158" t="s">
        <v>486</v>
      </c>
      <c r="B20" s="159" t="s">
        <v>177</v>
      </c>
      <c r="C20" s="188"/>
      <c r="D20" s="177"/>
      <c r="E20" s="177"/>
      <c r="F20" s="309">
        <f>IF($C$15=0,"",IF(C20="[for completion]","",C20/$C$15))</f>
        <v>0</v>
      </c>
    </row>
    <row r="21" spans="1:7" outlineLevel="1" x14ac:dyDescent="0.25">
      <c r="A21" s="158" t="s">
        <v>487</v>
      </c>
      <c r="B21" s="159" t="s">
        <v>177</v>
      </c>
      <c r="C21" s="188"/>
      <c r="D21" s="177"/>
      <c r="E21" s="177"/>
      <c r="F21" s="309">
        <f>IF($C$15=0,"",IF(C21="[for completion]","",C21/$C$15))</f>
        <v>0</v>
      </c>
    </row>
    <row r="22" spans="1:7" outlineLevel="1" x14ac:dyDescent="0.25">
      <c r="A22" s="158" t="s">
        <v>488</v>
      </c>
      <c r="B22" s="159" t="s">
        <v>177</v>
      </c>
      <c r="C22" s="188"/>
      <c r="D22" s="177"/>
      <c r="E22" s="177"/>
      <c r="F22" s="309">
        <f>IF($C$15=0,"",IF(C22="[for completion]","",C22/$C$15))</f>
        <v>0</v>
      </c>
    </row>
    <row r="23" spans="1:7" outlineLevel="1" x14ac:dyDescent="0.25">
      <c r="A23" s="158" t="s">
        <v>489</v>
      </c>
      <c r="B23" s="159" t="s">
        <v>177</v>
      </c>
      <c r="C23" s="188"/>
      <c r="D23" s="177"/>
      <c r="E23" s="177"/>
      <c r="F23" s="309">
        <f>IF($C$15=0,"",IF(C23="[for completion]","",C23/$C$15))</f>
        <v>0</v>
      </c>
    </row>
    <row r="24" spans="1:7" outlineLevel="1" x14ac:dyDescent="0.25">
      <c r="A24" s="158" t="s">
        <v>490</v>
      </c>
      <c r="B24" s="159" t="s">
        <v>177</v>
      </c>
      <c r="C24" s="188"/>
      <c r="D24" s="177"/>
      <c r="E24" s="177"/>
      <c r="F24" s="309">
        <f>IF($C$15=0,"",IF(C24="[for completion]","",C24/$C$15))</f>
        <v>0</v>
      </c>
    </row>
    <row r="25" spans="1:7" outlineLevel="1" x14ac:dyDescent="0.25">
      <c r="A25" s="158" t="s">
        <v>491</v>
      </c>
      <c r="B25" s="159" t="s">
        <v>177</v>
      </c>
      <c r="C25" s="188"/>
      <c r="D25" s="177"/>
      <c r="E25" s="177"/>
      <c r="F25" s="309">
        <f>IF($C$15=0,"",IF(C25="[for completion]","",C25/$C$15))</f>
        <v>0</v>
      </c>
    </row>
    <row r="26" spans="1:7" outlineLevel="1" x14ac:dyDescent="0.25">
      <c r="A26" s="158" t="s">
        <v>1563</v>
      </c>
      <c r="B26" s="159" t="s">
        <v>177</v>
      </c>
      <c r="C26" s="248"/>
      <c r="D26" s="310"/>
      <c r="E26" s="310"/>
      <c r="F26" s="309">
        <f>IF($C$15=0,"",IF(C26="[for completion]","",C26/$C$15))</f>
        <v>0</v>
      </c>
    </row>
    <row r="27" spans="1:7" ht="15" customHeight="1" x14ac:dyDescent="0.25">
      <c r="A27" s="163"/>
      <c r="B27" s="164" t="s">
        <v>492</v>
      </c>
      <c r="C27" s="163" t="s">
        <v>493</v>
      </c>
      <c r="D27" s="163" t="s">
        <v>494</v>
      </c>
      <c r="E27" s="162"/>
      <c r="F27" s="163" t="s">
        <v>495</v>
      </c>
      <c r="G27" s="161"/>
    </row>
    <row r="28" spans="1:7" x14ac:dyDescent="0.25">
      <c r="A28" s="158" t="s">
        <v>496</v>
      </c>
      <c r="B28" s="158" t="s">
        <v>497</v>
      </c>
      <c r="C28" s="308">
        <v>297676</v>
      </c>
      <c r="D28" s="288"/>
      <c r="E28" s="177"/>
      <c r="F28" s="307">
        <f>IF(AND(C28="[For completion]",D28="[For completion]"),"[For completion]",SUM(C28:D28))</f>
        <v>297676</v>
      </c>
    </row>
    <row r="29" spans="1:7" outlineLevel="1" x14ac:dyDescent="0.25">
      <c r="A29" s="158" t="s">
        <v>498</v>
      </c>
      <c r="B29" s="175" t="s">
        <v>1562</v>
      </c>
      <c r="C29" s="308">
        <v>142329</v>
      </c>
      <c r="D29" s="288"/>
      <c r="E29" s="177"/>
      <c r="F29" s="307">
        <f>IF(AND(C29="[For completion]",D29="[For completion]"),"[For completion]",SUM(C29:D29))</f>
        <v>142329</v>
      </c>
    </row>
    <row r="30" spans="1:7" outlineLevel="1" x14ac:dyDescent="0.25">
      <c r="A30" s="158" t="s">
        <v>500</v>
      </c>
      <c r="B30" s="175" t="s">
        <v>501</v>
      </c>
      <c r="C30" s="288"/>
      <c r="D30" s="288"/>
      <c r="E30" s="177"/>
      <c r="F30" s="288"/>
    </row>
    <row r="31" spans="1:7" outlineLevel="1" x14ac:dyDescent="0.25">
      <c r="A31" s="158" t="s">
        <v>502</v>
      </c>
      <c r="B31" s="175"/>
      <c r="C31" s="177"/>
      <c r="D31" s="177"/>
      <c r="E31" s="177"/>
      <c r="F31" s="177"/>
    </row>
    <row r="32" spans="1:7" outlineLevel="1" x14ac:dyDescent="0.25">
      <c r="A32" s="158" t="s">
        <v>503</v>
      </c>
      <c r="B32" s="175"/>
      <c r="C32" s="177"/>
      <c r="D32" s="177"/>
      <c r="E32" s="177"/>
      <c r="F32" s="177"/>
    </row>
    <row r="33" spans="1:7" outlineLevel="1" x14ac:dyDescent="0.25">
      <c r="A33" s="158" t="s">
        <v>504</v>
      </c>
      <c r="B33" s="175"/>
      <c r="C33" s="177"/>
      <c r="D33" s="177"/>
      <c r="E33" s="177"/>
      <c r="F33" s="177"/>
    </row>
    <row r="34" spans="1:7" outlineLevel="1" x14ac:dyDescent="0.25">
      <c r="A34" s="158" t="s">
        <v>505</v>
      </c>
      <c r="B34" s="175"/>
      <c r="C34" s="177"/>
      <c r="D34" s="177"/>
      <c r="E34" s="177"/>
      <c r="F34" s="177"/>
    </row>
    <row r="35" spans="1:7" ht="15" customHeight="1" x14ac:dyDescent="0.25">
      <c r="A35" s="163"/>
      <c r="B35" s="164" t="s">
        <v>506</v>
      </c>
      <c r="C35" s="163" t="s">
        <v>507</v>
      </c>
      <c r="D35" s="163" t="s">
        <v>508</v>
      </c>
      <c r="E35" s="162"/>
      <c r="F35" s="161" t="s">
        <v>473</v>
      </c>
      <c r="G35" s="161"/>
    </row>
    <row r="36" spans="1:7" x14ac:dyDescent="0.25">
      <c r="A36" s="158" t="s">
        <v>509</v>
      </c>
      <c r="B36" s="158" t="s">
        <v>510</v>
      </c>
      <c r="C36" s="306">
        <v>2.84721873467894E-3</v>
      </c>
      <c r="D36" s="256"/>
      <c r="E36" s="305"/>
      <c r="F36" s="304">
        <f>C36</f>
        <v>2.84721873467894E-3</v>
      </c>
    </row>
    <row r="37" spans="1:7" outlineLevel="1" x14ac:dyDescent="0.25">
      <c r="A37" s="158" t="s">
        <v>511</v>
      </c>
      <c r="B37" s="177"/>
      <c r="C37" s="254"/>
      <c r="D37" s="254"/>
      <c r="E37" s="287"/>
      <c r="F37" s="254"/>
    </row>
    <row r="38" spans="1:7" outlineLevel="1" x14ac:dyDescent="0.25">
      <c r="A38" s="158" t="s">
        <v>512</v>
      </c>
      <c r="B38" s="177"/>
      <c r="C38" s="254"/>
      <c r="D38" s="254"/>
      <c r="E38" s="287"/>
      <c r="F38" s="254"/>
    </row>
    <row r="39" spans="1:7" outlineLevel="1" x14ac:dyDescent="0.25">
      <c r="A39" s="158" t="s">
        <v>513</v>
      </c>
      <c r="B39" s="177"/>
      <c r="C39" s="254"/>
      <c r="D39" s="254"/>
      <c r="E39" s="287"/>
      <c r="F39" s="254"/>
    </row>
    <row r="40" spans="1:7" outlineLevel="1" x14ac:dyDescent="0.25">
      <c r="A40" s="158" t="s">
        <v>514</v>
      </c>
      <c r="B40" s="177"/>
      <c r="C40" s="254"/>
      <c r="D40" s="254"/>
      <c r="E40" s="287"/>
      <c r="F40" s="254"/>
    </row>
    <row r="41" spans="1:7" outlineLevel="1" x14ac:dyDescent="0.25">
      <c r="A41" s="158" t="s">
        <v>515</v>
      </c>
      <c r="B41" s="177"/>
      <c r="C41" s="254"/>
      <c r="D41" s="254"/>
      <c r="E41" s="287"/>
      <c r="F41" s="254"/>
    </row>
    <row r="42" spans="1:7" outlineLevel="1" x14ac:dyDescent="0.25">
      <c r="A42" s="158" t="s">
        <v>516</v>
      </c>
      <c r="B42" s="177"/>
      <c r="C42" s="254"/>
      <c r="D42" s="254"/>
      <c r="E42" s="287"/>
      <c r="F42" s="254"/>
    </row>
    <row r="43" spans="1:7" ht="15" customHeight="1" x14ac:dyDescent="0.25">
      <c r="A43" s="163"/>
      <c r="B43" s="164" t="s">
        <v>517</v>
      </c>
      <c r="C43" s="163" t="s">
        <v>507</v>
      </c>
      <c r="D43" s="163" t="s">
        <v>508</v>
      </c>
      <c r="E43" s="162"/>
      <c r="F43" s="161" t="s">
        <v>473</v>
      </c>
      <c r="G43" s="161"/>
    </row>
    <row r="44" spans="1:7" x14ac:dyDescent="0.25">
      <c r="A44" s="303" t="s">
        <v>518</v>
      </c>
      <c r="B44" s="302" t="s">
        <v>519</v>
      </c>
      <c r="C44" s="301">
        <f>SUM(C45:C71)</f>
        <v>1</v>
      </c>
      <c r="D44" s="301">
        <f>SUM(D45:D71)</f>
        <v>0</v>
      </c>
      <c r="E44" s="301"/>
      <c r="F44" s="301">
        <f>C44</f>
        <v>1</v>
      </c>
      <c r="G44" s="157"/>
    </row>
    <row r="45" spans="1:7" x14ac:dyDescent="0.25">
      <c r="A45" s="158" t="s">
        <v>520</v>
      </c>
      <c r="B45" s="158" t="s">
        <v>521</v>
      </c>
      <c r="C45" s="254"/>
      <c r="D45" s="254"/>
      <c r="E45" s="254"/>
      <c r="F45" s="254"/>
      <c r="G45" s="157"/>
    </row>
    <row r="46" spans="1:7" x14ac:dyDescent="0.25">
      <c r="A46" s="158" t="s">
        <v>522</v>
      </c>
      <c r="B46" s="158" t="s">
        <v>10</v>
      </c>
      <c r="C46" s="336">
        <v>1</v>
      </c>
      <c r="D46" s="254"/>
      <c r="E46" s="254"/>
      <c r="F46" s="254">
        <f>C46</f>
        <v>1</v>
      </c>
      <c r="G46" s="157"/>
    </row>
    <row r="47" spans="1:7" x14ac:dyDescent="0.25">
      <c r="A47" s="158" t="s">
        <v>523</v>
      </c>
      <c r="B47" s="158" t="s">
        <v>524</v>
      </c>
      <c r="C47" s="254"/>
      <c r="D47" s="254"/>
      <c r="E47" s="254"/>
      <c r="F47" s="254"/>
      <c r="G47" s="157"/>
    </row>
    <row r="48" spans="1:7" x14ac:dyDescent="0.25">
      <c r="A48" s="158" t="s">
        <v>525</v>
      </c>
      <c r="B48" s="158" t="s">
        <v>526</v>
      </c>
      <c r="C48" s="254"/>
      <c r="D48" s="254"/>
      <c r="E48" s="254"/>
      <c r="F48" s="254"/>
      <c r="G48" s="157"/>
    </row>
    <row r="49" spans="1:7" x14ac:dyDescent="0.25">
      <c r="A49" s="158" t="s">
        <v>527</v>
      </c>
      <c r="B49" s="158" t="s">
        <v>528</v>
      </c>
      <c r="C49" s="254"/>
      <c r="D49" s="254"/>
      <c r="E49" s="254"/>
      <c r="F49" s="254"/>
      <c r="G49" s="157"/>
    </row>
    <row r="50" spans="1:7" x14ac:dyDescent="0.25">
      <c r="A50" s="158" t="s">
        <v>529</v>
      </c>
      <c r="B50" s="158" t="s">
        <v>1561</v>
      </c>
      <c r="C50" s="254"/>
      <c r="D50" s="254"/>
      <c r="E50" s="254"/>
      <c r="F50" s="254"/>
      <c r="G50" s="157"/>
    </row>
    <row r="51" spans="1:7" x14ac:dyDescent="0.25">
      <c r="A51" s="158" t="s">
        <v>530</v>
      </c>
      <c r="B51" s="158" t="s">
        <v>531</v>
      </c>
      <c r="C51" s="254"/>
      <c r="D51" s="254"/>
      <c r="E51" s="254"/>
      <c r="F51" s="254"/>
      <c r="G51" s="157"/>
    </row>
    <row r="52" spans="1:7" x14ac:dyDescent="0.25">
      <c r="A52" s="158" t="s">
        <v>532</v>
      </c>
      <c r="B52" s="158" t="s">
        <v>533</v>
      </c>
      <c r="C52" s="254"/>
      <c r="D52" s="254"/>
      <c r="E52" s="254"/>
      <c r="F52" s="254"/>
      <c r="G52" s="157"/>
    </row>
    <row r="53" spans="1:7" x14ac:dyDescent="0.25">
      <c r="A53" s="158" t="s">
        <v>534</v>
      </c>
      <c r="B53" s="158" t="s">
        <v>535</v>
      </c>
      <c r="C53" s="254"/>
      <c r="D53" s="254"/>
      <c r="E53" s="254"/>
      <c r="F53" s="254"/>
      <c r="G53" s="157"/>
    </row>
    <row r="54" spans="1:7" x14ac:dyDescent="0.25">
      <c r="A54" s="158" t="s">
        <v>536</v>
      </c>
      <c r="B54" s="158" t="s">
        <v>537</v>
      </c>
      <c r="C54" s="254"/>
      <c r="D54" s="254"/>
      <c r="E54" s="254"/>
      <c r="F54" s="254"/>
      <c r="G54" s="157"/>
    </row>
    <row r="55" spans="1:7" x14ac:dyDescent="0.25">
      <c r="A55" s="158" t="s">
        <v>538</v>
      </c>
      <c r="B55" s="158" t="s">
        <v>539</v>
      </c>
      <c r="C55" s="254"/>
      <c r="D55" s="254"/>
      <c r="E55" s="254"/>
      <c r="F55" s="254"/>
      <c r="G55" s="157"/>
    </row>
    <row r="56" spans="1:7" x14ac:dyDescent="0.25">
      <c r="A56" s="158" t="s">
        <v>540</v>
      </c>
      <c r="B56" s="158" t="s">
        <v>541</v>
      </c>
      <c r="C56" s="254"/>
      <c r="D56" s="254"/>
      <c r="E56" s="254"/>
      <c r="F56" s="254"/>
      <c r="G56" s="157"/>
    </row>
    <row r="57" spans="1:7" x14ac:dyDescent="0.25">
      <c r="A57" s="158" t="s">
        <v>542</v>
      </c>
      <c r="B57" s="158" t="s">
        <v>543</v>
      </c>
      <c r="C57" s="254"/>
      <c r="D57" s="254"/>
      <c r="E57" s="254"/>
      <c r="F57" s="254"/>
      <c r="G57" s="157"/>
    </row>
    <row r="58" spans="1:7" x14ac:dyDescent="0.25">
      <c r="A58" s="158" t="s">
        <v>544</v>
      </c>
      <c r="B58" s="158" t="s">
        <v>545</v>
      </c>
      <c r="C58" s="254"/>
      <c r="D58" s="254"/>
      <c r="E58" s="254"/>
      <c r="F58" s="254"/>
      <c r="G58" s="157"/>
    </row>
    <row r="59" spans="1:7" x14ac:dyDescent="0.25">
      <c r="A59" s="158" t="s">
        <v>546</v>
      </c>
      <c r="B59" s="158" t="s">
        <v>547</v>
      </c>
      <c r="C59" s="254"/>
      <c r="D59" s="254"/>
      <c r="E59" s="254"/>
      <c r="F59" s="254"/>
      <c r="G59" s="157"/>
    </row>
    <row r="60" spans="1:7" x14ac:dyDescent="0.25">
      <c r="A60" s="158" t="s">
        <v>548</v>
      </c>
      <c r="B60" s="158" t="s">
        <v>549</v>
      </c>
      <c r="C60" s="254"/>
      <c r="D60" s="254"/>
      <c r="E60" s="254"/>
      <c r="F60" s="254"/>
      <c r="G60" s="157"/>
    </row>
    <row r="61" spans="1:7" x14ac:dyDescent="0.25">
      <c r="A61" s="158" t="s">
        <v>550</v>
      </c>
      <c r="B61" s="158" t="s">
        <v>551</v>
      </c>
      <c r="C61" s="254"/>
      <c r="D61" s="254"/>
      <c r="E61" s="254"/>
      <c r="F61" s="254"/>
      <c r="G61" s="157"/>
    </row>
    <row r="62" spans="1:7" x14ac:dyDescent="0.25">
      <c r="A62" s="158" t="s">
        <v>552</v>
      </c>
      <c r="B62" s="158" t="s">
        <v>553</v>
      </c>
      <c r="C62" s="254"/>
      <c r="D62" s="254"/>
      <c r="E62" s="254"/>
      <c r="F62" s="254"/>
      <c r="G62" s="157"/>
    </row>
    <row r="63" spans="1:7" x14ac:dyDescent="0.25">
      <c r="A63" s="158" t="s">
        <v>554</v>
      </c>
      <c r="B63" s="158" t="s">
        <v>555</v>
      </c>
      <c r="C63" s="254"/>
      <c r="D63" s="254"/>
      <c r="E63" s="254"/>
      <c r="F63" s="254"/>
      <c r="G63" s="157"/>
    </row>
    <row r="64" spans="1:7" x14ac:dyDescent="0.25">
      <c r="A64" s="158" t="s">
        <v>556</v>
      </c>
      <c r="B64" s="158" t="s">
        <v>557</v>
      </c>
      <c r="C64" s="254"/>
      <c r="D64" s="254"/>
      <c r="E64" s="254"/>
      <c r="F64" s="254"/>
      <c r="G64" s="157"/>
    </row>
    <row r="65" spans="1:7" x14ac:dyDescent="0.25">
      <c r="A65" s="158" t="s">
        <v>558</v>
      </c>
      <c r="B65" s="158" t="s">
        <v>559</v>
      </c>
      <c r="C65" s="254"/>
      <c r="D65" s="254"/>
      <c r="E65" s="254"/>
      <c r="F65" s="254"/>
      <c r="G65" s="157"/>
    </row>
    <row r="66" spans="1:7" x14ac:dyDescent="0.25">
      <c r="A66" s="158" t="s">
        <v>560</v>
      </c>
      <c r="B66" s="158" t="s">
        <v>561</v>
      </c>
      <c r="C66" s="254"/>
      <c r="D66" s="254"/>
      <c r="E66" s="254"/>
      <c r="F66" s="254"/>
      <c r="G66" s="157"/>
    </row>
    <row r="67" spans="1:7" x14ac:dyDescent="0.25">
      <c r="A67" s="158" t="s">
        <v>562</v>
      </c>
      <c r="B67" s="158" t="s">
        <v>563</v>
      </c>
      <c r="C67" s="254"/>
      <c r="D67" s="254"/>
      <c r="E67" s="254"/>
      <c r="F67" s="254"/>
      <c r="G67" s="157"/>
    </row>
    <row r="68" spans="1:7" x14ac:dyDescent="0.25">
      <c r="A68" s="158" t="s">
        <v>564</v>
      </c>
      <c r="B68" s="158" t="s">
        <v>565</v>
      </c>
      <c r="C68" s="254"/>
      <c r="D68" s="254"/>
      <c r="E68" s="254"/>
      <c r="F68" s="254"/>
      <c r="G68" s="157"/>
    </row>
    <row r="69" spans="1:7" x14ac:dyDescent="0.25">
      <c r="A69" s="158" t="s">
        <v>566</v>
      </c>
      <c r="B69" s="158" t="s">
        <v>567</v>
      </c>
      <c r="C69" s="254"/>
      <c r="D69" s="254"/>
      <c r="E69" s="254"/>
      <c r="F69" s="254"/>
      <c r="G69" s="157"/>
    </row>
    <row r="70" spans="1:7" x14ac:dyDescent="0.25">
      <c r="A70" s="158" t="s">
        <v>568</v>
      </c>
      <c r="B70" s="158" t="s">
        <v>569</v>
      </c>
      <c r="C70" s="254"/>
      <c r="D70" s="254"/>
      <c r="E70" s="254"/>
      <c r="F70" s="254"/>
      <c r="G70" s="157"/>
    </row>
    <row r="71" spans="1:7" x14ac:dyDescent="0.25">
      <c r="A71" s="158" t="s">
        <v>570</v>
      </c>
      <c r="B71" s="158" t="s">
        <v>571</v>
      </c>
      <c r="C71" s="254"/>
      <c r="D71" s="254"/>
      <c r="E71" s="254"/>
      <c r="F71" s="254"/>
      <c r="G71" s="157"/>
    </row>
    <row r="72" spans="1:7" x14ac:dyDescent="0.25">
      <c r="A72" s="303" t="s">
        <v>572</v>
      </c>
      <c r="B72" s="302" t="s">
        <v>261</v>
      </c>
      <c r="C72" s="301">
        <f>SUM(C73:C75)</f>
        <v>0</v>
      </c>
      <c r="D72" s="301">
        <f>SUM(D73:D75)</f>
        <v>0</v>
      </c>
      <c r="E72" s="301"/>
      <c r="F72" s="301">
        <f>SUM(F73:F75)</f>
        <v>0</v>
      </c>
      <c r="G72" s="157"/>
    </row>
    <row r="73" spans="1:7" x14ac:dyDescent="0.25">
      <c r="A73" s="158" t="s">
        <v>573</v>
      </c>
      <c r="B73" s="158" t="s">
        <v>574</v>
      </c>
      <c r="C73" s="254"/>
      <c r="D73" s="254"/>
      <c r="E73" s="254"/>
      <c r="F73" s="254" t="s">
        <v>1540</v>
      </c>
      <c r="G73" s="157"/>
    </row>
    <row r="74" spans="1:7" x14ac:dyDescent="0.25">
      <c r="A74" s="158" t="s">
        <v>575</v>
      </c>
      <c r="B74" s="158" t="s">
        <v>576</v>
      </c>
      <c r="C74" s="254"/>
      <c r="D74" s="254"/>
      <c r="E74" s="254"/>
      <c r="F74" s="254" t="s">
        <v>1540</v>
      </c>
      <c r="G74" s="157"/>
    </row>
    <row r="75" spans="1:7" x14ac:dyDescent="0.25">
      <c r="A75" s="158" t="s">
        <v>577</v>
      </c>
      <c r="B75" s="158" t="s">
        <v>578</v>
      </c>
      <c r="C75" s="254"/>
      <c r="D75" s="254"/>
      <c r="E75" s="254"/>
      <c r="F75" s="254" t="s">
        <v>1540</v>
      </c>
      <c r="G75" s="157"/>
    </row>
    <row r="76" spans="1:7" x14ac:dyDescent="0.25">
      <c r="A76" s="303" t="s">
        <v>579</v>
      </c>
      <c r="B76" s="302" t="s">
        <v>70</v>
      </c>
      <c r="C76" s="301">
        <f>SUM(C77:C87)</f>
        <v>0</v>
      </c>
      <c r="D76" s="301">
        <f>SUM(D77:D87)</f>
        <v>0</v>
      </c>
      <c r="E76" s="301"/>
      <c r="F76" s="301">
        <f>SUM(F77:F87)</f>
        <v>0</v>
      </c>
      <c r="G76" s="157"/>
    </row>
    <row r="77" spans="1:7" x14ac:dyDescent="0.25">
      <c r="A77" s="158" t="s">
        <v>580</v>
      </c>
      <c r="B77" s="190" t="s">
        <v>263</v>
      </c>
      <c r="C77" s="254"/>
      <c r="D77" s="254"/>
      <c r="E77" s="254"/>
      <c r="F77" s="254" t="s">
        <v>1540</v>
      </c>
      <c r="G77" s="157"/>
    </row>
    <row r="78" spans="1:7" x14ac:dyDescent="0.25">
      <c r="A78" s="158" t="s">
        <v>581</v>
      </c>
      <c r="B78" s="158" t="s">
        <v>265</v>
      </c>
      <c r="C78" s="254"/>
      <c r="D78" s="254"/>
      <c r="E78" s="254"/>
      <c r="F78" s="254" t="s">
        <v>1540</v>
      </c>
      <c r="G78" s="157"/>
    </row>
    <row r="79" spans="1:7" x14ac:dyDescent="0.25">
      <c r="A79" s="158" t="s">
        <v>582</v>
      </c>
      <c r="B79" s="190" t="s">
        <v>267</v>
      </c>
      <c r="C79" s="254"/>
      <c r="D79" s="254"/>
      <c r="E79" s="254"/>
      <c r="F79" s="254" t="s">
        <v>1540</v>
      </c>
      <c r="G79" s="157"/>
    </row>
    <row r="80" spans="1:7" x14ac:dyDescent="0.25">
      <c r="A80" s="158" t="s">
        <v>583</v>
      </c>
      <c r="B80" s="190" t="s">
        <v>269</v>
      </c>
      <c r="C80" s="254"/>
      <c r="D80" s="254"/>
      <c r="E80" s="254"/>
      <c r="F80" s="254" t="s">
        <v>1540</v>
      </c>
      <c r="G80" s="157"/>
    </row>
    <row r="81" spans="1:7" x14ac:dyDescent="0.25">
      <c r="A81" s="158" t="s">
        <v>584</v>
      </c>
      <c r="B81" s="190" t="s">
        <v>271</v>
      </c>
      <c r="C81" s="254"/>
      <c r="D81" s="254"/>
      <c r="E81" s="254"/>
      <c r="F81" s="254" t="s">
        <v>1540</v>
      </c>
      <c r="G81" s="157"/>
    </row>
    <row r="82" spans="1:7" x14ac:dyDescent="0.25">
      <c r="A82" s="158" t="s">
        <v>585</v>
      </c>
      <c r="B82" s="190" t="s">
        <v>273</v>
      </c>
      <c r="C82" s="254"/>
      <c r="D82" s="254"/>
      <c r="E82" s="254"/>
      <c r="F82" s="254" t="s">
        <v>1540</v>
      </c>
      <c r="G82" s="157"/>
    </row>
    <row r="83" spans="1:7" x14ac:dyDescent="0.25">
      <c r="A83" s="158" t="s">
        <v>586</v>
      </c>
      <c r="B83" s="190" t="s">
        <v>275</v>
      </c>
      <c r="C83" s="254"/>
      <c r="D83" s="254"/>
      <c r="E83" s="254"/>
      <c r="F83" s="254" t="s">
        <v>1540</v>
      </c>
      <c r="G83" s="157"/>
    </row>
    <row r="84" spans="1:7" x14ac:dyDescent="0.25">
      <c r="A84" s="158" t="s">
        <v>587</v>
      </c>
      <c r="B84" s="190" t="s">
        <v>277</v>
      </c>
      <c r="C84" s="254"/>
      <c r="D84" s="254"/>
      <c r="E84" s="254"/>
      <c r="F84" s="254" t="s">
        <v>1540</v>
      </c>
      <c r="G84" s="157"/>
    </row>
    <row r="85" spans="1:7" x14ac:dyDescent="0.25">
      <c r="A85" s="158" t="s">
        <v>588</v>
      </c>
      <c r="B85" s="190" t="s">
        <v>279</v>
      </c>
      <c r="C85" s="254"/>
      <c r="D85" s="254"/>
      <c r="E85" s="254"/>
      <c r="F85" s="254" t="s">
        <v>1540</v>
      </c>
      <c r="G85" s="157"/>
    </row>
    <row r="86" spans="1:7" x14ac:dyDescent="0.25">
      <c r="A86" s="158" t="s">
        <v>589</v>
      </c>
      <c r="B86" s="190" t="s">
        <v>281</v>
      </c>
      <c r="C86" s="254"/>
      <c r="D86" s="254"/>
      <c r="E86" s="254"/>
      <c r="F86" s="254" t="s">
        <v>1540</v>
      </c>
      <c r="G86" s="157"/>
    </row>
    <row r="87" spans="1:7" x14ac:dyDescent="0.25">
      <c r="A87" s="158" t="s">
        <v>590</v>
      </c>
      <c r="B87" s="190" t="s">
        <v>70</v>
      </c>
      <c r="C87" s="254"/>
      <c r="D87" s="254"/>
      <c r="E87" s="254"/>
      <c r="F87" s="254" t="s">
        <v>1540</v>
      </c>
      <c r="G87" s="157"/>
    </row>
    <row r="88" spans="1:7" outlineLevel="1" x14ac:dyDescent="0.25">
      <c r="A88" s="158" t="s">
        <v>591</v>
      </c>
      <c r="B88" s="277" t="s">
        <v>177</v>
      </c>
      <c r="C88" s="254"/>
      <c r="D88" s="254"/>
      <c r="E88" s="254"/>
      <c r="F88" s="254"/>
      <c r="G88" s="157"/>
    </row>
    <row r="89" spans="1:7" outlineLevel="1" x14ac:dyDescent="0.25">
      <c r="A89" s="158" t="s">
        <v>592</v>
      </c>
      <c r="B89" s="277" t="s">
        <v>177</v>
      </c>
      <c r="C89" s="254"/>
      <c r="D89" s="254"/>
      <c r="E89" s="254"/>
      <c r="F89" s="254"/>
      <c r="G89" s="157"/>
    </row>
    <row r="90" spans="1:7" outlineLevel="1" x14ac:dyDescent="0.25">
      <c r="A90" s="158" t="s">
        <v>593</v>
      </c>
      <c r="B90" s="277" t="s">
        <v>177</v>
      </c>
      <c r="C90" s="254"/>
      <c r="D90" s="254"/>
      <c r="E90" s="254"/>
      <c r="F90" s="254"/>
      <c r="G90" s="157"/>
    </row>
    <row r="91" spans="1:7" outlineLevel="1" x14ac:dyDescent="0.25">
      <c r="A91" s="158" t="s">
        <v>594</v>
      </c>
      <c r="B91" s="277" t="s">
        <v>177</v>
      </c>
      <c r="C91" s="254"/>
      <c r="D91" s="254"/>
      <c r="E91" s="254"/>
      <c r="F91" s="254"/>
      <c r="G91" s="157"/>
    </row>
    <row r="92" spans="1:7" outlineLevel="1" x14ac:dyDescent="0.25">
      <c r="A92" s="158" t="s">
        <v>595</v>
      </c>
      <c r="B92" s="277" t="s">
        <v>177</v>
      </c>
      <c r="C92" s="254"/>
      <c r="D92" s="254"/>
      <c r="E92" s="254"/>
      <c r="F92" s="254"/>
      <c r="G92" s="157"/>
    </row>
    <row r="93" spans="1:7" outlineLevel="1" x14ac:dyDescent="0.25">
      <c r="A93" s="158" t="s">
        <v>596</v>
      </c>
      <c r="B93" s="277" t="s">
        <v>177</v>
      </c>
      <c r="C93" s="254"/>
      <c r="D93" s="254"/>
      <c r="E93" s="254"/>
      <c r="F93" s="254"/>
      <c r="G93" s="157"/>
    </row>
    <row r="94" spans="1:7" outlineLevel="1" x14ac:dyDescent="0.25">
      <c r="A94" s="158" t="s">
        <v>597</v>
      </c>
      <c r="B94" s="277" t="s">
        <v>177</v>
      </c>
      <c r="C94" s="254"/>
      <c r="D94" s="254"/>
      <c r="E94" s="254"/>
      <c r="F94" s="254"/>
      <c r="G94" s="157"/>
    </row>
    <row r="95" spans="1:7" outlineLevel="1" x14ac:dyDescent="0.25">
      <c r="A95" s="158" t="s">
        <v>598</v>
      </c>
      <c r="B95" s="277" t="s">
        <v>177</v>
      </c>
      <c r="C95" s="254"/>
      <c r="D95" s="254"/>
      <c r="E95" s="254"/>
      <c r="F95" s="254"/>
      <c r="G95" s="157"/>
    </row>
    <row r="96" spans="1:7" outlineLevel="1" x14ac:dyDescent="0.25">
      <c r="A96" s="158" t="s">
        <v>599</v>
      </c>
      <c r="B96" s="277" t="s">
        <v>177</v>
      </c>
      <c r="C96" s="254"/>
      <c r="D96" s="254"/>
      <c r="E96" s="254"/>
      <c r="F96" s="254"/>
      <c r="G96" s="157"/>
    </row>
    <row r="97" spans="1:7" outlineLevel="1" x14ac:dyDescent="0.25">
      <c r="A97" s="158" t="s">
        <v>600</v>
      </c>
      <c r="B97" s="277" t="s">
        <v>177</v>
      </c>
      <c r="C97" s="254"/>
      <c r="D97" s="254"/>
      <c r="E97" s="254"/>
      <c r="F97" s="254"/>
      <c r="G97" s="157"/>
    </row>
    <row r="98" spans="1:7" ht="15" customHeight="1" x14ac:dyDescent="0.25">
      <c r="A98" s="163"/>
      <c r="B98" s="234" t="s">
        <v>1560</v>
      </c>
      <c r="C98" s="163" t="s">
        <v>507</v>
      </c>
      <c r="D98" s="163" t="s">
        <v>508</v>
      </c>
      <c r="E98" s="162"/>
      <c r="F98" s="161" t="s">
        <v>473</v>
      </c>
      <c r="G98" s="161"/>
    </row>
    <row r="99" spans="1:7" x14ac:dyDescent="0.25">
      <c r="A99" s="158" t="s">
        <v>601</v>
      </c>
      <c r="B99" s="301" t="s">
        <v>10</v>
      </c>
      <c r="C99" s="301">
        <f>SUM(C100:C148)</f>
        <v>1.0000000000000002</v>
      </c>
      <c r="D99" s="301">
        <f>SUM(D100:D148)</f>
        <v>0</v>
      </c>
      <c r="E99" s="301"/>
      <c r="F99" s="301">
        <f>SUM(F100:F148)</f>
        <v>0</v>
      </c>
      <c r="G99" s="157"/>
    </row>
    <row r="100" spans="1:7" x14ac:dyDescent="0.25">
      <c r="A100" s="158" t="s">
        <v>603</v>
      </c>
      <c r="B100" s="186" t="s">
        <v>602</v>
      </c>
      <c r="C100" s="337">
        <v>0.15219834012486</v>
      </c>
      <c r="D100" s="254"/>
      <c r="E100" s="254"/>
      <c r="F100" s="254" t="s">
        <v>1540</v>
      </c>
      <c r="G100" s="157"/>
    </row>
    <row r="101" spans="1:7" x14ac:dyDescent="0.25">
      <c r="A101" s="158" t="s">
        <v>605</v>
      </c>
      <c r="B101" s="186" t="s">
        <v>604</v>
      </c>
      <c r="C101" s="337">
        <v>0.14084065575871399</v>
      </c>
      <c r="D101" s="254"/>
      <c r="E101" s="254"/>
      <c r="F101" s="254" t="s">
        <v>1540</v>
      </c>
      <c r="G101" s="157"/>
    </row>
    <row r="102" spans="1:7" x14ac:dyDescent="0.25">
      <c r="A102" s="158" t="s">
        <v>607</v>
      </c>
      <c r="B102" s="186" t="s">
        <v>606</v>
      </c>
      <c r="C102" s="337">
        <v>0.14195044353662201</v>
      </c>
      <c r="D102" s="254"/>
      <c r="E102" s="254"/>
      <c r="F102" s="254" t="s">
        <v>1540</v>
      </c>
      <c r="G102" s="157"/>
    </row>
    <row r="103" spans="1:7" x14ac:dyDescent="0.25">
      <c r="A103" s="158" t="s">
        <v>609</v>
      </c>
      <c r="B103" s="186" t="s">
        <v>608</v>
      </c>
      <c r="C103" s="337">
        <v>9.0632529352525304E-2</v>
      </c>
      <c r="D103" s="254"/>
      <c r="E103" s="254"/>
      <c r="F103" s="254" t="s">
        <v>1540</v>
      </c>
      <c r="G103" s="157"/>
    </row>
    <row r="104" spans="1:7" x14ac:dyDescent="0.25">
      <c r="A104" s="158" t="s">
        <v>611</v>
      </c>
      <c r="B104" s="186" t="s">
        <v>610</v>
      </c>
      <c r="C104" s="337">
        <v>9.9026821384862407E-2</v>
      </c>
      <c r="D104" s="254"/>
      <c r="E104" s="254"/>
      <c r="F104" s="254" t="s">
        <v>1540</v>
      </c>
      <c r="G104" s="157"/>
    </row>
    <row r="105" spans="1:7" x14ac:dyDescent="0.25">
      <c r="A105" s="158" t="s">
        <v>613</v>
      </c>
      <c r="B105" s="186" t="s">
        <v>612</v>
      </c>
      <c r="C105" s="337">
        <v>7.8078681973087899E-2</v>
      </c>
      <c r="D105" s="254"/>
      <c r="E105" s="254"/>
      <c r="F105" s="254" t="s">
        <v>1540</v>
      </c>
      <c r="G105" s="157"/>
    </row>
    <row r="106" spans="1:7" x14ac:dyDescent="0.25">
      <c r="A106" s="158" t="s">
        <v>615</v>
      </c>
      <c r="B106" s="186" t="s">
        <v>614</v>
      </c>
      <c r="C106" s="337">
        <v>8.3302356041485504E-2</v>
      </c>
      <c r="D106" s="254"/>
      <c r="E106" s="254"/>
      <c r="F106" s="254" t="s">
        <v>1540</v>
      </c>
      <c r="G106" s="157"/>
    </row>
    <row r="107" spans="1:7" x14ac:dyDescent="0.25">
      <c r="A107" s="158" t="s">
        <v>617</v>
      </c>
      <c r="B107" s="186" t="s">
        <v>616</v>
      </c>
      <c r="C107" s="337">
        <v>8.0583385829019097E-2</v>
      </c>
      <c r="D107" s="254"/>
      <c r="E107" s="254"/>
      <c r="F107" s="254" t="s">
        <v>1540</v>
      </c>
      <c r="G107" s="157"/>
    </row>
    <row r="108" spans="1:7" x14ac:dyDescent="0.25">
      <c r="A108" s="158" t="s">
        <v>619</v>
      </c>
      <c r="B108" s="186" t="s">
        <v>618</v>
      </c>
      <c r="C108" s="337">
        <v>5.0335320900518697E-2</v>
      </c>
      <c r="D108" s="254"/>
      <c r="E108" s="254"/>
      <c r="F108" s="254" t="s">
        <v>1540</v>
      </c>
      <c r="G108" s="157"/>
    </row>
    <row r="109" spans="1:7" x14ac:dyDescent="0.25">
      <c r="A109" s="158" t="s">
        <v>621</v>
      </c>
      <c r="B109" s="186" t="s">
        <v>620</v>
      </c>
      <c r="C109" s="337">
        <v>4.8051418238260299E-2</v>
      </c>
      <c r="D109" s="254"/>
      <c r="E109" s="254"/>
      <c r="F109" s="254" t="s">
        <v>1540</v>
      </c>
      <c r="G109" s="157"/>
    </row>
    <row r="110" spans="1:7" x14ac:dyDescent="0.25">
      <c r="A110" s="158" t="s">
        <v>622</v>
      </c>
      <c r="B110" s="186" t="s">
        <v>555</v>
      </c>
      <c r="C110" s="337">
        <v>3.2703615789570699E-2</v>
      </c>
      <c r="D110" s="254"/>
      <c r="E110" s="254"/>
      <c r="F110" s="254" t="s">
        <v>1540</v>
      </c>
      <c r="G110" s="157"/>
    </row>
    <row r="111" spans="1:7" x14ac:dyDescent="0.25">
      <c r="A111" s="158" t="s">
        <v>623</v>
      </c>
      <c r="B111" s="186" t="s">
        <v>70</v>
      </c>
      <c r="C111" s="337">
        <v>2.2964310704741901E-3</v>
      </c>
      <c r="D111" s="254"/>
      <c r="E111" s="254"/>
      <c r="F111" s="254" t="s">
        <v>1540</v>
      </c>
      <c r="G111" s="157"/>
    </row>
    <row r="112" spans="1:7" x14ac:dyDescent="0.25">
      <c r="A112" s="158" t="s">
        <v>625</v>
      </c>
      <c r="B112" s="186" t="s">
        <v>624</v>
      </c>
      <c r="C112" s="254"/>
      <c r="D112" s="254"/>
      <c r="E112" s="254"/>
      <c r="F112" s="254" t="s">
        <v>1540</v>
      </c>
      <c r="G112" s="157"/>
    </row>
    <row r="113" spans="1:7" x14ac:dyDescent="0.25">
      <c r="A113" s="158" t="s">
        <v>626</v>
      </c>
      <c r="B113" s="186" t="s">
        <v>624</v>
      </c>
      <c r="C113" s="254"/>
      <c r="D113" s="254"/>
      <c r="E113" s="254"/>
      <c r="F113" s="254" t="s">
        <v>1540</v>
      </c>
      <c r="G113" s="157"/>
    </row>
    <row r="114" spans="1:7" x14ac:dyDescent="0.25">
      <c r="A114" s="158" t="s">
        <v>627</v>
      </c>
      <c r="B114" s="186" t="s">
        <v>624</v>
      </c>
      <c r="C114" s="254"/>
      <c r="D114" s="254"/>
      <c r="E114" s="254"/>
      <c r="F114" s="254" t="s">
        <v>1540</v>
      </c>
      <c r="G114" s="157"/>
    </row>
    <row r="115" spans="1:7" x14ac:dyDescent="0.25">
      <c r="A115" s="158" t="s">
        <v>628</v>
      </c>
      <c r="B115" s="186" t="s">
        <v>624</v>
      </c>
      <c r="C115" s="254"/>
      <c r="D115" s="254"/>
      <c r="E115" s="254"/>
      <c r="F115" s="254" t="s">
        <v>1540</v>
      </c>
      <c r="G115" s="157"/>
    </row>
    <row r="116" spans="1:7" x14ac:dyDescent="0.25">
      <c r="A116" s="158" t="s">
        <v>629</v>
      </c>
      <c r="B116" s="186" t="s">
        <v>624</v>
      </c>
      <c r="C116" s="254"/>
      <c r="D116" s="254"/>
      <c r="E116" s="254"/>
      <c r="F116" s="254" t="s">
        <v>1540</v>
      </c>
      <c r="G116" s="157"/>
    </row>
    <row r="117" spans="1:7" x14ac:dyDescent="0.25">
      <c r="A117" s="158" t="s">
        <v>630</v>
      </c>
      <c r="B117" s="186" t="s">
        <v>624</v>
      </c>
      <c r="C117" s="254"/>
      <c r="D117" s="254"/>
      <c r="E117" s="254"/>
      <c r="F117" s="254" t="s">
        <v>1540</v>
      </c>
      <c r="G117" s="157"/>
    </row>
    <row r="118" spans="1:7" x14ac:dyDescent="0.25">
      <c r="A118" s="158" t="s">
        <v>631</v>
      </c>
      <c r="B118" s="186" t="s">
        <v>624</v>
      </c>
      <c r="C118" s="254"/>
      <c r="D118" s="254"/>
      <c r="E118" s="254"/>
      <c r="F118" s="254" t="s">
        <v>1540</v>
      </c>
      <c r="G118" s="157"/>
    </row>
    <row r="119" spans="1:7" x14ac:dyDescent="0.25">
      <c r="A119" s="158" t="s">
        <v>632</v>
      </c>
      <c r="B119" s="186" t="s">
        <v>624</v>
      </c>
      <c r="C119" s="254"/>
      <c r="D119" s="254"/>
      <c r="E119" s="254"/>
      <c r="F119" s="254" t="s">
        <v>1540</v>
      </c>
      <c r="G119" s="157"/>
    </row>
    <row r="120" spans="1:7" x14ac:dyDescent="0.25">
      <c r="A120" s="158" t="s">
        <v>633</v>
      </c>
      <c r="B120" s="186" t="s">
        <v>624</v>
      </c>
      <c r="C120" s="254"/>
      <c r="D120" s="254"/>
      <c r="E120" s="254"/>
      <c r="F120" s="254" t="s">
        <v>1540</v>
      </c>
      <c r="G120" s="157"/>
    </row>
    <row r="121" spans="1:7" x14ac:dyDescent="0.25">
      <c r="A121" s="158" t="s">
        <v>634</v>
      </c>
      <c r="B121" s="186" t="s">
        <v>624</v>
      </c>
      <c r="C121" s="254"/>
      <c r="D121" s="254"/>
      <c r="E121" s="254"/>
      <c r="F121" s="254" t="s">
        <v>1540</v>
      </c>
      <c r="G121" s="157"/>
    </row>
    <row r="122" spans="1:7" x14ac:dyDescent="0.25">
      <c r="A122" s="158" t="s">
        <v>635</v>
      </c>
      <c r="B122" s="186" t="s">
        <v>624</v>
      </c>
      <c r="C122" s="254"/>
      <c r="D122" s="254"/>
      <c r="E122" s="254"/>
      <c r="F122" s="254" t="s">
        <v>1540</v>
      </c>
      <c r="G122" s="157"/>
    </row>
    <row r="123" spans="1:7" x14ac:dyDescent="0.25">
      <c r="A123" s="158" t="s">
        <v>636</v>
      </c>
      <c r="B123" s="186" t="s">
        <v>624</v>
      </c>
      <c r="C123" s="254"/>
      <c r="D123" s="254"/>
      <c r="E123" s="254"/>
      <c r="F123" s="254" t="s">
        <v>1540</v>
      </c>
      <c r="G123" s="157"/>
    </row>
    <row r="124" spans="1:7" x14ac:dyDescent="0.25">
      <c r="A124" s="158" t="s">
        <v>637</v>
      </c>
      <c r="B124" s="186" t="s">
        <v>624</v>
      </c>
      <c r="C124" s="254"/>
      <c r="D124" s="254"/>
      <c r="E124" s="254"/>
      <c r="F124" s="254" t="s">
        <v>1540</v>
      </c>
      <c r="G124" s="157"/>
    </row>
    <row r="125" spans="1:7" x14ac:dyDescent="0.25">
      <c r="A125" s="158" t="s">
        <v>638</v>
      </c>
      <c r="B125" s="186" t="s">
        <v>624</v>
      </c>
      <c r="C125" s="254"/>
      <c r="D125" s="254"/>
      <c r="E125" s="254"/>
      <c r="F125" s="254" t="s">
        <v>1540</v>
      </c>
      <c r="G125" s="157"/>
    </row>
    <row r="126" spans="1:7" x14ac:dyDescent="0.25">
      <c r="A126" s="158" t="s">
        <v>639</v>
      </c>
      <c r="B126" s="186" t="s">
        <v>624</v>
      </c>
      <c r="C126" s="254"/>
      <c r="D126" s="254"/>
      <c r="E126" s="254"/>
      <c r="F126" s="254" t="s">
        <v>1540</v>
      </c>
      <c r="G126" s="157"/>
    </row>
    <row r="127" spans="1:7" x14ac:dyDescent="0.25">
      <c r="A127" s="158" t="s">
        <v>640</v>
      </c>
      <c r="B127" s="186" t="s">
        <v>624</v>
      </c>
      <c r="C127" s="254"/>
      <c r="D127" s="254"/>
      <c r="E127" s="254"/>
      <c r="F127" s="254" t="s">
        <v>1540</v>
      </c>
      <c r="G127" s="157"/>
    </row>
    <row r="128" spans="1:7" x14ac:dyDescent="0.25">
      <c r="A128" s="158" t="s">
        <v>641</v>
      </c>
      <c r="B128" s="186" t="s">
        <v>624</v>
      </c>
      <c r="C128" s="254"/>
      <c r="D128" s="254"/>
      <c r="E128" s="254"/>
      <c r="F128" s="254" t="s">
        <v>1540</v>
      </c>
      <c r="G128" s="157"/>
    </row>
    <row r="129" spans="1:7" x14ac:dyDescent="0.25">
      <c r="A129" s="158" t="s">
        <v>642</v>
      </c>
      <c r="B129" s="186" t="s">
        <v>624</v>
      </c>
      <c r="C129" s="254"/>
      <c r="D129" s="254"/>
      <c r="E129" s="254"/>
      <c r="F129" s="254" t="s">
        <v>1540</v>
      </c>
      <c r="G129" s="157"/>
    </row>
    <row r="130" spans="1:7" x14ac:dyDescent="0.25">
      <c r="A130" s="158" t="s">
        <v>1559</v>
      </c>
      <c r="B130" s="186" t="s">
        <v>624</v>
      </c>
      <c r="C130" s="254"/>
      <c r="D130" s="254"/>
      <c r="E130" s="254"/>
      <c r="F130" s="254" t="s">
        <v>1540</v>
      </c>
      <c r="G130" s="157"/>
    </row>
    <row r="131" spans="1:7" x14ac:dyDescent="0.25">
      <c r="A131" s="158" t="s">
        <v>1558</v>
      </c>
      <c r="B131" s="186" t="s">
        <v>624</v>
      </c>
      <c r="C131" s="254"/>
      <c r="D131" s="254"/>
      <c r="E131" s="254"/>
      <c r="F131" s="254" t="s">
        <v>1540</v>
      </c>
      <c r="G131" s="157"/>
    </row>
    <row r="132" spans="1:7" x14ac:dyDescent="0.25">
      <c r="A132" s="158" t="s">
        <v>1557</v>
      </c>
      <c r="B132" s="186" t="s">
        <v>624</v>
      </c>
      <c r="C132" s="254"/>
      <c r="D132" s="254"/>
      <c r="E132" s="254"/>
      <c r="F132" s="254" t="s">
        <v>1540</v>
      </c>
      <c r="G132" s="157"/>
    </row>
    <row r="133" spans="1:7" x14ac:dyDescent="0.25">
      <c r="A133" s="158" t="s">
        <v>1556</v>
      </c>
      <c r="B133" s="186" t="s">
        <v>624</v>
      </c>
      <c r="C133" s="254"/>
      <c r="D133" s="254"/>
      <c r="E133" s="254"/>
      <c r="F133" s="254" t="s">
        <v>1540</v>
      </c>
      <c r="G133" s="157"/>
    </row>
    <row r="134" spans="1:7" x14ac:dyDescent="0.25">
      <c r="A134" s="158" t="s">
        <v>1555</v>
      </c>
      <c r="B134" s="186" t="s">
        <v>624</v>
      </c>
      <c r="C134" s="254"/>
      <c r="D134" s="254"/>
      <c r="E134" s="254"/>
      <c r="F134" s="254" t="s">
        <v>1540</v>
      </c>
      <c r="G134" s="157"/>
    </row>
    <row r="135" spans="1:7" x14ac:dyDescent="0.25">
      <c r="A135" s="158" t="s">
        <v>1554</v>
      </c>
      <c r="B135" s="186" t="s">
        <v>624</v>
      </c>
      <c r="C135" s="254"/>
      <c r="D135" s="254"/>
      <c r="E135" s="254"/>
      <c r="F135" s="254" t="s">
        <v>1540</v>
      </c>
      <c r="G135" s="157"/>
    </row>
    <row r="136" spans="1:7" x14ac:dyDescent="0.25">
      <c r="A136" s="158" t="s">
        <v>1553</v>
      </c>
      <c r="B136" s="186" t="s">
        <v>624</v>
      </c>
      <c r="C136" s="254"/>
      <c r="D136" s="254"/>
      <c r="E136" s="254"/>
      <c r="F136" s="254" t="s">
        <v>1540</v>
      </c>
      <c r="G136" s="157"/>
    </row>
    <row r="137" spans="1:7" x14ac:dyDescent="0.25">
      <c r="A137" s="158" t="s">
        <v>1552</v>
      </c>
      <c r="B137" s="186" t="s">
        <v>624</v>
      </c>
      <c r="C137" s="254"/>
      <c r="D137" s="254"/>
      <c r="E137" s="254"/>
      <c r="F137" s="254" t="s">
        <v>1540</v>
      </c>
      <c r="G137" s="157"/>
    </row>
    <row r="138" spans="1:7" x14ac:dyDescent="0.25">
      <c r="A138" s="158" t="s">
        <v>1551</v>
      </c>
      <c r="B138" s="186" t="s">
        <v>624</v>
      </c>
      <c r="C138" s="254"/>
      <c r="D138" s="254"/>
      <c r="E138" s="254"/>
      <c r="F138" s="254" t="s">
        <v>1540</v>
      </c>
      <c r="G138" s="157"/>
    </row>
    <row r="139" spans="1:7" x14ac:dyDescent="0.25">
      <c r="A139" s="158" t="s">
        <v>1550</v>
      </c>
      <c r="B139" s="186" t="s">
        <v>624</v>
      </c>
      <c r="C139" s="254"/>
      <c r="D139" s="254"/>
      <c r="E139" s="254"/>
      <c r="F139" s="254" t="s">
        <v>1540</v>
      </c>
      <c r="G139" s="157"/>
    </row>
    <row r="140" spans="1:7" x14ac:dyDescent="0.25">
      <c r="A140" s="158" t="s">
        <v>1549</v>
      </c>
      <c r="B140" s="186" t="s">
        <v>624</v>
      </c>
      <c r="C140" s="254"/>
      <c r="D140" s="254"/>
      <c r="E140" s="254"/>
      <c r="F140" s="254" t="s">
        <v>1540</v>
      </c>
      <c r="G140" s="157"/>
    </row>
    <row r="141" spans="1:7" x14ac:dyDescent="0.25">
      <c r="A141" s="158" t="s">
        <v>1548</v>
      </c>
      <c r="B141" s="186" t="s">
        <v>624</v>
      </c>
      <c r="C141" s="254"/>
      <c r="D141" s="254"/>
      <c r="E141" s="254"/>
      <c r="F141" s="254" t="s">
        <v>1540</v>
      </c>
      <c r="G141" s="157"/>
    </row>
    <row r="142" spans="1:7" x14ac:dyDescent="0.25">
      <c r="A142" s="158" t="s">
        <v>1547</v>
      </c>
      <c r="B142" s="186" t="s">
        <v>624</v>
      </c>
      <c r="C142" s="254"/>
      <c r="D142" s="254"/>
      <c r="E142" s="254"/>
      <c r="F142" s="254" t="s">
        <v>1540</v>
      </c>
      <c r="G142" s="157"/>
    </row>
    <row r="143" spans="1:7" x14ac:dyDescent="0.25">
      <c r="A143" s="158" t="s">
        <v>1546</v>
      </c>
      <c r="B143" s="186" t="s">
        <v>624</v>
      </c>
      <c r="C143" s="254"/>
      <c r="D143" s="254"/>
      <c r="E143" s="254"/>
      <c r="F143" s="254" t="s">
        <v>1540</v>
      </c>
      <c r="G143" s="157"/>
    </row>
    <row r="144" spans="1:7" x14ac:dyDescent="0.25">
      <c r="A144" s="158" t="s">
        <v>1545</v>
      </c>
      <c r="B144" s="186" t="s">
        <v>624</v>
      </c>
      <c r="C144" s="254"/>
      <c r="D144" s="254"/>
      <c r="E144" s="254"/>
      <c r="F144" s="254" t="s">
        <v>1540</v>
      </c>
      <c r="G144" s="157"/>
    </row>
    <row r="145" spans="1:7" x14ac:dyDescent="0.25">
      <c r="A145" s="158" t="s">
        <v>1544</v>
      </c>
      <c r="B145" s="186" t="s">
        <v>624</v>
      </c>
      <c r="C145" s="254"/>
      <c r="D145" s="254"/>
      <c r="E145" s="254"/>
      <c r="F145" s="254" t="s">
        <v>1540</v>
      </c>
      <c r="G145" s="157"/>
    </row>
    <row r="146" spans="1:7" x14ac:dyDescent="0.25">
      <c r="A146" s="158" t="s">
        <v>1543</v>
      </c>
      <c r="B146" s="186" t="s">
        <v>624</v>
      </c>
      <c r="C146" s="254"/>
      <c r="D146" s="254"/>
      <c r="E146" s="254"/>
      <c r="F146" s="254" t="s">
        <v>1540</v>
      </c>
      <c r="G146" s="157"/>
    </row>
    <row r="147" spans="1:7" x14ac:dyDescent="0.25">
      <c r="A147" s="158" t="s">
        <v>1542</v>
      </c>
      <c r="B147" s="186" t="s">
        <v>624</v>
      </c>
      <c r="C147" s="254"/>
      <c r="D147" s="254"/>
      <c r="E147" s="254"/>
      <c r="F147" s="254" t="s">
        <v>1540</v>
      </c>
      <c r="G147" s="157"/>
    </row>
    <row r="148" spans="1:7" x14ac:dyDescent="0.25">
      <c r="A148" s="158" t="s">
        <v>1541</v>
      </c>
      <c r="B148" s="186" t="s">
        <v>624</v>
      </c>
      <c r="C148" s="254"/>
      <c r="D148" s="254"/>
      <c r="E148" s="254"/>
      <c r="F148" s="254" t="s">
        <v>1540</v>
      </c>
      <c r="G148" s="157"/>
    </row>
    <row r="149" spans="1:7" ht="15" customHeight="1" x14ac:dyDescent="0.25">
      <c r="A149" s="163"/>
      <c r="B149" s="164" t="s">
        <v>643</v>
      </c>
      <c r="C149" s="163" t="s">
        <v>507</v>
      </c>
      <c r="D149" s="163" t="s">
        <v>508</v>
      </c>
      <c r="E149" s="162"/>
      <c r="F149" s="161" t="s">
        <v>473</v>
      </c>
      <c r="G149" s="161"/>
    </row>
    <row r="150" spans="1:7" x14ac:dyDescent="0.25">
      <c r="A150" s="158" t="s">
        <v>644</v>
      </c>
      <c r="B150" s="158" t="s">
        <v>645</v>
      </c>
      <c r="C150" s="280">
        <v>0.87703723215046603</v>
      </c>
      <c r="D150" s="254"/>
      <c r="E150" s="298"/>
      <c r="F150" s="254">
        <f>C150</f>
        <v>0.87703723215046603</v>
      </c>
    </row>
    <row r="151" spans="1:7" x14ac:dyDescent="0.25">
      <c r="A151" s="158" t="s">
        <v>646</v>
      </c>
      <c r="B151" s="158" t="s">
        <v>647</v>
      </c>
      <c r="C151" s="282"/>
      <c r="D151" s="254"/>
      <c r="E151" s="298"/>
      <c r="F151" s="254"/>
    </row>
    <row r="152" spans="1:7" x14ac:dyDescent="0.25">
      <c r="A152" s="158" t="s">
        <v>648</v>
      </c>
      <c r="B152" s="158" t="s">
        <v>70</v>
      </c>
      <c r="C152" s="280">
        <v>0.12296276784954201</v>
      </c>
      <c r="D152" s="254"/>
      <c r="E152" s="298"/>
      <c r="F152" s="254">
        <f>C152</f>
        <v>0.12296276784954201</v>
      </c>
    </row>
    <row r="153" spans="1:7" outlineLevel="1" x14ac:dyDescent="0.25">
      <c r="A153" s="158" t="s">
        <v>649</v>
      </c>
      <c r="B153" s="177"/>
      <c r="C153" s="254"/>
      <c r="D153" s="254"/>
      <c r="E153" s="298"/>
      <c r="F153" s="254"/>
    </row>
    <row r="154" spans="1:7" outlineLevel="1" x14ac:dyDescent="0.25">
      <c r="A154" s="158" t="s">
        <v>650</v>
      </c>
      <c r="B154" s="177"/>
      <c r="C154" s="254"/>
      <c r="D154" s="254"/>
      <c r="E154" s="298"/>
      <c r="F154" s="254"/>
    </row>
    <row r="155" spans="1:7" outlineLevel="1" x14ac:dyDescent="0.25">
      <c r="A155" s="158" t="s">
        <v>651</v>
      </c>
      <c r="B155" s="177"/>
      <c r="C155" s="254"/>
      <c r="D155" s="254"/>
      <c r="E155" s="298"/>
      <c r="F155" s="254"/>
    </row>
    <row r="156" spans="1:7" outlineLevel="1" x14ac:dyDescent="0.25">
      <c r="A156" s="158" t="s">
        <v>652</v>
      </c>
      <c r="B156" s="177"/>
      <c r="C156" s="254"/>
      <c r="D156" s="254"/>
      <c r="E156" s="298"/>
      <c r="F156" s="254"/>
    </row>
    <row r="157" spans="1:7" outlineLevel="1" x14ac:dyDescent="0.25">
      <c r="A157" s="158" t="s">
        <v>653</v>
      </c>
      <c r="C157" s="295"/>
      <c r="D157" s="295"/>
      <c r="E157" s="296"/>
      <c r="F157" s="295"/>
    </row>
    <row r="158" spans="1:7" outlineLevel="1" x14ac:dyDescent="0.25">
      <c r="A158" s="158" t="s">
        <v>654</v>
      </c>
      <c r="C158" s="295"/>
      <c r="D158" s="295"/>
      <c r="E158" s="296"/>
      <c r="F158" s="295"/>
    </row>
    <row r="159" spans="1:7" ht="15" customHeight="1" x14ac:dyDescent="0.25">
      <c r="A159" s="163"/>
      <c r="B159" s="164" t="s">
        <v>655</v>
      </c>
      <c r="C159" s="163" t="s">
        <v>507</v>
      </c>
      <c r="D159" s="163" t="s">
        <v>508</v>
      </c>
      <c r="E159" s="162"/>
      <c r="F159" s="161" t="s">
        <v>473</v>
      </c>
      <c r="G159" s="161"/>
    </row>
    <row r="160" spans="1:7" x14ac:dyDescent="0.25">
      <c r="A160" s="158" t="s">
        <v>656</v>
      </c>
      <c r="B160" s="158" t="s">
        <v>657</v>
      </c>
      <c r="C160" s="280">
        <v>2.89681799630086E-2</v>
      </c>
      <c r="D160" s="254"/>
      <c r="E160" s="298"/>
      <c r="F160" s="254">
        <f>C160</f>
        <v>2.89681799630086E-2</v>
      </c>
    </row>
    <row r="161" spans="1:7" x14ac:dyDescent="0.25">
      <c r="A161" s="158" t="s">
        <v>658</v>
      </c>
      <c r="B161" s="158" t="s">
        <v>659</v>
      </c>
      <c r="C161" s="280">
        <v>0.97103182003699096</v>
      </c>
      <c r="D161" s="254"/>
      <c r="E161" s="298"/>
      <c r="F161" s="254">
        <f>C161</f>
        <v>0.97103182003699096</v>
      </c>
    </row>
    <row r="162" spans="1:7" x14ac:dyDescent="0.25">
      <c r="A162" s="158" t="s">
        <v>660</v>
      </c>
      <c r="B162" s="158" t="s">
        <v>70</v>
      </c>
      <c r="C162" s="282"/>
      <c r="D162" s="254"/>
      <c r="E162" s="298"/>
      <c r="F162" s="254"/>
    </row>
    <row r="163" spans="1:7" outlineLevel="1" x14ac:dyDescent="0.25">
      <c r="A163" s="158" t="s">
        <v>661</v>
      </c>
      <c r="B163" s="177"/>
      <c r="C163" s="177"/>
      <c r="D163" s="177"/>
      <c r="E163" s="300"/>
      <c r="F163" s="177"/>
    </row>
    <row r="164" spans="1:7" outlineLevel="1" x14ac:dyDescent="0.25">
      <c r="A164" s="158" t="s">
        <v>662</v>
      </c>
      <c r="B164" s="177"/>
      <c r="C164" s="177"/>
      <c r="D164" s="177"/>
      <c r="E164" s="300"/>
      <c r="F164" s="177"/>
    </row>
    <row r="165" spans="1:7" outlineLevel="1" x14ac:dyDescent="0.25">
      <c r="A165" s="158" t="s">
        <v>663</v>
      </c>
      <c r="B165" s="177"/>
      <c r="C165" s="177"/>
      <c r="D165" s="177"/>
      <c r="E165" s="300"/>
      <c r="F165" s="177"/>
    </row>
    <row r="166" spans="1:7" outlineLevel="1" x14ac:dyDescent="0.25">
      <c r="A166" s="158" t="s">
        <v>664</v>
      </c>
      <c r="E166" s="156"/>
    </row>
    <row r="167" spans="1:7" outlineLevel="1" x14ac:dyDescent="0.25">
      <c r="A167" s="158" t="s">
        <v>665</v>
      </c>
      <c r="E167" s="156"/>
    </row>
    <row r="168" spans="1:7" outlineLevel="1" x14ac:dyDescent="0.25">
      <c r="A168" s="158" t="s">
        <v>666</v>
      </c>
      <c r="E168" s="156"/>
    </row>
    <row r="169" spans="1:7" ht="15" customHeight="1" x14ac:dyDescent="0.25">
      <c r="A169" s="163"/>
      <c r="B169" s="164" t="s">
        <v>667</v>
      </c>
      <c r="C169" s="163" t="s">
        <v>507</v>
      </c>
      <c r="D169" s="163" t="s">
        <v>508</v>
      </c>
      <c r="E169" s="162"/>
      <c r="F169" s="161" t="s">
        <v>473</v>
      </c>
      <c r="G169" s="161"/>
    </row>
    <row r="170" spans="1:7" x14ac:dyDescent="0.25">
      <c r="A170" s="158" t="s">
        <v>668</v>
      </c>
      <c r="B170" s="196" t="s">
        <v>669</v>
      </c>
      <c r="C170" s="338">
        <v>5.8003019376377099E-2</v>
      </c>
      <c r="D170" s="254"/>
      <c r="E170" s="298"/>
      <c r="F170" s="254">
        <f>C170</f>
        <v>5.8003019376377099E-2</v>
      </c>
    </row>
    <row r="171" spans="1:7" x14ac:dyDescent="0.25">
      <c r="A171" s="158" t="s">
        <v>670</v>
      </c>
      <c r="B171" s="196" t="s">
        <v>1539</v>
      </c>
      <c r="C171" s="338">
        <v>9.4501453228101398E-2</v>
      </c>
      <c r="D171" s="254"/>
      <c r="E171" s="298"/>
      <c r="F171" s="254">
        <f>C171</f>
        <v>9.4501453228101398E-2</v>
      </c>
    </row>
    <row r="172" spans="1:7" x14ac:dyDescent="0.25">
      <c r="A172" s="158" t="s">
        <v>671</v>
      </c>
      <c r="B172" s="196" t="s">
        <v>1538</v>
      </c>
      <c r="C172" s="338">
        <v>8.7450334704858496E-2</v>
      </c>
      <c r="D172" s="254"/>
      <c r="E172" s="254"/>
      <c r="F172" s="254">
        <f>C172</f>
        <v>8.7450334704858496E-2</v>
      </c>
    </row>
    <row r="173" spans="1:7" x14ac:dyDescent="0.25">
      <c r="A173" s="158" t="s">
        <v>672</v>
      </c>
      <c r="B173" s="196" t="s">
        <v>1537</v>
      </c>
      <c r="C173" s="338">
        <v>6.3765698770519796E-2</v>
      </c>
      <c r="D173" s="254"/>
      <c r="E173" s="254"/>
      <c r="F173" s="254">
        <f>C173</f>
        <v>6.3765698770519796E-2</v>
      </c>
    </row>
    <row r="174" spans="1:7" x14ac:dyDescent="0.25">
      <c r="A174" s="158" t="s">
        <v>673</v>
      </c>
      <c r="B174" s="196" t="s">
        <v>1536</v>
      </c>
      <c r="C174" s="338">
        <v>0.69627949392014299</v>
      </c>
      <c r="D174" s="254"/>
      <c r="E174" s="254"/>
      <c r="F174" s="254">
        <f>C174</f>
        <v>0.69627949392014299</v>
      </c>
    </row>
    <row r="175" spans="1:7" outlineLevel="1" x14ac:dyDescent="0.25">
      <c r="A175" s="158" t="s">
        <v>674</v>
      </c>
      <c r="B175" s="175"/>
      <c r="C175" s="339"/>
      <c r="D175" s="295"/>
      <c r="E175" s="295"/>
      <c r="F175" s="295"/>
    </row>
    <row r="176" spans="1:7" outlineLevel="1" x14ac:dyDescent="0.25">
      <c r="A176" s="158" t="s">
        <v>675</v>
      </c>
      <c r="B176" s="175"/>
      <c r="C176" s="339"/>
      <c r="D176" s="295"/>
      <c r="E176" s="295"/>
      <c r="F176" s="295"/>
    </row>
    <row r="177" spans="1:7" outlineLevel="1" x14ac:dyDescent="0.25">
      <c r="A177" s="158" t="s">
        <v>676</v>
      </c>
      <c r="B177" s="232"/>
      <c r="C177" s="339"/>
      <c r="D177" s="295"/>
      <c r="E177" s="295"/>
      <c r="F177" s="295"/>
    </row>
    <row r="178" spans="1:7" outlineLevel="1" x14ac:dyDescent="0.25">
      <c r="A178" s="158" t="s">
        <v>677</v>
      </c>
      <c r="B178" s="232"/>
      <c r="C178" s="339"/>
      <c r="D178" s="295"/>
      <c r="E178" s="295"/>
      <c r="F178" s="295"/>
    </row>
    <row r="179" spans="1:7" ht="15" customHeight="1" x14ac:dyDescent="0.25">
      <c r="A179" s="163"/>
      <c r="B179" s="234" t="s">
        <v>678</v>
      </c>
      <c r="C179" s="340" t="s">
        <v>507</v>
      </c>
      <c r="D179" s="163" t="s">
        <v>508</v>
      </c>
      <c r="E179" s="163"/>
      <c r="F179" s="163" t="s">
        <v>473</v>
      </c>
      <c r="G179" s="161"/>
    </row>
    <row r="180" spans="1:7" x14ac:dyDescent="0.25">
      <c r="A180" s="158" t="s">
        <v>679</v>
      </c>
      <c r="B180" s="158" t="s">
        <v>1535</v>
      </c>
      <c r="C180" s="338">
        <v>1.9596204421121099E-4</v>
      </c>
      <c r="D180" s="254"/>
      <c r="E180" s="298"/>
      <c r="F180" s="254">
        <f>C180</f>
        <v>1.9596204421121099E-4</v>
      </c>
    </row>
    <row r="181" spans="1:7" outlineLevel="1" x14ac:dyDescent="0.25">
      <c r="A181" s="158" t="s">
        <v>680</v>
      </c>
      <c r="B181" s="299" t="s">
        <v>681</v>
      </c>
      <c r="C181" s="338">
        <v>4.46501844945721E-20</v>
      </c>
      <c r="D181" s="254"/>
      <c r="E181" s="298"/>
      <c r="F181" s="254">
        <f>C181</f>
        <v>4.46501844945721E-20</v>
      </c>
    </row>
    <row r="182" spans="1:7" outlineLevel="1" x14ac:dyDescent="0.25">
      <c r="A182" s="158" t="s">
        <v>682</v>
      </c>
      <c r="B182" s="297"/>
      <c r="C182" s="295"/>
      <c r="D182" s="295"/>
      <c r="E182" s="296"/>
      <c r="F182" s="295"/>
    </row>
    <row r="183" spans="1:7" outlineLevel="1" x14ac:dyDescent="0.25">
      <c r="A183" s="158" t="s">
        <v>683</v>
      </c>
      <c r="B183" s="297"/>
      <c r="C183" s="295"/>
      <c r="D183" s="295"/>
      <c r="E183" s="296"/>
      <c r="F183" s="295"/>
    </row>
    <row r="184" spans="1:7" outlineLevel="1" x14ac:dyDescent="0.25">
      <c r="A184" s="158" t="s">
        <v>684</v>
      </c>
      <c r="B184" s="297"/>
      <c r="C184" s="295"/>
      <c r="D184" s="295"/>
      <c r="E184" s="296"/>
      <c r="F184" s="295"/>
    </row>
    <row r="185" spans="1:7" ht="18" x14ac:dyDescent="0.25">
      <c r="A185" s="293"/>
      <c r="B185" s="294" t="s">
        <v>470</v>
      </c>
      <c r="C185" s="293"/>
      <c r="D185" s="293"/>
      <c r="E185" s="293"/>
      <c r="F185" s="292"/>
      <c r="G185" s="292"/>
    </row>
    <row r="186" spans="1:7" ht="15" customHeight="1" x14ac:dyDescent="0.25">
      <c r="A186" s="163"/>
      <c r="B186" s="164" t="s">
        <v>685</v>
      </c>
      <c r="C186" s="163" t="s">
        <v>686</v>
      </c>
      <c r="D186" s="163" t="s">
        <v>687</v>
      </c>
      <c r="E186" s="162"/>
      <c r="F186" s="163" t="s">
        <v>507</v>
      </c>
      <c r="G186" s="163" t="s">
        <v>688</v>
      </c>
    </row>
    <row r="187" spans="1:7" x14ac:dyDescent="0.25">
      <c r="A187" s="158" t="s">
        <v>689</v>
      </c>
      <c r="B187" s="190" t="s">
        <v>690</v>
      </c>
      <c r="C187" s="284">
        <v>75.237251344918405</v>
      </c>
      <c r="D187" s="284">
        <v>0</v>
      </c>
      <c r="E187" s="216"/>
      <c r="F187" s="188"/>
      <c r="G187" s="188"/>
    </row>
    <row r="188" spans="1:7" x14ac:dyDescent="0.25">
      <c r="A188" s="239"/>
      <c r="B188" s="291"/>
      <c r="C188" s="216"/>
      <c r="D188" s="216"/>
      <c r="E188" s="216"/>
      <c r="F188" s="246"/>
      <c r="G188" s="246"/>
    </row>
    <row r="189" spans="1:7" x14ac:dyDescent="0.25">
      <c r="B189" s="190" t="s">
        <v>691</v>
      </c>
      <c r="C189" s="188"/>
      <c r="D189" s="188"/>
      <c r="E189" s="239"/>
      <c r="F189" s="281"/>
      <c r="G189" s="281"/>
    </row>
    <row r="190" spans="1:7" x14ac:dyDescent="0.25">
      <c r="A190" s="158" t="s">
        <v>692</v>
      </c>
      <c r="B190" s="186" t="s">
        <v>693</v>
      </c>
      <c r="C190" s="284">
        <v>8616.7524061800395</v>
      </c>
      <c r="D190" s="283">
        <v>221361</v>
      </c>
      <c r="E190" s="239"/>
      <c r="F190" s="191">
        <f>IF($C$214=0,"",IF(C190="[for completion]","",IF(C190="","",C190/$C$214)))</f>
        <v>0.38473958467998798</v>
      </c>
      <c r="G190" s="191">
        <f>IF($D$214=0,"",IF(D190="[for completion]","",IF(D190="","",D190/$D$214)))</f>
        <v>0.74363065883712498</v>
      </c>
    </row>
    <row r="191" spans="1:7" x14ac:dyDescent="0.25">
      <c r="A191" s="158" t="s">
        <v>694</v>
      </c>
      <c r="B191" s="186" t="s">
        <v>695</v>
      </c>
      <c r="C191" s="284">
        <v>7800.5287769399702</v>
      </c>
      <c r="D191" s="283">
        <v>55976</v>
      </c>
      <c r="E191" s="239"/>
      <c r="F191" s="191">
        <f>IF($C$214=0,"",IF(C191="[for completion]","",IF(C191="","",C191/$C$214)))</f>
        <v>0.34829504904558956</v>
      </c>
      <c r="G191" s="191">
        <f>IF($D$214=0,"",IF(D191="[for completion]","",IF(D191="","",D191/$D$214)))</f>
        <v>0.18804337601956489</v>
      </c>
    </row>
    <row r="192" spans="1:7" x14ac:dyDescent="0.25">
      <c r="A192" s="158" t="s">
        <v>696</v>
      </c>
      <c r="B192" s="186" t="s">
        <v>697</v>
      </c>
      <c r="C192" s="284">
        <v>3464.8276446900099</v>
      </c>
      <c r="D192" s="283">
        <v>14382</v>
      </c>
      <c r="E192" s="239"/>
      <c r="F192" s="191">
        <f>IF($C$214=0,"",IF(C192="[for completion]","",IF(C192="","",C192/$C$214)))</f>
        <v>0.15470519357730311</v>
      </c>
      <c r="G192" s="191">
        <f>IF($D$214=0,"",IF(D192="[for completion]","",IF(D192="","",D192/$D$214)))</f>
        <v>4.8314274580416289E-2</v>
      </c>
    </row>
    <row r="193" spans="1:7" x14ac:dyDescent="0.25">
      <c r="A193" s="158" t="s">
        <v>698</v>
      </c>
      <c r="B193" s="186" t="s">
        <v>699</v>
      </c>
      <c r="C193" s="284">
        <v>1358.81576535</v>
      </c>
      <c r="D193" s="283">
        <v>3986</v>
      </c>
      <c r="E193" s="239"/>
      <c r="F193" s="191">
        <f>IF($C$214=0,"",IF(C193="[for completion]","",IF(C193="","",C193/$C$214)))</f>
        <v>6.0671374617010866E-2</v>
      </c>
      <c r="G193" s="191">
        <f>IF($D$214=0,"",IF(D193="[for completion]","",IF(D193="","",D193/$D$214)))</f>
        <v>1.3390397613512678E-2</v>
      </c>
    </row>
    <row r="194" spans="1:7" x14ac:dyDescent="0.25">
      <c r="A194" s="158" t="s">
        <v>700</v>
      </c>
      <c r="B194" s="186" t="s">
        <v>701</v>
      </c>
      <c r="C194" s="284">
        <v>1155.39943819</v>
      </c>
      <c r="D194" s="283">
        <v>1971</v>
      </c>
      <c r="E194" s="239"/>
      <c r="F194" s="191">
        <f>IF($C$214=0,"",IF(C194="[for completion]","",IF(C194="","",C194/$C$214)))</f>
        <v>5.1588798080108605E-2</v>
      </c>
      <c r="G194" s="191">
        <f>IF($D$214=0,"",IF(D194="[for completion]","",IF(D194="","",D194/$D$214)))</f>
        <v>6.6212929493812064E-3</v>
      </c>
    </row>
    <row r="195" spans="1:7" x14ac:dyDescent="0.25">
      <c r="A195" s="158" t="s">
        <v>702</v>
      </c>
      <c r="B195" s="186"/>
      <c r="C195" s="284"/>
      <c r="D195" s="288"/>
      <c r="E195" s="239"/>
      <c r="F195" s="191" t="str">
        <f>IF($C$214=0,"",IF(C195="[for completion]","",IF(C195="","",C195/$C$214)))</f>
        <v/>
      </c>
      <c r="G195" s="191" t="str">
        <f>IF($D$214=0,"",IF(D195="[for completion]","",IF(D195="","",D195/$D$214)))</f>
        <v/>
      </c>
    </row>
    <row r="196" spans="1:7" x14ac:dyDescent="0.25">
      <c r="A196" s="158" t="s">
        <v>703</v>
      </c>
      <c r="B196" s="186"/>
      <c r="C196" s="284"/>
      <c r="D196" s="288"/>
      <c r="E196" s="239"/>
      <c r="F196" s="191" t="str">
        <f>IF($C$214=0,"",IF(C196="[for completion]","",IF(C196="","",C196/$C$214)))</f>
        <v/>
      </c>
      <c r="G196" s="191" t="str">
        <f>IF($D$214=0,"",IF(D196="[for completion]","",IF(D196="","",D196/$D$214)))</f>
        <v/>
      </c>
    </row>
    <row r="197" spans="1:7" x14ac:dyDescent="0.25">
      <c r="A197" s="158" t="s">
        <v>704</v>
      </c>
      <c r="B197" s="186"/>
      <c r="C197" s="284"/>
      <c r="D197" s="288"/>
      <c r="E197" s="239"/>
      <c r="F197" s="191" t="str">
        <f>IF($C$214=0,"",IF(C197="[for completion]","",IF(C197="","",C197/$C$214)))</f>
        <v/>
      </c>
      <c r="G197" s="191" t="str">
        <f>IF($D$214=0,"",IF(D197="[for completion]","",IF(D197="","",D197/$D$214)))</f>
        <v/>
      </c>
    </row>
    <row r="198" spans="1:7" x14ac:dyDescent="0.25">
      <c r="A198" s="158" t="s">
        <v>705</v>
      </c>
      <c r="B198" s="186"/>
      <c r="C198" s="284"/>
      <c r="D198" s="288"/>
      <c r="E198" s="239"/>
      <c r="F198" s="191" t="str">
        <f>IF($C$214=0,"",IF(C198="[for completion]","",IF(C198="","",C198/$C$214)))</f>
        <v/>
      </c>
      <c r="G198" s="191" t="str">
        <f>IF($D$214=0,"",IF(D198="[for completion]","",IF(D198="","",D198/$D$214)))</f>
        <v/>
      </c>
    </row>
    <row r="199" spans="1:7" x14ac:dyDescent="0.25">
      <c r="A199" s="158" t="s">
        <v>706</v>
      </c>
      <c r="B199" s="186"/>
      <c r="C199" s="188"/>
      <c r="D199" s="288"/>
      <c r="E199" s="185"/>
      <c r="F199" s="191" t="str">
        <f>IF($C$214=0,"",IF(C199="[for completion]","",IF(C199="","",C199/$C$214)))</f>
        <v/>
      </c>
      <c r="G199" s="191" t="str">
        <f>IF($D$214=0,"",IF(D199="[for completion]","",IF(D199="","",D199/$D$214)))</f>
        <v/>
      </c>
    </row>
    <row r="200" spans="1:7" x14ac:dyDescent="0.25">
      <c r="A200" s="158" t="s">
        <v>707</v>
      </c>
      <c r="B200" s="186"/>
      <c r="C200" s="188"/>
      <c r="D200" s="288"/>
      <c r="E200" s="185"/>
      <c r="F200" s="191" t="str">
        <f>IF($C$214=0,"",IF(C200="[for completion]","",IF(C200="","",C200/$C$214)))</f>
        <v/>
      </c>
      <c r="G200" s="191" t="str">
        <f>IF($D$214=0,"",IF(D200="[for completion]","",IF(D200="","",D200/$D$214)))</f>
        <v/>
      </c>
    </row>
    <row r="201" spans="1:7" x14ac:dyDescent="0.25">
      <c r="A201" s="158" t="s">
        <v>708</v>
      </c>
      <c r="B201" s="186"/>
      <c r="C201" s="188"/>
      <c r="D201" s="288"/>
      <c r="E201" s="185"/>
      <c r="F201" s="191" t="str">
        <f>IF($C$214=0,"",IF(C201="[for completion]","",IF(C201="","",C201/$C$214)))</f>
        <v/>
      </c>
      <c r="G201" s="191" t="str">
        <f>IF($D$214=0,"",IF(D201="[for completion]","",IF(D201="","",D201/$D$214)))</f>
        <v/>
      </c>
    </row>
    <row r="202" spans="1:7" x14ac:dyDescent="0.25">
      <c r="A202" s="158" t="s">
        <v>709</v>
      </c>
      <c r="B202" s="186"/>
      <c r="C202" s="188"/>
      <c r="D202" s="288"/>
      <c r="E202" s="185"/>
      <c r="F202" s="191" t="str">
        <f>IF($C$214=0,"",IF(C202="[for completion]","",IF(C202="","",C202/$C$214)))</f>
        <v/>
      </c>
      <c r="G202" s="191" t="str">
        <f>IF($D$214=0,"",IF(D202="[for completion]","",IF(D202="","",D202/$D$214)))</f>
        <v/>
      </c>
    </row>
    <row r="203" spans="1:7" x14ac:dyDescent="0.25">
      <c r="A203" s="158" t="s">
        <v>710</v>
      </c>
      <c r="B203" s="186"/>
      <c r="C203" s="188"/>
      <c r="D203" s="288"/>
      <c r="E203" s="185"/>
      <c r="F203" s="191" t="str">
        <f>IF($C$214=0,"",IF(C203="[for completion]","",IF(C203="","",C203/$C$214)))</f>
        <v/>
      </c>
      <c r="G203" s="191" t="str">
        <f>IF($D$214=0,"",IF(D203="[for completion]","",IF(D203="","",D203/$D$214)))</f>
        <v/>
      </c>
    </row>
    <row r="204" spans="1:7" x14ac:dyDescent="0.25">
      <c r="A204" s="158" t="s">
        <v>711</v>
      </c>
      <c r="B204" s="186"/>
      <c r="C204" s="188"/>
      <c r="D204" s="288"/>
      <c r="E204" s="185"/>
      <c r="F204" s="191" t="str">
        <f>IF($C$214=0,"",IF(C204="[for completion]","",IF(C204="","",C204/$C$214)))</f>
        <v/>
      </c>
      <c r="G204" s="191" t="str">
        <f>IF($D$214=0,"",IF(D204="[for completion]","",IF(D204="","",D204/$D$214)))</f>
        <v/>
      </c>
    </row>
    <row r="205" spans="1:7" x14ac:dyDescent="0.25">
      <c r="A205" s="158" t="s">
        <v>712</v>
      </c>
      <c r="B205" s="186"/>
      <c r="C205" s="188"/>
      <c r="D205" s="288"/>
      <c r="F205" s="191" t="str">
        <f>IF($C$214=0,"",IF(C205="[for completion]","",IF(C205="","",C205/$C$214)))</f>
        <v/>
      </c>
      <c r="G205" s="191" t="str">
        <f>IF($D$214=0,"",IF(D205="[for completion]","",IF(D205="","",D205/$D$214)))</f>
        <v/>
      </c>
    </row>
    <row r="206" spans="1:7" x14ac:dyDescent="0.25">
      <c r="A206" s="158" t="s">
        <v>713</v>
      </c>
      <c r="B206" s="186"/>
      <c r="C206" s="188"/>
      <c r="D206" s="288"/>
      <c r="E206" s="276"/>
      <c r="F206" s="191" t="str">
        <f>IF($C$214=0,"",IF(C206="[for completion]","",IF(C206="","",C206/$C$214)))</f>
        <v/>
      </c>
      <c r="G206" s="191" t="str">
        <f>IF($D$214=0,"",IF(D206="[for completion]","",IF(D206="","",D206/$D$214)))</f>
        <v/>
      </c>
    </row>
    <row r="207" spans="1:7" x14ac:dyDescent="0.25">
      <c r="A207" s="158" t="s">
        <v>714</v>
      </c>
      <c r="B207" s="186"/>
      <c r="C207" s="188"/>
      <c r="D207" s="288"/>
      <c r="E207" s="276"/>
      <c r="F207" s="191" t="str">
        <f>IF($C$214=0,"",IF(C207="[for completion]","",IF(C207="","",C207/$C$214)))</f>
        <v/>
      </c>
      <c r="G207" s="191" t="str">
        <f>IF($D$214=0,"",IF(D207="[for completion]","",IF(D207="","",D207/$D$214)))</f>
        <v/>
      </c>
    </row>
    <row r="208" spans="1:7" x14ac:dyDescent="0.25">
      <c r="A208" s="158" t="s">
        <v>715</v>
      </c>
      <c r="B208" s="186"/>
      <c r="C208" s="188"/>
      <c r="D208" s="288"/>
      <c r="E208" s="276"/>
      <c r="F208" s="191" t="str">
        <f>IF($C$214=0,"",IF(C208="[for completion]","",IF(C208="","",C208/$C$214)))</f>
        <v/>
      </c>
      <c r="G208" s="191" t="str">
        <f>IF($D$214=0,"",IF(D208="[for completion]","",IF(D208="","",D208/$D$214)))</f>
        <v/>
      </c>
    </row>
    <row r="209" spans="1:7" x14ac:dyDescent="0.25">
      <c r="A209" s="158" t="s">
        <v>716</v>
      </c>
      <c r="B209" s="186"/>
      <c r="C209" s="188"/>
      <c r="D209" s="288"/>
      <c r="E209" s="276"/>
      <c r="F209" s="191" t="str">
        <f>IF($C$214=0,"",IF(C209="[for completion]","",IF(C209="","",C209/$C$214)))</f>
        <v/>
      </c>
      <c r="G209" s="191" t="str">
        <f>IF($D$214=0,"",IF(D209="[for completion]","",IF(D209="","",D209/$D$214)))</f>
        <v/>
      </c>
    </row>
    <row r="210" spans="1:7" x14ac:dyDescent="0.25">
      <c r="A210" s="158" t="s">
        <v>717</v>
      </c>
      <c r="B210" s="186"/>
      <c r="C210" s="188"/>
      <c r="D210" s="288"/>
      <c r="E210" s="276"/>
      <c r="F210" s="191" t="str">
        <f>IF($C$214=0,"",IF(C210="[for completion]","",IF(C210="","",C210/$C$214)))</f>
        <v/>
      </c>
      <c r="G210" s="191" t="str">
        <f>IF($D$214=0,"",IF(D210="[for completion]","",IF(D210="","",D210/$D$214)))</f>
        <v/>
      </c>
    </row>
    <row r="211" spans="1:7" x14ac:dyDescent="0.25">
      <c r="A211" s="158" t="s">
        <v>718</v>
      </c>
      <c r="B211" s="186"/>
      <c r="C211" s="188"/>
      <c r="D211" s="288"/>
      <c r="E211" s="276"/>
      <c r="F211" s="191" t="str">
        <f>IF($C$214=0,"",IF(C211="[for completion]","",IF(C211="","",C211/$C$214)))</f>
        <v/>
      </c>
      <c r="G211" s="191" t="str">
        <f>IF($D$214=0,"",IF(D211="[for completion]","",IF(D211="","",D211/$D$214)))</f>
        <v/>
      </c>
    </row>
    <row r="212" spans="1:7" x14ac:dyDescent="0.25">
      <c r="A212" s="158" t="s">
        <v>719</v>
      </c>
      <c r="B212" s="186"/>
      <c r="C212" s="188"/>
      <c r="D212" s="288"/>
      <c r="E212" s="276"/>
      <c r="F212" s="191" t="str">
        <f>IF($C$214=0,"",IF(C212="[for completion]","",IF(C212="","",C212/$C$214)))</f>
        <v/>
      </c>
      <c r="G212" s="191" t="str">
        <f>IF($D$214=0,"",IF(D212="[for completion]","",IF(D212="","",D212/$D$214)))</f>
        <v/>
      </c>
    </row>
    <row r="213" spans="1:7" x14ac:dyDescent="0.25">
      <c r="A213" s="158" t="s">
        <v>720</v>
      </c>
      <c r="B213" s="186"/>
      <c r="C213" s="188"/>
      <c r="D213" s="288"/>
      <c r="E213" s="276"/>
      <c r="F213" s="191" t="str">
        <f>IF($C$214=0,"",IF(C213="[for completion]","",IF(C213="","",C213/$C$214)))</f>
        <v/>
      </c>
      <c r="G213" s="191" t="str">
        <f>IF($D$214=0,"",IF(D213="[for completion]","",IF(D213="","",D213/$D$214)))</f>
        <v/>
      </c>
    </row>
    <row r="214" spans="1:7" x14ac:dyDescent="0.25">
      <c r="A214" s="158" t="s">
        <v>721</v>
      </c>
      <c r="B214" s="203" t="s">
        <v>72</v>
      </c>
      <c r="C214" s="215">
        <f>SUM(C190:C213)</f>
        <v>22396.324031350017</v>
      </c>
      <c r="D214" s="290">
        <f>SUM(D190:D213)</f>
        <v>297676</v>
      </c>
      <c r="E214" s="276"/>
      <c r="F214" s="289">
        <f>SUM(F190:F213)</f>
        <v>1.0000000000000002</v>
      </c>
      <c r="G214" s="289">
        <f>SUM(G190:G213)</f>
        <v>1</v>
      </c>
    </row>
    <row r="215" spans="1:7" ht="15" customHeight="1" x14ac:dyDescent="0.25">
      <c r="A215" s="163"/>
      <c r="B215" s="163" t="s">
        <v>722</v>
      </c>
      <c r="C215" s="163" t="s">
        <v>686</v>
      </c>
      <c r="D215" s="163" t="s">
        <v>687</v>
      </c>
      <c r="E215" s="162"/>
      <c r="F215" s="163" t="s">
        <v>507</v>
      </c>
      <c r="G215" s="163" t="s">
        <v>688</v>
      </c>
    </row>
    <row r="216" spans="1:7" x14ac:dyDescent="0.25">
      <c r="A216" s="158" t="s">
        <v>723</v>
      </c>
      <c r="B216" s="158" t="s">
        <v>724</v>
      </c>
      <c r="C216" s="338">
        <v>0.580631104724878</v>
      </c>
      <c r="D216" s="282"/>
      <c r="F216" s="254"/>
      <c r="G216" s="254"/>
    </row>
    <row r="217" spans="1:7" x14ac:dyDescent="0.25">
      <c r="C217" s="177"/>
      <c r="D217" s="177"/>
      <c r="F217" s="287"/>
      <c r="G217" s="287"/>
    </row>
    <row r="218" spans="1:7" x14ac:dyDescent="0.25">
      <c r="B218" s="190" t="s">
        <v>725</v>
      </c>
      <c r="C218" s="177"/>
      <c r="D218" s="177"/>
      <c r="F218" s="287"/>
      <c r="G218" s="287"/>
    </row>
    <row r="219" spans="1:7" x14ac:dyDescent="0.25">
      <c r="A219" s="158" t="s">
        <v>726</v>
      </c>
      <c r="B219" s="158" t="s">
        <v>727</v>
      </c>
      <c r="C219" s="284">
        <v>5931.0884617000002</v>
      </c>
      <c r="D219" s="283">
        <v>129162</v>
      </c>
      <c r="F219" s="191">
        <f>IF($C$227=0,"",IF(C219="[for completion]","",C219/$C$227))</f>
        <v>0.26482419406853441</v>
      </c>
      <c r="G219" s="191">
        <f>IF($D$227=0,"",IF(D219="[for completion]","",D219/$D$227))</f>
        <v>0.43390128864940403</v>
      </c>
    </row>
    <row r="220" spans="1:7" x14ac:dyDescent="0.25">
      <c r="A220" s="158" t="s">
        <v>728</v>
      </c>
      <c r="B220" s="158" t="s">
        <v>729</v>
      </c>
      <c r="C220" s="284">
        <v>2601.5766069799902</v>
      </c>
      <c r="D220" s="283">
        <v>37055</v>
      </c>
      <c r="F220" s="191">
        <f>IF($C$227=0,"",IF(C220="[for completion]","",C220/$C$227))</f>
        <v>0.11616087547842013</v>
      </c>
      <c r="G220" s="191">
        <f>IF($D$227=0,"",IF(D220="[for completion]","",D220/$D$227))</f>
        <v>0.12448097931979736</v>
      </c>
    </row>
    <row r="221" spans="1:7" x14ac:dyDescent="0.25">
      <c r="A221" s="158" t="s">
        <v>730</v>
      </c>
      <c r="B221" s="158" t="s">
        <v>731</v>
      </c>
      <c r="C221" s="284">
        <v>3032.25307461997</v>
      </c>
      <c r="D221" s="283">
        <v>38102</v>
      </c>
      <c r="F221" s="191">
        <f>IF($C$227=0,"",IF(C221="[for completion]","",C221/$C$227))</f>
        <v>0.13539065921601595</v>
      </c>
      <c r="G221" s="191">
        <f>IF($D$227=0,"",IF(D221="[for completion]","",D221/$D$227))</f>
        <v>0.127998226259423</v>
      </c>
    </row>
    <row r="222" spans="1:7" x14ac:dyDescent="0.25">
      <c r="A222" s="158" t="s">
        <v>732</v>
      </c>
      <c r="B222" s="158" t="s">
        <v>733</v>
      </c>
      <c r="C222" s="284">
        <v>3556.9688003600099</v>
      </c>
      <c r="D222" s="283">
        <v>37807</v>
      </c>
      <c r="F222" s="191">
        <f>IF($C$227=0,"",IF(C222="[for completion]","",C222/$C$227))</f>
        <v>0.15881931317751216</v>
      </c>
      <c r="G222" s="191">
        <f>IF($D$227=0,"",IF(D222="[for completion]","",D222/$D$227))</f>
        <v>0.12700721589916553</v>
      </c>
    </row>
    <row r="223" spans="1:7" x14ac:dyDescent="0.25">
      <c r="A223" s="158" t="s">
        <v>734</v>
      </c>
      <c r="B223" s="158" t="s">
        <v>735</v>
      </c>
      <c r="C223" s="284">
        <v>3524.1618238299802</v>
      </c>
      <c r="D223" s="283">
        <v>30015</v>
      </c>
      <c r="F223" s="191">
        <f>IF($C$227=0,"",IF(C223="[for completion]","",C223/$C$227))</f>
        <v>0.15735447562273724</v>
      </c>
      <c r="G223" s="191">
        <f>IF($D$227=0,"",IF(D223="[for completion]","",D223/$D$227))</f>
        <v>0.10083110495975491</v>
      </c>
    </row>
    <row r="224" spans="1:7" x14ac:dyDescent="0.25">
      <c r="A224" s="158" t="s">
        <v>736</v>
      </c>
      <c r="B224" s="158" t="s">
        <v>737</v>
      </c>
      <c r="C224" s="284">
        <v>2080.5902268700002</v>
      </c>
      <c r="D224" s="283">
        <v>14041</v>
      </c>
      <c r="F224" s="191">
        <f>IF($C$227=0,"",IF(C224="[for completion]","",C224/$C$227))</f>
        <v>9.289873748734967E-2</v>
      </c>
      <c r="G224" s="191">
        <f>IF($D$227=0,"",IF(D224="[for completion]","",D224/$D$227))</f>
        <v>4.7168733791101737E-2</v>
      </c>
    </row>
    <row r="225" spans="1:7" x14ac:dyDescent="0.25">
      <c r="A225" s="158" t="s">
        <v>738</v>
      </c>
      <c r="B225" s="158" t="s">
        <v>739</v>
      </c>
      <c r="C225" s="284">
        <v>1061.5757804899999</v>
      </c>
      <c r="D225" s="283">
        <v>6311</v>
      </c>
      <c r="F225" s="191">
        <f>IF($C$227=0,"",IF(C225="[for completion]","",C225/$C$227))</f>
        <v>4.739955445384815E-2</v>
      </c>
      <c r="G225" s="191">
        <f>IF($D$227=0,"",IF(D225="[for completion]","",D225/$D$227))</f>
        <v>2.1200902995202837E-2</v>
      </c>
    </row>
    <row r="226" spans="1:7" x14ac:dyDescent="0.25">
      <c r="A226" s="158" t="s">
        <v>740</v>
      </c>
      <c r="B226" s="158" t="s">
        <v>741</v>
      </c>
      <c r="C226" s="284">
        <v>608.10925650000104</v>
      </c>
      <c r="D226" s="283">
        <v>5183</v>
      </c>
      <c r="F226" s="191">
        <f>IF($C$227=0,"",IF(C226="[for completion]","",C226/$C$227))</f>
        <v>2.7152190495582273E-2</v>
      </c>
      <c r="G226" s="191">
        <f>IF($D$227=0,"",IF(D226="[for completion]","",D226/$D$227))</f>
        <v>1.7411548126150578E-2</v>
      </c>
    </row>
    <row r="227" spans="1:7" x14ac:dyDescent="0.25">
      <c r="A227" s="158" t="s">
        <v>742</v>
      </c>
      <c r="B227" s="203" t="s">
        <v>72</v>
      </c>
      <c r="C227" s="194">
        <f>SUM(C219:C226)</f>
        <v>22396.324031349952</v>
      </c>
      <c r="D227" s="286">
        <f>SUM(D219:D226)</f>
        <v>297676</v>
      </c>
      <c r="E227" s="201"/>
      <c r="F227" s="285">
        <f>SUM(F219:F226)</f>
        <v>0.99999999999999989</v>
      </c>
      <c r="G227" s="285">
        <f>SUM(G219:G226)</f>
        <v>1</v>
      </c>
    </row>
    <row r="228" spans="1:7" outlineLevel="1" x14ac:dyDescent="0.25">
      <c r="A228" s="158" t="s">
        <v>743</v>
      </c>
      <c r="B228" s="278" t="s">
        <v>744</v>
      </c>
      <c r="C228" s="188"/>
      <c r="D228" s="288"/>
      <c r="F228" s="191">
        <f>IF($C$227=0,"",IF(C228="[for completion]","",C228/$C$227))</f>
        <v>0</v>
      </c>
      <c r="G228" s="191">
        <f>IF($D$227=0,"",IF(D228="[for completion]","",D228/$D$227))</f>
        <v>0</v>
      </c>
    </row>
    <row r="229" spans="1:7" outlineLevel="1" x14ac:dyDescent="0.25">
      <c r="A229" s="158" t="s">
        <v>745</v>
      </c>
      <c r="B229" s="278" t="s">
        <v>746</v>
      </c>
      <c r="C229" s="188"/>
      <c r="D229" s="288"/>
      <c r="F229" s="191">
        <f>IF($C$227=0,"",IF(C229="[for completion]","",C229/$C$227))</f>
        <v>0</v>
      </c>
      <c r="G229" s="191">
        <f>IF($D$227=0,"",IF(D229="[for completion]","",D229/$D$227))</f>
        <v>0</v>
      </c>
    </row>
    <row r="230" spans="1:7" outlineLevel="1" x14ac:dyDescent="0.25">
      <c r="A230" s="158" t="s">
        <v>747</v>
      </c>
      <c r="B230" s="278" t="s">
        <v>748</v>
      </c>
      <c r="C230" s="188"/>
      <c r="D230" s="288"/>
      <c r="F230" s="191">
        <f>IF($C$227=0,"",IF(C230="[for completion]","",C230/$C$227))</f>
        <v>0</v>
      </c>
      <c r="G230" s="191">
        <f>IF($D$227=0,"",IF(D230="[for completion]","",D230/$D$227))</f>
        <v>0</v>
      </c>
    </row>
    <row r="231" spans="1:7" outlineLevel="1" x14ac:dyDescent="0.25">
      <c r="A231" s="158" t="s">
        <v>749</v>
      </c>
      <c r="B231" s="278" t="s">
        <v>750</v>
      </c>
      <c r="C231" s="188"/>
      <c r="D231" s="288"/>
      <c r="F231" s="191">
        <f>IF($C$227=0,"",IF(C231="[for completion]","",C231/$C$227))</f>
        <v>0</v>
      </c>
      <c r="G231" s="191">
        <f>IF($D$227=0,"",IF(D231="[for completion]","",D231/$D$227))</f>
        <v>0</v>
      </c>
    </row>
    <row r="232" spans="1:7" outlineLevel="1" x14ac:dyDescent="0.25">
      <c r="A232" s="158" t="s">
        <v>751</v>
      </c>
      <c r="B232" s="278" t="s">
        <v>752</v>
      </c>
      <c r="C232" s="188"/>
      <c r="D232" s="288"/>
      <c r="F232" s="191">
        <f>IF($C$227=0,"",IF(C232="[for completion]","",C232/$C$227))</f>
        <v>0</v>
      </c>
      <c r="G232" s="191">
        <f>IF($D$227=0,"",IF(D232="[for completion]","",D232/$D$227))</f>
        <v>0</v>
      </c>
    </row>
    <row r="233" spans="1:7" outlineLevel="1" x14ac:dyDescent="0.25">
      <c r="A233" s="158" t="s">
        <v>753</v>
      </c>
      <c r="B233" s="278" t="s">
        <v>754</v>
      </c>
      <c r="C233" s="188"/>
      <c r="D233" s="288"/>
      <c r="F233" s="191">
        <f>IF($C$227=0,"",IF(C233="[for completion]","",C233/$C$227))</f>
        <v>0</v>
      </c>
      <c r="G233" s="191">
        <f>IF($D$227=0,"",IF(D233="[for completion]","",D233/$D$227))</f>
        <v>0</v>
      </c>
    </row>
    <row r="234" spans="1:7" outlineLevel="1" x14ac:dyDescent="0.25">
      <c r="A234" s="158" t="s">
        <v>755</v>
      </c>
      <c r="B234" s="159"/>
      <c r="F234" s="191"/>
      <c r="G234" s="191"/>
    </row>
    <row r="235" spans="1:7" outlineLevel="1" x14ac:dyDescent="0.25">
      <c r="A235" s="158" t="s">
        <v>756</v>
      </c>
      <c r="B235" s="159"/>
      <c r="F235" s="191"/>
      <c r="G235" s="191"/>
    </row>
    <row r="236" spans="1:7" outlineLevel="1" x14ac:dyDescent="0.25">
      <c r="A236" s="158" t="s">
        <v>757</v>
      </c>
      <c r="B236" s="159"/>
      <c r="F236" s="191"/>
      <c r="G236" s="191"/>
    </row>
    <row r="237" spans="1:7" ht="15" customHeight="1" x14ac:dyDescent="0.25">
      <c r="A237" s="163"/>
      <c r="B237" s="163" t="s">
        <v>758</v>
      </c>
      <c r="C237" s="163" t="s">
        <v>686</v>
      </c>
      <c r="D237" s="163" t="s">
        <v>687</v>
      </c>
      <c r="E237" s="162"/>
      <c r="F237" s="163" t="s">
        <v>507</v>
      </c>
      <c r="G237" s="163" t="s">
        <v>688</v>
      </c>
    </row>
    <row r="238" spans="1:7" x14ac:dyDescent="0.25">
      <c r="A238" s="158" t="s">
        <v>759</v>
      </c>
      <c r="B238" s="158" t="s">
        <v>724</v>
      </c>
      <c r="C238" s="280">
        <v>0.51062200983277295</v>
      </c>
      <c r="D238" s="177"/>
      <c r="F238" s="287"/>
      <c r="G238" s="287"/>
    </row>
    <row r="239" spans="1:7" x14ac:dyDescent="0.25">
      <c r="C239" s="177"/>
      <c r="D239" s="177"/>
      <c r="F239" s="287"/>
      <c r="G239" s="287"/>
    </row>
    <row r="240" spans="1:7" x14ac:dyDescent="0.25">
      <c r="B240" s="190" t="s">
        <v>725</v>
      </c>
      <c r="C240" s="177"/>
      <c r="D240" s="177"/>
      <c r="F240" s="287"/>
      <c r="G240" s="287"/>
    </row>
    <row r="241" spans="1:7" x14ac:dyDescent="0.25">
      <c r="A241" s="158" t="s">
        <v>760</v>
      </c>
      <c r="B241" s="158" t="s">
        <v>727</v>
      </c>
      <c r="C241" s="284">
        <v>8176.6693678900601</v>
      </c>
      <c r="D241" s="283">
        <v>166038</v>
      </c>
      <c r="F241" s="191">
        <f>IF($C$249=0,"",IF(C241="[Mark as ND1 if not relevant]","",C241/$C$249))</f>
        <v>0.36508979582740808</v>
      </c>
      <c r="G241" s="191">
        <f>IF($D$249=0,"",IF(D241="[Mark as ND1 if not relevant]","",D241/$D$249))</f>
        <v>0.55778094303874015</v>
      </c>
    </row>
    <row r="242" spans="1:7" x14ac:dyDescent="0.25">
      <c r="A242" s="158" t="s">
        <v>761</v>
      </c>
      <c r="B242" s="158" t="s">
        <v>729</v>
      </c>
      <c r="C242" s="284">
        <v>3027.9853896899999</v>
      </c>
      <c r="D242" s="283">
        <v>37348</v>
      </c>
      <c r="F242" s="191">
        <f>IF($C$249=0,"",IF(C242="[Mark as ND1 if not relevant]","",C242/$C$249))</f>
        <v>0.13520010629652754</v>
      </c>
      <c r="G242" s="191">
        <f>IF($D$249=0,"",IF(D242="[Mark as ND1 if not relevant]","",D242/$D$249))</f>
        <v>0.125465270965748</v>
      </c>
    </row>
    <row r="243" spans="1:7" x14ac:dyDescent="0.25">
      <c r="A243" s="158" t="s">
        <v>762</v>
      </c>
      <c r="B243" s="158" t="s">
        <v>731</v>
      </c>
      <c r="C243" s="284">
        <v>3212.8445173499999</v>
      </c>
      <c r="D243" s="283">
        <v>33851</v>
      </c>
      <c r="F243" s="191">
        <f>IF($C$249=0,"",IF(C243="[Mark as ND1 if not relevant]","",C243/$C$249))</f>
        <v>0.1434541004520522</v>
      </c>
      <c r="G243" s="191">
        <f>IF($D$249=0,"",IF(D243="[Mark as ND1 if not relevant]","",D243/$D$249))</f>
        <v>0.11371759900025531</v>
      </c>
    </row>
    <row r="244" spans="1:7" x14ac:dyDescent="0.25">
      <c r="A244" s="158" t="s">
        <v>763</v>
      </c>
      <c r="B244" s="158" t="s">
        <v>733</v>
      </c>
      <c r="C244" s="284">
        <v>2864.2529361399802</v>
      </c>
      <c r="D244" s="283">
        <v>25504</v>
      </c>
      <c r="F244" s="191">
        <f>IF($C$249=0,"",IF(C244="[Mark as ND1 if not relevant]","",C244/$C$249))</f>
        <v>0.12788942203777018</v>
      </c>
      <c r="G244" s="191">
        <f>IF($D$249=0,"",IF(D244="[Mark as ND1 if not relevant]","",D244/$D$249))</f>
        <v>8.5677044840699282E-2</v>
      </c>
    </row>
    <row r="245" spans="1:7" x14ac:dyDescent="0.25">
      <c r="A245" s="158" t="s">
        <v>764</v>
      </c>
      <c r="B245" s="158" t="s">
        <v>735</v>
      </c>
      <c r="C245" s="284">
        <v>1994.85999195</v>
      </c>
      <c r="D245" s="283">
        <v>15355</v>
      </c>
      <c r="F245" s="191">
        <f>IF($C$249=0,"",IF(C245="[Mark as ND1 if not relevant]","",C245/$C$249))</f>
        <v>8.9070866681408276E-2</v>
      </c>
      <c r="G245" s="191">
        <f>IF($D$249=0,"",IF(D245="[Mark as ND1 if not relevant]","",D245/$D$249))</f>
        <v>5.1582929090689206E-2</v>
      </c>
    </row>
    <row r="246" spans="1:7" x14ac:dyDescent="0.25">
      <c r="A246" s="158" t="s">
        <v>765</v>
      </c>
      <c r="B246" s="158" t="s">
        <v>737</v>
      </c>
      <c r="C246" s="284">
        <v>1667.78875784</v>
      </c>
      <c r="D246" s="283">
        <v>10414</v>
      </c>
      <c r="F246" s="191">
        <f>IF($C$249=0,"",IF(C246="[Mark as ND1 if not relevant]","",C246/$C$249))</f>
        <v>7.4467075735529367E-2</v>
      </c>
      <c r="G246" s="191">
        <f>IF($D$249=0,"",IF(D246="[Mark as ND1 if not relevant]","",D246/$D$249))</f>
        <v>3.4984345395665084E-2</v>
      </c>
    </row>
    <row r="247" spans="1:7" x14ac:dyDescent="0.25">
      <c r="A247" s="158" t="s">
        <v>766</v>
      </c>
      <c r="B247" s="158" t="s">
        <v>739</v>
      </c>
      <c r="C247" s="284">
        <v>989.48349285999802</v>
      </c>
      <c r="D247" s="283">
        <v>5601</v>
      </c>
      <c r="F247" s="191">
        <f>IF($C$249=0,"",IF(C247="[Mark as ND1 if not relevant]","",C247/$C$249))</f>
        <v>4.4180620510532606E-2</v>
      </c>
      <c r="G247" s="191">
        <f>IF($D$249=0,"",IF(D247="[Mark as ND1 if not relevant]","",D247/$D$249))</f>
        <v>1.88157594162781E-2</v>
      </c>
    </row>
    <row r="248" spans="1:7" x14ac:dyDescent="0.25">
      <c r="A248" s="158" t="s">
        <v>767</v>
      </c>
      <c r="B248" s="158" t="s">
        <v>741</v>
      </c>
      <c r="C248" s="284">
        <v>462.43957762999997</v>
      </c>
      <c r="D248" s="283">
        <v>3565</v>
      </c>
      <c r="F248" s="191">
        <f>IF($C$249=0,"",IF(C248="[Mark as ND1 if not relevant]","",C248/$C$249))</f>
        <v>2.0648012458771531E-2</v>
      </c>
      <c r="G248" s="191">
        <f>IF($D$249=0,"",IF(D248="[Mark as ND1 if not relevant]","",D248/$D$249))</f>
        <v>1.1976108251924912E-2</v>
      </c>
    </row>
    <row r="249" spans="1:7" x14ac:dyDescent="0.25">
      <c r="A249" s="158" t="s">
        <v>768</v>
      </c>
      <c r="B249" s="203" t="s">
        <v>72</v>
      </c>
      <c r="C249" s="194">
        <f>SUM(C241:C248)</f>
        <v>22396.324031350043</v>
      </c>
      <c r="D249" s="286">
        <f>SUM(D241:D248)</f>
        <v>297676</v>
      </c>
      <c r="E249" s="158"/>
      <c r="F249" s="285">
        <f>SUM(F241:F248)</f>
        <v>0.99999999999999989</v>
      </c>
      <c r="G249" s="285">
        <f>SUM(G241:G248)</f>
        <v>1</v>
      </c>
    </row>
    <row r="250" spans="1:7" outlineLevel="1" x14ac:dyDescent="0.25">
      <c r="A250" s="158" t="s">
        <v>769</v>
      </c>
      <c r="B250" s="278" t="s">
        <v>744</v>
      </c>
      <c r="C250" s="284">
        <v>147.32851368999999</v>
      </c>
      <c r="D250" s="283">
        <v>1166</v>
      </c>
      <c r="F250" s="191">
        <f>IF($C$249=0,"",IF(C250="[for completion]","",C250/$C$249))</f>
        <v>6.5782453175696034E-3</v>
      </c>
      <c r="G250" s="191">
        <f>IF($D$249=0,"",IF(D250="[for completion]","",D250/$D$249))</f>
        <v>3.9170104408820326E-3</v>
      </c>
    </row>
    <row r="251" spans="1:7" outlineLevel="1" x14ac:dyDescent="0.25">
      <c r="A251" s="158" t="s">
        <v>770</v>
      </c>
      <c r="B251" s="278" t="s">
        <v>746</v>
      </c>
      <c r="C251" s="284">
        <v>101.36520724</v>
      </c>
      <c r="D251" s="283">
        <v>699</v>
      </c>
      <c r="F251" s="191">
        <f>IF($C$249=0,"",IF(C251="[for completion]","",C251/$C$249))</f>
        <v>4.5259752045965444E-3</v>
      </c>
      <c r="G251" s="191">
        <f>IF($D$249=0,"",IF(D251="[for completion]","",D251/$D$249))</f>
        <v>2.3481906502371705E-3</v>
      </c>
    </row>
    <row r="252" spans="1:7" outlineLevel="1" x14ac:dyDescent="0.25">
      <c r="A252" s="158" t="s">
        <v>771</v>
      </c>
      <c r="B252" s="278" t="s">
        <v>748</v>
      </c>
      <c r="C252" s="284">
        <v>38.563766469999997</v>
      </c>
      <c r="D252" s="283">
        <v>365</v>
      </c>
      <c r="F252" s="191">
        <f>IF($C$249=0,"",IF(C252="[for completion]","",C252/$C$249))</f>
        <v>1.7218792876910964E-3</v>
      </c>
      <c r="G252" s="191">
        <f>IF($D$249=0,"",IF(D252="[for completion]","",D252/$D$249))</f>
        <v>1.2261653609965198E-3</v>
      </c>
    </row>
    <row r="253" spans="1:7" outlineLevel="1" x14ac:dyDescent="0.25">
      <c r="A253" s="158" t="s">
        <v>772</v>
      </c>
      <c r="B253" s="278" t="s">
        <v>750</v>
      </c>
      <c r="C253" s="284">
        <v>28.265993250000001</v>
      </c>
      <c r="D253" s="283">
        <v>215</v>
      </c>
      <c r="F253" s="191">
        <f>IF($C$249=0,"",IF(C253="[for completion]","",C253/$C$249))</f>
        <v>1.2620818135348319E-3</v>
      </c>
      <c r="G253" s="191">
        <f>IF($D$249=0,"",IF(D253="[for completion]","",D253/$D$249))</f>
        <v>7.2226178798425128E-4</v>
      </c>
    </row>
    <row r="254" spans="1:7" outlineLevel="1" x14ac:dyDescent="0.25">
      <c r="A254" s="158" t="s">
        <v>773</v>
      </c>
      <c r="B254" s="278" t="s">
        <v>752</v>
      </c>
      <c r="C254" s="284">
        <v>12.831149010000001</v>
      </c>
      <c r="D254" s="283">
        <v>125</v>
      </c>
      <c r="F254" s="191">
        <f>IF($C$249=0,"",IF(C254="[for completion]","",C254/$C$249))</f>
        <v>5.7291317057384724E-4</v>
      </c>
      <c r="G254" s="191">
        <f>IF($D$249=0,"",IF(D254="[for completion]","",D254/$D$249))</f>
        <v>4.1991964417689031E-4</v>
      </c>
    </row>
    <row r="255" spans="1:7" outlineLevel="1" x14ac:dyDescent="0.25">
      <c r="A255" s="158" t="s">
        <v>774</v>
      </c>
      <c r="B255" s="278" t="s">
        <v>754</v>
      </c>
      <c r="C255" s="284">
        <v>134.08494797</v>
      </c>
      <c r="D255" s="283">
        <v>995</v>
      </c>
      <c r="F255" s="191">
        <f>IF($C$249=0,"",IF(C255="[for completion]","",C255/$C$249))</f>
        <v>5.9869176648056121E-3</v>
      </c>
      <c r="G255" s="191">
        <f>IF($D$249=0,"",IF(D255="[for completion]","",D255/$D$249))</f>
        <v>3.3425603676480471E-3</v>
      </c>
    </row>
    <row r="256" spans="1:7" outlineLevel="1" x14ac:dyDescent="0.25">
      <c r="A256" s="158" t="s">
        <v>775</v>
      </c>
      <c r="B256" s="159"/>
      <c r="F256" s="209"/>
      <c r="G256" s="209"/>
    </row>
    <row r="257" spans="1:14" outlineLevel="1" x14ac:dyDescent="0.25">
      <c r="A257" s="158" t="s">
        <v>776</v>
      </c>
      <c r="B257" s="159"/>
      <c r="F257" s="209"/>
      <c r="G257" s="209"/>
    </row>
    <row r="258" spans="1:14" outlineLevel="1" x14ac:dyDescent="0.25">
      <c r="A258" s="158" t="s">
        <v>777</v>
      </c>
      <c r="B258" s="159"/>
      <c r="F258" s="209"/>
      <c r="G258" s="209"/>
    </row>
    <row r="259" spans="1:14" ht="15" customHeight="1" x14ac:dyDescent="0.25">
      <c r="A259" s="163"/>
      <c r="B259" s="228" t="s">
        <v>778</v>
      </c>
      <c r="C259" s="163" t="s">
        <v>507</v>
      </c>
      <c r="D259" s="163"/>
      <c r="E259" s="162"/>
      <c r="F259" s="163"/>
      <c r="G259" s="163"/>
    </row>
    <row r="260" spans="1:14" x14ac:dyDescent="0.25">
      <c r="A260" s="158" t="s">
        <v>779</v>
      </c>
      <c r="B260" s="158" t="s">
        <v>1534</v>
      </c>
      <c r="C260" s="280">
        <v>0.83966249623239297</v>
      </c>
      <c r="E260" s="276"/>
      <c r="F260" s="276"/>
      <c r="G260" s="276"/>
    </row>
    <row r="261" spans="1:14" x14ac:dyDescent="0.25">
      <c r="A261" s="158" t="s">
        <v>781</v>
      </c>
      <c r="B261" s="158" t="s">
        <v>782</v>
      </c>
      <c r="C261" s="282"/>
      <c r="E261" s="276"/>
      <c r="F261" s="276"/>
    </row>
    <row r="262" spans="1:14" x14ac:dyDescent="0.25">
      <c r="A262" s="158" t="s">
        <v>783</v>
      </c>
      <c r="B262" s="158" t="s">
        <v>784</v>
      </c>
      <c r="C262" s="282"/>
      <c r="E262" s="276"/>
      <c r="F262" s="276"/>
    </row>
    <row r="263" spans="1:14" x14ac:dyDescent="0.25">
      <c r="A263" s="158" t="s">
        <v>785</v>
      </c>
      <c r="B263" s="158" t="s">
        <v>786</v>
      </c>
      <c r="C263" s="282"/>
      <c r="E263" s="276"/>
      <c r="F263" s="276"/>
    </row>
    <row r="264" spans="1:14" x14ac:dyDescent="0.25">
      <c r="A264" s="158" t="s">
        <v>787</v>
      </c>
      <c r="B264" s="190" t="s">
        <v>788</v>
      </c>
      <c r="C264" s="282"/>
      <c r="D264" s="239"/>
      <c r="E264" s="239"/>
      <c r="F264" s="281"/>
      <c r="G264" s="281"/>
      <c r="H264" s="156"/>
      <c r="I264" s="157"/>
      <c r="J264" s="157"/>
      <c r="K264" s="157"/>
      <c r="L264" s="156"/>
      <c r="M264" s="156"/>
      <c r="N264" s="156"/>
    </row>
    <row r="265" spans="1:14" x14ac:dyDescent="0.25">
      <c r="A265" s="158" t="s">
        <v>789</v>
      </c>
      <c r="B265" s="158" t="s">
        <v>70</v>
      </c>
      <c r="C265" s="280">
        <v>0.160337503767608</v>
      </c>
      <c r="E265" s="276"/>
      <c r="F265" s="276"/>
    </row>
    <row r="266" spans="1:14" outlineLevel="1" x14ac:dyDescent="0.25">
      <c r="A266" s="158" t="s">
        <v>791</v>
      </c>
      <c r="B266" s="278" t="s">
        <v>793</v>
      </c>
      <c r="C266" s="279"/>
      <c r="E266" s="276"/>
      <c r="F266" s="276"/>
    </row>
    <row r="267" spans="1:14" outlineLevel="1" x14ac:dyDescent="0.25">
      <c r="A267" s="158" t="s">
        <v>792</v>
      </c>
      <c r="B267" s="278" t="s">
        <v>795</v>
      </c>
      <c r="C267" s="254"/>
      <c r="E267" s="276"/>
      <c r="F267" s="276"/>
    </row>
    <row r="268" spans="1:14" outlineLevel="1" x14ac:dyDescent="0.25">
      <c r="A268" s="158" t="s">
        <v>794</v>
      </c>
      <c r="B268" s="278" t="s">
        <v>797</v>
      </c>
      <c r="C268" s="254"/>
      <c r="E268" s="276"/>
      <c r="F268" s="276"/>
    </row>
    <row r="269" spans="1:14" outlineLevel="1" x14ac:dyDescent="0.25">
      <c r="A269" s="158" t="s">
        <v>796</v>
      </c>
      <c r="B269" s="278" t="s">
        <v>799</v>
      </c>
      <c r="C269" s="254"/>
      <c r="E269" s="276"/>
      <c r="F269" s="276"/>
    </row>
    <row r="270" spans="1:14" outlineLevel="1" x14ac:dyDescent="0.25">
      <c r="A270" s="158" t="s">
        <v>798</v>
      </c>
      <c r="B270" s="277" t="s">
        <v>177</v>
      </c>
      <c r="C270" s="254"/>
      <c r="E270" s="276"/>
      <c r="F270" s="276"/>
    </row>
    <row r="271" spans="1:14" outlineLevel="1" x14ac:dyDescent="0.25">
      <c r="A271" s="158" t="s">
        <v>800</v>
      </c>
      <c r="B271" s="277" t="s">
        <v>177</v>
      </c>
      <c r="C271" s="254"/>
      <c r="E271" s="276"/>
      <c r="F271" s="276"/>
    </row>
    <row r="272" spans="1:14" outlineLevel="1" x14ac:dyDescent="0.25">
      <c r="A272" s="158" t="s">
        <v>801</v>
      </c>
      <c r="B272" s="277" t="s">
        <v>177</v>
      </c>
      <c r="C272" s="254"/>
      <c r="E272" s="276"/>
      <c r="F272" s="276"/>
    </row>
    <row r="273" spans="1:7" outlineLevel="1" x14ac:dyDescent="0.25">
      <c r="A273" s="158" t="s">
        <v>802</v>
      </c>
      <c r="B273" s="277" t="s">
        <v>177</v>
      </c>
      <c r="C273" s="254"/>
      <c r="E273" s="276"/>
      <c r="F273" s="276"/>
    </row>
    <row r="274" spans="1:7" outlineLevel="1" x14ac:dyDescent="0.25">
      <c r="A274" s="158" t="s">
        <v>803</v>
      </c>
      <c r="B274" s="277" t="s">
        <v>177</v>
      </c>
      <c r="C274" s="254"/>
      <c r="E274" s="276"/>
      <c r="F274" s="276"/>
    </row>
    <row r="275" spans="1:7" outlineLevel="1" x14ac:dyDescent="0.25">
      <c r="A275" s="158" t="s">
        <v>804</v>
      </c>
      <c r="B275" s="277" t="s">
        <v>177</v>
      </c>
      <c r="C275" s="254"/>
      <c r="E275" s="276"/>
      <c r="F275" s="276"/>
    </row>
    <row r="276" spans="1:7" ht="15" customHeight="1" x14ac:dyDescent="0.25">
      <c r="A276" s="163"/>
      <c r="B276" s="228" t="s">
        <v>805</v>
      </c>
      <c r="C276" s="163" t="s">
        <v>507</v>
      </c>
      <c r="D276" s="163"/>
      <c r="E276" s="162"/>
      <c r="F276" s="163"/>
      <c r="G276" s="161"/>
    </row>
    <row r="277" spans="1:7" x14ac:dyDescent="0.25">
      <c r="A277" s="158" t="s">
        <v>806</v>
      </c>
      <c r="B277" s="158" t="s">
        <v>807</v>
      </c>
      <c r="C277" s="275">
        <v>1</v>
      </c>
      <c r="E277" s="156"/>
      <c r="F277" s="156"/>
    </row>
    <row r="278" spans="1:7" x14ac:dyDescent="0.25">
      <c r="A278" s="158" t="s">
        <v>808</v>
      </c>
      <c r="B278" s="158" t="s">
        <v>809</v>
      </c>
      <c r="C278" s="254"/>
      <c r="E278" s="156"/>
      <c r="F278" s="156"/>
    </row>
    <row r="279" spans="1:7" x14ac:dyDescent="0.25">
      <c r="A279" s="158" t="s">
        <v>810</v>
      </c>
      <c r="B279" s="158" t="s">
        <v>70</v>
      </c>
      <c r="C279" s="254"/>
      <c r="E279" s="156"/>
      <c r="F279" s="156"/>
    </row>
    <row r="280" spans="1:7" outlineLevel="1" x14ac:dyDescent="0.25">
      <c r="A280" s="158" t="s">
        <v>811</v>
      </c>
      <c r="B280" s="177"/>
      <c r="C280" s="254"/>
      <c r="E280" s="156"/>
      <c r="F280" s="156"/>
    </row>
    <row r="281" spans="1:7" outlineLevel="1" x14ac:dyDescent="0.25">
      <c r="A281" s="158" t="s">
        <v>812</v>
      </c>
      <c r="B281" s="177"/>
      <c r="C281" s="254"/>
      <c r="E281" s="156"/>
      <c r="F281" s="156"/>
    </row>
    <row r="282" spans="1:7" outlineLevel="1" x14ac:dyDescent="0.25">
      <c r="A282" s="158" t="s">
        <v>813</v>
      </c>
      <c r="B282" s="177"/>
      <c r="C282" s="254"/>
      <c r="E282" s="156"/>
      <c r="F282" s="156"/>
    </row>
    <row r="283" spans="1:7" outlineLevel="1" x14ac:dyDescent="0.25">
      <c r="A283" s="158" t="s">
        <v>814</v>
      </c>
      <c r="B283" s="177"/>
      <c r="C283" s="254"/>
      <c r="E283" s="156"/>
      <c r="F283" s="156"/>
    </row>
    <row r="284" spans="1:7" outlineLevel="1" x14ac:dyDescent="0.25">
      <c r="A284" s="158" t="s">
        <v>815</v>
      </c>
      <c r="B284" s="177"/>
      <c r="C284" s="254"/>
      <c r="E284" s="156"/>
      <c r="F284" s="156"/>
    </row>
  </sheetData>
  <protectedRanges>
    <protectedRange sqref="B153:D158 B163:D168 B175:D178 B199:D213 B182:D184 F187:G187 C189:D189 F216:G216 D150:D152 F150:F158 D160:D162 F160:F168 D170:D174 B181 D180:D181 F170:F178 F180:F184 B190:B198 D195:D198" name="Mortgage Assets II_1"/>
    <protectedRange sqref="B228:D236 F228:G236 F238:G238 B256:D258 F250:G258 B266:C275 F277:G284 C278:C279 D277:D284 D238 B250:B255 D260:D275 F260:G275 F216:G216 B280:C284" name="Mortgage Asset IV_1"/>
    <protectedRange sqref="C3 B16:D26 F16:F26 B163:B168 B37:B42 F37:F42 C73:D75 F73:F75 B88:D97 F100:F148 F77:F97 C77:D87 F45:F71 E99:F99 C12:C14 C28:D28 B29:D34 C36:D42 F28:F34 C45:D71 C150:C152 C160:C162 C170:C174 C180:C181 C187:D187 C190:C198 D190:D194 C216:D216 C219:D226 C238 C241:D248 C250:D255 C260:C265 C277 B99:D148" name="Mortgage Asset I_1"/>
  </protectedRanges>
  <hyperlinks>
    <hyperlink ref="B6" location="'B1. HTT Mortgage Assets'!B10" display="7. Mortgage Assets" xr:uid="{BCA389A0-E2F6-4448-99DE-1F92C72BF09C}"/>
    <hyperlink ref="B7" location="'B1. HTT Mortgage Assets'!B166" display="7.A Residential Cover Pool" xr:uid="{18B29BD4-D85A-4C62-81CD-AE5F3DB2C2DB}"/>
    <hyperlink ref="B8" location="'B1. HTT Mortgage Assets'!B267" display="7.B Commercial Cover Pool" xr:uid="{1A0771FC-1586-4D82-8F58-D3B1DF866E5C}"/>
    <hyperlink ref="B149" location="'2. Harmonised Glossary'!A9" display="Breakdown by Interest Rate" xr:uid="{97662EEC-E84E-4987-A412-BE584755DDC2}"/>
    <hyperlink ref="B11" location="'2. Harmonised Glossary'!A12" display="Property Type Information" xr:uid="{62DFA6C6-3026-4C5D-B72E-F2AB5ECE34DE}"/>
    <hyperlink ref="B215" location="'C. HTT Harmonised Glossary'!B13" display="11. Loan to Value (LTV) Information - UNINDEXED" xr:uid="{9071EFCD-DDA0-4694-8E16-8ED7257C14C2}"/>
    <hyperlink ref="B237" location="'C. HTT Harmonised Glossary'!B16" display="12. Loan to Value (LTV) Information - INDEXED " xr:uid="{1C138095-C076-4AE0-8A27-AF04E91E89C8}"/>
    <hyperlink ref="B179" location="'C. HTT Harmonised Glossary'!B19" display="9. Non-Performing Loans (NPLs)" xr:uid="{5902B1E1-8225-4A22-8F47-75884F40231E}"/>
  </hyperlinks>
  <pageMargins left="0.7" right="0.7" top="0.75" bottom="0.75" header="0.3" footer="0.3"/>
  <pageSetup scale="36" orientation="portrait" r:id="rId1"/>
  <headerFooter>
    <oddFooter>&amp;R_x000D_&amp;1#&amp;"Aptos"&amp;10&amp;K0078D7 Classification : Internal</oddFooter>
  </headerFooter>
  <rowBreaks count="2" manualBreakCount="2">
    <brk id="97" max="16383" man="1"/>
    <brk id="21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8E997-730A-4851-87E3-B5901C92AA4C}">
  <sheetPr>
    <tabColor theme="5" tint="-0.249977111117893"/>
  </sheetPr>
  <dimension ref="A1:C403"/>
  <sheetViews>
    <sheetView zoomScaleNormal="100" workbookViewId="0"/>
  </sheetViews>
  <sheetFormatPr defaultColWidth="11.33203125" defaultRowHeight="14.4" outlineLevelRow="1" x14ac:dyDescent="0.3"/>
  <cols>
    <col min="1" max="1" width="16.33203125" style="179" customWidth="1"/>
    <col min="2" max="2" width="89.88671875" style="157" bestFit="1" customWidth="1"/>
    <col min="3" max="3" width="134.6640625" style="179" customWidth="1"/>
    <col min="4" max="16384" width="11.33203125" style="179"/>
  </cols>
  <sheetData>
    <row r="1" spans="1:3" ht="31.2" x14ac:dyDescent="0.3">
      <c r="A1" s="273" t="s">
        <v>1665</v>
      </c>
      <c r="B1" s="273"/>
      <c r="C1" s="274" t="s">
        <v>1532</v>
      </c>
    </row>
    <row r="2" spans="1:3" x14ac:dyDescent="0.3">
      <c r="B2" s="156"/>
      <c r="C2" s="156"/>
    </row>
    <row r="3" spans="1:3" x14ac:dyDescent="0.3">
      <c r="A3" s="326" t="s">
        <v>1664</v>
      </c>
      <c r="B3" s="325"/>
      <c r="C3" s="156"/>
    </row>
    <row r="4" spans="1:3" x14ac:dyDescent="0.3">
      <c r="C4" s="156"/>
    </row>
    <row r="5" spans="1:3" ht="18" x14ac:dyDescent="0.3">
      <c r="A5" s="169" t="s">
        <v>7</v>
      </c>
      <c r="B5" s="169" t="s">
        <v>1663</v>
      </c>
      <c r="C5" s="319" t="s">
        <v>1572</v>
      </c>
    </row>
    <row r="6" spans="1:3" ht="28.8" x14ac:dyDescent="0.3">
      <c r="A6" s="189" t="s">
        <v>1662</v>
      </c>
      <c r="B6" s="262" t="s">
        <v>1661</v>
      </c>
      <c r="C6" s="324" t="s">
        <v>1660</v>
      </c>
    </row>
    <row r="7" spans="1:3" ht="28.8" x14ac:dyDescent="0.3">
      <c r="A7" s="189" t="s">
        <v>1659</v>
      </c>
      <c r="B7" s="262" t="s">
        <v>1658</v>
      </c>
      <c r="C7" s="324" t="s">
        <v>1657</v>
      </c>
    </row>
    <row r="8" spans="1:3" ht="28.8" x14ac:dyDescent="0.3">
      <c r="A8" s="189" t="s">
        <v>1656</v>
      </c>
      <c r="B8" s="262" t="s">
        <v>1655</v>
      </c>
      <c r="C8" s="324" t="s">
        <v>1654</v>
      </c>
    </row>
    <row r="9" spans="1:3" x14ac:dyDescent="0.3">
      <c r="A9" s="189" t="s">
        <v>1653</v>
      </c>
      <c r="B9" s="262" t="s">
        <v>1652</v>
      </c>
      <c r="C9" s="177" t="s">
        <v>1651</v>
      </c>
    </row>
    <row r="10" spans="1:3" ht="44.25" customHeight="1" x14ac:dyDescent="0.3">
      <c r="A10" s="189" t="s">
        <v>1650</v>
      </c>
      <c r="B10" s="262" t="s">
        <v>1649</v>
      </c>
      <c r="C10" s="177" t="s">
        <v>1648</v>
      </c>
    </row>
    <row r="11" spans="1:3" ht="54.75" customHeight="1" x14ac:dyDescent="0.3">
      <c r="A11" s="189" t="s">
        <v>1647</v>
      </c>
      <c r="B11" s="262" t="s">
        <v>1646</v>
      </c>
      <c r="C11" s="177" t="s">
        <v>1645</v>
      </c>
    </row>
    <row r="12" spans="1:3" x14ac:dyDescent="0.3">
      <c r="A12" s="189" t="s">
        <v>1644</v>
      </c>
      <c r="B12" s="262" t="s">
        <v>1643</v>
      </c>
      <c r="C12" s="177" t="s">
        <v>1642</v>
      </c>
    </row>
    <row r="13" spans="1:3" ht="28.8" x14ac:dyDescent="0.3">
      <c r="A13" s="189" t="s">
        <v>1641</v>
      </c>
      <c r="B13" s="262" t="s">
        <v>1640</v>
      </c>
      <c r="C13" s="177" t="s">
        <v>1639</v>
      </c>
    </row>
    <row r="14" spans="1:3" x14ac:dyDescent="0.3">
      <c r="A14" s="189" t="s">
        <v>1638</v>
      </c>
      <c r="B14" s="262" t="s">
        <v>1637</v>
      </c>
      <c r="C14" s="177" t="s">
        <v>1636</v>
      </c>
    </row>
    <row r="15" spans="1:3" ht="28.8" x14ac:dyDescent="0.3">
      <c r="A15" s="189" t="s">
        <v>1635</v>
      </c>
      <c r="B15" s="262" t="s">
        <v>1634</v>
      </c>
      <c r="C15" s="177" t="s">
        <v>1633</v>
      </c>
    </row>
    <row r="16" spans="1:3" x14ac:dyDescent="0.3">
      <c r="A16" s="189" t="s">
        <v>1632</v>
      </c>
      <c r="B16" s="262" t="s">
        <v>1631</v>
      </c>
      <c r="C16" s="177" t="s">
        <v>1630</v>
      </c>
    </row>
    <row r="17" spans="1:3" ht="30" customHeight="1" x14ac:dyDescent="0.3">
      <c r="A17" s="189" t="s">
        <v>1629</v>
      </c>
      <c r="B17" s="322" t="s">
        <v>1628</v>
      </c>
      <c r="C17" s="177" t="s">
        <v>1627</v>
      </c>
    </row>
    <row r="18" spans="1:3" ht="28.8" x14ac:dyDescent="0.3">
      <c r="A18" s="189" t="s">
        <v>1626</v>
      </c>
      <c r="B18" s="322" t="s">
        <v>1625</v>
      </c>
      <c r="C18" s="177" t="s">
        <v>1624</v>
      </c>
    </row>
    <row r="19" spans="1:3" x14ac:dyDescent="0.3">
      <c r="A19" s="189" t="s">
        <v>1623</v>
      </c>
      <c r="B19" s="322" t="s">
        <v>1622</v>
      </c>
      <c r="C19" s="177" t="s">
        <v>1621</v>
      </c>
    </row>
    <row r="20" spans="1:3" ht="32.25" customHeight="1" x14ac:dyDescent="0.3">
      <c r="A20" s="189" t="s">
        <v>1620</v>
      </c>
      <c r="B20" s="262" t="s">
        <v>1619</v>
      </c>
      <c r="C20" s="177" t="s">
        <v>1618</v>
      </c>
    </row>
    <row r="21" spans="1:3" x14ac:dyDescent="0.3">
      <c r="A21" s="189" t="s">
        <v>1617</v>
      </c>
      <c r="B21" s="160" t="s">
        <v>1616</v>
      </c>
      <c r="C21" s="177" t="s">
        <v>1615</v>
      </c>
    </row>
    <row r="22" spans="1:3" x14ac:dyDescent="0.3">
      <c r="A22" s="189" t="s">
        <v>1614</v>
      </c>
      <c r="B22" s="318"/>
      <c r="C22" s="318"/>
    </row>
    <row r="23" spans="1:3" outlineLevel="1" x14ac:dyDescent="0.3">
      <c r="A23" s="189" t="s">
        <v>1613</v>
      </c>
      <c r="B23" s="177"/>
      <c r="C23" s="177"/>
    </row>
    <row r="24" spans="1:3" outlineLevel="1" x14ac:dyDescent="0.3">
      <c r="A24" s="189" t="s">
        <v>1612</v>
      </c>
      <c r="B24" s="291"/>
      <c r="C24" s="177"/>
    </row>
    <row r="25" spans="1:3" outlineLevel="1" x14ac:dyDescent="0.3">
      <c r="A25" s="189" t="s">
        <v>1611</v>
      </c>
      <c r="B25" s="291"/>
      <c r="C25" s="177"/>
    </row>
    <row r="26" spans="1:3" outlineLevel="1" x14ac:dyDescent="0.3">
      <c r="A26" s="189" t="s">
        <v>1610</v>
      </c>
      <c r="B26" s="291"/>
      <c r="C26" s="177"/>
    </row>
    <row r="27" spans="1:3" outlineLevel="1" x14ac:dyDescent="0.3">
      <c r="A27" s="189" t="s">
        <v>1609</v>
      </c>
      <c r="B27" s="291"/>
      <c r="C27" s="177"/>
    </row>
    <row r="28" spans="1:3" ht="18" outlineLevel="1" x14ac:dyDescent="0.3">
      <c r="A28" s="169"/>
      <c r="B28" s="169" t="s">
        <v>1608</v>
      </c>
      <c r="C28" s="319" t="s">
        <v>1572</v>
      </c>
    </row>
    <row r="29" spans="1:3" outlineLevel="1" x14ac:dyDescent="0.3">
      <c r="A29" s="189" t="s">
        <v>1607</v>
      </c>
      <c r="B29" s="262" t="s">
        <v>1606</v>
      </c>
      <c r="C29" s="177"/>
    </row>
    <row r="30" spans="1:3" outlineLevel="1" x14ac:dyDescent="0.3">
      <c r="A30" s="189" t="s">
        <v>1605</v>
      </c>
      <c r="B30" s="262" t="s">
        <v>1604</v>
      </c>
      <c r="C30" s="177"/>
    </row>
    <row r="31" spans="1:3" outlineLevel="1" x14ac:dyDescent="0.3">
      <c r="A31" s="189" t="s">
        <v>1603</v>
      </c>
      <c r="B31" s="262" t="s">
        <v>1602</v>
      </c>
      <c r="C31" s="177"/>
    </row>
    <row r="32" spans="1:3" ht="28.8" outlineLevel="1" x14ac:dyDescent="0.3">
      <c r="A32" s="189" t="s">
        <v>1601</v>
      </c>
      <c r="B32" s="321" t="s">
        <v>1600</v>
      </c>
      <c r="C32" s="177"/>
    </row>
    <row r="33" spans="1:3" outlineLevel="1" x14ac:dyDescent="0.3">
      <c r="A33" s="189" t="s">
        <v>1599</v>
      </c>
      <c r="B33" s="323"/>
      <c r="C33" s="177"/>
    </row>
    <row r="34" spans="1:3" outlineLevel="1" x14ac:dyDescent="0.3">
      <c r="A34" s="189" t="s">
        <v>1598</v>
      </c>
      <c r="B34" s="323"/>
      <c r="C34" s="177"/>
    </row>
    <row r="35" spans="1:3" outlineLevel="1" x14ac:dyDescent="0.3">
      <c r="A35" s="189" t="s">
        <v>1597</v>
      </c>
      <c r="B35" s="323"/>
      <c r="C35" s="177"/>
    </row>
    <row r="36" spans="1:3" outlineLevel="1" x14ac:dyDescent="0.3">
      <c r="A36" s="189" t="s">
        <v>1596</v>
      </c>
      <c r="B36" s="323"/>
      <c r="C36" s="177"/>
    </row>
    <row r="37" spans="1:3" outlineLevel="1" x14ac:dyDescent="0.3">
      <c r="A37" s="189" t="s">
        <v>1595</v>
      </c>
      <c r="B37" s="323"/>
      <c r="C37" s="177"/>
    </row>
    <row r="38" spans="1:3" outlineLevel="1" x14ac:dyDescent="0.3">
      <c r="A38" s="189" t="s">
        <v>1594</v>
      </c>
      <c r="B38" s="323"/>
      <c r="C38" s="177"/>
    </row>
    <row r="39" spans="1:3" outlineLevel="1" x14ac:dyDescent="0.3">
      <c r="A39" s="189" t="s">
        <v>1593</v>
      </c>
      <c r="B39" s="323"/>
      <c r="C39" s="177"/>
    </row>
    <row r="40" spans="1:3" outlineLevel="1" x14ac:dyDescent="0.3">
      <c r="A40" s="189" t="s">
        <v>1592</v>
      </c>
      <c r="B40" s="179"/>
      <c r="C40" s="177"/>
    </row>
    <row r="41" spans="1:3" outlineLevel="1" x14ac:dyDescent="0.3">
      <c r="A41" s="189" t="s">
        <v>1591</v>
      </c>
      <c r="B41" s="323"/>
      <c r="C41" s="177"/>
    </row>
    <row r="42" spans="1:3" outlineLevel="1" x14ac:dyDescent="0.3">
      <c r="A42" s="189" t="s">
        <v>1590</v>
      </c>
      <c r="B42" s="323"/>
      <c r="C42" s="177"/>
    </row>
    <row r="43" spans="1:3" outlineLevel="1" x14ac:dyDescent="0.3">
      <c r="A43" s="189" t="s">
        <v>1589</v>
      </c>
      <c r="B43" s="323"/>
      <c r="C43" s="177"/>
    </row>
    <row r="44" spans="1:3" ht="18" x14ac:dyDescent="0.3">
      <c r="A44" s="169"/>
      <c r="B44" s="169" t="s">
        <v>1588</v>
      </c>
      <c r="C44" s="319" t="s">
        <v>1587</v>
      </c>
    </row>
    <row r="45" spans="1:3" x14ac:dyDescent="0.3">
      <c r="A45" s="189" t="s">
        <v>1586</v>
      </c>
      <c r="B45" s="322" t="s">
        <v>1585</v>
      </c>
      <c r="C45" s="177" t="s">
        <v>50</v>
      </c>
    </row>
    <row r="46" spans="1:3" x14ac:dyDescent="0.3">
      <c r="A46" s="189" t="s">
        <v>1584</v>
      </c>
      <c r="B46" s="322" t="s">
        <v>1583</v>
      </c>
      <c r="C46" s="177" t="s">
        <v>1582</v>
      </c>
    </row>
    <row r="47" spans="1:3" x14ac:dyDescent="0.3">
      <c r="A47" s="189" t="s">
        <v>1581</v>
      </c>
      <c r="B47" s="322" t="s">
        <v>1580</v>
      </c>
      <c r="C47" s="177" t="s">
        <v>1579</v>
      </c>
    </row>
    <row r="48" spans="1:3" outlineLevel="1" x14ac:dyDescent="0.3">
      <c r="A48" s="189" t="s">
        <v>1578</v>
      </c>
      <c r="B48" s="321" t="s">
        <v>1577</v>
      </c>
      <c r="C48" s="177" t="s">
        <v>1576</v>
      </c>
    </row>
    <row r="49" spans="1:3" outlineLevel="1" x14ac:dyDescent="0.3">
      <c r="A49" s="189" t="s">
        <v>1575</v>
      </c>
      <c r="B49" s="186"/>
      <c r="C49" s="177"/>
    </row>
    <row r="50" spans="1:3" outlineLevel="1" x14ac:dyDescent="0.3">
      <c r="A50" s="189" t="s">
        <v>1574</v>
      </c>
      <c r="B50" s="320"/>
      <c r="C50" s="177"/>
    </row>
    <row r="51" spans="1:3" ht="18" x14ac:dyDescent="0.3">
      <c r="A51" s="169"/>
      <c r="B51" s="169" t="s">
        <v>1573</v>
      </c>
      <c r="C51" s="319" t="s">
        <v>1572</v>
      </c>
    </row>
    <row r="52" spans="1:3" x14ac:dyDescent="0.3">
      <c r="A52" s="189" t="s">
        <v>1571</v>
      </c>
      <c r="B52" s="262" t="s">
        <v>1570</v>
      </c>
      <c r="C52" s="177" t="s">
        <v>1540</v>
      </c>
    </row>
    <row r="53" spans="1:3" x14ac:dyDescent="0.3">
      <c r="A53" s="189" t="s">
        <v>1569</v>
      </c>
      <c r="B53" s="186"/>
      <c r="C53" s="318"/>
    </row>
    <row r="54" spans="1:3" x14ac:dyDescent="0.3">
      <c r="A54" s="189" t="s">
        <v>1568</v>
      </c>
      <c r="B54" s="186"/>
      <c r="C54" s="318"/>
    </row>
    <row r="55" spans="1:3" x14ac:dyDescent="0.3">
      <c r="A55" s="189" t="s">
        <v>1567</v>
      </c>
      <c r="B55" s="186"/>
      <c r="C55" s="318"/>
    </row>
    <row r="56" spans="1:3" x14ac:dyDescent="0.3">
      <c r="A56" s="189" t="s">
        <v>1566</v>
      </c>
      <c r="B56" s="186"/>
      <c r="C56" s="318"/>
    </row>
    <row r="57" spans="1:3" x14ac:dyDescent="0.3">
      <c r="A57" s="189" t="s">
        <v>1565</v>
      </c>
      <c r="B57" s="186"/>
      <c r="C57" s="318"/>
    </row>
    <row r="58" spans="1:3" x14ac:dyDescent="0.3">
      <c r="B58" s="185"/>
    </row>
    <row r="59" spans="1:3" x14ac:dyDescent="0.3">
      <c r="B59" s="185"/>
    </row>
    <row r="60" spans="1:3" x14ac:dyDescent="0.3">
      <c r="B60" s="185"/>
    </row>
    <row r="61" spans="1:3" x14ac:dyDescent="0.3">
      <c r="B61" s="185"/>
    </row>
    <row r="62" spans="1:3" x14ac:dyDescent="0.3">
      <c r="B62" s="185"/>
    </row>
    <row r="63" spans="1:3" x14ac:dyDescent="0.3">
      <c r="B63" s="185"/>
    </row>
    <row r="64" spans="1:3" x14ac:dyDescent="0.3">
      <c r="B64" s="185"/>
    </row>
    <row r="65" spans="2:2" x14ac:dyDescent="0.3">
      <c r="B65" s="185"/>
    </row>
    <row r="66" spans="2:2" x14ac:dyDescent="0.3">
      <c r="B66" s="185"/>
    </row>
    <row r="67" spans="2:2" x14ac:dyDescent="0.3">
      <c r="B67" s="185"/>
    </row>
    <row r="68" spans="2:2" x14ac:dyDescent="0.3">
      <c r="B68" s="185"/>
    </row>
    <row r="69" spans="2:2" x14ac:dyDescent="0.3">
      <c r="B69" s="185"/>
    </row>
    <row r="70" spans="2:2" x14ac:dyDescent="0.3">
      <c r="B70" s="185"/>
    </row>
    <row r="71" spans="2:2" x14ac:dyDescent="0.3">
      <c r="B71" s="185"/>
    </row>
    <row r="72" spans="2:2" x14ac:dyDescent="0.3">
      <c r="B72" s="185"/>
    </row>
    <row r="73" spans="2:2" x14ac:dyDescent="0.3">
      <c r="B73" s="185"/>
    </row>
    <row r="74" spans="2:2" x14ac:dyDescent="0.3">
      <c r="B74" s="185"/>
    </row>
    <row r="75" spans="2:2" x14ac:dyDescent="0.3">
      <c r="B75" s="185"/>
    </row>
    <row r="76" spans="2:2" x14ac:dyDescent="0.3">
      <c r="B76" s="185"/>
    </row>
    <row r="77" spans="2:2" x14ac:dyDescent="0.3">
      <c r="B77" s="185"/>
    </row>
    <row r="78" spans="2:2" x14ac:dyDescent="0.3">
      <c r="B78" s="185"/>
    </row>
    <row r="79" spans="2:2" x14ac:dyDescent="0.3">
      <c r="B79" s="185"/>
    </row>
    <row r="80" spans="2:2" x14ac:dyDescent="0.3">
      <c r="B80" s="185"/>
    </row>
    <row r="81" spans="2:2" x14ac:dyDescent="0.3">
      <c r="B81" s="185"/>
    </row>
    <row r="82" spans="2:2" x14ac:dyDescent="0.3">
      <c r="B82" s="185"/>
    </row>
    <row r="83" spans="2:2" x14ac:dyDescent="0.3">
      <c r="B83" s="185"/>
    </row>
    <row r="84" spans="2:2" x14ac:dyDescent="0.3">
      <c r="B84" s="185"/>
    </row>
    <row r="85" spans="2:2" x14ac:dyDescent="0.3">
      <c r="B85" s="185"/>
    </row>
    <row r="86" spans="2:2" x14ac:dyDescent="0.3">
      <c r="B86" s="185"/>
    </row>
    <row r="87" spans="2:2" x14ac:dyDescent="0.3">
      <c r="B87" s="185"/>
    </row>
    <row r="88" spans="2:2" x14ac:dyDescent="0.3">
      <c r="B88" s="185"/>
    </row>
    <row r="89" spans="2:2" x14ac:dyDescent="0.3">
      <c r="B89" s="185"/>
    </row>
    <row r="90" spans="2:2" x14ac:dyDescent="0.3">
      <c r="B90" s="185"/>
    </row>
    <row r="91" spans="2:2" x14ac:dyDescent="0.3">
      <c r="B91" s="185"/>
    </row>
    <row r="92" spans="2:2" x14ac:dyDescent="0.3">
      <c r="B92" s="185"/>
    </row>
    <row r="93" spans="2:2" x14ac:dyDescent="0.3">
      <c r="B93" s="185"/>
    </row>
    <row r="94" spans="2:2" x14ac:dyDescent="0.3">
      <c r="B94" s="185"/>
    </row>
    <row r="95" spans="2:2" x14ac:dyDescent="0.3">
      <c r="B95" s="185"/>
    </row>
    <row r="96" spans="2:2" x14ac:dyDescent="0.3">
      <c r="B96" s="185"/>
    </row>
    <row r="97" spans="2:2" x14ac:dyDescent="0.3">
      <c r="B97" s="185"/>
    </row>
    <row r="98" spans="2:2" x14ac:dyDescent="0.3">
      <c r="B98" s="185"/>
    </row>
    <row r="99" spans="2:2" x14ac:dyDescent="0.3">
      <c r="B99" s="185"/>
    </row>
    <row r="100" spans="2:2" x14ac:dyDescent="0.3">
      <c r="B100" s="185"/>
    </row>
    <row r="101" spans="2:2" x14ac:dyDescent="0.3">
      <c r="B101" s="185"/>
    </row>
    <row r="102" spans="2:2" x14ac:dyDescent="0.3">
      <c r="B102" s="185"/>
    </row>
    <row r="103" spans="2:2" x14ac:dyDescent="0.3">
      <c r="B103" s="156"/>
    </row>
    <row r="104" spans="2:2" x14ac:dyDescent="0.3">
      <c r="B104" s="156"/>
    </row>
    <row r="105" spans="2:2" x14ac:dyDescent="0.3">
      <c r="B105" s="156"/>
    </row>
    <row r="106" spans="2:2" x14ac:dyDescent="0.3">
      <c r="B106" s="156"/>
    </row>
    <row r="107" spans="2:2" x14ac:dyDescent="0.3">
      <c r="B107" s="156"/>
    </row>
    <row r="108" spans="2:2" x14ac:dyDescent="0.3">
      <c r="B108" s="156"/>
    </row>
    <row r="109" spans="2:2" x14ac:dyDescent="0.3">
      <c r="B109" s="156"/>
    </row>
    <row r="110" spans="2:2" x14ac:dyDescent="0.3">
      <c r="B110" s="156"/>
    </row>
    <row r="111" spans="2:2" x14ac:dyDescent="0.3">
      <c r="B111" s="156"/>
    </row>
    <row r="112" spans="2:2" x14ac:dyDescent="0.3">
      <c r="B112" s="156"/>
    </row>
    <row r="113" spans="2:2" x14ac:dyDescent="0.3">
      <c r="B113" s="185"/>
    </row>
    <row r="114" spans="2:2" x14ac:dyDescent="0.3">
      <c r="B114" s="185"/>
    </row>
    <row r="115" spans="2:2" x14ac:dyDescent="0.3">
      <c r="B115" s="185"/>
    </row>
    <row r="116" spans="2:2" x14ac:dyDescent="0.3">
      <c r="B116" s="185"/>
    </row>
    <row r="117" spans="2:2" x14ac:dyDescent="0.3">
      <c r="B117" s="185"/>
    </row>
    <row r="118" spans="2:2" x14ac:dyDescent="0.3">
      <c r="B118" s="185"/>
    </row>
    <row r="119" spans="2:2" x14ac:dyDescent="0.3">
      <c r="B119" s="185"/>
    </row>
    <row r="120" spans="2:2" x14ac:dyDescent="0.3">
      <c r="B120" s="185"/>
    </row>
    <row r="121" spans="2:2" x14ac:dyDescent="0.3">
      <c r="B121" s="232"/>
    </row>
    <row r="122" spans="2:2" x14ac:dyDescent="0.3">
      <c r="B122" s="185"/>
    </row>
    <row r="123" spans="2:2" x14ac:dyDescent="0.3">
      <c r="B123" s="185"/>
    </row>
    <row r="124" spans="2:2" x14ac:dyDescent="0.3">
      <c r="B124" s="185"/>
    </row>
    <row r="125" spans="2:2" x14ac:dyDescent="0.3">
      <c r="B125" s="185"/>
    </row>
    <row r="126" spans="2:2" x14ac:dyDescent="0.3">
      <c r="B126" s="185"/>
    </row>
    <row r="127" spans="2:2" x14ac:dyDescent="0.3">
      <c r="B127" s="185"/>
    </row>
    <row r="128" spans="2:2" x14ac:dyDescent="0.3">
      <c r="B128" s="185"/>
    </row>
    <row r="129" spans="2:2" x14ac:dyDescent="0.3">
      <c r="B129" s="185"/>
    </row>
    <row r="130" spans="2:2" x14ac:dyDescent="0.3">
      <c r="B130" s="185"/>
    </row>
    <row r="131" spans="2:2" x14ac:dyDescent="0.3">
      <c r="B131" s="185"/>
    </row>
    <row r="132" spans="2:2" x14ac:dyDescent="0.3">
      <c r="B132" s="185"/>
    </row>
    <row r="133" spans="2:2" x14ac:dyDescent="0.3">
      <c r="B133" s="185"/>
    </row>
    <row r="134" spans="2:2" x14ac:dyDescent="0.3">
      <c r="B134" s="185"/>
    </row>
    <row r="135" spans="2:2" x14ac:dyDescent="0.3">
      <c r="B135" s="185"/>
    </row>
    <row r="136" spans="2:2" x14ac:dyDescent="0.3">
      <c r="B136" s="185"/>
    </row>
    <row r="137" spans="2:2" x14ac:dyDescent="0.3">
      <c r="B137" s="185"/>
    </row>
    <row r="138" spans="2:2" x14ac:dyDescent="0.3">
      <c r="B138" s="185"/>
    </row>
    <row r="140" spans="2:2" x14ac:dyDescent="0.3">
      <c r="B140" s="185"/>
    </row>
    <row r="141" spans="2:2" x14ac:dyDescent="0.3">
      <c r="B141" s="185"/>
    </row>
    <row r="142" spans="2:2" x14ac:dyDescent="0.3">
      <c r="B142" s="185"/>
    </row>
    <row r="147" spans="2:2" x14ac:dyDescent="0.3">
      <c r="B147" s="165"/>
    </row>
    <row r="148" spans="2:2" x14ac:dyDescent="0.3">
      <c r="B148" s="317"/>
    </row>
    <row r="154" spans="2:2" x14ac:dyDescent="0.3">
      <c r="B154" s="258"/>
    </row>
    <row r="155" spans="2:2" x14ac:dyDescent="0.3">
      <c r="B155" s="185"/>
    </row>
    <row r="157" spans="2:2" x14ac:dyDescent="0.3">
      <c r="B157" s="185"/>
    </row>
    <row r="158" spans="2:2" x14ac:dyDescent="0.3">
      <c r="B158" s="185"/>
    </row>
    <row r="159" spans="2:2" x14ac:dyDescent="0.3">
      <c r="B159" s="185"/>
    </row>
    <row r="160" spans="2:2" x14ac:dyDescent="0.3">
      <c r="B160" s="185"/>
    </row>
    <row r="161" spans="2:2" x14ac:dyDescent="0.3">
      <c r="B161" s="185"/>
    </row>
    <row r="162" spans="2:2" x14ac:dyDescent="0.3">
      <c r="B162" s="185"/>
    </row>
    <row r="163" spans="2:2" x14ac:dyDescent="0.3">
      <c r="B163" s="185"/>
    </row>
    <row r="164" spans="2:2" x14ac:dyDescent="0.3">
      <c r="B164" s="185"/>
    </row>
    <row r="165" spans="2:2" x14ac:dyDescent="0.3">
      <c r="B165" s="185"/>
    </row>
    <row r="166" spans="2:2" x14ac:dyDescent="0.3">
      <c r="B166" s="185"/>
    </row>
    <row r="167" spans="2:2" x14ac:dyDescent="0.3">
      <c r="B167" s="185"/>
    </row>
    <row r="168" spans="2:2" x14ac:dyDescent="0.3">
      <c r="B168" s="185"/>
    </row>
    <row r="265" spans="2:2" x14ac:dyDescent="0.3">
      <c r="B265" s="239"/>
    </row>
    <row r="266" spans="2:2" x14ac:dyDescent="0.3">
      <c r="B266" s="185"/>
    </row>
    <row r="267" spans="2:2" x14ac:dyDescent="0.3">
      <c r="B267" s="185"/>
    </row>
    <row r="270" spans="2:2" x14ac:dyDescent="0.3">
      <c r="B270" s="185"/>
    </row>
    <row r="286" spans="2:2" x14ac:dyDescent="0.3">
      <c r="B286" s="239"/>
    </row>
    <row r="316" spans="2:2" x14ac:dyDescent="0.3">
      <c r="B316" s="165"/>
    </row>
    <row r="317" spans="2:2" x14ac:dyDescent="0.3">
      <c r="B317" s="185"/>
    </row>
    <row r="319" spans="2:2" x14ac:dyDescent="0.3">
      <c r="B319" s="185"/>
    </row>
    <row r="320" spans="2:2" x14ac:dyDescent="0.3">
      <c r="B320" s="185"/>
    </row>
    <row r="321" spans="2:2" x14ac:dyDescent="0.3">
      <c r="B321" s="185"/>
    </row>
    <row r="322" spans="2:2" x14ac:dyDescent="0.3">
      <c r="B322" s="185"/>
    </row>
    <row r="323" spans="2:2" x14ac:dyDescent="0.3">
      <c r="B323" s="185"/>
    </row>
    <row r="324" spans="2:2" x14ac:dyDescent="0.3">
      <c r="B324" s="185"/>
    </row>
    <row r="325" spans="2:2" x14ac:dyDescent="0.3">
      <c r="B325" s="185"/>
    </row>
    <row r="326" spans="2:2" x14ac:dyDescent="0.3">
      <c r="B326" s="185"/>
    </row>
    <row r="327" spans="2:2" x14ac:dyDescent="0.3">
      <c r="B327" s="185"/>
    </row>
    <row r="328" spans="2:2" x14ac:dyDescent="0.3">
      <c r="B328" s="185"/>
    </row>
    <row r="329" spans="2:2" x14ac:dyDescent="0.3">
      <c r="B329" s="185"/>
    </row>
    <row r="330" spans="2:2" x14ac:dyDescent="0.3">
      <c r="B330" s="185"/>
    </row>
    <row r="342" spans="2:2" x14ac:dyDescent="0.3">
      <c r="B342" s="185"/>
    </row>
    <row r="343" spans="2:2" x14ac:dyDescent="0.3">
      <c r="B343" s="185"/>
    </row>
    <row r="344" spans="2:2" x14ac:dyDescent="0.3">
      <c r="B344" s="185"/>
    </row>
    <row r="345" spans="2:2" x14ac:dyDescent="0.3">
      <c r="B345" s="185"/>
    </row>
    <row r="346" spans="2:2" x14ac:dyDescent="0.3">
      <c r="B346" s="185"/>
    </row>
    <row r="347" spans="2:2" x14ac:dyDescent="0.3">
      <c r="B347" s="185"/>
    </row>
    <row r="348" spans="2:2" x14ac:dyDescent="0.3">
      <c r="B348" s="185"/>
    </row>
    <row r="349" spans="2:2" x14ac:dyDescent="0.3">
      <c r="B349" s="185"/>
    </row>
    <row r="350" spans="2:2" x14ac:dyDescent="0.3">
      <c r="B350" s="185"/>
    </row>
    <row r="352" spans="2:2" x14ac:dyDescent="0.3">
      <c r="B352" s="185"/>
    </row>
    <row r="353" spans="2:2" x14ac:dyDescent="0.3">
      <c r="B353" s="185"/>
    </row>
    <row r="354" spans="2:2" x14ac:dyDescent="0.3">
      <c r="B354" s="185"/>
    </row>
    <row r="355" spans="2:2" x14ac:dyDescent="0.3">
      <c r="B355" s="185"/>
    </row>
    <row r="356" spans="2:2" x14ac:dyDescent="0.3">
      <c r="B356" s="185"/>
    </row>
    <row r="358" spans="2:2" x14ac:dyDescent="0.3">
      <c r="B358" s="185"/>
    </row>
    <row r="361" spans="2:2" x14ac:dyDescent="0.3">
      <c r="B361" s="185"/>
    </row>
    <row r="364" spans="2:2" x14ac:dyDescent="0.3">
      <c r="B364" s="185"/>
    </row>
    <row r="365" spans="2:2" x14ac:dyDescent="0.3">
      <c r="B365" s="185"/>
    </row>
    <row r="366" spans="2:2" x14ac:dyDescent="0.3">
      <c r="B366" s="185"/>
    </row>
    <row r="367" spans="2:2" x14ac:dyDescent="0.3">
      <c r="B367" s="185"/>
    </row>
    <row r="368" spans="2:2" x14ac:dyDescent="0.3">
      <c r="B368" s="185"/>
    </row>
    <row r="369" spans="2:2" x14ac:dyDescent="0.3">
      <c r="B369" s="185"/>
    </row>
    <row r="370" spans="2:2" x14ac:dyDescent="0.3">
      <c r="B370" s="185"/>
    </row>
    <row r="371" spans="2:2" x14ac:dyDescent="0.3">
      <c r="B371" s="185"/>
    </row>
    <row r="372" spans="2:2" x14ac:dyDescent="0.3">
      <c r="B372" s="185"/>
    </row>
    <row r="373" spans="2:2" x14ac:dyDescent="0.3">
      <c r="B373" s="185"/>
    </row>
    <row r="374" spans="2:2" x14ac:dyDescent="0.3">
      <c r="B374" s="185"/>
    </row>
    <row r="375" spans="2:2" x14ac:dyDescent="0.3">
      <c r="B375" s="185"/>
    </row>
    <row r="376" spans="2:2" x14ac:dyDescent="0.3">
      <c r="B376" s="185"/>
    </row>
    <row r="377" spans="2:2" x14ac:dyDescent="0.3">
      <c r="B377" s="185"/>
    </row>
    <row r="378" spans="2:2" x14ac:dyDescent="0.3">
      <c r="B378" s="185"/>
    </row>
    <row r="379" spans="2:2" x14ac:dyDescent="0.3">
      <c r="B379" s="185"/>
    </row>
    <row r="380" spans="2:2" x14ac:dyDescent="0.3">
      <c r="B380" s="185"/>
    </row>
    <row r="381" spans="2:2" x14ac:dyDescent="0.3">
      <c r="B381" s="185"/>
    </row>
    <row r="382" spans="2:2" x14ac:dyDescent="0.3">
      <c r="B382" s="185"/>
    </row>
    <row r="386" spans="2:2" x14ac:dyDescent="0.3">
      <c r="B386" s="165"/>
    </row>
    <row r="403" spans="2:2" x14ac:dyDescent="0.3">
      <c r="B403" s="316"/>
    </row>
  </sheetData>
  <protectedRanges>
    <protectedRange sqref="B21 C52:C88 B52 B24:B27 C13:C20 C29:C31 A53:B88 C23:C27 C6:C11 B32:C43" name="Glossary_1"/>
  </protectedRanges>
  <pageMargins left="0.7" right="0.7" top="0.75" bottom="0.75" header="0.3" footer="0.3"/>
  <pageSetup scale="35" orientation="portrait" r:id="rId1"/>
  <headerFooter>
    <oddFooter>&amp;R_x000D_&amp;1#&amp;"Aptos"&amp;10&amp;K0078D7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31"/>
  <sheetViews>
    <sheetView zoomScaleNormal="100" workbookViewId="0"/>
  </sheetViews>
  <sheetFormatPr defaultRowHeight="14.4" x14ac:dyDescent="0.25"/>
  <cols>
    <col min="1" max="1" width="0.44140625" customWidth="1"/>
    <col min="2" max="2" width="21.33203125" customWidth="1"/>
    <col min="3" max="3" width="10.21875" customWidth="1"/>
    <col min="4" max="4" width="3.5546875" customWidth="1"/>
    <col min="5" max="5" width="11.109375" customWidth="1"/>
    <col min="6" max="6" width="1" customWidth="1"/>
    <col min="7" max="7" width="0.33203125" customWidth="1"/>
    <col min="8" max="8" width="4.44140625" customWidth="1"/>
    <col min="9" max="9" width="15.77734375" customWidth="1"/>
    <col min="10" max="10" width="0.44140625" customWidth="1"/>
    <col min="11" max="11" width="14.21875" customWidth="1"/>
    <col min="12" max="12" width="0.109375" customWidth="1"/>
    <col min="13" max="13" width="0.44140625" customWidth="1"/>
  </cols>
  <sheetData>
    <row r="1" spans="2:12" s="1" customFormat="1" ht="5.25" customHeight="1" x14ac:dyDescent="0.15"/>
    <row r="2" spans="2:12" s="1" customFormat="1" ht="3.75" customHeight="1" x14ac:dyDescent="0.15">
      <c r="B2" s="60"/>
    </row>
    <row r="3" spans="2:12" s="1" customFormat="1" ht="22.95" customHeight="1" x14ac:dyDescent="0.15">
      <c r="B3" s="60"/>
      <c r="D3" s="62" t="s">
        <v>0</v>
      </c>
      <c r="E3" s="62"/>
      <c r="F3" s="62"/>
      <c r="G3" s="62"/>
      <c r="H3" s="62"/>
      <c r="I3" s="62"/>
      <c r="J3" s="62"/>
      <c r="K3" s="62"/>
      <c r="L3" s="62"/>
    </row>
    <row r="4" spans="2:12" s="1" customFormat="1" ht="11.1" customHeight="1" x14ac:dyDescent="0.15">
      <c r="B4" s="60"/>
    </row>
    <row r="5" spans="2:12" s="1" customFormat="1" ht="3.75" customHeight="1" x14ac:dyDescent="0.15"/>
    <row r="6" spans="2:12" s="1" customFormat="1" ht="33" customHeight="1" x14ac:dyDescent="0.15">
      <c r="B6" s="61" t="s">
        <v>941</v>
      </c>
      <c r="C6" s="61"/>
      <c r="D6" s="61"/>
      <c r="E6" s="61"/>
      <c r="F6" s="61"/>
      <c r="G6" s="61"/>
      <c r="H6" s="61"/>
      <c r="I6" s="61"/>
      <c r="J6" s="61"/>
      <c r="K6" s="61"/>
    </row>
    <row r="7" spans="2:12" s="1" customFormat="1" ht="10.65" customHeight="1" x14ac:dyDescent="0.15"/>
    <row r="8" spans="2:12" s="1" customFormat="1" ht="19.2" customHeight="1" x14ac:dyDescent="0.15">
      <c r="B8" s="65" t="s">
        <v>942</v>
      </c>
      <c r="C8" s="65"/>
      <c r="D8" s="65"/>
      <c r="E8" s="65"/>
      <c r="F8" s="65"/>
      <c r="G8" s="65"/>
      <c r="H8" s="65"/>
      <c r="I8" s="65"/>
      <c r="J8" s="65"/>
      <c r="K8" s="65"/>
      <c r="L8" s="65"/>
    </row>
    <row r="9" spans="2:12" s="1" customFormat="1" ht="2.7" customHeight="1" x14ac:dyDescent="0.15"/>
    <row r="10" spans="2:12" s="1" customFormat="1" ht="3.75" customHeight="1" x14ac:dyDescent="0.15">
      <c r="B10" s="64" t="s">
        <v>942</v>
      </c>
    </row>
    <row r="11" spans="2:12" s="1" customFormat="1" ht="21.3" customHeight="1" x14ac:dyDescent="0.15">
      <c r="B11" s="64"/>
      <c r="C11" s="70">
        <v>46295</v>
      </c>
      <c r="D11" s="70"/>
    </row>
    <row r="12" spans="2:12" s="1" customFormat="1" ht="4.2" customHeight="1" x14ac:dyDescent="0.15">
      <c r="B12" s="64"/>
    </row>
    <row r="13" spans="2:12" s="1" customFormat="1" ht="6.9" customHeight="1" x14ac:dyDescent="0.15"/>
    <row r="14" spans="2:12" s="1" customFormat="1" ht="19.2" customHeight="1" x14ac:dyDescent="0.15">
      <c r="B14" s="65" t="s">
        <v>943</v>
      </c>
      <c r="C14" s="65"/>
      <c r="D14" s="65"/>
      <c r="E14" s="65"/>
      <c r="F14" s="65"/>
      <c r="G14" s="65"/>
      <c r="H14" s="65"/>
      <c r="I14" s="65"/>
      <c r="J14" s="65"/>
      <c r="K14" s="65"/>
      <c r="L14" s="65"/>
    </row>
    <row r="15" spans="2:12" s="1" customFormat="1" ht="12.75" customHeight="1" x14ac:dyDescent="0.15"/>
    <row r="16" spans="2:12" s="1" customFormat="1" ht="17.55" customHeight="1" x14ac:dyDescent="0.15">
      <c r="B16" s="66" t="s">
        <v>923</v>
      </c>
      <c r="C16" s="66"/>
      <c r="D16" s="71"/>
      <c r="E16" s="71"/>
      <c r="F16" s="71"/>
      <c r="G16" s="71"/>
      <c r="H16" s="71"/>
      <c r="I16" s="71"/>
      <c r="J16" s="71"/>
      <c r="K16" s="71"/>
    </row>
    <row r="17" spans="2:11" s="1" customFormat="1" ht="14.85" customHeight="1" x14ac:dyDescent="0.15">
      <c r="B17" s="67" t="s">
        <v>924</v>
      </c>
      <c r="C17" s="67"/>
      <c r="D17" s="67" t="s">
        <v>925</v>
      </c>
      <c r="E17" s="67"/>
      <c r="F17" s="67"/>
      <c r="G17" s="67" t="s">
        <v>926</v>
      </c>
      <c r="H17" s="67"/>
      <c r="I17" s="67"/>
      <c r="J17" s="67"/>
      <c r="K17" s="67"/>
    </row>
    <row r="18" spans="2:11" s="1" customFormat="1" ht="14.4" customHeight="1" x14ac:dyDescent="0.15"/>
    <row r="19" spans="2:11" s="1" customFormat="1" ht="16.5" customHeight="1" x14ac:dyDescent="0.15">
      <c r="B19" s="68" t="s">
        <v>927</v>
      </c>
      <c r="C19" s="68"/>
      <c r="D19" s="68"/>
      <c r="E19" s="68"/>
      <c r="F19" s="71"/>
      <c r="G19" s="71"/>
      <c r="H19" s="71"/>
      <c r="I19" s="71"/>
      <c r="J19" s="72"/>
      <c r="K19" s="72"/>
    </row>
    <row r="20" spans="2:11" s="1" customFormat="1" ht="14.85" customHeight="1" x14ac:dyDescent="0.15">
      <c r="B20" s="69" t="s">
        <v>928</v>
      </c>
      <c r="C20" s="69"/>
      <c r="D20" s="69" t="s">
        <v>929</v>
      </c>
      <c r="E20" s="69"/>
      <c r="F20" s="69"/>
      <c r="G20" s="69" t="s">
        <v>930</v>
      </c>
      <c r="H20" s="69"/>
      <c r="I20" s="69"/>
      <c r="J20" s="69"/>
      <c r="K20" s="69"/>
    </row>
    <row r="21" spans="2:11" s="1" customFormat="1" ht="14.4" customHeight="1" x14ac:dyDescent="0.15"/>
    <row r="22" spans="2:11" s="1" customFormat="1" ht="16.5" customHeight="1" x14ac:dyDescent="0.15">
      <c r="B22" s="68" t="s">
        <v>931</v>
      </c>
      <c r="C22" s="68"/>
      <c r="D22" s="68"/>
      <c r="E22" s="68"/>
      <c r="F22" s="68"/>
      <c r="G22" s="68"/>
      <c r="H22" s="71"/>
      <c r="I22" s="71"/>
      <c r="J22" s="71"/>
      <c r="K22" s="7"/>
    </row>
    <row r="23" spans="2:11" s="1" customFormat="1" ht="14.85" customHeight="1" x14ac:dyDescent="0.15">
      <c r="B23" s="69" t="s">
        <v>932</v>
      </c>
      <c r="C23" s="69"/>
      <c r="D23" s="69" t="s">
        <v>933</v>
      </c>
      <c r="E23" s="69"/>
      <c r="F23" s="69"/>
      <c r="G23" s="69" t="s">
        <v>934</v>
      </c>
      <c r="H23" s="69"/>
      <c r="I23" s="69"/>
      <c r="J23" s="69"/>
      <c r="K23" s="69"/>
    </row>
    <row r="24" spans="2:11" s="1" customFormat="1" ht="13.35" customHeight="1" x14ac:dyDescent="0.15"/>
    <row r="25" spans="2:11" s="1" customFormat="1" ht="14.85" customHeight="1" x14ac:dyDescent="0.15">
      <c r="B25" s="68" t="s">
        <v>935</v>
      </c>
      <c r="C25" s="68"/>
      <c r="D25" s="72"/>
      <c r="E25" s="72"/>
      <c r="F25" s="72"/>
      <c r="G25" s="72"/>
      <c r="H25" s="72"/>
      <c r="I25" s="72"/>
      <c r="J25" s="72"/>
      <c r="K25" s="72"/>
    </row>
    <row r="26" spans="2:11" s="1" customFormat="1" ht="14.85" customHeight="1" x14ac:dyDescent="0.15">
      <c r="B26" s="69" t="s">
        <v>936</v>
      </c>
      <c r="C26" s="69"/>
      <c r="D26" s="63"/>
      <c r="E26" s="63"/>
      <c r="F26" s="63"/>
      <c r="G26" s="63"/>
      <c r="H26" s="63"/>
      <c r="I26" s="63"/>
      <c r="J26" s="63"/>
      <c r="K26" s="63"/>
    </row>
    <row r="27" spans="2:11" s="1" customFormat="1" ht="11.1" customHeight="1" x14ac:dyDescent="0.15"/>
    <row r="28" spans="2:11" s="1" customFormat="1" ht="14.85" customHeight="1" x14ac:dyDescent="0.15">
      <c r="B28" s="68" t="s">
        <v>937</v>
      </c>
      <c r="C28" s="68"/>
      <c r="D28" s="68"/>
      <c r="E28" s="68"/>
      <c r="F28" s="68"/>
      <c r="G28" s="68"/>
      <c r="H28" s="68"/>
      <c r="I28" s="68"/>
      <c r="J28" s="68"/>
      <c r="K28" s="68"/>
    </row>
    <row r="29" spans="2:11" s="1" customFormat="1" ht="14.85" customHeight="1" x14ac:dyDescent="0.15">
      <c r="B29" s="69" t="s">
        <v>938</v>
      </c>
      <c r="C29" s="69"/>
      <c r="D29" s="69"/>
      <c r="E29" s="69"/>
      <c r="F29" s="69"/>
      <c r="G29" s="69"/>
      <c r="H29" s="69"/>
      <c r="I29" s="69"/>
      <c r="J29" s="69"/>
      <c r="K29" s="69"/>
    </row>
    <row r="30" spans="2:11" s="1" customFormat="1" ht="14.85" customHeight="1" x14ac:dyDescent="0.15">
      <c r="B30" s="69" t="s">
        <v>939</v>
      </c>
      <c r="C30" s="69"/>
      <c r="D30" s="69"/>
      <c r="E30" s="69"/>
      <c r="F30" s="69"/>
      <c r="G30" s="69"/>
      <c r="H30" s="69"/>
      <c r="I30" s="69"/>
      <c r="J30" s="69"/>
      <c r="K30" s="69"/>
    </row>
    <row r="31" spans="2:11" s="1" customFormat="1" ht="14.85" customHeight="1" x14ac:dyDescent="0.15">
      <c r="B31" s="69" t="s">
        <v>940</v>
      </c>
      <c r="C31" s="69"/>
      <c r="D31" s="69"/>
      <c r="E31" s="69"/>
      <c r="F31" s="69"/>
      <c r="G31" s="69"/>
      <c r="H31" s="69"/>
      <c r="I31" s="69"/>
      <c r="J31" s="69"/>
      <c r="K31" s="69"/>
    </row>
  </sheetData>
  <mergeCells count="34">
    <mergeCell ref="G20:K20"/>
    <mergeCell ref="G23:K23"/>
    <mergeCell ref="H22:J22"/>
    <mergeCell ref="I25:K25"/>
    <mergeCell ref="I26:K26"/>
    <mergeCell ref="B26:C26"/>
    <mergeCell ref="B28:K28"/>
    <mergeCell ref="B29:K29"/>
    <mergeCell ref="B30:K30"/>
    <mergeCell ref="B31:K31"/>
    <mergeCell ref="D26:H26"/>
    <mergeCell ref="B2:B4"/>
    <mergeCell ref="B20:C20"/>
    <mergeCell ref="B22:G22"/>
    <mergeCell ref="B23:C23"/>
    <mergeCell ref="B25:C25"/>
    <mergeCell ref="B6:K6"/>
    <mergeCell ref="B8:L8"/>
    <mergeCell ref="C11:D11"/>
    <mergeCell ref="D16:F16"/>
    <mergeCell ref="D17:F17"/>
    <mergeCell ref="D20:F20"/>
    <mergeCell ref="D23:F23"/>
    <mergeCell ref="D25:H25"/>
    <mergeCell ref="D3:L3"/>
    <mergeCell ref="F19:I19"/>
    <mergeCell ref="G16:K16"/>
    <mergeCell ref="B10:B12"/>
    <mergeCell ref="B14:L14"/>
    <mergeCell ref="B16:C16"/>
    <mergeCell ref="B17:C17"/>
    <mergeCell ref="B19:E19"/>
    <mergeCell ref="G17:K17"/>
    <mergeCell ref="J19:K19"/>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27"/>
  <sheetViews>
    <sheetView zoomScaleNormal="100" workbookViewId="0">
      <selection activeCell="O16" sqref="O16"/>
    </sheetView>
  </sheetViews>
  <sheetFormatPr defaultRowHeight="14.4" x14ac:dyDescent="0.25"/>
  <cols>
    <col min="1" max="1" width="0.44140625" customWidth="1"/>
    <col min="2" max="2" width="0.109375" customWidth="1"/>
    <col min="3" max="3" width="9.109375" customWidth="1"/>
    <col min="4" max="4" width="11" customWidth="1"/>
    <col min="5" max="5" width="15.44140625" customWidth="1"/>
    <col min="6" max="6" width="3.6640625" customWidth="1"/>
    <col min="7" max="7" width="4.6640625" customWidth="1"/>
    <col min="8" max="8" width="10.109375" customWidth="1"/>
    <col min="9" max="9" width="8.21875" customWidth="1"/>
    <col min="10" max="10" width="7.5546875" customWidth="1"/>
    <col min="11" max="11" width="8.5546875" customWidth="1"/>
    <col min="12" max="12" width="9.6640625" customWidth="1"/>
    <col min="13" max="13" width="13" customWidth="1"/>
    <col min="14" max="14" width="12.44140625" customWidth="1"/>
    <col min="15" max="15" width="12.5546875" customWidth="1"/>
    <col min="16" max="17" width="0.109375" customWidth="1"/>
  </cols>
  <sheetData>
    <row r="1" spans="2:17" s="1" customFormat="1" ht="9" customHeight="1" x14ac:dyDescent="0.15"/>
    <row r="2" spans="2:17" s="1" customFormat="1" ht="22.95" customHeight="1" x14ac:dyDescent="0.15">
      <c r="B2" s="60"/>
      <c r="C2" s="60"/>
      <c r="D2" s="60"/>
      <c r="E2" s="62" t="s">
        <v>0</v>
      </c>
      <c r="F2" s="62"/>
      <c r="G2" s="62"/>
      <c r="H2" s="62"/>
      <c r="I2" s="62"/>
      <c r="J2" s="62"/>
    </row>
    <row r="3" spans="2:17" s="1" customFormat="1" ht="14.85" customHeight="1" x14ac:dyDescent="0.15">
      <c r="B3" s="60"/>
      <c r="C3" s="60"/>
      <c r="D3" s="60"/>
    </row>
    <row r="4" spans="2:17" s="1" customFormat="1" ht="2.7" customHeight="1" x14ac:dyDescent="0.15"/>
    <row r="5" spans="2:17" s="1" customFormat="1" ht="33" customHeight="1" x14ac:dyDescent="0.15">
      <c r="C5" s="61" t="s">
        <v>984</v>
      </c>
      <c r="D5" s="61"/>
      <c r="E5" s="61"/>
      <c r="F5" s="61"/>
      <c r="G5" s="61"/>
      <c r="H5" s="61"/>
      <c r="I5" s="61"/>
      <c r="J5" s="61"/>
      <c r="K5" s="61"/>
    </row>
    <row r="6" spans="2:17" s="1" customFormat="1" ht="5.25" customHeight="1" x14ac:dyDescent="0.15"/>
    <row r="7" spans="2:17" s="1" customFormat="1" ht="19.2" customHeight="1" x14ac:dyDescent="0.15">
      <c r="C7" s="65" t="s">
        <v>985</v>
      </c>
      <c r="D7" s="65"/>
      <c r="E7" s="65"/>
      <c r="F7" s="65"/>
      <c r="G7" s="65"/>
      <c r="H7" s="65"/>
      <c r="I7" s="65"/>
      <c r="J7" s="65"/>
      <c r="K7" s="65"/>
      <c r="L7" s="65"/>
      <c r="M7" s="65"/>
      <c r="N7" s="65"/>
      <c r="O7" s="65"/>
      <c r="P7" s="65"/>
      <c r="Q7" s="65"/>
    </row>
    <row r="8" spans="2:17" s="1" customFormat="1" ht="4.2" customHeight="1" x14ac:dyDescent="0.15"/>
    <row r="9" spans="2:17" s="1" customFormat="1" ht="33.6" customHeight="1" x14ac:dyDescent="0.15">
      <c r="C9" s="10" t="s">
        <v>944</v>
      </c>
      <c r="D9" s="10" t="s">
        <v>945</v>
      </c>
      <c r="E9" s="10" t="s">
        <v>946</v>
      </c>
      <c r="F9" s="75" t="s">
        <v>947</v>
      </c>
      <c r="G9" s="75"/>
      <c r="H9" s="11" t="s">
        <v>948</v>
      </c>
      <c r="I9" s="10" t="s">
        <v>949</v>
      </c>
      <c r="J9" s="11" t="s">
        <v>950</v>
      </c>
      <c r="K9" s="10" t="s">
        <v>951</v>
      </c>
      <c r="L9" s="11" t="s">
        <v>952</v>
      </c>
      <c r="M9" s="11" t="s">
        <v>953</v>
      </c>
      <c r="N9" s="11" t="s">
        <v>954</v>
      </c>
      <c r="O9" s="11" t="s">
        <v>976</v>
      </c>
    </row>
    <row r="10" spans="2:17" s="1" customFormat="1" ht="19.8" customHeight="1" x14ac:dyDescent="0.15">
      <c r="C10" s="12" t="s">
        <v>955</v>
      </c>
      <c r="D10" s="12" t="s">
        <v>956</v>
      </c>
      <c r="E10" s="13">
        <v>2500000000</v>
      </c>
      <c r="F10" s="73">
        <v>43521</v>
      </c>
      <c r="G10" s="73"/>
      <c r="H10" s="14">
        <v>47174</v>
      </c>
      <c r="I10" s="12" t="s">
        <v>3</v>
      </c>
      <c r="J10" s="12" t="s">
        <v>957</v>
      </c>
      <c r="K10" s="15">
        <v>8.5000000000000006E-3</v>
      </c>
      <c r="L10" s="12" t="s">
        <v>958</v>
      </c>
      <c r="M10" s="12" t="s">
        <v>959</v>
      </c>
      <c r="N10" s="16">
        <v>2.4082191780821902</v>
      </c>
      <c r="O10" s="12" t="s">
        <v>977</v>
      </c>
    </row>
    <row r="11" spans="2:17" s="1" customFormat="1" ht="19.8" customHeight="1" x14ac:dyDescent="0.15">
      <c r="C11" s="12" t="s">
        <v>960</v>
      </c>
      <c r="D11" s="12" t="s">
        <v>961</v>
      </c>
      <c r="E11" s="13">
        <v>2500000000</v>
      </c>
      <c r="F11" s="73">
        <v>43971</v>
      </c>
      <c r="G11" s="73"/>
      <c r="H11" s="14">
        <v>46527</v>
      </c>
      <c r="I11" s="12" t="s">
        <v>3</v>
      </c>
      <c r="J11" s="12" t="s">
        <v>957</v>
      </c>
      <c r="K11" s="15">
        <v>1E-4</v>
      </c>
      <c r="L11" s="12" t="s">
        <v>958</v>
      </c>
      <c r="M11" s="12" t="s">
        <v>962</v>
      </c>
      <c r="N11" s="16">
        <v>0.63561643835616399</v>
      </c>
      <c r="O11" s="12" t="s">
        <v>978</v>
      </c>
    </row>
    <row r="12" spans="2:17" s="1" customFormat="1" ht="19.8" customHeight="1" x14ac:dyDescent="0.15">
      <c r="C12" s="12" t="s">
        <v>963</v>
      </c>
      <c r="D12" s="12" t="s">
        <v>964</v>
      </c>
      <c r="E12" s="13">
        <v>2500000000</v>
      </c>
      <c r="F12" s="73">
        <v>43971</v>
      </c>
      <c r="G12" s="73"/>
      <c r="H12" s="14">
        <v>47623</v>
      </c>
      <c r="I12" s="12" t="s">
        <v>3</v>
      </c>
      <c r="J12" s="12" t="s">
        <v>957</v>
      </c>
      <c r="K12" s="15">
        <v>6.9999999999999999E-4</v>
      </c>
      <c r="L12" s="12" t="s">
        <v>958</v>
      </c>
      <c r="M12" s="12" t="s">
        <v>962</v>
      </c>
      <c r="N12" s="16">
        <v>3.63835616438356</v>
      </c>
      <c r="O12" s="12" t="s">
        <v>979</v>
      </c>
    </row>
    <row r="13" spans="2:17" s="1" customFormat="1" ht="19.8" customHeight="1" x14ac:dyDescent="0.15">
      <c r="C13" s="12" t="s">
        <v>965</v>
      </c>
      <c r="D13" s="12" t="s">
        <v>966</v>
      </c>
      <c r="E13" s="13">
        <v>1500000000</v>
      </c>
      <c r="F13" s="73">
        <v>44175</v>
      </c>
      <c r="G13" s="73"/>
      <c r="H13" s="14">
        <v>46731</v>
      </c>
      <c r="I13" s="12" t="s">
        <v>3</v>
      </c>
      <c r="J13" s="12" t="s">
        <v>957</v>
      </c>
      <c r="K13" s="15">
        <v>1E-4</v>
      </c>
      <c r="L13" s="12" t="s">
        <v>958</v>
      </c>
      <c r="M13" s="12" t="s">
        <v>967</v>
      </c>
      <c r="N13" s="16">
        <v>1.1945205479452099</v>
      </c>
      <c r="O13" s="12" t="s">
        <v>980</v>
      </c>
    </row>
    <row r="14" spans="2:17" s="1" customFormat="1" ht="19.8" customHeight="1" x14ac:dyDescent="0.15">
      <c r="C14" s="12" t="s">
        <v>968</v>
      </c>
      <c r="D14" s="12" t="s">
        <v>969</v>
      </c>
      <c r="E14" s="13">
        <v>2500000000</v>
      </c>
      <c r="F14" s="73">
        <v>45686</v>
      </c>
      <c r="G14" s="73"/>
      <c r="H14" s="14">
        <v>48242</v>
      </c>
      <c r="I14" s="12" t="s">
        <v>3</v>
      </c>
      <c r="J14" s="12" t="s">
        <v>957</v>
      </c>
      <c r="K14" s="15">
        <v>2.9000000000000001E-2</v>
      </c>
      <c r="L14" s="12" t="s">
        <v>958</v>
      </c>
      <c r="M14" s="12" t="s">
        <v>970</v>
      </c>
      <c r="N14" s="16">
        <v>5.3342465753424699</v>
      </c>
      <c r="O14" s="12" t="s">
        <v>981</v>
      </c>
    </row>
    <row r="15" spans="2:17" s="1" customFormat="1" ht="19.8" customHeight="1" x14ac:dyDescent="0.15">
      <c r="C15" s="12" t="s">
        <v>971</v>
      </c>
      <c r="D15" s="12" t="s">
        <v>972</v>
      </c>
      <c r="E15" s="13">
        <v>2500000000</v>
      </c>
      <c r="F15" s="73">
        <v>45686</v>
      </c>
      <c r="G15" s="73"/>
      <c r="H15" s="14">
        <v>49338</v>
      </c>
      <c r="I15" s="12" t="s">
        <v>3</v>
      </c>
      <c r="J15" s="12" t="s">
        <v>957</v>
      </c>
      <c r="K15" s="15">
        <v>3.0499999999999999E-2</v>
      </c>
      <c r="L15" s="12" t="s">
        <v>958</v>
      </c>
      <c r="M15" s="12" t="s">
        <v>970</v>
      </c>
      <c r="N15" s="16">
        <v>8.3369863013698602</v>
      </c>
      <c r="O15" s="12" t="s">
        <v>982</v>
      </c>
    </row>
    <row r="16" spans="2:17" s="1" customFormat="1" ht="19.8" customHeight="1" x14ac:dyDescent="0.15">
      <c r="C16" s="12" t="s">
        <v>973</v>
      </c>
      <c r="D16" s="12" t="s">
        <v>974</v>
      </c>
      <c r="E16" s="13">
        <v>3000000000</v>
      </c>
      <c r="F16" s="73">
        <v>46090</v>
      </c>
      <c r="G16" s="73"/>
      <c r="H16" s="14">
        <v>48647</v>
      </c>
      <c r="I16" s="12" t="s">
        <v>3</v>
      </c>
      <c r="J16" s="12" t="s">
        <v>957</v>
      </c>
      <c r="K16" s="15">
        <v>2.8400000000000002E-2</v>
      </c>
      <c r="L16" s="12" t="s">
        <v>958</v>
      </c>
      <c r="M16" s="12" t="s">
        <v>975</v>
      </c>
      <c r="N16" s="16">
        <v>6.4438356164383599</v>
      </c>
      <c r="O16" s="12" t="s">
        <v>983</v>
      </c>
    </row>
    <row r="17" spans="3:16" s="1" customFormat="1" ht="11.1" customHeight="1" x14ac:dyDescent="0.15">
      <c r="C17" s="17"/>
      <c r="D17" s="18"/>
      <c r="E17" s="19">
        <v>17000000000</v>
      </c>
      <c r="F17" s="74"/>
      <c r="G17" s="74"/>
      <c r="H17" s="17"/>
      <c r="I17" s="17"/>
      <c r="J17" s="17"/>
      <c r="K17" s="17"/>
      <c r="L17" s="17"/>
      <c r="M17" s="17"/>
      <c r="N17" s="17"/>
      <c r="O17" s="17"/>
    </row>
    <row r="18" spans="3:16" s="1" customFormat="1" ht="5.85" customHeight="1" x14ac:dyDescent="0.15"/>
    <row r="19" spans="3:16" s="1" customFormat="1" ht="19.649999999999999" customHeight="1" x14ac:dyDescent="0.15">
      <c r="C19" s="65" t="s">
        <v>986</v>
      </c>
      <c r="D19" s="65"/>
      <c r="E19" s="65"/>
      <c r="F19" s="65"/>
      <c r="G19" s="65"/>
      <c r="H19" s="65"/>
      <c r="I19" s="65"/>
      <c r="J19" s="65"/>
      <c r="K19" s="65"/>
      <c r="L19" s="65"/>
      <c r="M19" s="65"/>
      <c r="N19" s="65"/>
      <c r="O19" s="65"/>
      <c r="P19" s="65"/>
    </row>
    <row r="20" spans="3:16" s="1" customFormat="1" ht="2.7" customHeight="1" x14ac:dyDescent="0.15"/>
    <row r="21" spans="3:16" s="1" customFormat="1" ht="14.85" customHeight="1" x14ac:dyDescent="0.15">
      <c r="C21" s="69" t="s">
        <v>987</v>
      </c>
      <c r="G21" s="76">
        <v>17000000000</v>
      </c>
      <c r="H21" s="76"/>
    </row>
    <row r="22" spans="3:16" s="1" customFormat="1" ht="0.45" customHeight="1" x14ac:dyDescent="0.15">
      <c r="C22" s="69"/>
      <c r="G22" s="77"/>
      <c r="H22" s="78">
        <v>1.51382352941176E-2</v>
      </c>
    </row>
    <row r="23" spans="3:16" s="1" customFormat="1" ht="14.4" customHeight="1" x14ac:dyDescent="0.15">
      <c r="C23" s="8" t="s">
        <v>988</v>
      </c>
      <c r="D23" s="8"/>
      <c r="G23" s="77"/>
      <c r="H23" s="78"/>
    </row>
    <row r="24" spans="3:16" s="1" customFormat="1" ht="1.05" customHeight="1" x14ac:dyDescent="0.15">
      <c r="C24" s="8"/>
      <c r="D24" s="8"/>
      <c r="G24" s="20"/>
      <c r="H24" s="79">
        <v>4.2356970185334397</v>
      </c>
    </row>
    <row r="25" spans="3:16" s="1" customFormat="1" ht="13.8" customHeight="1" x14ac:dyDescent="0.15">
      <c r="C25" s="8" t="s">
        <v>989</v>
      </c>
      <c r="D25" s="8"/>
      <c r="G25" s="20"/>
      <c r="H25" s="79"/>
    </row>
    <row r="26" spans="3:16" s="1" customFormat="1" ht="2.1" customHeight="1" x14ac:dyDescent="0.15">
      <c r="C26" s="8"/>
      <c r="D26" s="8"/>
    </row>
    <row r="27" spans="3:16" s="1" customFormat="1" ht="15.9" customHeight="1" x14ac:dyDescent="0.15">
      <c r="C27" s="21" t="s">
        <v>990</v>
      </c>
    </row>
  </sheetData>
  <mergeCells count="19">
    <mergeCell ref="F9:G9"/>
    <mergeCell ref="G21:H21"/>
    <mergeCell ref="G22:G23"/>
    <mergeCell ref="H22:H23"/>
    <mergeCell ref="H24:H25"/>
    <mergeCell ref="B2:D3"/>
    <mergeCell ref="C19:P19"/>
    <mergeCell ref="C21:C22"/>
    <mergeCell ref="C5:K5"/>
    <mergeCell ref="C7:Q7"/>
    <mergeCell ref="E2:J2"/>
    <mergeCell ref="F10:G10"/>
    <mergeCell ref="F11:G11"/>
    <mergeCell ref="F12:G12"/>
    <mergeCell ref="F13:G13"/>
    <mergeCell ref="F14:G14"/>
    <mergeCell ref="F15:G15"/>
    <mergeCell ref="F16:G16"/>
    <mergeCell ref="F17:G17"/>
  </mergeCells>
  <pageMargins left="0.7" right="0.7" top="0.75" bottom="0.75" header="0.3" footer="0.3"/>
  <pageSetup paperSize="9" orientation="landscape" r:id="rId1"/>
  <headerFooter alignWithMargins="0">
    <oddFooter>&amp;R_x000D_&amp;1#&amp;"Aptos"&amp;10&amp;K0078D7 Classification :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20"/>
  <sheetViews>
    <sheetView zoomScaleNormal="100" workbookViewId="0"/>
  </sheetViews>
  <sheetFormatPr defaultRowHeight="14.4" x14ac:dyDescent="0.25"/>
  <cols>
    <col min="1" max="1" width="0.44140625" customWidth="1"/>
    <col min="2" max="2" width="23.21875" customWidth="1"/>
    <col min="3" max="3" width="23.33203125" customWidth="1"/>
    <col min="4" max="4" width="14.5546875" customWidth="1"/>
    <col min="5" max="5" width="19.44140625" customWidth="1"/>
    <col min="6" max="6" width="4.88671875" customWidth="1"/>
    <col min="7" max="7" width="0.109375" customWidth="1"/>
    <col min="8" max="8" width="0.21875" customWidth="1"/>
  </cols>
  <sheetData>
    <row r="1" spans="2:7" s="1" customFormat="1" ht="1.05" customHeight="1" x14ac:dyDescent="0.15"/>
    <row r="2" spans="2:7" s="1" customFormat="1" ht="7.5" customHeight="1" x14ac:dyDescent="0.15">
      <c r="B2" s="60"/>
    </row>
    <row r="3" spans="2:7" s="1" customFormat="1" ht="22.95" customHeight="1" x14ac:dyDescent="0.15">
      <c r="B3" s="60"/>
      <c r="C3" s="62" t="s">
        <v>0</v>
      </c>
      <c r="D3" s="62"/>
      <c r="E3" s="62"/>
      <c r="F3" s="62"/>
      <c r="G3" s="62"/>
    </row>
    <row r="4" spans="2:7" s="1" customFormat="1" ht="7.5" customHeight="1" x14ac:dyDescent="0.15">
      <c r="B4" s="60"/>
    </row>
    <row r="5" spans="2:7" s="1" customFormat="1" ht="4.2" customHeight="1" x14ac:dyDescent="0.15"/>
    <row r="6" spans="2:7" s="1" customFormat="1" ht="33" customHeight="1" x14ac:dyDescent="0.15">
      <c r="B6" s="61" t="s">
        <v>1007</v>
      </c>
      <c r="C6" s="61"/>
      <c r="D6" s="61"/>
      <c r="E6" s="61"/>
      <c r="F6" s="61"/>
    </row>
    <row r="7" spans="2:7" s="1" customFormat="1" ht="9.6" customHeight="1" x14ac:dyDescent="0.15"/>
    <row r="8" spans="2:7" s="1" customFormat="1" ht="19.2" customHeight="1" x14ac:dyDescent="0.15">
      <c r="B8" s="80" t="s">
        <v>1008</v>
      </c>
      <c r="C8" s="80"/>
      <c r="D8" s="80"/>
      <c r="E8" s="80"/>
      <c r="F8" s="80"/>
    </row>
    <row r="9" spans="2:7" s="1" customFormat="1" ht="12.75" customHeight="1" x14ac:dyDescent="0.15"/>
    <row r="10" spans="2:7" s="1" customFormat="1" ht="15.9" customHeight="1" x14ac:dyDescent="0.15">
      <c r="B10" s="6" t="s">
        <v>991</v>
      </c>
      <c r="C10" s="22" t="s">
        <v>992</v>
      </c>
      <c r="D10" s="22" t="s">
        <v>993</v>
      </c>
      <c r="E10" s="22" t="s">
        <v>994</v>
      </c>
    </row>
    <row r="11" spans="2:7" s="1" customFormat="1" ht="14.85" customHeight="1" x14ac:dyDescent="0.15">
      <c r="B11" s="8" t="s">
        <v>995</v>
      </c>
      <c r="C11" s="23" t="s">
        <v>996</v>
      </c>
      <c r="D11" s="23" t="s">
        <v>997</v>
      </c>
      <c r="E11" s="23" t="s">
        <v>998</v>
      </c>
    </row>
    <row r="12" spans="2:7" s="1" customFormat="1" ht="14.85" customHeight="1" x14ac:dyDescent="0.15">
      <c r="B12" s="8" t="s">
        <v>999</v>
      </c>
      <c r="C12" s="23" t="s">
        <v>1000</v>
      </c>
      <c r="D12" s="23" t="s">
        <v>997</v>
      </c>
      <c r="E12" s="23" t="s">
        <v>1001</v>
      </c>
    </row>
    <row r="13" spans="2:7" s="1" customFormat="1" ht="14.85" customHeight="1" x14ac:dyDescent="0.15">
      <c r="B13" s="8" t="s">
        <v>1002</v>
      </c>
      <c r="C13" s="23" t="s">
        <v>1003</v>
      </c>
      <c r="D13" s="23" t="s">
        <v>997</v>
      </c>
      <c r="E13" s="23" t="s">
        <v>1004</v>
      </c>
    </row>
    <row r="14" spans="2:7" s="1" customFormat="1" ht="28.8" customHeight="1" x14ac:dyDescent="0.15"/>
    <row r="15" spans="2:7" s="1" customFormat="1" ht="19.2" customHeight="1" x14ac:dyDescent="0.15">
      <c r="B15" s="80" t="s">
        <v>1009</v>
      </c>
      <c r="C15" s="80"/>
      <c r="D15" s="80"/>
      <c r="E15" s="80"/>
      <c r="F15" s="80"/>
    </row>
    <row r="16" spans="2:7" s="1" customFormat="1" ht="15.9" customHeight="1" x14ac:dyDescent="0.15"/>
    <row r="17" spans="2:4" s="1" customFormat="1" ht="15.9" customHeight="1" x14ac:dyDescent="0.15">
      <c r="B17" s="6" t="s">
        <v>991</v>
      </c>
      <c r="C17" s="22" t="s">
        <v>992</v>
      </c>
      <c r="D17" s="22" t="s">
        <v>993</v>
      </c>
    </row>
    <row r="18" spans="2:4" s="1" customFormat="1" ht="14.85" customHeight="1" x14ac:dyDescent="0.15">
      <c r="B18" s="8" t="s">
        <v>995</v>
      </c>
      <c r="C18" s="23" t="s">
        <v>1005</v>
      </c>
      <c r="D18" s="23"/>
    </row>
    <row r="19" spans="2:4" s="1" customFormat="1" ht="14.85" customHeight="1" x14ac:dyDescent="0.15">
      <c r="B19" s="8" t="s">
        <v>999</v>
      </c>
      <c r="C19" s="23" t="s">
        <v>1006</v>
      </c>
      <c r="D19" s="23" t="s">
        <v>997</v>
      </c>
    </row>
    <row r="20" spans="2:4" s="1" customFormat="1" ht="14.85" customHeight="1" x14ac:dyDescent="0.15">
      <c r="B20" s="8" t="s">
        <v>1002</v>
      </c>
      <c r="C20" s="23" t="s">
        <v>1005</v>
      </c>
      <c r="D20" s="23"/>
    </row>
  </sheetData>
  <mergeCells count="5">
    <mergeCell ref="B15:F15"/>
    <mergeCell ref="B2:B4"/>
    <mergeCell ref="B6:F6"/>
    <mergeCell ref="B8:F8"/>
    <mergeCell ref="C3:G3"/>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57"/>
  <sheetViews>
    <sheetView zoomScaleNormal="100" workbookViewId="0"/>
  </sheetViews>
  <sheetFormatPr defaultRowHeight="14.4" x14ac:dyDescent="0.25"/>
  <cols>
    <col min="1" max="1" width="0.6640625" customWidth="1"/>
    <col min="2" max="2" width="69.33203125" customWidth="1"/>
    <col min="3" max="3" width="18.109375" customWidth="1"/>
    <col min="4" max="4" width="5.88671875" customWidth="1"/>
  </cols>
  <sheetData>
    <row r="1" spans="2:4" s="1" customFormat="1" ht="9" customHeight="1" x14ac:dyDescent="0.15">
      <c r="B1" s="60"/>
    </row>
    <row r="2" spans="2:4" s="1" customFormat="1" ht="22.95" customHeight="1" x14ac:dyDescent="0.15">
      <c r="B2" s="60"/>
      <c r="C2" s="2" t="s">
        <v>0</v>
      </c>
    </row>
    <row r="3" spans="2:4" s="1" customFormat="1" ht="5.85" customHeight="1" x14ac:dyDescent="0.15">
      <c r="B3" s="60"/>
      <c r="C3" s="81"/>
    </row>
    <row r="4" spans="2:4" s="1" customFormat="1" ht="11.1" customHeight="1" x14ac:dyDescent="0.15">
      <c r="C4" s="81"/>
    </row>
    <row r="5" spans="2:4" s="1" customFormat="1" ht="33" customHeight="1" x14ac:dyDescent="0.15">
      <c r="B5" s="61" t="s">
        <v>1065</v>
      </c>
      <c r="C5" s="61"/>
    </row>
    <row r="6" spans="2:4" s="1" customFormat="1" ht="14.4" customHeight="1" x14ac:dyDescent="0.15">
      <c r="B6" s="8" t="s">
        <v>1066</v>
      </c>
    </row>
    <row r="7" spans="2:4" s="1" customFormat="1" ht="2.1" customHeight="1" x14ac:dyDescent="0.15"/>
    <row r="8" spans="2:4" s="1" customFormat="1" ht="19.2" customHeight="1" x14ac:dyDescent="0.15">
      <c r="B8" s="65" t="s">
        <v>1067</v>
      </c>
      <c r="C8" s="65"/>
    </row>
    <row r="9" spans="2:4" s="1" customFormat="1" ht="5.25" customHeight="1" x14ac:dyDescent="0.15"/>
    <row r="10" spans="2:4" s="1" customFormat="1" ht="21.3" customHeight="1" x14ac:dyDescent="0.25">
      <c r="B10" s="24" t="s">
        <v>1010</v>
      </c>
      <c r="C10" s="25">
        <v>17000000000</v>
      </c>
      <c r="D10" s="26" t="s">
        <v>1011</v>
      </c>
    </row>
    <row r="11" spans="2:4" s="1" customFormat="1" ht="21.3" customHeight="1" x14ac:dyDescent="0.25">
      <c r="B11" s="24" t="s">
        <v>1012</v>
      </c>
      <c r="C11" s="25">
        <v>22396324031.349899</v>
      </c>
      <c r="D11" s="26" t="s">
        <v>1013</v>
      </c>
    </row>
    <row r="12" spans="2:4" s="1" customFormat="1" ht="21.3" customHeight="1" x14ac:dyDescent="0.25">
      <c r="B12" s="24" t="s">
        <v>1014</v>
      </c>
      <c r="C12" s="25">
        <v>266500000</v>
      </c>
      <c r="D12" s="26" t="s">
        <v>1015</v>
      </c>
    </row>
    <row r="13" spans="2:4" s="1" customFormat="1" ht="21.3" customHeight="1" x14ac:dyDescent="0.25">
      <c r="B13" s="24" t="s">
        <v>1016</v>
      </c>
      <c r="C13" s="25">
        <v>924924584.82000005</v>
      </c>
      <c r="D13" s="26" t="s">
        <v>1017</v>
      </c>
    </row>
    <row r="14" spans="2:4" s="1" customFormat="1" ht="21.3" customHeight="1" x14ac:dyDescent="0.25">
      <c r="B14" s="24" t="s">
        <v>1018</v>
      </c>
      <c r="C14" s="27">
        <v>0.38751462448058399</v>
      </c>
      <c r="D14" s="28"/>
    </row>
    <row r="15" spans="2:4" s="1" customFormat="1" ht="5.25" customHeight="1" x14ac:dyDescent="0.15"/>
    <row r="16" spans="2:4" s="1" customFormat="1" ht="19.2" customHeight="1" x14ac:dyDescent="0.15">
      <c r="B16" s="65" t="s">
        <v>1068</v>
      </c>
      <c r="C16" s="65"/>
    </row>
    <row r="17" spans="2:4" s="1" customFormat="1" ht="5.25" customHeight="1" x14ac:dyDescent="0.15"/>
    <row r="18" spans="2:4" s="1" customFormat="1" ht="21.3" customHeight="1" x14ac:dyDescent="0.25">
      <c r="B18" s="24" t="s">
        <v>1019</v>
      </c>
      <c r="C18" s="25">
        <v>18328706048.034199</v>
      </c>
      <c r="D18" s="26" t="s">
        <v>1020</v>
      </c>
    </row>
    <row r="19" spans="2:4" s="1" customFormat="1" ht="21.3" customHeight="1" x14ac:dyDescent="0.25">
      <c r="B19" s="24" t="s">
        <v>1021</v>
      </c>
      <c r="C19" s="27">
        <v>1.07815917929613</v>
      </c>
      <c r="D19" s="29" t="s">
        <v>1022</v>
      </c>
    </row>
    <row r="20" spans="2:4" s="1" customFormat="1" ht="21.3" customHeight="1" x14ac:dyDescent="0.25">
      <c r="B20" s="3" t="s">
        <v>1023</v>
      </c>
      <c r="C20" s="30" t="s">
        <v>1024</v>
      </c>
      <c r="D20" s="31" t="s">
        <v>1025</v>
      </c>
    </row>
    <row r="21" spans="2:4" s="1" customFormat="1" ht="5.25" customHeight="1" x14ac:dyDescent="0.15"/>
    <row r="22" spans="2:4" s="1" customFormat="1" ht="19.2" customHeight="1" x14ac:dyDescent="0.15">
      <c r="B22" s="65" t="s">
        <v>1069</v>
      </c>
      <c r="C22" s="65"/>
    </row>
    <row r="23" spans="2:4" s="1" customFormat="1" ht="5.25" customHeight="1" x14ac:dyDescent="0.15"/>
    <row r="24" spans="2:4" s="1" customFormat="1" ht="21.3" customHeight="1" x14ac:dyDescent="0.25">
      <c r="B24" s="24" t="s">
        <v>1026</v>
      </c>
      <c r="C24" s="25">
        <v>269579532.22769099</v>
      </c>
      <c r="D24" s="26" t="s">
        <v>1027</v>
      </c>
    </row>
    <row r="25" spans="2:4" s="1" customFormat="1" ht="21.3" customHeight="1" x14ac:dyDescent="0.25">
      <c r="B25" s="24" t="s">
        <v>1028</v>
      </c>
      <c r="C25" s="25">
        <v>924924584.82000005</v>
      </c>
      <c r="D25" s="26" t="s">
        <v>1029</v>
      </c>
    </row>
    <row r="26" spans="2:4" s="1" customFormat="1" ht="21.3" customHeight="1" x14ac:dyDescent="0.25">
      <c r="B26" s="24" t="s">
        <v>1030</v>
      </c>
      <c r="C26" s="32">
        <v>0</v>
      </c>
      <c r="D26" s="26" t="s">
        <v>1031</v>
      </c>
    </row>
    <row r="27" spans="2:4" s="1" customFormat="1" ht="21.3" customHeight="1" x14ac:dyDescent="0.25">
      <c r="B27" s="24" t="s">
        <v>1019</v>
      </c>
      <c r="C27" s="25">
        <v>18328706048.034199</v>
      </c>
      <c r="D27" s="26"/>
    </row>
    <row r="28" spans="2:4" s="1" customFormat="1" ht="21.3" customHeight="1" x14ac:dyDescent="0.25">
      <c r="B28" s="24" t="s">
        <v>1032</v>
      </c>
      <c r="C28" s="27">
        <v>1.14842412735776</v>
      </c>
      <c r="D28" s="29" t="s">
        <v>1022</v>
      </c>
    </row>
    <row r="29" spans="2:4" s="1" customFormat="1" ht="21.3" customHeight="1" x14ac:dyDescent="0.25">
      <c r="B29" s="3" t="s">
        <v>1033</v>
      </c>
      <c r="C29" s="30" t="s">
        <v>1024</v>
      </c>
      <c r="D29" s="31" t="s">
        <v>1034</v>
      </c>
    </row>
    <row r="30" spans="2:4" s="1" customFormat="1" ht="5.25" customHeight="1" x14ac:dyDescent="0.15"/>
    <row r="31" spans="2:4" s="1" customFormat="1" ht="19.2" customHeight="1" x14ac:dyDescent="0.15">
      <c r="B31" s="65" t="s">
        <v>1070</v>
      </c>
      <c r="C31" s="65"/>
    </row>
    <row r="32" spans="2:4" s="1" customFormat="1" ht="5.25" customHeight="1" x14ac:dyDescent="0.15"/>
    <row r="33" spans="2:4" s="1" customFormat="1" ht="21.3" customHeight="1" x14ac:dyDescent="0.25">
      <c r="B33" s="24" t="s">
        <v>1035</v>
      </c>
      <c r="C33" s="25">
        <v>4359770575.0500402</v>
      </c>
      <c r="D33" s="26" t="s">
        <v>1036</v>
      </c>
    </row>
    <row r="34" spans="2:4" s="1" customFormat="1" ht="21.3" customHeight="1" x14ac:dyDescent="0.25">
      <c r="B34" s="24" t="s">
        <v>1037</v>
      </c>
      <c r="C34" s="25">
        <v>4359770575.0500402</v>
      </c>
      <c r="D34" s="26"/>
    </row>
    <row r="35" spans="2:4" s="1" customFormat="1" ht="21.3" customHeight="1" x14ac:dyDescent="0.25">
      <c r="B35" s="24" t="s">
        <v>1038</v>
      </c>
      <c r="C35" s="25">
        <v>0</v>
      </c>
      <c r="D35" s="26"/>
    </row>
    <row r="36" spans="2:4" s="1" customFormat="1" ht="21.3" customHeight="1" x14ac:dyDescent="0.25">
      <c r="B36" s="24" t="s">
        <v>1039</v>
      </c>
      <c r="C36" s="33" t="s">
        <v>1</v>
      </c>
      <c r="D36" s="26"/>
    </row>
    <row r="37" spans="2:4" s="1" customFormat="1" ht="21.3" customHeight="1" x14ac:dyDescent="0.25">
      <c r="B37" s="24" t="s">
        <v>1040</v>
      </c>
      <c r="C37" s="33" t="s">
        <v>1</v>
      </c>
      <c r="D37" s="28"/>
    </row>
    <row r="38" spans="2:4" s="1" customFormat="1" ht="21.3" customHeight="1" x14ac:dyDescent="0.25">
      <c r="B38" s="24" t="s">
        <v>1041</v>
      </c>
      <c r="C38" s="25">
        <v>19523210165.081902</v>
      </c>
      <c r="D38" s="26" t="s">
        <v>1042</v>
      </c>
    </row>
    <row r="39" spans="2:4" s="1" customFormat="1" ht="21.3" customHeight="1" x14ac:dyDescent="0.25">
      <c r="B39" s="24" t="s">
        <v>1019</v>
      </c>
      <c r="C39" s="25">
        <v>18328706048.034199</v>
      </c>
      <c r="D39" s="28"/>
    </row>
    <row r="40" spans="2:4" s="1" customFormat="1" ht="21.3" customHeight="1" x14ac:dyDescent="0.25">
      <c r="B40" s="24" t="s">
        <v>1043</v>
      </c>
      <c r="C40" s="25">
        <v>269579532.22769099</v>
      </c>
      <c r="D40" s="28"/>
    </row>
    <row r="41" spans="2:4" s="1" customFormat="1" ht="21.3" customHeight="1" x14ac:dyDescent="0.25">
      <c r="B41" s="24" t="s">
        <v>1044</v>
      </c>
      <c r="C41" s="25">
        <v>924924584.82000005</v>
      </c>
      <c r="D41" s="28"/>
    </row>
    <row r="42" spans="2:4" s="1" customFormat="1" ht="21.3" customHeight="1" x14ac:dyDescent="0.25">
      <c r="B42" s="24" t="s">
        <v>1040</v>
      </c>
      <c r="C42" s="33" t="s">
        <v>1</v>
      </c>
      <c r="D42" s="28"/>
    </row>
    <row r="43" spans="2:4" s="1" customFormat="1" ht="21.3" customHeight="1" x14ac:dyDescent="0.25">
      <c r="B43" s="24" t="s">
        <v>1045</v>
      </c>
      <c r="C43" s="25">
        <v>1788950000</v>
      </c>
      <c r="D43" s="26" t="s">
        <v>1046</v>
      </c>
    </row>
    <row r="44" spans="2:4" s="1" customFormat="1" ht="21.3" customHeight="1" x14ac:dyDescent="0.25">
      <c r="B44" s="24" t="s">
        <v>1047</v>
      </c>
      <c r="C44" s="25">
        <v>87523355.084925398</v>
      </c>
      <c r="D44" s="26" t="s">
        <v>1048</v>
      </c>
    </row>
    <row r="45" spans="2:4" s="1" customFormat="1" ht="21.3" customHeight="1" x14ac:dyDescent="0.25">
      <c r="B45" s="24" t="s">
        <v>1049</v>
      </c>
      <c r="C45" s="25">
        <v>17000000000</v>
      </c>
      <c r="D45" s="26" t="s">
        <v>1050</v>
      </c>
    </row>
    <row r="46" spans="2:4" s="1" customFormat="1" ht="21.3" customHeight="1" x14ac:dyDescent="0.25">
      <c r="B46" s="24" t="s">
        <v>1051</v>
      </c>
      <c r="C46" s="25">
        <v>5006507385.0470104</v>
      </c>
      <c r="D46" s="28"/>
    </row>
    <row r="47" spans="2:4" s="1" customFormat="1" ht="21.3" customHeight="1" x14ac:dyDescent="0.25">
      <c r="B47" s="3" t="s">
        <v>1052</v>
      </c>
      <c r="C47" s="30" t="s">
        <v>1024</v>
      </c>
      <c r="D47" s="28"/>
    </row>
    <row r="48" spans="2:4" s="1" customFormat="1" ht="5.25" customHeight="1" x14ac:dyDescent="0.15"/>
    <row r="49" spans="2:4" s="1" customFormat="1" ht="19.649999999999999" customHeight="1" x14ac:dyDescent="0.15">
      <c r="B49" s="65" t="s">
        <v>1071</v>
      </c>
      <c r="C49" s="65"/>
    </row>
    <row r="50" spans="2:4" s="1" customFormat="1" ht="5.25" customHeight="1" x14ac:dyDescent="0.15"/>
    <row r="51" spans="2:4" s="1" customFormat="1" ht="21.3" customHeight="1" x14ac:dyDescent="0.25">
      <c r="B51" s="24" t="s">
        <v>1053</v>
      </c>
      <c r="C51" s="25">
        <v>2262381097.88094</v>
      </c>
      <c r="D51" s="26" t="s">
        <v>1054</v>
      </c>
    </row>
    <row r="52" spans="2:4" s="1" customFormat="1" ht="21.3" customHeight="1" x14ac:dyDescent="0.25">
      <c r="B52" s="24" t="s">
        <v>1055</v>
      </c>
      <c r="C52" s="25">
        <v>-265688713.41097301</v>
      </c>
      <c r="D52" s="26" t="s">
        <v>1056</v>
      </c>
    </row>
    <row r="53" spans="2:4" s="1" customFormat="1" ht="21.3" customHeight="1" x14ac:dyDescent="0.25">
      <c r="B53" s="24" t="s">
        <v>1057</v>
      </c>
      <c r="C53" s="25">
        <v>1996692384.46997</v>
      </c>
      <c r="D53" s="26"/>
    </row>
    <row r="54" spans="2:4" s="1" customFormat="1" ht="21.3" customHeight="1" x14ac:dyDescent="0.25">
      <c r="B54" s="3" t="s">
        <v>1058</v>
      </c>
      <c r="C54" s="30" t="s">
        <v>1024</v>
      </c>
      <c r="D54" s="26"/>
    </row>
    <row r="55" spans="2:4" s="1" customFormat="1" ht="21.3" customHeight="1" x14ac:dyDescent="0.25">
      <c r="B55" s="24" t="s">
        <v>1059</v>
      </c>
      <c r="C55" s="25">
        <v>241865115.86091501</v>
      </c>
      <c r="D55" s="26" t="s">
        <v>1060</v>
      </c>
    </row>
    <row r="56" spans="2:4" s="1" customFormat="1" ht="21.3" customHeight="1" x14ac:dyDescent="0.25">
      <c r="B56" s="24" t="s">
        <v>1061</v>
      </c>
      <c r="C56" s="25">
        <v>150000</v>
      </c>
      <c r="D56" s="26" t="s">
        <v>1062</v>
      </c>
    </row>
    <row r="57" spans="2:4" s="1" customFormat="1" ht="21.3" customHeight="1" x14ac:dyDescent="0.25">
      <c r="B57" s="24" t="s">
        <v>1063</v>
      </c>
      <c r="C57" s="25">
        <v>241715115.86091501</v>
      </c>
      <c r="D57" s="26" t="s">
        <v>1064</v>
      </c>
    </row>
  </sheetData>
  <mergeCells count="8">
    <mergeCell ref="B1:B3"/>
    <mergeCell ref="B16:C16"/>
    <mergeCell ref="B22:C22"/>
    <mergeCell ref="B31:C31"/>
    <mergeCell ref="B49:C49"/>
    <mergeCell ref="B5:C5"/>
    <mergeCell ref="B8:C8"/>
    <mergeCell ref="C3:C4"/>
  </mergeCells>
  <pageMargins left="0.7" right="0.7" top="0.75" bottom="0.75" header="0.3" footer="0.3"/>
  <pageSetup paperSize="9" scale="76" orientation="portrait" r:id="rId1"/>
  <headerFooter alignWithMargins="0">
    <oddFooter>&amp;R_x000D_&amp;1#&amp;"Aptos"&amp;10&amp;K0078D7 Classification : Internal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59"/>
  <sheetViews>
    <sheetView zoomScaleNormal="100" workbookViewId="0"/>
  </sheetViews>
  <sheetFormatPr defaultRowHeight="14.4" x14ac:dyDescent="0.25"/>
  <cols>
    <col min="1" max="1" width="0.33203125" customWidth="1"/>
    <col min="2" max="2" width="14.77734375" customWidth="1"/>
    <col min="3" max="3" width="14.6640625" customWidth="1"/>
    <col min="4" max="4" width="17.21875" customWidth="1"/>
    <col min="5" max="6" width="14.6640625" customWidth="1"/>
    <col min="7" max="7" width="8.6640625" customWidth="1"/>
  </cols>
  <sheetData>
    <row r="1" spans="2:7" s="1" customFormat="1" ht="9" customHeight="1" x14ac:dyDescent="0.15">
      <c r="B1" s="60"/>
    </row>
    <row r="2" spans="2:7" s="1" customFormat="1" ht="22.95" customHeight="1" x14ac:dyDescent="0.15">
      <c r="B2" s="60"/>
      <c r="D2" s="62" t="s">
        <v>0</v>
      </c>
      <c r="E2" s="62"/>
      <c r="F2" s="62"/>
      <c r="G2" s="62"/>
    </row>
    <row r="3" spans="2:7" s="1" customFormat="1" ht="5.85" customHeight="1" x14ac:dyDescent="0.15">
      <c r="B3" s="60"/>
    </row>
    <row r="4" spans="2:7" s="1" customFormat="1" ht="1.05" customHeight="1" x14ac:dyDescent="0.15"/>
    <row r="5" spans="2:7" s="1" customFormat="1" ht="33" customHeight="1" x14ac:dyDescent="0.15">
      <c r="B5" s="61" t="s">
        <v>1111</v>
      </c>
      <c r="C5" s="61"/>
      <c r="D5" s="61"/>
      <c r="E5" s="61"/>
      <c r="F5" s="61"/>
      <c r="G5" s="61"/>
    </row>
    <row r="6" spans="2:7" s="1" customFormat="1" ht="6.3" customHeight="1" x14ac:dyDescent="0.15"/>
    <row r="7" spans="2:7" s="1" customFormat="1" ht="24.45" customHeight="1" x14ac:dyDescent="0.15">
      <c r="B7" s="9" t="s">
        <v>1113</v>
      </c>
      <c r="C7" s="4">
        <v>46295</v>
      </c>
      <c r="D7" s="42" t="s">
        <v>1112</v>
      </c>
    </row>
    <row r="8" spans="2:7" s="1" customFormat="1" ht="4.2" customHeight="1" x14ac:dyDescent="0.15"/>
    <row r="9" spans="2:7" s="1" customFormat="1" ht="19.2" customHeight="1" x14ac:dyDescent="0.15">
      <c r="B9" s="80" t="s">
        <v>1114</v>
      </c>
      <c r="C9" s="80"/>
      <c r="D9" s="80"/>
      <c r="E9" s="80"/>
      <c r="F9" s="80"/>
      <c r="G9" s="80"/>
    </row>
    <row r="10" spans="2:7" s="1" customFormat="1" ht="2.1" customHeight="1" x14ac:dyDescent="0.15"/>
    <row r="11" spans="2:7" s="1" customFormat="1" ht="11.1" customHeight="1" x14ac:dyDescent="0.15">
      <c r="B11" s="82" t="s">
        <v>1115</v>
      </c>
      <c r="C11" s="82"/>
    </row>
    <row r="12" spans="2:7" s="1" customFormat="1" ht="2.7" customHeight="1" x14ac:dyDescent="0.15"/>
    <row r="13" spans="2:7" s="1" customFormat="1" ht="17.100000000000001" customHeight="1" x14ac:dyDescent="0.15">
      <c r="B13" s="83" t="s">
        <v>1072</v>
      </c>
      <c r="C13" s="83"/>
      <c r="D13" s="83"/>
      <c r="E13" s="83"/>
      <c r="F13" s="87">
        <v>22396324031.349899</v>
      </c>
      <c r="G13" s="87"/>
    </row>
    <row r="14" spans="2:7" s="1" customFormat="1" ht="17.100000000000001" customHeight="1" x14ac:dyDescent="0.15">
      <c r="B14" s="84" t="s">
        <v>1073</v>
      </c>
      <c r="C14" s="84"/>
      <c r="D14" s="84"/>
      <c r="E14" s="84"/>
      <c r="F14" s="88">
        <v>22396324031.349899</v>
      </c>
      <c r="G14" s="88"/>
    </row>
    <row r="15" spans="2:7" s="1" customFormat="1" ht="17.100000000000001" customHeight="1" x14ac:dyDescent="0.15">
      <c r="B15" s="84" t="s">
        <v>1074</v>
      </c>
      <c r="C15" s="84"/>
      <c r="D15" s="84"/>
      <c r="E15" s="84"/>
      <c r="F15" s="88">
        <v>4359770575.0500402</v>
      </c>
      <c r="G15" s="88"/>
    </row>
    <row r="16" spans="2:7" s="1" customFormat="1" ht="17.100000000000001" customHeight="1" x14ac:dyDescent="0.15">
      <c r="B16" s="84" t="s">
        <v>499</v>
      </c>
      <c r="C16" s="84"/>
      <c r="D16" s="84"/>
      <c r="E16" s="84"/>
      <c r="F16" s="88">
        <v>142329</v>
      </c>
      <c r="G16" s="88"/>
    </row>
    <row r="17" spans="2:7" s="1" customFormat="1" ht="17.100000000000001" customHeight="1" x14ac:dyDescent="0.15">
      <c r="B17" s="84" t="s">
        <v>1075</v>
      </c>
      <c r="C17" s="84"/>
      <c r="D17" s="84"/>
      <c r="E17" s="84"/>
      <c r="F17" s="88">
        <v>297676</v>
      </c>
      <c r="G17" s="88"/>
    </row>
    <row r="18" spans="2:7" s="1" customFormat="1" ht="17.100000000000001" customHeight="1" x14ac:dyDescent="0.15">
      <c r="B18" s="84" t="s">
        <v>1076</v>
      </c>
      <c r="C18" s="84"/>
      <c r="D18" s="84"/>
      <c r="E18" s="84"/>
      <c r="F18" s="88">
        <v>157356.01340099401</v>
      </c>
      <c r="G18" s="88"/>
    </row>
    <row r="19" spans="2:7" s="1" customFormat="1" ht="17.100000000000001" customHeight="1" x14ac:dyDescent="0.15">
      <c r="B19" s="84" t="s">
        <v>1077</v>
      </c>
      <c r="C19" s="84"/>
      <c r="D19" s="84"/>
      <c r="E19" s="84"/>
      <c r="F19" s="88">
        <v>75237.251344918404</v>
      </c>
      <c r="G19" s="88"/>
    </row>
    <row r="20" spans="2:7" s="1" customFormat="1" ht="17.100000000000001" customHeight="1" x14ac:dyDescent="0.15">
      <c r="B20" s="84" t="s">
        <v>1078</v>
      </c>
      <c r="C20" s="84"/>
      <c r="D20" s="84"/>
      <c r="E20" s="84"/>
      <c r="F20" s="89">
        <v>0.51062200983277595</v>
      </c>
      <c r="G20" s="89"/>
    </row>
    <row r="21" spans="2:7" s="1" customFormat="1" ht="17.100000000000001" customHeight="1" x14ac:dyDescent="0.15">
      <c r="B21" s="84" t="s">
        <v>1079</v>
      </c>
      <c r="C21" s="84"/>
      <c r="D21" s="84"/>
      <c r="E21" s="84"/>
      <c r="F21" s="89">
        <v>0.580631104724879</v>
      </c>
      <c r="G21" s="89"/>
    </row>
    <row r="22" spans="2:7" s="1" customFormat="1" ht="17.100000000000001" customHeight="1" x14ac:dyDescent="0.15">
      <c r="B22" s="84" t="s">
        <v>1080</v>
      </c>
      <c r="C22" s="84"/>
      <c r="D22" s="84"/>
      <c r="E22" s="84"/>
      <c r="F22" s="90">
        <v>5.4719410970869502</v>
      </c>
      <c r="G22" s="90"/>
    </row>
    <row r="23" spans="2:7" s="1" customFormat="1" ht="17.100000000000001" customHeight="1" x14ac:dyDescent="0.15">
      <c r="B23" s="84" t="s">
        <v>1081</v>
      </c>
      <c r="C23" s="84"/>
      <c r="D23" s="84"/>
      <c r="E23" s="84"/>
      <c r="F23" s="90">
        <v>15.4539340308206</v>
      </c>
      <c r="G23" s="90"/>
    </row>
    <row r="24" spans="2:7" s="1" customFormat="1" ht="17.100000000000001" customHeight="1" x14ac:dyDescent="0.15">
      <c r="B24" s="84" t="s">
        <v>1082</v>
      </c>
      <c r="C24" s="84"/>
      <c r="D24" s="84"/>
      <c r="E24" s="84"/>
      <c r="F24" s="90">
        <v>20.925864597281699</v>
      </c>
      <c r="G24" s="90"/>
    </row>
    <row r="25" spans="2:7" s="1" customFormat="1" ht="17.100000000000001" customHeight="1" x14ac:dyDescent="0.15">
      <c r="B25" s="84" t="s">
        <v>1083</v>
      </c>
      <c r="C25" s="84"/>
      <c r="D25" s="84"/>
      <c r="E25" s="84"/>
      <c r="F25" s="89">
        <v>0.87703723215047102</v>
      </c>
      <c r="G25" s="89"/>
    </row>
    <row r="26" spans="2:7" s="1" customFormat="1" ht="17.100000000000001" customHeight="1" x14ac:dyDescent="0.15">
      <c r="B26" s="84" t="s">
        <v>1084</v>
      </c>
      <c r="C26" s="84"/>
      <c r="D26" s="84"/>
      <c r="E26" s="84"/>
      <c r="F26" s="89">
        <v>0.12296276784954201</v>
      </c>
      <c r="G26" s="89"/>
    </row>
    <row r="27" spans="2:7" s="1" customFormat="1" ht="17.100000000000001" customHeight="1" x14ac:dyDescent="0.15">
      <c r="B27" s="84" t="s">
        <v>1085</v>
      </c>
      <c r="C27" s="84"/>
      <c r="D27" s="84"/>
      <c r="E27" s="84"/>
      <c r="F27" s="89">
        <v>2.2216962960495801E-2</v>
      </c>
      <c r="G27" s="89"/>
    </row>
    <row r="28" spans="2:7" s="1" customFormat="1" ht="17.100000000000001" customHeight="1" x14ac:dyDescent="0.15">
      <c r="B28" s="84" t="s">
        <v>1086</v>
      </c>
      <c r="C28" s="84"/>
      <c r="D28" s="84"/>
      <c r="E28" s="84"/>
      <c r="F28" s="89">
        <v>2.1572615986379301E-2</v>
      </c>
      <c r="G28" s="89"/>
    </row>
    <row r="29" spans="2:7" s="1" customFormat="1" ht="17.100000000000001" customHeight="1" x14ac:dyDescent="0.15">
      <c r="B29" s="84" t="s">
        <v>1087</v>
      </c>
      <c r="C29" s="84"/>
      <c r="D29" s="84"/>
      <c r="E29" s="84"/>
      <c r="F29" s="89">
        <v>2.6812795476357901E-2</v>
      </c>
      <c r="G29" s="89"/>
    </row>
    <row r="30" spans="2:7" s="1" customFormat="1" ht="17.100000000000001" customHeight="1" x14ac:dyDescent="0.15">
      <c r="B30" s="84" t="s">
        <v>1088</v>
      </c>
      <c r="C30" s="84"/>
      <c r="D30" s="84"/>
      <c r="E30" s="84"/>
      <c r="F30" s="90">
        <v>8.2240002456957502</v>
      </c>
      <c r="G30" s="90"/>
    </row>
    <row r="31" spans="2:7" s="1" customFormat="1" ht="17.100000000000001" customHeight="1" x14ac:dyDescent="0.15">
      <c r="B31" s="84" t="s">
        <v>1089</v>
      </c>
      <c r="C31" s="84"/>
      <c r="D31" s="84"/>
      <c r="E31" s="84"/>
      <c r="F31" s="90">
        <v>7.3282624100915896</v>
      </c>
      <c r="G31" s="90"/>
    </row>
    <row r="32" spans="2:7" s="1" customFormat="1" ht="17.100000000000001" customHeight="1" x14ac:dyDescent="0.15">
      <c r="B32" s="85" t="s">
        <v>1090</v>
      </c>
      <c r="C32" s="85"/>
      <c r="D32" s="85"/>
      <c r="E32" s="85"/>
      <c r="F32" s="91">
        <v>4.2855986663546599E-4</v>
      </c>
      <c r="G32" s="91"/>
    </row>
    <row r="33" spans="2:8" s="1" customFormat="1" ht="5.25" customHeight="1" x14ac:dyDescent="0.15"/>
    <row r="34" spans="2:8" s="1" customFormat="1" ht="19.2" customHeight="1" x14ac:dyDescent="0.15">
      <c r="B34" s="80" t="s">
        <v>1116</v>
      </c>
      <c r="C34" s="80"/>
      <c r="D34" s="80"/>
      <c r="E34" s="80"/>
      <c r="F34" s="80"/>
    </row>
    <row r="35" spans="2:8" s="1" customFormat="1" ht="5.25" customHeight="1" x14ac:dyDescent="0.15"/>
    <row r="36" spans="2:8" s="1" customFormat="1" ht="21.3" customHeight="1" x14ac:dyDescent="0.25">
      <c r="B36" s="86" t="s">
        <v>1091</v>
      </c>
      <c r="C36" s="86"/>
      <c r="D36" s="86"/>
      <c r="E36" s="86"/>
      <c r="F36" s="92">
        <v>924924584.82000005</v>
      </c>
      <c r="G36" s="92"/>
    </row>
    <row r="37" spans="2:8" s="1" customFormat="1" ht="5.25" customHeight="1" x14ac:dyDescent="0.15"/>
    <row r="38" spans="2:8" s="1" customFormat="1" ht="19.2" customHeight="1" x14ac:dyDescent="0.15">
      <c r="B38" s="80" t="s">
        <v>1117</v>
      </c>
      <c r="C38" s="80"/>
      <c r="D38" s="80"/>
      <c r="E38" s="80"/>
      <c r="F38" s="80"/>
    </row>
    <row r="39" spans="2:8" s="1" customFormat="1" ht="5.25" customHeight="1" x14ac:dyDescent="0.15"/>
    <row r="40" spans="2:8" s="1" customFormat="1" ht="13.35" customHeight="1" x14ac:dyDescent="0.15">
      <c r="B40" s="34"/>
      <c r="C40" s="35" t="s">
        <v>1092</v>
      </c>
      <c r="D40" s="35" t="s">
        <v>1092</v>
      </c>
      <c r="E40" s="35" t="s">
        <v>1092</v>
      </c>
      <c r="F40" s="35" t="s">
        <v>1092</v>
      </c>
      <c r="G40" s="93" t="s">
        <v>1092</v>
      </c>
      <c r="H40" s="93"/>
    </row>
    <row r="41" spans="2:8" s="1" customFormat="1" ht="10.65" customHeight="1" x14ac:dyDescent="0.15">
      <c r="B41" s="36" t="s">
        <v>945</v>
      </c>
      <c r="C41" s="37" t="s">
        <v>1093</v>
      </c>
      <c r="D41" s="37" t="s">
        <v>1094</v>
      </c>
      <c r="E41" s="37" t="s">
        <v>1095</v>
      </c>
      <c r="F41" s="37" t="s">
        <v>1096</v>
      </c>
      <c r="G41" s="94" t="s">
        <v>1097</v>
      </c>
      <c r="H41" s="94"/>
    </row>
    <row r="42" spans="2:8" s="1" customFormat="1" ht="14.4" customHeight="1" x14ac:dyDescent="0.15">
      <c r="B42" s="38" t="s">
        <v>12</v>
      </c>
      <c r="C42" s="12" t="s">
        <v>1098</v>
      </c>
      <c r="D42" s="12" t="s">
        <v>1098</v>
      </c>
      <c r="E42" s="12" t="s">
        <v>1098</v>
      </c>
      <c r="F42" s="12" t="s">
        <v>1098</v>
      </c>
      <c r="G42" s="95" t="s">
        <v>1098</v>
      </c>
      <c r="H42" s="95"/>
    </row>
    <row r="43" spans="2:8" s="1" customFormat="1" ht="12.75" customHeight="1" x14ac:dyDescent="0.15">
      <c r="B43" s="39" t="s">
        <v>944</v>
      </c>
      <c r="C43" s="40" t="s">
        <v>1099</v>
      </c>
      <c r="D43" s="40" t="s">
        <v>1100</v>
      </c>
      <c r="E43" s="40" t="s">
        <v>1101</v>
      </c>
      <c r="F43" s="40" t="s">
        <v>1102</v>
      </c>
      <c r="G43" s="96" t="s">
        <v>1103</v>
      </c>
      <c r="H43" s="96"/>
    </row>
    <row r="44" spans="2:8" s="1" customFormat="1" ht="12.75" customHeight="1" x14ac:dyDescent="0.15">
      <c r="B44" s="38" t="s">
        <v>949</v>
      </c>
      <c r="C44" s="12" t="s">
        <v>3</v>
      </c>
      <c r="D44" s="12" t="s">
        <v>3</v>
      </c>
      <c r="E44" s="12" t="s">
        <v>3</v>
      </c>
      <c r="F44" s="12" t="s">
        <v>3</v>
      </c>
      <c r="G44" s="95" t="s">
        <v>3</v>
      </c>
      <c r="H44" s="95"/>
    </row>
    <row r="45" spans="2:8" s="1" customFormat="1" ht="12.75" customHeight="1" x14ac:dyDescent="0.15">
      <c r="B45" s="39" t="s">
        <v>1104</v>
      </c>
      <c r="C45" s="13">
        <v>45000000</v>
      </c>
      <c r="D45" s="13">
        <v>50000000</v>
      </c>
      <c r="E45" s="13">
        <v>46500000</v>
      </c>
      <c r="F45" s="13">
        <v>100000000</v>
      </c>
      <c r="G45" s="97">
        <v>25000000</v>
      </c>
      <c r="H45" s="97"/>
    </row>
    <row r="46" spans="2:8" s="1" customFormat="1" ht="12.75" customHeight="1" x14ac:dyDescent="0.15">
      <c r="B46" s="39" t="s">
        <v>948</v>
      </c>
      <c r="C46" s="14">
        <v>46560</v>
      </c>
      <c r="D46" s="14">
        <v>50213</v>
      </c>
      <c r="E46" s="14">
        <v>46682</v>
      </c>
      <c r="F46" s="14">
        <v>49482</v>
      </c>
      <c r="G46" s="73">
        <v>49848</v>
      </c>
      <c r="H46" s="73"/>
    </row>
    <row r="47" spans="2:8" s="1" customFormat="1" ht="12.75" customHeight="1" x14ac:dyDescent="0.15">
      <c r="B47" s="39" t="s">
        <v>950</v>
      </c>
      <c r="C47" s="12" t="s">
        <v>1105</v>
      </c>
      <c r="D47" s="12" t="s">
        <v>1105</v>
      </c>
      <c r="E47" s="12" t="s">
        <v>1105</v>
      </c>
      <c r="F47" s="12" t="s">
        <v>1105</v>
      </c>
      <c r="G47" s="95" t="s">
        <v>1105</v>
      </c>
      <c r="H47" s="95"/>
    </row>
    <row r="48" spans="2:8" s="1" customFormat="1" ht="12.75" customHeight="1" x14ac:dyDescent="0.15">
      <c r="B48" s="38" t="s">
        <v>951</v>
      </c>
      <c r="C48" s="15">
        <v>8.0000000000000002E-3</v>
      </c>
      <c r="D48" s="15">
        <v>1.4500000000000001E-2</v>
      </c>
      <c r="E48" s="15">
        <v>0</v>
      </c>
      <c r="F48" s="15">
        <v>3.1E-2</v>
      </c>
      <c r="G48" s="98">
        <v>3.4000000000000002E-2</v>
      </c>
      <c r="H48" s="98"/>
    </row>
    <row r="49" spans="2:8" s="1" customFormat="1" ht="12.3" customHeight="1" x14ac:dyDescent="0.15">
      <c r="B49" s="38" t="s">
        <v>1106</v>
      </c>
      <c r="C49" s="12" t="s">
        <v>1107</v>
      </c>
      <c r="D49" s="12" t="s">
        <v>1107</v>
      </c>
      <c r="E49" s="12" t="s">
        <v>1107</v>
      </c>
      <c r="F49" s="12" t="s">
        <v>1107</v>
      </c>
      <c r="G49" s="95" t="s">
        <v>1107</v>
      </c>
      <c r="H49" s="95"/>
    </row>
    <row r="50" spans="2:8" s="1" customFormat="1" ht="10.65" customHeight="1" x14ac:dyDescent="0.15">
      <c r="B50" s="38" t="s">
        <v>1108</v>
      </c>
      <c r="C50" s="12" t="s">
        <v>996</v>
      </c>
      <c r="D50" s="12" t="s">
        <v>996</v>
      </c>
      <c r="E50" s="12" t="s">
        <v>996</v>
      </c>
      <c r="F50" s="12" t="s">
        <v>996</v>
      </c>
      <c r="G50" s="95" t="s">
        <v>996</v>
      </c>
      <c r="H50" s="95"/>
    </row>
    <row r="51" spans="2:8" s="1" customFormat="1" ht="14.85" customHeight="1" x14ac:dyDescent="0.15">
      <c r="B51" s="38" t="s">
        <v>1109</v>
      </c>
      <c r="C51" s="12" t="s">
        <v>1110</v>
      </c>
      <c r="D51" s="12" t="s">
        <v>1110</v>
      </c>
      <c r="E51" s="12" t="s">
        <v>1110</v>
      </c>
      <c r="F51" s="12" t="s">
        <v>1110</v>
      </c>
      <c r="G51" s="95" t="s">
        <v>1110</v>
      </c>
      <c r="H51" s="95"/>
    </row>
    <row r="52" spans="2:8" s="1" customFormat="1" ht="26.1" customHeight="1" x14ac:dyDescent="0.15"/>
    <row r="53" spans="2:8" s="1" customFormat="1" ht="19.2" customHeight="1" x14ac:dyDescent="0.15">
      <c r="B53" s="80" t="s">
        <v>1118</v>
      </c>
      <c r="C53" s="80"/>
      <c r="D53" s="80"/>
      <c r="E53" s="80"/>
      <c r="F53" s="80"/>
    </row>
    <row r="54" spans="2:8" s="1" customFormat="1" ht="5.25" customHeight="1" x14ac:dyDescent="0.15"/>
    <row r="55" spans="2:8" s="1" customFormat="1" ht="19.2" customHeight="1" x14ac:dyDescent="0.15">
      <c r="B55" s="8" t="s">
        <v>1119</v>
      </c>
    </row>
    <row r="56" spans="2:8" s="1" customFormat="1" ht="5.25" customHeight="1" x14ac:dyDescent="0.15"/>
    <row r="57" spans="2:8" s="1" customFormat="1" ht="19.2" customHeight="1" x14ac:dyDescent="0.15">
      <c r="B57" s="80" t="s">
        <v>1120</v>
      </c>
      <c r="C57" s="80"/>
      <c r="D57" s="80"/>
      <c r="E57" s="80"/>
      <c r="F57" s="80"/>
    </row>
    <row r="58" spans="2:8" s="1" customFormat="1" ht="5.25" customHeight="1" x14ac:dyDescent="0.15"/>
    <row r="59" spans="2:8" s="1" customFormat="1" ht="21.3" customHeight="1" x14ac:dyDescent="0.25">
      <c r="B59" s="41">
        <v>36915353.759999998</v>
      </c>
      <c r="C59" s="24" t="s">
        <v>3</v>
      </c>
    </row>
  </sheetData>
  <mergeCells count="63">
    <mergeCell ref="G51:H51"/>
    <mergeCell ref="G46:H46"/>
    <mergeCell ref="G47:H47"/>
    <mergeCell ref="G48:H48"/>
    <mergeCell ref="G49:H49"/>
    <mergeCell ref="G50:H50"/>
    <mergeCell ref="G41:H41"/>
    <mergeCell ref="G42:H42"/>
    <mergeCell ref="G43:H43"/>
    <mergeCell ref="G44:H44"/>
    <mergeCell ref="G45:H45"/>
    <mergeCell ref="F30:G30"/>
    <mergeCell ref="F31:G31"/>
    <mergeCell ref="F32:G32"/>
    <mergeCell ref="F36:G36"/>
    <mergeCell ref="G40:H40"/>
    <mergeCell ref="F25:G25"/>
    <mergeCell ref="F26:G26"/>
    <mergeCell ref="F27:G27"/>
    <mergeCell ref="F28:G28"/>
    <mergeCell ref="F29:G29"/>
    <mergeCell ref="B53:F53"/>
    <mergeCell ref="B57:F57"/>
    <mergeCell ref="B9:G9"/>
    <mergeCell ref="D2:G2"/>
    <mergeCell ref="F13:G13"/>
    <mergeCell ref="F14:G14"/>
    <mergeCell ref="F15:G15"/>
    <mergeCell ref="F16:G16"/>
    <mergeCell ref="F17:G17"/>
    <mergeCell ref="F18:G18"/>
    <mergeCell ref="F19:G19"/>
    <mergeCell ref="F20:G20"/>
    <mergeCell ref="F21:G21"/>
    <mergeCell ref="F22:G22"/>
    <mergeCell ref="F23:G23"/>
    <mergeCell ref="F24:G24"/>
    <mergeCell ref="B31:E31"/>
    <mergeCell ref="B32:E32"/>
    <mergeCell ref="B34:F34"/>
    <mergeCell ref="B36:E36"/>
    <mergeCell ref="B38:F38"/>
    <mergeCell ref="B26:E26"/>
    <mergeCell ref="B27:E27"/>
    <mergeCell ref="B28:E28"/>
    <mergeCell ref="B29:E29"/>
    <mergeCell ref="B30:E30"/>
    <mergeCell ref="B21:E21"/>
    <mergeCell ref="B22:E22"/>
    <mergeCell ref="B23:E23"/>
    <mergeCell ref="B24:E24"/>
    <mergeCell ref="B25:E25"/>
    <mergeCell ref="B16:E16"/>
    <mergeCell ref="B17:E17"/>
    <mergeCell ref="B18:E18"/>
    <mergeCell ref="B19:E19"/>
    <mergeCell ref="B20:E20"/>
    <mergeCell ref="B1:B3"/>
    <mergeCell ref="B11:C11"/>
    <mergeCell ref="B13:E13"/>
    <mergeCell ref="B14:E14"/>
    <mergeCell ref="B15:E15"/>
    <mergeCell ref="B5:G5"/>
  </mergeCells>
  <pageMargins left="0.7" right="0.7" top="0.75" bottom="0.75" header="0.3" footer="0.3"/>
  <pageSetup paperSize="9" scale="93" orientation="portrait" r:id="rId1"/>
  <headerFooter alignWithMargins="0">
    <oddFooter>&amp;R_x000D_&amp;1#&amp;"Aptos"&amp;10&amp;K0078D7 Classification :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V366"/>
  <sheetViews>
    <sheetView topLeftCell="A2" zoomScaleNormal="100" workbookViewId="0">
      <selection activeCell="B6" sqref="B6:AU6"/>
    </sheetView>
  </sheetViews>
  <sheetFormatPr defaultRowHeight="14.4" x14ac:dyDescent="0.25"/>
  <cols>
    <col min="1" max="1" width="0.44140625" customWidth="1"/>
    <col min="2" max="2" width="12" customWidth="1"/>
    <col min="3" max="3" width="0.33203125" customWidth="1"/>
    <col min="4" max="4" width="0.21875" customWidth="1"/>
    <col min="5" max="5" width="0.5546875" customWidth="1"/>
    <col min="6" max="7" width="0.21875" customWidth="1"/>
    <col min="8" max="9" width="0.5546875" customWidth="1"/>
    <col min="10" max="10" width="0.44140625" customWidth="1"/>
    <col min="11" max="11" width="0.21875" customWidth="1"/>
    <col min="12" max="12" width="0.44140625" customWidth="1"/>
    <col min="13" max="13" width="6" customWidth="1"/>
    <col min="14" max="14" width="7.44140625" customWidth="1"/>
    <col min="15" max="15" width="0.33203125" customWidth="1"/>
    <col min="16" max="16" width="0.21875" customWidth="1"/>
    <col min="17" max="17" width="0.5546875" customWidth="1"/>
    <col min="18" max="19" width="0.21875" customWidth="1"/>
    <col min="20" max="21" width="0.5546875" customWidth="1"/>
    <col min="22" max="22" width="0.44140625" customWidth="1"/>
    <col min="23" max="23" width="0.21875" customWidth="1"/>
    <col min="24" max="24" width="0.5546875" customWidth="1"/>
    <col min="25" max="25" width="7.44140625" customWidth="1"/>
    <col min="26" max="26" width="0.33203125" customWidth="1"/>
    <col min="27" max="27" width="0.21875" customWidth="1"/>
    <col min="28" max="28" width="0.5546875" customWidth="1"/>
    <col min="29" max="30" width="0.21875" customWidth="1"/>
    <col min="31" max="32" width="0.5546875" customWidth="1"/>
    <col min="33" max="33" width="0.44140625" customWidth="1"/>
    <col min="34" max="34" width="0.21875" customWidth="1"/>
    <col min="35" max="35" width="15.109375" customWidth="1"/>
    <col min="36" max="36" width="0.33203125" customWidth="1"/>
    <col min="37" max="37" width="0.21875" customWidth="1"/>
    <col min="38" max="38" width="0.33203125" customWidth="1"/>
    <col min="39" max="41" width="0.21875" customWidth="1"/>
    <col min="42" max="42" width="0.5546875" customWidth="1"/>
    <col min="43" max="43" width="0.21875" customWidth="1"/>
    <col min="44" max="44" width="1" customWidth="1"/>
    <col min="45" max="45" width="8.88671875" customWidth="1"/>
    <col min="46" max="47" width="0.21875" customWidth="1"/>
    <col min="48" max="48" width="0.88671875" customWidth="1"/>
    <col min="49" max="49" width="0.21875" customWidth="1"/>
  </cols>
  <sheetData>
    <row r="1" spans="2:48" s="1" customFormat="1" ht="0.45" customHeight="1" x14ac:dyDescent="0.15"/>
    <row r="2" spans="2:48" s="1" customFormat="1" ht="7.95" customHeight="1" x14ac:dyDescent="0.15">
      <c r="B2" s="60"/>
      <c r="C2" s="60"/>
      <c r="D2" s="60"/>
      <c r="E2" s="60"/>
      <c r="F2" s="60"/>
      <c r="G2" s="60"/>
      <c r="H2" s="60"/>
      <c r="I2" s="60"/>
      <c r="J2" s="60"/>
      <c r="K2" s="60"/>
      <c r="L2" s="60"/>
    </row>
    <row r="3" spans="2:48" s="1" customFormat="1" ht="22.95" customHeight="1" x14ac:dyDescent="0.15">
      <c r="B3" s="60"/>
      <c r="C3" s="60"/>
      <c r="D3" s="60"/>
      <c r="E3" s="60"/>
      <c r="F3" s="60"/>
      <c r="G3" s="60"/>
      <c r="H3" s="60"/>
      <c r="I3" s="60"/>
      <c r="J3" s="60"/>
      <c r="K3" s="60"/>
      <c r="L3" s="60"/>
      <c r="N3" s="62" t="s">
        <v>0</v>
      </c>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row>
    <row r="4" spans="2:48" s="1" customFormat="1" ht="6.3" customHeight="1" x14ac:dyDescent="0.15">
      <c r="B4" s="60"/>
      <c r="C4" s="60"/>
      <c r="D4" s="60"/>
      <c r="E4" s="60"/>
      <c r="F4" s="60"/>
      <c r="G4" s="60"/>
      <c r="H4" s="60"/>
      <c r="I4" s="60"/>
      <c r="J4" s="60"/>
      <c r="K4" s="60"/>
      <c r="L4" s="60"/>
    </row>
    <row r="5" spans="2:48" s="1" customFormat="1" ht="2.7" customHeight="1" x14ac:dyDescent="0.15"/>
    <row r="6" spans="2:48" s="1" customFormat="1" ht="33" customHeight="1" x14ac:dyDescent="0.15">
      <c r="B6" s="61" t="s">
        <v>1246</v>
      </c>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row>
    <row r="7" spans="2:48" s="1" customFormat="1" ht="6.9" customHeight="1" x14ac:dyDescent="0.15"/>
    <row r="8" spans="2:48" s="1" customFormat="1" ht="2.7" customHeight="1" x14ac:dyDescent="0.15">
      <c r="B8" s="64" t="s">
        <v>1113</v>
      </c>
      <c r="C8" s="64"/>
      <c r="D8" s="64"/>
      <c r="E8" s="64"/>
      <c r="F8" s="64"/>
      <c r="G8" s="64"/>
      <c r="H8" s="64"/>
      <c r="I8" s="64"/>
      <c r="J8" s="64"/>
      <c r="K8" s="64"/>
    </row>
    <row r="9" spans="2:48" s="1" customFormat="1" ht="21.3" customHeight="1" x14ac:dyDescent="0.15">
      <c r="B9" s="64"/>
      <c r="C9" s="64"/>
      <c r="D9" s="64"/>
      <c r="E9" s="64"/>
      <c r="F9" s="64"/>
      <c r="G9" s="64"/>
      <c r="H9" s="64"/>
      <c r="I9" s="64"/>
      <c r="J9" s="64"/>
      <c r="K9" s="64"/>
      <c r="N9" s="70">
        <v>46295</v>
      </c>
      <c r="O9" s="70"/>
      <c r="P9" s="70"/>
      <c r="Q9" s="70"/>
      <c r="R9" s="70"/>
      <c r="S9" s="70"/>
      <c r="T9" s="70"/>
      <c r="U9" s="70"/>
      <c r="V9" s="70"/>
      <c r="W9" s="70"/>
      <c r="X9" s="70"/>
    </row>
    <row r="10" spans="2:48" s="1" customFormat="1" ht="5.25" customHeight="1" x14ac:dyDescent="0.15">
      <c r="B10" s="64"/>
      <c r="C10" s="64"/>
      <c r="D10" s="64"/>
      <c r="E10" s="64"/>
      <c r="F10" s="64"/>
      <c r="G10" s="64"/>
      <c r="H10" s="64"/>
      <c r="I10" s="64"/>
      <c r="J10" s="64"/>
      <c r="K10" s="64"/>
    </row>
    <row r="11" spans="2:48" s="1" customFormat="1" ht="2.1" customHeight="1" x14ac:dyDescent="0.15"/>
    <row r="12" spans="2:48" s="1" customFormat="1" ht="19.2" customHeight="1" x14ac:dyDescent="0.15">
      <c r="B12" s="80" t="s">
        <v>1247</v>
      </c>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row>
    <row r="13" spans="2:48" s="1" customFormat="1" ht="5.25" customHeight="1" x14ac:dyDescent="0.15"/>
    <row r="14" spans="2:48" s="1" customFormat="1" ht="14.85" customHeight="1" x14ac:dyDescent="0.15">
      <c r="B14" s="105"/>
      <c r="C14" s="105"/>
      <c r="D14" s="105"/>
      <c r="E14" s="105"/>
      <c r="F14" s="105"/>
      <c r="G14" s="105"/>
      <c r="H14" s="105"/>
      <c r="I14" s="105"/>
      <c r="J14" s="105"/>
      <c r="K14" s="75" t="s">
        <v>1121</v>
      </c>
      <c r="L14" s="75"/>
      <c r="M14" s="75"/>
      <c r="N14" s="75"/>
      <c r="O14" s="75"/>
      <c r="P14" s="75"/>
      <c r="Q14" s="75"/>
      <c r="R14" s="75"/>
      <c r="S14" s="75"/>
      <c r="T14" s="75"/>
      <c r="U14" s="75"/>
      <c r="V14" s="75"/>
      <c r="W14" s="75" t="s">
        <v>1122</v>
      </c>
      <c r="X14" s="75"/>
      <c r="Y14" s="75"/>
      <c r="Z14" s="75"/>
      <c r="AA14" s="75"/>
      <c r="AB14" s="75"/>
      <c r="AC14" s="75"/>
      <c r="AD14" s="75"/>
      <c r="AE14" s="75"/>
      <c r="AF14" s="75"/>
      <c r="AG14" s="75"/>
      <c r="AH14" s="75" t="s">
        <v>1123</v>
      </c>
      <c r="AI14" s="75"/>
      <c r="AJ14" s="75"/>
      <c r="AK14" s="75"/>
      <c r="AL14" s="75"/>
      <c r="AM14" s="75"/>
      <c r="AN14" s="75"/>
      <c r="AO14" s="75"/>
      <c r="AP14" s="75"/>
      <c r="AQ14" s="75"/>
      <c r="AR14" s="75"/>
      <c r="AS14" s="10" t="s">
        <v>1122</v>
      </c>
    </row>
    <row r="15" spans="2:48" s="1" customFormat="1" ht="12.3" customHeight="1" x14ac:dyDescent="0.15">
      <c r="B15" s="106" t="s">
        <v>602</v>
      </c>
      <c r="C15" s="106"/>
      <c r="D15" s="106"/>
      <c r="E15" s="106"/>
      <c r="F15" s="106"/>
      <c r="G15" s="106"/>
      <c r="H15" s="106"/>
      <c r="I15" s="106"/>
      <c r="J15" s="106"/>
      <c r="K15" s="108">
        <v>3408683342.4699898</v>
      </c>
      <c r="L15" s="108"/>
      <c r="M15" s="108"/>
      <c r="N15" s="108"/>
      <c r="O15" s="108"/>
      <c r="P15" s="108"/>
      <c r="Q15" s="108"/>
      <c r="R15" s="108"/>
      <c r="S15" s="108"/>
      <c r="T15" s="108"/>
      <c r="U15" s="108"/>
      <c r="V15" s="108"/>
      <c r="W15" s="98">
        <v>0.15219834012486</v>
      </c>
      <c r="X15" s="98"/>
      <c r="Y15" s="98"/>
      <c r="Z15" s="98"/>
      <c r="AA15" s="98"/>
      <c r="AB15" s="98"/>
      <c r="AC15" s="98"/>
      <c r="AD15" s="98"/>
      <c r="AE15" s="98"/>
      <c r="AF15" s="98"/>
      <c r="AG15" s="98"/>
      <c r="AH15" s="97">
        <v>44651</v>
      </c>
      <c r="AI15" s="97"/>
      <c r="AJ15" s="97"/>
      <c r="AK15" s="97"/>
      <c r="AL15" s="97"/>
      <c r="AM15" s="97"/>
      <c r="AN15" s="97"/>
      <c r="AO15" s="97"/>
      <c r="AP15" s="97"/>
      <c r="AQ15" s="97"/>
      <c r="AR15" s="97"/>
      <c r="AS15" s="15">
        <v>0.14999865625713901</v>
      </c>
    </row>
    <row r="16" spans="2:48" s="1" customFormat="1" ht="12.3" customHeight="1" x14ac:dyDescent="0.15">
      <c r="B16" s="106" t="s">
        <v>606</v>
      </c>
      <c r="C16" s="106"/>
      <c r="D16" s="106"/>
      <c r="E16" s="106"/>
      <c r="F16" s="106"/>
      <c r="G16" s="106"/>
      <c r="H16" s="106"/>
      <c r="I16" s="106"/>
      <c r="J16" s="106"/>
      <c r="K16" s="108">
        <v>3179168129.8400302</v>
      </c>
      <c r="L16" s="108"/>
      <c r="M16" s="108"/>
      <c r="N16" s="108"/>
      <c r="O16" s="108"/>
      <c r="P16" s="108"/>
      <c r="Q16" s="108"/>
      <c r="R16" s="108"/>
      <c r="S16" s="108"/>
      <c r="T16" s="108"/>
      <c r="U16" s="108"/>
      <c r="V16" s="108"/>
      <c r="W16" s="98">
        <v>0.14195044353662201</v>
      </c>
      <c r="X16" s="98"/>
      <c r="Y16" s="98"/>
      <c r="Z16" s="98"/>
      <c r="AA16" s="98"/>
      <c r="AB16" s="98"/>
      <c r="AC16" s="98"/>
      <c r="AD16" s="98"/>
      <c r="AE16" s="98"/>
      <c r="AF16" s="98"/>
      <c r="AG16" s="98"/>
      <c r="AH16" s="97">
        <v>44962</v>
      </c>
      <c r="AI16" s="97"/>
      <c r="AJ16" s="97"/>
      <c r="AK16" s="97"/>
      <c r="AL16" s="97"/>
      <c r="AM16" s="97"/>
      <c r="AN16" s="97"/>
      <c r="AO16" s="97"/>
      <c r="AP16" s="97"/>
      <c r="AQ16" s="97"/>
      <c r="AR16" s="97"/>
      <c r="AS16" s="15">
        <v>0.151043416331851</v>
      </c>
    </row>
    <row r="17" spans="2:47" s="1" customFormat="1" ht="12.3" customHeight="1" x14ac:dyDescent="0.15">
      <c r="B17" s="106" t="s">
        <v>604</v>
      </c>
      <c r="C17" s="106"/>
      <c r="D17" s="106"/>
      <c r="E17" s="106"/>
      <c r="F17" s="106"/>
      <c r="G17" s="106"/>
      <c r="H17" s="106"/>
      <c r="I17" s="106"/>
      <c r="J17" s="106"/>
      <c r="K17" s="108">
        <v>3154312963.1599998</v>
      </c>
      <c r="L17" s="108"/>
      <c r="M17" s="108"/>
      <c r="N17" s="108"/>
      <c r="O17" s="108"/>
      <c r="P17" s="108"/>
      <c r="Q17" s="108"/>
      <c r="R17" s="108"/>
      <c r="S17" s="108"/>
      <c r="T17" s="108"/>
      <c r="U17" s="108"/>
      <c r="V17" s="108"/>
      <c r="W17" s="98">
        <v>0.14084065575871399</v>
      </c>
      <c r="X17" s="98"/>
      <c r="Y17" s="98"/>
      <c r="Z17" s="98"/>
      <c r="AA17" s="98"/>
      <c r="AB17" s="98"/>
      <c r="AC17" s="98"/>
      <c r="AD17" s="98"/>
      <c r="AE17" s="98"/>
      <c r="AF17" s="98"/>
      <c r="AG17" s="98"/>
      <c r="AH17" s="97">
        <v>39902</v>
      </c>
      <c r="AI17" s="97"/>
      <c r="AJ17" s="97"/>
      <c r="AK17" s="97"/>
      <c r="AL17" s="97"/>
      <c r="AM17" s="97"/>
      <c r="AN17" s="97"/>
      <c r="AO17" s="97"/>
      <c r="AP17" s="97"/>
      <c r="AQ17" s="97"/>
      <c r="AR17" s="97"/>
      <c r="AS17" s="15">
        <v>0.13404506913556999</v>
      </c>
    </row>
    <row r="18" spans="2:47" s="1" customFormat="1" ht="12.3" customHeight="1" x14ac:dyDescent="0.15">
      <c r="B18" s="106" t="s">
        <v>610</v>
      </c>
      <c r="C18" s="106"/>
      <c r="D18" s="106"/>
      <c r="E18" s="106"/>
      <c r="F18" s="106"/>
      <c r="G18" s="106"/>
      <c r="H18" s="106"/>
      <c r="I18" s="106"/>
      <c r="J18" s="106"/>
      <c r="K18" s="108">
        <v>2217836779.5300002</v>
      </c>
      <c r="L18" s="108"/>
      <c r="M18" s="108"/>
      <c r="N18" s="108"/>
      <c r="O18" s="108"/>
      <c r="P18" s="108"/>
      <c r="Q18" s="108"/>
      <c r="R18" s="108"/>
      <c r="S18" s="108"/>
      <c r="T18" s="108"/>
      <c r="U18" s="108"/>
      <c r="V18" s="108"/>
      <c r="W18" s="98">
        <v>9.9026821384862407E-2</v>
      </c>
      <c r="X18" s="98"/>
      <c r="Y18" s="98"/>
      <c r="Z18" s="98"/>
      <c r="AA18" s="98"/>
      <c r="AB18" s="98"/>
      <c r="AC18" s="98"/>
      <c r="AD18" s="98"/>
      <c r="AE18" s="98"/>
      <c r="AF18" s="98"/>
      <c r="AG18" s="98"/>
      <c r="AH18" s="97">
        <v>34733</v>
      </c>
      <c r="AI18" s="97"/>
      <c r="AJ18" s="97"/>
      <c r="AK18" s="97"/>
      <c r="AL18" s="97"/>
      <c r="AM18" s="97"/>
      <c r="AN18" s="97"/>
      <c r="AO18" s="97"/>
      <c r="AP18" s="97"/>
      <c r="AQ18" s="97"/>
      <c r="AR18" s="97"/>
      <c r="AS18" s="15">
        <v>0.11668055200956701</v>
      </c>
    </row>
    <row r="19" spans="2:47" s="1" customFormat="1" ht="12.3" customHeight="1" x14ac:dyDescent="0.15">
      <c r="B19" s="106" t="s">
        <v>608</v>
      </c>
      <c r="C19" s="106"/>
      <c r="D19" s="106"/>
      <c r="E19" s="106"/>
      <c r="F19" s="106"/>
      <c r="G19" s="106"/>
      <c r="H19" s="106"/>
      <c r="I19" s="106"/>
      <c r="J19" s="106"/>
      <c r="K19" s="108">
        <v>2029835495.1600001</v>
      </c>
      <c r="L19" s="108"/>
      <c r="M19" s="108"/>
      <c r="N19" s="108"/>
      <c r="O19" s="108"/>
      <c r="P19" s="108"/>
      <c r="Q19" s="108"/>
      <c r="R19" s="108"/>
      <c r="S19" s="108"/>
      <c r="T19" s="108"/>
      <c r="U19" s="108"/>
      <c r="V19" s="108"/>
      <c r="W19" s="98">
        <v>9.0632529352525304E-2</v>
      </c>
      <c r="X19" s="98"/>
      <c r="Y19" s="98"/>
      <c r="Z19" s="98"/>
      <c r="AA19" s="98"/>
      <c r="AB19" s="98"/>
      <c r="AC19" s="98"/>
      <c r="AD19" s="98"/>
      <c r="AE19" s="98"/>
      <c r="AF19" s="98"/>
      <c r="AG19" s="98"/>
      <c r="AH19" s="97">
        <v>17981</v>
      </c>
      <c r="AI19" s="97"/>
      <c r="AJ19" s="97"/>
      <c r="AK19" s="97"/>
      <c r="AL19" s="97"/>
      <c r="AM19" s="97"/>
      <c r="AN19" s="97"/>
      <c r="AO19" s="97"/>
      <c r="AP19" s="97"/>
      <c r="AQ19" s="97"/>
      <c r="AR19" s="97"/>
      <c r="AS19" s="15">
        <v>6.0404600975557297E-2</v>
      </c>
    </row>
    <row r="20" spans="2:47" s="1" customFormat="1" ht="12.3" customHeight="1" x14ac:dyDescent="0.15">
      <c r="B20" s="106" t="s">
        <v>614</v>
      </c>
      <c r="C20" s="106"/>
      <c r="D20" s="106"/>
      <c r="E20" s="106"/>
      <c r="F20" s="106"/>
      <c r="G20" s="106"/>
      <c r="H20" s="106"/>
      <c r="I20" s="106"/>
      <c r="J20" s="106"/>
      <c r="K20" s="108">
        <v>1865666558.48</v>
      </c>
      <c r="L20" s="108"/>
      <c r="M20" s="108"/>
      <c r="N20" s="108"/>
      <c r="O20" s="108"/>
      <c r="P20" s="108"/>
      <c r="Q20" s="108"/>
      <c r="R20" s="108"/>
      <c r="S20" s="108"/>
      <c r="T20" s="108"/>
      <c r="U20" s="108"/>
      <c r="V20" s="108"/>
      <c r="W20" s="98">
        <v>8.3302356041485504E-2</v>
      </c>
      <c r="X20" s="98"/>
      <c r="Y20" s="98"/>
      <c r="Z20" s="98"/>
      <c r="AA20" s="98"/>
      <c r="AB20" s="98"/>
      <c r="AC20" s="98"/>
      <c r="AD20" s="98"/>
      <c r="AE20" s="98"/>
      <c r="AF20" s="98"/>
      <c r="AG20" s="98"/>
      <c r="AH20" s="97">
        <v>24909</v>
      </c>
      <c r="AI20" s="97"/>
      <c r="AJ20" s="97"/>
      <c r="AK20" s="97"/>
      <c r="AL20" s="97"/>
      <c r="AM20" s="97"/>
      <c r="AN20" s="97"/>
      <c r="AO20" s="97"/>
      <c r="AP20" s="97"/>
      <c r="AQ20" s="97"/>
      <c r="AR20" s="97"/>
      <c r="AS20" s="15">
        <v>8.3678227334417293E-2</v>
      </c>
    </row>
    <row r="21" spans="2:47" s="1" customFormat="1" ht="12.3" customHeight="1" x14ac:dyDescent="0.15">
      <c r="B21" s="106" t="s">
        <v>616</v>
      </c>
      <c r="C21" s="106"/>
      <c r="D21" s="106"/>
      <c r="E21" s="106"/>
      <c r="F21" s="106"/>
      <c r="G21" s="106"/>
      <c r="H21" s="106"/>
      <c r="I21" s="106"/>
      <c r="J21" s="106"/>
      <c r="K21" s="108">
        <v>1804771620.5700099</v>
      </c>
      <c r="L21" s="108"/>
      <c r="M21" s="108"/>
      <c r="N21" s="108"/>
      <c r="O21" s="108"/>
      <c r="P21" s="108"/>
      <c r="Q21" s="108"/>
      <c r="R21" s="108"/>
      <c r="S21" s="108"/>
      <c r="T21" s="108"/>
      <c r="U21" s="108"/>
      <c r="V21" s="108"/>
      <c r="W21" s="98">
        <v>8.0583385829019097E-2</v>
      </c>
      <c r="X21" s="98"/>
      <c r="Y21" s="98"/>
      <c r="Z21" s="98"/>
      <c r="AA21" s="98"/>
      <c r="AB21" s="98"/>
      <c r="AC21" s="98"/>
      <c r="AD21" s="98"/>
      <c r="AE21" s="98"/>
      <c r="AF21" s="98"/>
      <c r="AG21" s="98"/>
      <c r="AH21" s="97">
        <v>25395</v>
      </c>
      <c r="AI21" s="97"/>
      <c r="AJ21" s="97"/>
      <c r="AK21" s="97"/>
      <c r="AL21" s="97"/>
      <c r="AM21" s="97"/>
      <c r="AN21" s="97"/>
      <c r="AO21" s="97"/>
      <c r="AP21" s="97"/>
      <c r="AQ21" s="97"/>
      <c r="AR21" s="97"/>
      <c r="AS21" s="15">
        <v>8.5310874910976997E-2</v>
      </c>
    </row>
    <row r="22" spans="2:47" s="1" customFormat="1" ht="12.3" customHeight="1" x14ac:dyDescent="0.15">
      <c r="B22" s="106" t="s">
        <v>612</v>
      </c>
      <c r="C22" s="106"/>
      <c r="D22" s="106"/>
      <c r="E22" s="106"/>
      <c r="F22" s="106"/>
      <c r="G22" s="106"/>
      <c r="H22" s="106"/>
      <c r="I22" s="106"/>
      <c r="J22" s="106"/>
      <c r="K22" s="108">
        <v>1748675461.4100101</v>
      </c>
      <c r="L22" s="108"/>
      <c r="M22" s="108"/>
      <c r="N22" s="108"/>
      <c r="O22" s="108"/>
      <c r="P22" s="108"/>
      <c r="Q22" s="108"/>
      <c r="R22" s="108"/>
      <c r="S22" s="108"/>
      <c r="T22" s="108"/>
      <c r="U22" s="108"/>
      <c r="V22" s="108"/>
      <c r="W22" s="98">
        <v>7.8078681973087899E-2</v>
      </c>
      <c r="X22" s="98"/>
      <c r="Y22" s="98"/>
      <c r="Z22" s="98"/>
      <c r="AA22" s="98"/>
      <c r="AB22" s="98"/>
      <c r="AC22" s="98"/>
      <c r="AD22" s="98"/>
      <c r="AE22" s="98"/>
      <c r="AF22" s="98"/>
      <c r="AG22" s="98"/>
      <c r="AH22" s="97">
        <v>26818</v>
      </c>
      <c r="AI22" s="97"/>
      <c r="AJ22" s="97"/>
      <c r="AK22" s="97"/>
      <c r="AL22" s="97"/>
      <c r="AM22" s="97"/>
      <c r="AN22" s="97"/>
      <c r="AO22" s="97"/>
      <c r="AP22" s="97"/>
      <c r="AQ22" s="97"/>
      <c r="AR22" s="97"/>
      <c r="AS22" s="15">
        <v>9.0091240140286799E-2</v>
      </c>
    </row>
    <row r="23" spans="2:47" s="1" customFormat="1" ht="12.3" customHeight="1" x14ac:dyDescent="0.15">
      <c r="B23" s="106" t="s">
        <v>618</v>
      </c>
      <c r="C23" s="106"/>
      <c r="D23" s="106"/>
      <c r="E23" s="106"/>
      <c r="F23" s="106"/>
      <c r="G23" s="106"/>
      <c r="H23" s="106"/>
      <c r="I23" s="106"/>
      <c r="J23" s="106"/>
      <c r="K23" s="108">
        <v>1127326157.1099999</v>
      </c>
      <c r="L23" s="108"/>
      <c r="M23" s="108"/>
      <c r="N23" s="108"/>
      <c r="O23" s="108"/>
      <c r="P23" s="108"/>
      <c r="Q23" s="108"/>
      <c r="R23" s="108"/>
      <c r="S23" s="108"/>
      <c r="T23" s="108"/>
      <c r="U23" s="108"/>
      <c r="V23" s="108"/>
      <c r="W23" s="98">
        <v>5.0335320900518697E-2</v>
      </c>
      <c r="X23" s="98"/>
      <c r="Y23" s="98"/>
      <c r="Z23" s="98"/>
      <c r="AA23" s="98"/>
      <c r="AB23" s="98"/>
      <c r="AC23" s="98"/>
      <c r="AD23" s="98"/>
      <c r="AE23" s="98"/>
      <c r="AF23" s="98"/>
      <c r="AG23" s="98"/>
      <c r="AH23" s="97">
        <v>13073</v>
      </c>
      <c r="AI23" s="97"/>
      <c r="AJ23" s="97"/>
      <c r="AK23" s="97"/>
      <c r="AL23" s="97"/>
      <c r="AM23" s="97"/>
      <c r="AN23" s="97"/>
      <c r="AO23" s="97"/>
      <c r="AP23" s="97"/>
      <c r="AQ23" s="97"/>
      <c r="AR23" s="97"/>
      <c r="AS23" s="15">
        <v>4.3916876066595903E-2</v>
      </c>
    </row>
    <row r="24" spans="2:47" s="1" customFormat="1" ht="12.3" customHeight="1" x14ac:dyDescent="0.15">
      <c r="B24" s="106" t="s">
        <v>620</v>
      </c>
      <c r="C24" s="106"/>
      <c r="D24" s="106"/>
      <c r="E24" s="106"/>
      <c r="F24" s="106"/>
      <c r="G24" s="106"/>
      <c r="H24" s="106"/>
      <c r="I24" s="106"/>
      <c r="J24" s="106"/>
      <c r="K24" s="108">
        <v>1076175133.03</v>
      </c>
      <c r="L24" s="108"/>
      <c r="M24" s="108"/>
      <c r="N24" s="108"/>
      <c r="O24" s="108"/>
      <c r="P24" s="108"/>
      <c r="Q24" s="108"/>
      <c r="R24" s="108"/>
      <c r="S24" s="108"/>
      <c r="T24" s="108"/>
      <c r="U24" s="108"/>
      <c r="V24" s="108"/>
      <c r="W24" s="98">
        <v>4.8051418238260299E-2</v>
      </c>
      <c r="X24" s="98"/>
      <c r="Y24" s="98"/>
      <c r="Z24" s="98"/>
      <c r="AA24" s="98"/>
      <c r="AB24" s="98"/>
      <c r="AC24" s="98"/>
      <c r="AD24" s="98"/>
      <c r="AE24" s="98"/>
      <c r="AF24" s="98"/>
      <c r="AG24" s="98"/>
      <c r="AH24" s="97">
        <v>15070</v>
      </c>
      <c r="AI24" s="97"/>
      <c r="AJ24" s="97"/>
      <c r="AK24" s="97"/>
      <c r="AL24" s="97"/>
      <c r="AM24" s="97"/>
      <c r="AN24" s="97"/>
      <c r="AO24" s="97"/>
      <c r="AP24" s="97"/>
      <c r="AQ24" s="97"/>
      <c r="AR24" s="97"/>
      <c r="AS24" s="15">
        <v>5.0625512301965901E-2</v>
      </c>
    </row>
    <row r="25" spans="2:47" s="1" customFormat="1" ht="12.3" customHeight="1" x14ac:dyDescent="0.15">
      <c r="B25" s="106" t="s">
        <v>555</v>
      </c>
      <c r="C25" s="106"/>
      <c r="D25" s="106"/>
      <c r="E25" s="106"/>
      <c r="F25" s="106"/>
      <c r="G25" s="106"/>
      <c r="H25" s="106"/>
      <c r="I25" s="106"/>
      <c r="J25" s="106"/>
      <c r="K25" s="108">
        <v>732440776.22000098</v>
      </c>
      <c r="L25" s="108"/>
      <c r="M25" s="108"/>
      <c r="N25" s="108"/>
      <c r="O25" s="108"/>
      <c r="P25" s="108"/>
      <c r="Q25" s="108"/>
      <c r="R25" s="108"/>
      <c r="S25" s="108"/>
      <c r="T25" s="108"/>
      <c r="U25" s="108"/>
      <c r="V25" s="108"/>
      <c r="W25" s="98">
        <v>3.2703615789570699E-2</v>
      </c>
      <c r="X25" s="98"/>
      <c r="Y25" s="98"/>
      <c r="Z25" s="98"/>
      <c r="AA25" s="98"/>
      <c r="AB25" s="98"/>
      <c r="AC25" s="98"/>
      <c r="AD25" s="98"/>
      <c r="AE25" s="98"/>
      <c r="AF25" s="98"/>
      <c r="AG25" s="98"/>
      <c r="AH25" s="97">
        <v>9591</v>
      </c>
      <c r="AI25" s="97"/>
      <c r="AJ25" s="97"/>
      <c r="AK25" s="97"/>
      <c r="AL25" s="97"/>
      <c r="AM25" s="97"/>
      <c r="AN25" s="97"/>
      <c r="AO25" s="97"/>
      <c r="AP25" s="97"/>
      <c r="AQ25" s="97"/>
      <c r="AR25" s="97"/>
      <c r="AS25" s="15">
        <v>3.2219594458404402E-2</v>
      </c>
    </row>
    <row r="26" spans="2:47" s="1" customFormat="1" ht="12.3" customHeight="1" x14ac:dyDescent="0.15">
      <c r="B26" s="106" t="s">
        <v>70</v>
      </c>
      <c r="C26" s="106"/>
      <c r="D26" s="106"/>
      <c r="E26" s="106"/>
      <c r="F26" s="106"/>
      <c r="G26" s="106"/>
      <c r="H26" s="106"/>
      <c r="I26" s="106"/>
      <c r="J26" s="106"/>
      <c r="K26" s="108">
        <v>51431614.369999997</v>
      </c>
      <c r="L26" s="108"/>
      <c r="M26" s="108"/>
      <c r="N26" s="108"/>
      <c r="O26" s="108"/>
      <c r="P26" s="108"/>
      <c r="Q26" s="108"/>
      <c r="R26" s="108"/>
      <c r="S26" s="108"/>
      <c r="T26" s="108"/>
      <c r="U26" s="108"/>
      <c r="V26" s="108"/>
      <c r="W26" s="98">
        <v>2.2964310704741901E-3</v>
      </c>
      <c r="X26" s="98"/>
      <c r="Y26" s="98"/>
      <c r="Z26" s="98"/>
      <c r="AA26" s="98"/>
      <c r="AB26" s="98"/>
      <c r="AC26" s="98"/>
      <c r="AD26" s="98"/>
      <c r="AE26" s="98"/>
      <c r="AF26" s="98"/>
      <c r="AG26" s="98"/>
      <c r="AH26" s="97">
        <v>591</v>
      </c>
      <c r="AI26" s="97"/>
      <c r="AJ26" s="97"/>
      <c r="AK26" s="97"/>
      <c r="AL26" s="97"/>
      <c r="AM26" s="97"/>
      <c r="AN26" s="97"/>
      <c r="AO26" s="97"/>
      <c r="AP26" s="97"/>
      <c r="AQ26" s="97"/>
      <c r="AR26" s="97"/>
      <c r="AS26" s="15">
        <v>1.9853800776683402E-3</v>
      </c>
    </row>
    <row r="27" spans="2:47" s="1" customFormat="1" ht="13.35" customHeight="1" x14ac:dyDescent="0.15">
      <c r="B27" s="105"/>
      <c r="C27" s="105"/>
      <c r="D27" s="105"/>
      <c r="E27" s="105"/>
      <c r="F27" s="105"/>
      <c r="G27" s="105"/>
      <c r="H27" s="105"/>
      <c r="I27" s="105"/>
      <c r="J27" s="105"/>
      <c r="K27" s="109">
        <v>22396324031.350101</v>
      </c>
      <c r="L27" s="109"/>
      <c r="M27" s="109"/>
      <c r="N27" s="109"/>
      <c r="O27" s="109"/>
      <c r="P27" s="109"/>
      <c r="Q27" s="109"/>
      <c r="R27" s="109"/>
      <c r="S27" s="109"/>
      <c r="T27" s="109"/>
      <c r="U27" s="109"/>
      <c r="V27" s="109"/>
      <c r="W27" s="100">
        <v>1</v>
      </c>
      <c r="X27" s="100"/>
      <c r="Y27" s="100"/>
      <c r="Z27" s="100"/>
      <c r="AA27" s="100"/>
      <c r="AB27" s="100"/>
      <c r="AC27" s="100"/>
      <c r="AD27" s="100"/>
      <c r="AE27" s="100"/>
      <c r="AF27" s="100"/>
      <c r="AG27" s="100"/>
      <c r="AH27" s="99">
        <v>297676</v>
      </c>
      <c r="AI27" s="99"/>
      <c r="AJ27" s="99"/>
      <c r="AK27" s="99"/>
      <c r="AL27" s="99"/>
      <c r="AM27" s="99"/>
      <c r="AN27" s="99"/>
      <c r="AO27" s="99"/>
      <c r="AP27" s="99"/>
      <c r="AQ27" s="99"/>
      <c r="AR27" s="99"/>
      <c r="AS27" s="43">
        <v>1</v>
      </c>
    </row>
    <row r="28" spans="2:47" s="1" customFormat="1" ht="9" customHeight="1" x14ac:dyDescent="0.15"/>
    <row r="29" spans="2:47" s="1" customFormat="1" ht="19.2" customHeight="1" x14ac:dyDescent="0.15">
      <c r="B29" s="80" t="s">
        <v>1248</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row>
    <row r="30" spans="2:47" s="1" customFormat="1" ht="7.95" customHeight="1" x14ac:dyDescent="0.15"/>
    <row r="31" spans="2:47" s="1" customFormat="1" ht="13.35" customHeight="1" x14ac:dyDescent="0.15">
      <c r="B31" s="75" t="s">
        <v>1124</v>
      </c>
      <c r="C31" s="75"/>
      <c r="D31" s="75"/>
      <c r="E31" s="75"/>
      <c r="F31" s="75"/>
      <c r="G31" s="75"/>
      <c r="H31" s="75"/>
      <c r="I31" s="75"/>
      <c r="J31" s="75"/>
      <c r="K31" s="75"/>
      <c r="L31" s="75" t="s">
        <v>1121</v>
      </c>
      <c r="M31" s="75"/>
      <c r="N31" s="75"/>
      <c r="O31" s="75"/>
      <c r="P31" s="75"/>
      <c r="Q31" s="75"/>
      <c r="R31" s="75"/>
      <c r="S31" s="75"/>
      <c r="T31" s="75"/>
      <c r="U31" s="75"/>
      <c r="V31" s="75"/>
      <c r="W31" s="75"/>
      <c r="X31" s="75" t="s">
        <v>1122</v>
      </c>
      <c r="Y31" s="75"/>
      <c r="Z31" s="75"/>
      <c r="AA31" s="75"/>
      <c r="AB31" s="75"/>
      <c r="AC31" s="75"/>
      <c r="AD31" s="75"/>
      <c r="AE31" s="75"/>
      <c r="AF31" s="75"/>
      <c r="AG31" s="75"/>
      <c r="AH31" s="75"/>
      <c r="AI31" s="75" t="s">
        <v>1123</v>
      </c>
      <c r="AJ31" s="75"/>
      <c r="AK31" s="75"/>
      <c r="AL31" s="75"/>
      <c r="AM31" s="75"/>
      <c r="AN31" s="75"/>
      <c r="AO31" s="75"/>
      <c r="AP31" s="75"/>
      <c r="AQ31" s="75"/>
      <c r="AR31" s="75" t="s">
        <v>1122</v>
      </c>
      <c r="AS31" s="75"/>
    </row>
    <row r="32" spans="2:47" s="1" customFormat="1" ht="10.65" customHeight="1" x14ac:dyDescent="0.15">
      <c r="B32" s="95" t="s">
        <v>1125</v>
      </c>
      <c r="C32" s="95"/>
      <c r="D32" s="95"/>
      <c r="E32" s="95"/>
      <c r="F32" s="95"/>
      <c r="G32" s="95"/>
      <c r="H32" s="95"/>
      <c r="I32" s="95"/>
      <c r="J32" s="95"/>
      <c r="K32" s="95"/>
      <c r="L32" s="108">
        <v>1299054416.75</v>
      </c>
      <c r="M32" s="108"/>
      <c r="N32" s="108"/>
      <c r="O32" s="108"/>
      <c r="P32" s="108"/>
      <c r="Q32" s="108"/>
      <c r="R32" s="108"/>
      <c r="S32" s="108"/>
      <c r="T32" s="108"/>
      <c r="U32" s="108"/>
      <c r="V32" s="108"/>
      <c r="W32" s="108"/>
      <c r="X32" s="98">
        <v>5.8003019376376599E-2</v>
      </c>
      <c r="Y32" s="98"/>
      <c r="Z32" s="98"/>
      <c r="AA32" s="98"/>
      <c r="AB32" s="98"/>
      <c r="AC32" s="98"/>
      <c r="AD32" s="98"/>
      <c r="AE32" s="98"/>
      <c r="AF32" s="98"/>
      <c r="AG32" s="98"/>
      <c r="AH32" s="98"/>
      <c r="AI32" s="97">
        <v>8660</v>
      </c>
      <c r="AJ32" s="97"/>
      <c r="AK32" s="97"/>
      <c r="AL32" s="97"/>
      <c r="AM32" s="97"/>
      <c r="AN32" s="97"/>
      <c r="AO32" s="97"/>
      <c r="AP32" s="97"/>
      <c r="AQ32" s="97"/>
      <c r="AR32" s="98">
        <v>2.9092032948575E-2</v>
      </c>
      <c r="AS32" s="98"/>
    </row>
    <row r="33" spans="2:45" s="1" customFormat="1" ht="10.65" customHeight="1" x14ac:dyDescent="0.15">
      <c r="B33" s="95" t="s">
        <v>1126</v>
      </c>
      <c r="C33" s="95"/>
      <c r="D33" s="95"/>
      <c r="E33" s="95"/>
      <c r="F33" s="95"/>
      <c r="G33" s="95"/>
      <c r="H33" s="95"/>
      <c r="I33" s="95"/>
      <c r="J33" s="95"/>
      <c r="K33" s="95"/>
      <c r="L33" s="108">
        <v>2116485167.9300001</v>
      </c>
      <c r="M33" s="108"/>
      <c r="N33" s="108"/>
      <c r="O33" s="108"/>
      <c r="P33" s="108"/>
      <c r="Q33" s="108"/>
      <c r="R33" s="108"/>
      <c r="S33" s="108"/>
      <c r="T33" s="108"/>
      <c r="U33" s="108"/>
      <c r="V33" s="108"/>
      <c r="W33" s="108"/>
      <c r="X33" s="98">
        <v>9.4501453228100593E-2</v>
      </c>
      <c r="Y33" s="98"/>
      <c r="Z33" s="98"/>
      <c r="AA33" s="98"/>
      <c r="AB33" s="98"/>
      <c r="AC33" s="98"/>
      <c r="AD33" s="98"/>
      <c r="AE33" s="98"/>
      <c r="AF33" s="98"/>
      <c r="AG33" s="98"/>
      <c r="AH33" s="98"/>
      <c r="AI33" s="97">
        <v>16012</v>
      </c>
      <c r="AJ33" s="97"/>
      <c r="AK33" s="97"/>
      <c r="AL33" s="97"/>
      <c r="AM33" s="97"/>
      <c r="AN33" s="97"/>
      <c r="AO33" s="97"/>
      <c r="AP33" s="97"/>
      <c r="AQ33" s="97"/>
      <c r="AR33" s="98">
        <v>5.3790026740482902E-2</v>
      </c>
      <c r="AS33" s="98"/>
    </row>
    <row r="34" spans="2:45" s="1" customFormat="1" ht="10.65" customHeight="1" x14ac:dyDescent="0.15">
      <c r="B34" s="95" t="s">
        <v>1127</v>
      </c>
      <c r="C34" s="95"/>
      <c r="D34" s="95"/>
      <c r="E34" s="95"/>
      <c r="F34" s="95"/>
      <c r="G34" s="95"/>
      <c r="H34" s="95"/>
      <c r="I34" s="95"/>
      <c r="J34" s="95"/>
      <c r="K34" s="95"/>
      <c r="L34" s="108">
        <v>1958566032.7</v>
      </c>
      <c r="M34" s="108"/>
      <c r="N34" s="108"/>
      <c r="O34" s="108"/>
      <c r="P34" s="108"/>
      <c r="Q34" s="108"/>
      <c r="R34" s="108"/>
      <c r="S34" s="108"/>
      <c r="T34" s="108"/>
      <c r="U34" s="108"/>
      <c r="V34" s="108"/>
      <c r="W34" s="108"/>
      <c r="X34" s="98">
        <v>8.7450334704857802E-2</v>
      </c>
      <c r="Y34" s="98"/>
      <c r="Z34" s="98"/>
      <c r="AA34" s="98"/>
      <c r="AB34" s="98"/>
      <c r="AC34" s="98"/>
      <c r="AD34" s="98"/>
      <c r="AE34" s="98"/>
      <c r="AF34" s="98"/>
      <c r="AG34" s="98"/>
      <c r="AH34" s="98"/>
      <c r="AI34" s="97">
        <v>15489</v>
      </c>
      <c r="AJ34" s="97"/>
      <c r="AK34" s="97"/>
      <c r="AL34" s="97"/>
      <c r="AM34" s="97"/>
      <c r="AN34" s="97"/>
      <c r="AO34" s="97"/>
      <c r="AP34" s="97"/>
      <c r="AQ34" s="97"/>
      <c r="AR34" s="98">
        <v>5.2033082949246801E-2</v>
      </c>
      <c r="AS34" s="98"/>
    </row>
    <row r="35" spans="2:45" s="1" customFormat="1" ht="10.65" customHeight="1" x14ac:dyDescent="0.15">
      <c r="B35" s="95" t="s">
        <v>1128</v>
      </c>
      <c r="C35" s="95"/>
      <c r="D35" s="95"/>
      <c r="E35" s="95"/>
      <c r="F35" s="95"/>
      <c r="G35" s="95"/>
      <c r="H35" s="95"/>
      <c r="I35" s="95"/>
      <c r="J35" s="95"/>
      <c r="K35" s="95"/>
      <c r="L35" s="108">
        <v>1421007214.73</v>
      </c>
      <c r="M35" s="108"/>
      <c r="N35" s="108"/>
      <c r="O35" s="108"/>
      <c r="P35" s="108"/>
      <c r="Q35" s="108"/>
      <c r="R35" s="108"/>
      <c r="S35" s="108"/>
      <c r="T35" s="108"/>
      <c r="U35" s="108"/>
      <c r="V35" s="108"/>
      <c r="W35" s="108"/>
      <c r="X35" s="98">
        <v>6.3448234305813006E-2</v>
      </c>
      <c r="Y35" s="98"/>
      <c r="Z35" s="98"/>
      <c r="AA35" s="98"/>
      <c r="AB35" s="98"/>
      <c r="AC35" s="98"/>
      <c r="AD35" s="98"/>
      <c r="AE35" s="98"/>
      <c r="AF35" s="98"/>
      <c r="AG35" s="98"/>
      <c r="AH35" s="98"/>
      <c r="AI35" s="97">
        <v>12935</v>
      </c>
      <c r="AJ35" s="97"/>
      <c r="AK35" s="97"/>
      <c r="AL35" s="97"/>
      <c r="AM35" s="97"/>
      <c r="AN35" s="97"/>
      <c r="AO35" s="97"/>
      <c r="AP35" s="97"/>
      <c r="AQ35" s="97"/>
      <c r="AR35" s="98">
        <v>4.3453284779424603E-2</v>
      </c>
      <c r="AS35" s="98"/>
    </row>
    <row r="36" spans="2:45" s="1" customFormat="1" ht="10.65" customHeight="1" x14ac:dyDescent="0.15">
      <c r="B36" s="95" t="s">
        <v>1129</v>
      </c>
      <c r="C36" s="95"/>
      <c r="D36" s="95"/>
      <c r="E36" s="95"/>
      <c r="F36" s="95"/>
      <c r="G36" s="95"/>
      <c r="H36" s="95"/>
      <c r="I36" s="95"/>
      <c r="J36" s="95"/>
      <c r="K36" s="95"/>
      <c r="L36" s="108">
        <v>2887423866.47999</v>
      </c>
      <c r="M36" s="108"/>
      <c r="N36" s="108"/>
      <c r="O36" s="108"/>
      <c r="P36" s="108"/>
      <c r="Q36" s="108"/>
      <c r="R36" s="108"/>
      <c r="S36" s="108"/>
      <c r="T36" s="108"/>
      <c r="U36" s="108"/>
      <c r="V36" s="108"/>
      <c r="W36" s="108"/>
      <c r="X36" s="98">
        <v>0.12892400835236301</v>
      </c>
      <c r="Y36" s="98"/>
      <c r="Z36" s="98"/>
      <c r="AA36" s="98"/>
      <c r="AB36" s="98"/>
      <c r="AC36" s="98"/>
      <c r="AD36" s="98"/>
      <c r="AE36" s="98"/>
      <c r="AF36" s="98"/>
      <c r="AG36" s="98"/>
      <c r="AH36" s="98"/>
      <c r="AI36" s="97">
        <v>28004</v>
      </c>
      <c r="AJ36" s="97"/>
      <c r="AK36" s="97"/>
      <c r="AL36" s="97"/>
      <c r="AM36" s="97"/>
      <c r="AN36" s="97"/>
      <c r="AO36" s="97"/>
      <c r="AP36" s="97"/>
      <c r="AQ36" s="97"/>
      <c r="AR36" s="98">
        <v>9.4075437724237099E-2</v>
      </c>
      <c r="AS36" s="98"/>
    </row>
    <row r="37" spans="2:45" s="1" customFormat="1" ht="10.65" customHeight="1" x14ac:dyDescent="0.15">
      <c r="B37" s="95" t="s">
        <v>1130</v>
      </c>
      <c r="C37" s="95"/>
      <c r="D37" s="95"/>
      <c r="E37" s="95"/>
      <c r="F37" s="95"/>
      <c r="G37" s="95"/>
      <c r="H37" s="95"/>
      <c r="I37" s="95"/>
      <c r="J37" s="95"/>
      <c r="K37" s="95"/>
      <c r="L37" s="108">
        <v>3309654194.9199901</v>
      </c>
      <c r="M37" s="108"/>
      <c r="N37" s="108"/>
      <c r="O37" s="108"/>
      <c r="P37" s="108"/>
      <c r="Q37" s="108"/>
      <c r="R37" s="108"/>
      <c r="S37" s="108"/>
      <c r="T37" s="108"/>
      <c r="U37" s="108"/>
      <c r="V37" s="108"/>
      <c r="W37" s="108"/>
      <c r="X37" s="98">
        <v>0.14777667041641299</v>
      </c>
      <c r="Y37" s="98"/>
      <c r="Z37" s="98"/>
      <c r="AA37" s="98"/>
      <c r="AB37" s="98"/>
      <c r="AC37" s="98"/>
      <c r="AD37" s="98"/>
      <c r="AE37" s="98"/>
      <c r="AF37" s="98"/>
      <c r="AG37" s="98"/>
      <c r="AH37" s="98"/>
      <c r="AI37" s="97">
        <v>37826</v>
      </c>
      <c r="AJ37" s="97"/>
      <c r="AK37" s="97"/>
      <c r="AL37" s="97"/>
      <c r="AM37" s="97"/>
      <c r="AN37" s="97"/>
      <c r="AO37" s="97"/>
      <c r="AP37" s="97"/>
      <c r="AQ37" s="97"/>
      <c r="AR37" s="98">
        <v>0.12707104368507999</v>
      </c>
      <c r="AS37" s="98"/>
    </row>
    <row r="38" spans="2:45" s="1" customFormat="1" ht="10.65" customHeight="1" x14ac:dyDescent="0.15">
      <c r="B38" s="95" t="s">
        <v>1131</v>
      </c>
      <c r="C38" s="95"/>
      <c r="D38" s="95"/>
      <c r="E38" s="95"/>
      <c r="F38" s="95"/>
      <c r="G38" s="95"/>
      <c r="H38" s="95"/>
      <c r="I38" s="95"/>
      <c r="J38" s="95"/>
      <c r="K38" s="95"/>
      <c r="L38" s="108">
        <v>3817610993.3899598</v>
      </c>
      <c r="M38" s="108"/>
      <c r="N38" s="108"/>
      <c r="O38" s="108"/>
      <c r="P38" s="108"/>
      <c r="Q38" s="108"/>
      <c r="R38" s="108"/>
      <c r="S38" s="108"/>
      <c r="T38" s="108"/>
      <c r="U38" s="108"/>
      <c r="V38" s="108"/>
      <c r="W38" s="108"/>
      <c r="X38" s="98">
        <v>0.17045703518336999</v>
      </c>
      <c r="Y38" s="98"/>
      <c r="Z38" s="98"/>
      <c r="AA38" s="98"/>
      <c r="AB38" s="98"/>
      <c r="AC38" s="98"/>
      <c r="AD38" s="98"/>
      <c r="AE38" s="98"/>
      <c r="AF38" s="98"/>
      <c r="AG38" s="98"/>
      <c r="AH38" s="98"/>
      <c r="AI38" s="97">
        <v>54038</v>
      </c>
      <c r="AJ38" s="97"/>
      <c r="AK38" s="97"/>
      <c r="AL38" s="97"/>
      <c r="AM38" s="97"/>
      <c r="AN38" s="97"/>
      <c r="AO38" s="97"/>
      <c r="AP38" s="97"/>
      <c r="AQ38" s="97"/>
      <c r="AR38" s="98">
        <v>0.18153294185624599</v>
      </c>
      <c r="AS38" s="98"/>
    </row>
    <row r="39" spans="2:45" s="1" customFormat="1" ht="10.65" customHeight="1" x14ac:dyDescent="0.15">
      <c r="B39" s="95" t="s">
        <v>1132</v>
      </c>
      <c r="C39" s="95"/>
      <c r="D39" s="95"/>
      <c r="E39" s="95"/>
      <c r="F39" s="95"/>
      <c r="G39" s="95"/>
      <c r="H39" s="95"/>
      <c r="I39" s="95"/>
      <c r="J39" s="95"/>
      <c r="K39" s="95"/>
      <c r="L39" s="108">
        <v>1898118061.52</v>
      </c>
      <c r="M39" s="108"/>
      <c r="N39" s="108"/>
      <c r="O39" s="108"/>
      <c r="P39" s="108"/>
      <c r="Q39" s="108"/>
      <c r="R39" s="108"/>
      <c r="S39" s="108"/>
      <c r="T39" s="108"/>
      <c r="U39" s="108"/>
      <c r="V39" s="108"/>
      <c r="W39" s="108"/>
      <c r="X39" s="98">
        <v>8.4751321639347996E-2</v>
      </c>
      <c r="Y39" s="98"/>
      <c r="Z39" s="98"/>
      <c r="AA39" s="98"/>
      <c r="AB39" s="98"/>
      <c r="AC39" s="98"/>
      <c r="AD39" s="98"/>
      <c r="AE39" s="98"/>
      <c r="AF39" s="98"/>
      <c r="AG39" s="98"/>
      <c r="AH39" s="98"/>
      <c r="AI39" s="97">
        <v>34099</v>
      </c>
      <c r="AJ39" s="97"/>
      <c r="AK39" s="97"/>
      <c r="AL39" s="97"/>
      <c r="AM39" s="97"/>
      <c r="AN39" s="97"/>
      <c r="AO39" s="97"/>
      <c r="AP39" s="97"/>
      <c r="AQ39" s="97"/>
      <c r="AR39" s="98">
        <v>0.114550719574302</v>
      </c>
      <c r="AS39" s="98"/>
    </row>
    <row r="40" spans="2:45" s="1" customFormat="1" ht="10.65" customHeight="1" x14ac:dyDescent="0.15">
      <c r="B40" s="95" t="s">
        <v>1133</v>
      </c>
      <c r="C40" s="95"/>
      <c r="D40" s="95"/>
      <c r="E40" s="95"/>
      <c r="F40" s="95"/>
      <c r="G40" s="95"/>
      <c r="H40" s="95"/>
      <c r="I40" s="95"/>
      <c r="J40" s="95"/>
      <c r="K40" s="95"/>
      <c r="L40" s="108">
        <v>1163898654.6199999</v>
      </c>
      <c r="M40" s="108"/>
      <c r="N40" s="108"/>
      <c r="O40" s="108"/>
      <c r="P40" s="108"/>
      <c r="Q40" s="108"/>
      <c r="R40" s="108"/>
      <c r="S40" s="108"/>
      <c r="T40" s="108"/>
      <c r="U40" s="108"/>
      <c r="V40" s="108"/>
      <c r="W40" s="108"/>
      <c r="X40" s="98">
        <v>5.1968289661767697E-2</v>
      </c>
      <c r="Y40" s="98"/>
      <c r="Z40" s="98"/>
      <c r="AA40" s="98"/>
      <c r="AB40" s="98"/>
      <c r="AC40" s="98"/>
      <c r="AD40" s="98"/>
      <c r="AE40" s="98"/>
      <c r="AF40" s="98"/>
      <c r="AG40" s="98"/>
      <c r="AH40" s="98"/>
      <c r="AI40" s="97">
        <v>22999</v>
      </c>
      <c r="AJ40" s="97"/>
      <c r="AK40" s="97"/>
      <c r="AL40" s="97"/>
      <c r="AM40" s="97"/>
      <c r="AN40" s="97"/>
      <c r="AO40" s="97"/>
      <c r="AP40" s="97"/>
      <c r="AQ40" s="97"/>
      <c r="AR40" s="98">
        <v>7.7261855171394403E-2</v>
      </c>
      <c r="AS40" s="98"/>
    </row>
    <row r="41" spans="2:45" s="1" customFormat="1" ht="10.65" customHeight="1" x14ac:dyDescent="0.15">
      <c r="B41" s="95" t="s">
        <v>1134</v>
      </c>
      <c r="C41" s="95"/>
      <c r="D41" s="95"/>
      <c r="E41" s="95"/>
      <c r="F41" s="95"/>
      <c r="G41" s="95"/>
      <c r="H41" s="95"/>
      <c r="I41" s="95"/>
      <c r="J41" s="95"/>
      <c r="K41" s="95"/>
      <c r="L41" s="108">
        <v>898556233.28998995</v>
      </c>
      <c r="M41" s="108"/>
      <c r="N41" s="108"/>
      <c r="O41" s="108"/>
      <c r="P41" s="108"/>
      <c r="Q41" s="108"/>
      <c r="R41" s="108"/>
      <c r="S41" s="108"/>
      <c r="T41" s="108"/>
      <c r="U41" s="108"/>
      <c r="V41" s="108"/>
      <c r="W41" s="108"/>
      <c r="X41" s="98">
        <v>4.0120701595146101E-2</v>
      </c>
      <c r="Y41" s="98"/>
      <c r="Z41" s="98"/>
      <c r="AA41" s="98"/>
      <c r="AB41" s="98"/>
      <c r="AC41" s="98"/>
      <c r="AD41" s="98"/>
      <c r="AE41" s="98"/>
      <c r="AF41" s="98"/>
      <c r="AG41" s="98"/>
      <c r="AH41" s="98"/>
      <c r="AI41" s="97">
        <v>21132</v>
      </c>
      <c r="AJ41" s="97"/>
      <c r="AK41" s="97"/>
      <c r="AL41" s="97"/>
      <c r="AM41" s="97"/>
      <c r="AN41" s="97"/>
      <c r="AO41" s="97"/>
      <c r="AP41" s="97"/>
      <c r="AQ41" s="97"/>
      <c r="AR41" s="98">
        <v>7.0989935365968398E-2</v>
      </c>
      <c r="AS41" s="98"/>
    </row>
    <row r="42" spans="2:45" s="1" customFormat="1" ht="10.65" customHeight="1" x14ac:dyDescent="0.15">
      <c r="B42" s="95" t="s">
        <v>1135</v>
      </c>
      <c r="C42" s="95"/>
      <c r="D42" s="95"/>
      <c r="E42" s="95"/>
      <c r="F42" s="95"/>
      <c r="G42" s="95"/>
      <c r="H42" s="95"/>
      <c r="I42" s="95"/>
      <c r="J42" s="95"/>
      <c r="K42" s="95"/>
      <c r="L42" s="108">
        <v>721489152.01000297</v>
      </c>
      <c r="M42" s="108"/>
      <c r="N42" s="108"/>
      <c r="O42" s="108"/>
      <c r="P42" s="108"/>
      <c r="Q42" s="108"/>
      <c r="R42" s="108"/>
      <c r="S42" s="108"/>
      <c r="T42" s="108"/>
      <c r="U42" s="108"/>
      <c r="V42" s="108"/>
      <c r="W42" s="108"/>
      <c r="X42" s="98">
        <v>3.2214623748079201E-2</v>
      </c>
      <c r="Y42" s="98"/>
      <c r="Z42" s="98"/>
      <c r="AA42" s="98"/>
      <c r="AB42" s="98"/>
      <c r="AC42" s="98"/>
      <c r="AD42" s="98"/>
      <c r="AE42" s="98"/>
      <c r="AF42" s="98"/>
      <c r="AG42" s="98"/>
      <c r="AH42" s="98"/>
      <c r="AI42" s="97">
        <v>17568</v>
      </c>
      <c r="AJ42" s="97"/>
      <c r="AK42" s="97"/>
      <c r="AL42" s="97"/>
      <c r="AM42" s="97"/>
      <c r="AN42" s="97"/>
      <c r="AO42" s="97"/>
      <c r="AP42" s="97"/>
      <c r="AQ42" s="97"/>
      <c r="AR42" s="98">
        <v>5.90171864711969E-2</v>
      </c>
      <c r="AS42" s="98"/>
    </row>
    <row r="43" spans="2:45" s="1" customFormat="1" ht="10.65" customHeight="1" x14ac:dyDescent="0.15">
      <c r="B43" s="95" t="s">
        <v>1136</v>
      </c>
      <c r="C43" s="95"/>
      <c r="D43" s="95"/>
      <c r="E43" s="95"/>
      <c r="F43" s="95"/>
      <c r="G43" s="95"/>
      <c r="H43" s="95"/>
      <c r="I43" s="95"/>
      <c r="J43" s="95"/>
      <c r="K43" s="95"/>
      <c r="L43" s="108">
        <v>456718827.67000002</v>
      </c>
      <c r="M43" s="108"/>
      <c r="N43" s="108"/>
      <c r="O43" s="108"/>
      <c r="P43" s="108"/>
      <c r="Q43" s="108"/>
      <c r="R43" s="108"/>
      <c r="S43" s="108"/>
      <c r="T43" s="108"/>
      <c r="U43" s="108"/>
      <c r="V43" s="108"/>
      <c r="W43" s="108"/>
      <c r="X43" s="98">
        <v>2.0392579917610301E-2</v>
      </c>
      <c r="Y43" s="98"/>
      <c r="Z43" s="98"/>
      <c r="AA43" s="98"/>
      <c r="AB43" s="98"/>
      <c r="AC43" s="98"/>
      <c r="AD43" s="98"/>
      <c r="AE43" s="98"/>
      <c r="AF43" s="98"/>
      <c r="AG43" s="98"/>
      <c r="AH43" s="98"/>
      <c r="AI43" s="97">
        <v>12771</v>
      </c>
      <c r="AJ43" s="97"/>
      <c r="AK43" s="97"/>
      <c r="AL43" s="97"/>
      <c r="AM43" s="97"/>
      <c r="AN43" s="97"/>
      <c r="AO43" s="97"/>
      <c r="AP43" s="97"/>
      <c r="AQ43" s="97"/>
      <c r="AR43" s="98">
        <v>4.2902350206264497E-2</v>
      </c>
      <c r="AS43" s="98"/>
    </row>
    <row r="44" spans="2:45" s="1" customFormat="1" ht="10.65" customHeight="1" x14ac:dyDescent="0.15">
      <c r="B44" s="95" t="s">
        <v>1137</v>
      </c>
      <c r="C44" s="95"/>
      <c r="D44" s="95"/>
      <c r="E44" s="95"/>
      <c r="F44" s="95"/>
      <c r="G44" s="95"/>
      <c r="H44" s="95"/>
      <c r="I44" s="95"/>
      <c r="J44" s="95"/>
      <c r="K44" s="95"/>
      <c r="L44" s="108">
        <v>45999973.239999898</v>
      </c>
      <c r="M44" s="108"/>
      <c r="N44" s="108"/>
      <c r="O44" s="108"/>
      <c r="P44" s="108"/>
      <c r="Q44" s="108"/>
      <c r="R44" s="108"/>
      <c r="S44" s="108"/>
      <c r="T44" s="108"/>
      <c r="U44" s="108"/>
      <c r="V44" s="108"/>
      <c r="W44" s="108"/>
      <c r="X44" s="98">
        <v>2.0539072919113898E-3</v>
      </c>
      <c r="Y44" s="98"/>
      <c r="Z44" s="98"/>
      <c r="AA44" s="98"/>
      <c r="AB44" s="98"/>
      <c r="AC44" s="98"/>
      <c r="AD44" s="98"/>
      <c r="AE44" s="98"/>
      <c r="AF44" s="98"/>
      <c r="AG44" s="98"/>
      <c r="AH44" s="98"/>
      <c r="AI44" s="97">
        <v>1358</v>
      </c>
      <c r="AJ44" s="97"/>
      <c r="AK44" s="97"/>
      <c r="AL44" s="97"/>
      <c r="AM44" s="97"/>
      <c r="AN44" s="97"/>
      <c r="AO44" s="97"/>
      <c r="AP44" s="97"/>
      <c r="AQ44" s="97"/>
      <c r="AR44" s="98">
        <v>4.5620070143377401E-3</v>
      </c>
      <c r="AS44" s="98"/>
    </row>
    <row r="45" spans="2:45" s="1" customFormat="1" ht="10.65" customHeight="1" x14ac:dyDescent="0.15">
      <c r="B45" s="95" t="s">
        <v>1138</v>
      </c>
      <c r="C45" s="95"/>
      <c r="D45" s="95"/>
      <c r="E45" s="95"/>
      <c r="F45" s="95"/>
      <c r="G45" s="95"/>
      <c r="H45" s="95"/>
      <c r="I45" s="95"/>
      <c r="J45" s="95"/>
      <c r="K45" s="95"/>
      <c r="L45" s="108">
        <v>40674087.670000002</v>
      </c>
      <c r="M45" s="108"/>
      <c r="N45" s="108"/>
      <c r="O45" s="108"/>
      <c r="P45" s="108"/>
      <c r="Q45" s="108"/>
      <c r="R45" s="108"/>
      <c r="S45" s="108"/>
      <c r="T45" s="108"/>
      <c r="U45" s="108"/>
      <c r="V45" s="108"/>
      <c r="W45" s="108"/>
      <c r="X45" s="98">
        <v>1.81610551861391E-3</v>
      </c>
      <c r="Y45" s="98"/>
      <c r="Z45" s="98"/>
      <c r="AA45" s="98"/>
      <c r="AB45" s="98"/>
      <c r="AC45" s="98"/>
      <c r="AD45" s="98"/>
      <c r="AE45" s="98"/>
      <c r="AF45" s="98"/>
      <c r="AG45" s="98"/>
      <c r="AH45" s="98"/>
      <c r="AI45" s="97">
        <v>1316</v>
      </c>
      <c r="AJ45" s="97"/>
      <c r="AK45" s="97"/>
      <c r="AL45" s="97"/>
      <c r="AM45" s="97"/>
      <c r="AN45" s="97"/>
      <c r="AO45" s="97"/>
      <c r="AP45" s="97"/>
      <c r="AQ45" s="97"/>
      <c r="AR45" s="98">
        <v>4.4209140138943004E-3</v>
      </c>
      <c r="AS45" s="98"/>
    </row>
    <row r="46" spans="2:45" s="1" customFormat="1" ht="10.65" customHeight="1" x14ac:dyDescent="0.15">
      <c r="B46" s="95" t="s">
        <v>1139</v>
      </c>
      <c r="C46" s="95"/>
      <c r="D46" s="95"/>
      <c r="E46" s="95"/>
      <c r="F46" s="95"/>
      <c r="G46" s="95"/>
      <c r="H46" s="95"/>
      <c r="I46" s="95"/>
      <c r="J46" s="95"/>
      <c r="K46" s="95"/>
      <c r="L46" s="108">
        <v>34597981.430000097</v>
      </c>
      <c r="M46" s="108"/>
      <c r="N46" s="108"/>
      <c r="O46" s="108"/>
      <c r="P46" s="108"/>
      <c r="Q46" s="108"/>
      <c r="R46" s="108"/>
      <c r="S46" s="108"/>
      <c r="T46" s="108"/>
      <c r="U46" s="108"/>
      <c r="V46" s="108"/>
      <c r="W46" s="108"/>
      <c r="X46" s="98">
        <v>1.54480625398929E-3</v>
      </c>
      <c r="Y46" s="98"/>
      <c r="Z46" s="98"/>
      <c r="AA46" s="98"/>
      <c r="AB46" s="98"/>
      <c r="AC46" s="98"/>
      <c r="AD46" s="98"/>
      <c r="AE46" s="98"/>
      <c r="AF46" s="98"/>
      <c r="AG46" s="98"/>
      <c r="AH46" s="98"/>
      <c r="AI46" s="97">
        <v>1850</v>
      </c>
      <c r="AJ46" s="97"/>
      <c r="AK46" s="97"/>
      <c r="AL46" s="97"/>
      <c r="AM46" s="97"/>
      <c r="AN46" s="97"/>
      <c r="AO46" s="97"/>
      <c r="AP46" s="97"/>
      <c r="AQ46" s="97"/>
      <c r="AR46" s="98">
        <v>6.2148107338179798E-3</v>
      </c>
      <c r="AS46" s="98"/>
    </row>
    <row r="47" spans="2:45" s="1" customFormat="1" ht="10.65" customHeight="1" x14ac:dyDescent="0.15">
      <c r="B47" s="95" t="s">
        <v>1140</v>
      </c>
      <c r="C47" s="95"/>
      <c r="D47" s="95"/>
      <c r="E47" s="95"/>
      <c r="F47" s="95"/>
      <c r="G47" s="95"/>
      <c r="H47" s="95"/>
      <c r="I47" s="95"/>
      <c r="J47" s="95"/>
      <c r="K47" s="95"/>
      <c r="L47" s="108">
        <v>96763197.369999796</v>
      </c>
      <c r="M47" s="108"/>
      <c r="N47" s="108"/>
      <c r="O47" s="108"/>
      <c r="P47" s="108"/>
      <c r="Q47" s="108"/>
      <c r="R47" s="108"/>
      <c r="S47" s="108"/>
      <c r="T47" s="108"/>
      <c r="U47" s="108"/>
      <c r="V47" s="108"/>
      <c r="W47" s="108"/>
      <c r="X47" s="98">
        <v>4.3204946148552104E-3</v>
      </c>
      <c r="Y47" s="98"/>
      <c r="Z47" s="98"/>
      <c r="AA47" s="98"/>
      <c r="AB47" s="98"/>
      <c r="AC47" s="98"/>
      <c r="AD47" s="98"/>
      <c r="AE47" s="98"/>
      <c r="AF47" s="98"/>
      <c r="AG47" s="98"/>
      <c r="AH47" s="98"/>
      <c r="AI47" s="97">
        <v>3677</v>
      </c>
      <c r="AJ47" s="97"/>
      <c r="AK47" s="97"/>
      <c r="AL47" s="97"/>
      <c r="AM47" s="97"/>
      <c r="AN47" s="97"/>
      <c r="AO47" s="97"/>
      <c r="AP47" s="97"/>
      <c r="AQ47" s="97"/>
      <c r="AR47" s="98">
        <v>1.23523562531074E-2</v>
      </c>
      <c r="AS47" s="98"/>
    </row>
    <row r="48" spans="2:45" s="1" customFormat="1" ht="10.65" customHeight="1" x14ac:dyDescent="0.15">
      <c r="B48" s="95" t="s">
        <v>1141</v>
      </c>
      <c r="C48" s="95"/>
      <c r="D48" s="95"/>
      <c r="E48" s="95"/>
      <c r="F48" s="95"/>
      <c r="G48" s="95"/>
      <c r="H48" s="95"/>
      <c r="I48" s="95"/>
      <c r="J48" s="95"/>
      <c r="K48" s="95"/>
      <c r="L48" s="108">
        <v>146093736.16</v>
      </c>
      <c r="M48" s="108"/>
      <c r="N48" s="108"/>
      <c r="O48" s="108"/>
      <c r="P48" s="108"/>
      <c r="Q48" s="108"/>
      <c r="R48" s="108"/>
      <c r="S48" s="108"/>
      <c r="T48" s="108"/>
      <c r="U48" s="108"/>
      <c r="V48" s="108"/>
      <c r="W48" s="108"/>
      <c r="X48" s="98">
        <v>6.5231122730453998E-3</v>
      </c>
      <c r="Y48" s="98"/>
      <c r="Z48" s="98"/>
      <c r="AA48" s="98"/>
      <c r="AB48" s="98"/>
      <c r="AC48" s="98"/>
      <c r="AD48" s="98"/>
      <c r="AE48" s="98"/>
      <c r="AF48" s="98"/>
      <c r="AG48" s="98"/>
      <c r="AH48" s="98"/>
      <c r="AI48" s="97">
        <v>4232</v>
      </c>
      <c r="AJ48" s="97"/>
      <c r="AK48" s="97"/>
      <c r="AL48" s="97"/>
      <c r="AM48" s="97"/>
      <c r="AN48" s="97"/>
      <c r="AO48" s="97"/>
      <c r="AP48" s="97"/>
      <c r="AQ48" s="97"/>
      <c r="AR48" s="98">
        <v>1.42167994732528E-2</v>
      </c>
      <c r="AS48" s="98"/>
    </row>
    <row r="49" spans="2:45" s="1" customFormat="1" ht="10.65" customHeight="1" x14ac:dyDescent="0.15">
      <c r="B49" s="95" t="s">
        <v>1142</v>
      </c>
      <c r="C49" s="95"/>
      <c r="D49" s="95"/>
      <c r="E49" s="95"/>
      <c r="F49" s="95"/>
      <c r="G49" s="95"/>
      <c r="H49" s="95"/>
      <c r="I49" s="95"/>
      <c r="J49" s="95"/>
      <c r="K49" s="95"/>
      <c r="L49" s="108">
        <v>35677518.539999999</v>
      </c>
      <c r="M49" s="108"/>
      <c r="N49" s="108"/>
      <c r="O49" s="108"/>
      <c r="P49" s="108"/>
      <c r="Q49" s="108"/>
      <c r="R49" s="108"/>
      <c r="S49" s="108"/>
      <c r="T49" s="108"/>
      <c r="U49" s="108"/>
      <c r="V49" s="108"/>
      <c r="W49" s="108"/>
      <c r="X49" s="98">
        <v>1.59300778511953E-3</v>
      </c>
      <c r="Y49" s="98"/>
      <c r="Z49" s="98"/>
      <c r="AA49" s="98"/>
      <c r="AB49" s="98"/>
      <c r="AC49" s="98"/>
      <c r="AD49" s="98"/>
      <c r="AE49" s="98"/>
      <c r="AF49" s="98"/>
      <c r="AG49" s="98"/>
      <c r="AH49" s="98"/>
      <c r="AI49" s="97">
        <v>1508</v>
      </c>
      <c r="AJ49" s="97"/>
      <c r="AK49" s="97"/>
      <c r="AL49" s="97"/>
      <c r="AM49" s="97"/>
      <c r="AN49" s="97"/>
      <c r="AO49" s="97"/>
      <c r="AP49" s="97"/>
      <c r="AQ49" s="97"/>
      <c r="AR49" s="98">
        <v>5.0659105873500001E-3</v>
      </c>
      <c r="AS49" s="98"/>
    </row>
    <row r="50" spans="2:45" s="1" customFormat="1" ht="10.65" customHeight="1" x14ac:dyDescent="0.15">
      <c r="B50" s="95" t="s">
        <v>1143</v>
      </c>
      <c r="C50" s="95"/>
      <c r="D50" s="95"/>
      <c r="E50" s="95"/>
      <c r="F50" s="95"/>
      <c r="G50" s="95"/>
      <c r="H50" s="95"/>
      <c r="I50" s="95"/>
      <c r="J50" s="95"/>
      <c r="K50" s="95"/>
      <c r="L50" s="108">
        <v>6370706.46</v>
      </c>
      <c r="M50" s="108"/>
      <c r="N50" s="108"/>
      <c r="O50" s="108"/>
      <c r="P50" s="108"/>
      <c r="Q50" s="108"/>
      <c r="R50" s="108"/>
      <c r="S50" s="108"/>
      <c r="T50" s="108"/>
      <c r="U50" s="108"/>
      <c r="V50" s="108"/>
      <c r="W50" s="108"/>
      <c r="X50" s="98">
        <v>2.84453218799764E-4</v>
      </c>
      <c r="Y50" s="98"/>
      <c r="Z50" s="98"/>
      <c r="AA50" s="98"/>
      <c r="AB50" s="98"/>
      <c r="AC50" s="98"/>
      <c r="AD50" s="98"/>
      <c r="AE50" s="98"/>
      <c r="AF50" s="98"/>
      <c r="AG50" s="98"/>
      <c r="AH50" s="98"/>
      <c r="AI50" s="97">
        <v>258</v>
      </c>
      <c r="AJ50" s="97"/>
      <c r="AK50" s="97"/>
      <c r="AL50" s="97"/>
      <c r="AM50" s="97"/>
      <c r="AN50" s="97"/>
      <c r="AO50" s="97"/>
      <c r="AP50" s="97"/>
      <c r="AQ50" s="97"/>
      <c r="AR50" s="98">
        <v>8.6671414558110195E-4</v>
      </c>
      <c r="AS50" s="98"/>
    </row>
    <row r="51" spans="2:45" s="1" customFormat="1" ht="10.65" customHeight="1" x14ac:dyDescent="0.15">
      <c r="B51" s="95" t="s">
        <v>1144</v>
      </c>
      <c r="C51" s="95"/>
      <c r="D51" s="95"/>
      <c r="E51" s="95"/>
      <c r="F51" s="95"/>
      <c r="G51" s="95"/>
      <c r="H51" s="95"/>
      <c r="I51" s="95"/>
      <c r="J51" s="95"/>
      <c r="K51" s="95"/>
      <c r="L51" s="108">
        <v>5165084.8899999997</v>
      </c>
      <c r="M51" s="108"/>
      <c r="N51" s="108"/>
      <c r="O51" s="108"/>
      <c r="P51" s="108"/>
      <c r="Q51" s="108"/>
      <c r="R51" s="108"/>
      <c r="S51" s="108"/>
      <c r="T51" s="108"/>
      <c r="U51" s="108"/>
      <c r="V51" s="108"/>
      <c r="W51" s="108"/>
      <c r="X51" s="98">
        <v>2.3062199326862799E-4</v>
      </c>
      <c r="Y51" s="98"/>
      <c r="Z51" s="98"/>
      <c r="AA51" s="98"/>
      <c r="AB51" s="98"/>
      <c r="AC51" s="98"/>
      <c r="AD51" s="98"/>
      <c r="AE51" s="98"/>
      <c r="AF51" s="98"/>
      <c r="AG51" s="98"/>
      <c r="AH51" s="98"/>
      <c r="AI51" s="97">
        <v>281</v>
      </c>
      <c r="AJ51" s="97"/>
      <c r="AK51" s="97"/>
      <c r="AL51" s="97"/>
      <c r="AM51" s="97"/>
      <c r="AN51" s="97"/>
      <c r="AO51" s="97"/>
      <c r="AP51" s="97"/>
      <c r="AQ51" s="97"/>
      <c r="AR51" s="98">
        <v>9.4397936010964898E-4</v>
      </c>
      <c r="AS51" s="98"/>
    </row>
    <row r="52" spans="2:45" s="1" customFormat="1" ht="10.65" customHeight="1" x14ac:dyDescent="0.15">
      <c r="B52" s="95" t="s">
        <v>1145</v>
      </c>
      <c r="C52" s="95"/>
      <c r="D52" s="95"/>
      <c r="E52" s="95"/>
      <c r="F52" s="95"/>
      <c r="G52" s="95"/>
      <c r="H52" s="95"/>
      <c r="I52" s="95"/>
      <c r="J52" s="95"/>
      <c r="K52" s="95"/>
      <c r="L52" s="108">
        <v>12653629.17</v>
      </c>
      <c r="M52" s="108"/>
      <c r="N52" s="108"/>
      <c r="O52" s="108"/>
      <c r="P52" s="108"/>
      <c r="Q52" s="108"/>
      <c r="R52" s="108"/>
      <c r="S52" s="108"/>
      <c r="T52" s="108"/>
      <c r="U52" s="108"/>
      <c r="V52" s="108"/>
      <c r="W52" s="108"/>
      <c r="X52" s="98">
        <v>5.6498687696640299E-4</v>
      </c>
      <c r="Y52" s="98"/>
      <c r="Z52" s="98"/>
      <c r="AA52" s="98"/>
      <c r="AB52" s="98"/>
      <c r="AC52" s="98"/>
      <c r="AD52" s="98"/>
      <c r="AE52" s="98"/>
      <c r="AF52" s="98"/>
      <c r="AG52" s="98"/>
      <c r="AH52" s="98"/>
      <c r="AI52" s="97">
        <v>444</v>
      </c>
      <c r="AJ52" s="97"/>
      <c r="AK52" s="97"/>
      <c r="AL52" s="97"/>
      <c r="AM52" s="97"/>
      <c r="AN52" s="97"/>
      <c r="AO52" s="97"/>
      <c r="AP52" s="97"/>
      <c r="AQ52" s="97"/>
      <c r="AR52" s="98">
        <v>1.49155457611631E-3</v>
      </c>
      <c r="AS52" s="98"/>
    </row>
    <row r="53" spans="2:45" s="1" customFormat="1" ht="10.65" customHeight="1" x14ac:dyDescent="0.15">
      <c r="B53" s="95" t="s">
        <v>1146</v>
      </c>
      <c r="C53" s="95"/>
      <c r="D53" s="95"/>
      <c r="E53" s="95"/>
      <c r="F53" s="95"/>
      <c r="G53" s="95"/>
      <c r="H53" s="95"/>
      <c r="I53" s="95"/>
      <c r="J53" s="95"/>
      <c r="K53" s="95"/>
      <c r="L53" s="108">
        <v>18184761.23</v>
      </c>
      <c r="M53" s="108"/>
      <c r="N53" s="108"/>
      <c r="O53" s="108"/>
      <c r="P53" s="108"/>
      <c r="Q53" s="108"/>
      <c r="R53" s="108"/>
      <c r="S53" s="108"/>
      <c r="T53" s="108"/>
      <c r="U53" s="108"/>
      <c r="V53" s="108"/>
      <c r="W53" s="108"/>
      <c r="X53" s="98">
        <v>8.11952943909247E-4</v>
      </c>
      <c r="Y53" s="98"/>
      <c r="Z53" s="98"/>
      <c r="AA53" s="98"/>
      <c r="AB53" s="98"/>
      <c r="AC53" s="98"/>
      <c r="AD53" s="98"/>
      <c r="AE53" s="98"/>
      <c r="AF53" s="98"/>
      <c r="AG53" s="98"/>
      <c r="AH53" s="98"/>
      <c r="AI53" s="97">
        <v>853</v>
      </c>
      <c r="AJ53" s="97"/>
      <c r="AK53" s="97"/>
      <c r="AL53" s="97"/>
      <c r="AM53" s="97"/>
      <c r="AN53" s="97"/>
      <c r="AO53" s="97"/>
      <c r="AP53" s="97"/>
      <c r="AQ53" s="97"/>
      <c r="AR53" s="98">
        <v>2.8655316518631001E-3</v>
      </c>
      <c r="AS53" s="98"/>
    </row>
    <row r="54" spans="2:45" s="1" customFormat="1" ht="10.65" customHeight="1" x14ac:dyDescent="0.15">
      <c r="B54" s="95" t="s">
        <v>1147</v>
      </c>
      <c r="C54" s="95"/>
      <c r="D54" s="95"/>
      <c r="E54" s="95"/>
      <c r="F54" s="95"/>
      <c r="G54" s="95"/>
      <c r="H54" s="95"/>
      <c r="I54" s="95"/>
      <c r="J54" s="95"/>
      <c r="K54" s="95"/>
      <c r="L54" s="108">
        <v>3812149.54</v>
      </c>
      <c r="M54" s="108"/>
      <c r="N54" s="108"/>
      <c r="O54" s="108"/>
      <c r="P54" s="108"/>
      <c r="Q54" s="108"/>
      <c r="R54" s="108"/>
      <c r="S54" s="108"/>
      <c r="T54" s="108"/>
      <c r="U54" s="108"/>
      <c r="V54" s="108"/>
      <c r="W54" s="108"/>
      <c r="X54" s="98">
        <v>1.7021318028189901E-4</v>
      </c>
      <c r="Y54" s="98"/>
      <c r="Z54" s="98"/>
      <c r="AA54" s="98"/>
      <c r="AB54" s="98"/>
      <c r="AC54" s="98"/>
      <c r="AD54" s="98"/>
      <c r="AE54" s="98"/>
      <c r="AF54" s="98"/>
      <c r="AG54" s="98"/>
      <c r="AH54" s="98"/>
      <c r="AI54" s="97">
        <v>217</v>
      </c>
      <c r="AJ54" s="97"/>
      <c r="AK54" s="97"/>
      <c r="AL54" s="97"/>
      <c r="AM54" s="97"/>
      <c r="AN54" s="97"/>
      <c r="AO54" s="97"/>
      <c r="AP54" s="97"/>
      <c r="AQ54" s="97"/>
      <c r="AR54" s="98">
        <v>7.2898050229108205E-4</v>
      </c>
      <c r="AS54" s="98"/>
    </row>
    <row r="55" spans="2:45" s="1" customFormat="1" ht="10.65" customHeight="1" x14ac:dyDescent="0.15">
      <c r="B55" s="95" t="s">
        <v>1148</v>
      </c>
      <c r="C55" s="95"/>
      <c r="D55" s="95"/>
      <c r="E55" s="95"/>
      <c r="F55" s="95"/>
      <c r="G55" s="95"/>
      <c r="H55" s="95"/>
      <c r="I55" s="95"/>
      <c r="J55" s="95"/>
      <c r="K55" s="95"/>
      <c r="L55" s="108">
        <v>1410065.05</v>
      </c>
      <c r="M55" s="108"/>
      <c r="N55" s="108"/>
      <c r="O55" s="108"/>
      <c r="P55" s="108"/>
      <c r="Q55" s="108"/>
      <c r="R55" s="108"/>
      <c r="S55" s="108"/>
      <c r="T55" s="108"/>
      <c r="U55" s="108"/>
      <c r="V55" s="108"/>
      <c r="W55" s="108"/>
      <c r="X55" s="98">
        <v>6.2959664631848504E-5</v>
      </c>
      <c r="Y55" s="98"/>
      <c r="Z55" s="98"/>
      <c r="AA55" s="98"/>
      <c r="AB55" s="98"/>
      <c r="AC55" s="98"/>
      <c r="AD55" s="98"/>
      <c r="AE55" s="98"/>
      <c r="AF55" s="98"/>
      <c r="AG55" s="98"/>
      <c r="AH55" s="98"/>
      <c r="AI55" s="97">
        <v>96</v>
      </c>
      <c r="AJ55" s="97"/>
      <c r="AK55" s="97"/>
      <c r="AL55" s="97"/>
      <c r="AM55" s="97"/>
      <c r="AN55" s="97"/>
      <c r="AO55" s="97"/>
      <c r="AP55" s="97"/>
      <c r="AQ55" s="97"/>
      <c r="AR55" s="98">
        <v>3.2249828672785202E-4</v>
      </c>
      <c r="AS55" s="98"/>
    </row>
    <row r="56" spans="2:45" s="1" customFormat="1" ht="10.65" customHeight="1" x14ac:dyDescent="0.15">
      <c r="B56" s="95" t="s">
        <v>1149</v>
      </c>
      <c r="C56" s="95"/>
      <c r="D56" s="95"/>
      <c r="E56" s="95"/>
      <c r="F56" s="95"/>
      <c r="G56" s="95"/>
      <c r="H56" s="95"/>
      <c r="I56" s="95"/>
      <c r="J56" s="95"/>
      <c r="K56" s="95"/>
      <c r="L56" s="108">
        <v>115503.96</v>
      </c>
      <c r="M56" s="108"/>
      <c r="N56" s="108"/>
      <c r="O56" s="108"/>
      <c r="P56" s="108"/>
      <c r="Q56" s="108"/>
      <c r="R56" s="108"/>
      <c r="S56" s="108"/>
      <c r="T56" s="108"/>
      <c r="U56" s="108"/>
      <c r="V56" s="108"/>
      <c r="W56" s="108"/>
      <c r="X56" s="98">
        <v>5.1572731238537099E-6</v>
      </c>
      <c r="Y56" s="98"/>
      <c r="Z56" s="98"/>
      <c r="AA56" s="98"/>
      <c r="AB56" s="98"/>
      <c r="AC56" s="98"/>
      <c r="AD56" s="98"/>
      <c r="AE56" s="98"/>
      <c r="AF56" s="98"/>
      <c r="AG56" s="98"/>
      <c r="AH56" s="98"/>
      <c r="AI56" s="97">
        <v>33</v>
      </c>
      <c r="AJ56" s="97"/>
      <c r="AK56" s="97"/>
      <c r="AL56" s="97"/>
      <c r="AM56" s="97"/>
      <c r="AN56" s="97"/>
      <c r="AO56" s="97"/>
      <c r="AP56" s="97"/>
      <c r="AQ56" s="97"/>
      <c r="AR56" s="98">
        <v>1.10858786062699E-4</v>
      </c>
      <c r="AS56" s="98"/>
    </row>
    <row r="57" spans="2:45" s="1" customFormat="1" ht="10.65" customHeight="1" x14ac:dyDescent="0.15">
      <c r="B57" s="95" t="s">
        <v>1150</v>
      </c>
      <c r="C57" s="95"/>
      <c r="D57" s="95"/>
      <c r="E57" s="95"/>
      <c r="F57" s="95"/>
      <c r="G57" s="95"/>
      <c r="H57" s="95"/>
      <c r="I57" s="95"/>
      <c r="J57" s="95"/>
      <c r="K57" s="95"/>
      <c r="L57" s="108">
        <v>16268.32</v>
      </c>
      <c r="M57" s="108"/>
      <c r="N57" s="108"/>
      <c r="O57" s="108"/>
      <c r="P57" s="108"/>
      <c r="Q57" s="108"/>
      <c r="R57" s="108"/>
      <c r="S57" s="108"/>
      <c r="T57" s="108"/>
      <c r="U57" s="108"/>
      <c r="V57" s="108"/>
      <c r="W57" s="108"/>
      <c r="X57" s="98">
        <v>7.2638348941674198E-7</v>
      </c>
      <c r="Y57" s="98"/>
      <c r="Z57" s="98"/>
      <c r="AA57" s="98"/>
      <c r="AB57" s="98"/>
      <c r="AC57" s="98"/>
      <c r="AD57" s="98"/>
      <c r="AE57" s="98"/>
      <c r="AF57" s="98"/>
      <c r="AG57" s="98"/>
      <c r="AH57" s="98"/>
      <c r="AI57" s="97">
        <v>3</v>
      </c>
      <c r="AJ57" s="97"/>
      <c r="AK57" s="97"/>
      <c r="AL57" s="97"/>
      <c r="AM57" s="97"/>
      <c r="AN57" s="97"/>
      <c r="AO57" s="97"/>
      <c r="AP57" s="97"/>
      <c r="AQ57" s="97"/>
      <c r="AR57" s="98">
        <v>1.0078071460245399E-5</v>
      </c>
      <c r="AS57" s="98"/>
    </row>
    <row r="58" spans="2:45" s="1" customFormat="1" ht="10.65" customHeight="1" x14ac:dyDescent="0.15">
      <c r="B58" s="95" t="s">
        <v>1151</v>
      </c>
      <c r="C58" s="95"/>
      <c r="D58" s="95"/>
      <c r="E58" s="95"/>
      <c r="F58" s="95"/>
      <c r="G58" s="95"/>
      <c r="H58" s="95"/>
      <c r="I58" s="95"/>
      <c r="J58" s="95"/>
      <c r="K58" s="95"/>
      <c r="L58" s="108">
        <v>90944.56</v>
      </c>
      <c r="M58" s="108"/>
      <c r="N58" s="108"/>
      <c r="O58" s="108"/>
      <c r="P58" s="108"/>
      <c r="Q58" s="108"/>
      <c r="R58" s="108"/>
      <c r="S58" s="108"/>
      <c r="T58" s="108"/>
      <c r="U58" s="108"/>
      <c r="V58" s="108"/>
      <c r="W58" s="108"/>
      <c r="X58" s="98">
        <v>4.0606913827777103E-6</v>
      </c>
      <c r="Y58" s="98"/>
      <c r="Z58" s="98"/>
      <c r="AA58" s="98"/>
      <c r="AB58" s="98"/>
      <c r="AC58" s="98"/>
      <c r="AD58" s="98"/>
      <c r="AE58" s="98"/>
      <c r="AF58" s="98"/>
      <c r="AG58" s="98"/>
      <c r="AH58" s="98"/>
      <c r="AI58" s="97">
        <v>9</v>
      </c>
      <c r="AJ58" s="97"/>
      <c r="AK58" s="97"/>
      <c r="AL58" s="97"/>
      <c r="AM58" s="97"/>
      <c r="AN58" s="97"/>
      <c r="AO58" s="97"/>
      <c r="AP58" s="97"/>
      <c r="AQ58" s="97"/>
      <c r="AR58" s="98">
        <v>3.02342143807361E-5</v>
      </c>
      <c r="AS58" s="98"/>
    </row>
    <row r="59" spans="2:45" s="1" customFormat="1" ht="10.65" customHeight="1" x14ac:dyDescent="0.15">
      <c r="B59" s="95" t="s">
        <v>1152</v>
      </c>
      <c r="C59" s="95"/>
      <c r="D59" s="95"/>
      <c r="E59" s="95"/>
      <c r="F59" s="95"/>
      <c r="G59" s="95"/>
      <c r="H59" s="95"/>
      <c r="I59" s="95"/>
      <c r="J59" s="95"/>
      <c r="K59" s="95"/>
      <c r="L59" s="108">
        <v>0</v>
      </c>
      <c r="M59" s="108"/>
      <c r="N59" s="108"/>
      <c r="O59" s="108"/>
      <c r="P59" s="108"/>
      <c r="Q59" s="108"/>
      <c r="R59" s="108"/>
      <c r="S59" s="108"/>
      <c r="T59" s="108"/>
      <c r="U59" s="108"/>
      <c r="V59" s="108"/>
      <c r="W59" s="108"/>
      <c r="X59" s="98">
        <v>0</v>
      </c>
      <c r="Y59" s="98"/>
      <c r="Z59" s="98"/>
      <c r="AA59" s="98"/>
      <c r="AB59" s="98"/>
      <c r="AC59" s="98"/>
      <c r="AD59" s="98"/>
      <c r="AE59" s="98"/>
      <c r="AF59" s="98"/>
      <c r="AG59" s="98"/>
      <c r="AH59" s="98"/>
      <c r="AI59" s="97">
        <v>1</v>
      </c>
      <c r="AJ59" s="97"/>
      <c r="AK59" s="97"/>
      <c r="AL59" s="97"/>
      <c r="AM59" s="97"/>
      <c r="AN59" s="97"/>
      <c r="AO59" s="97"/>
      <c r="AP59" s="97"/>
      <c r="AQ59" s="97"/>
      <c r="AR59" s="98">
        <v>3.3593571534151201E-6</v>
      </c>
      <c r="AS59" s="98"/>
    </row>
    <row r="60" spans="2:45" s="1" customFormat="1" ht="10.65" customHeight="1" x14ac:dyDescent="0.15">
      <c r="B60" s="95" t="s">
        <v>1153</v>
      </c>
      <c r="C60" s="95"/>
      <c r="D60" s="95"/>
      <c r="E60" s="95"/>
      <c r="F60" s="95"/>
      <c r="G60" s="95"/>
      <c r="H60" s="95"/>
      <c r="I60" s="95"/>
      <c r="J60" s="95"/>
      <c r="K60" s="95"/>
      <c r="L60" s="108">
        <v>3548.15</v>
      </c>
      <c r="M60" s="108"/>
      <c r="N60" s="108"/>
      <c r="O60" s="108"/>
      <c r="P60" s="108"/>
      <c r="Q60" s="108"/>
      <c r="R60" s="108"/>
      <c r="S60" s="108"/>
      <c r="T60" s="108"/>
      <c r="U60" s="108"/>
      <c r="V60" s="108"/>
      <c r="W60" s="108"/>
      <c r="X60" s="98">
        <v>1.5842555211441701E-7</v>
      </c>
      <c r="Y60" s="98"/>
      <c r="Z60" s="98"/>
      <c r="AA60" s="98"/>
      <c r="AB60" s="98"/>
      <c r="AC60" s="98"/>
      <c r="AD60" s="98"/>
      <c r="AE60" s="98"/>
      <c r="AF60" s="98"/>
      <c r="AG60" s="98"/>
      <c r="AH60" s="98"/>
      <c r="AI60" s="97">
        <v>1</v>
      </c>
      <c r="AJ60" s="97"/>
      <c r="AK60" s="97"/>
      <c r="AL60" s="97"/>
      <c r="AM60" s="97"/>
      <c r="AN60" s="97"/>
      <c r="AO60" s="97"/>
      <c r="AP60" s="97"/>
      <c r="AQ60" s="97"/>
      <c r="AR60" s="98">
        <v>3.3593571534151201E-6</v>
      </c>
      <c r="AS60" s="98"/>
    </row>
    <row r="61" spans="2:45" s="1" customFormat="1" ht="10.65" customHeight="1" x14ac:dyDescent="0.15">
      <c r="B61" s="95" t="s">
        <v>1154</v>
      </c>
      <c r="C61" s="95"/>
      <c r="D61" s="95"/>
      <c r="E61" s="95"/>
      <c r="F61" s="95"/>
      <c r="G61" s="95"/>
      <c r="H61" s="95"/>
      <c r="I61" s="95"/>
      <c r="J61" s="95"/>
      <c r="K61" s="95"/>
      <c r="L61" s="108">
        <v>3774.43</v>
      </c>
      <c r="M61" s="108"/>
      <c r="N61" s="108"/>
      <c r="O61" s="108"/>
      <c r="P61" s="108"/>
      <c r="Q61" s="108"/>
      <c r="R61" s="108"/>
      <c r="S61" s="108"/>
      <c r="T61" s="108"/>
      <c r="U61" s="108"/>
      <c r="V61" s="108"/>
      <c r="W61" s="108"/>
      <c r="X61" s="98">
        <v>1.68528995861849E-7</v>
      </c>
      <c r="Y61" s="98"/>
      <c r="Z61" s="98"/>
      <c r="AA61" s="98"/>
      <c r="AB61" s="98"/>
      <c r="AC61" s="98"/>
      <c r="AD61" s="98"/>
      <c r="AE61" s="98"/>
      <c r="AF61" s="98"/>
      <c r="AG61" s="98"/>
      <c r="AH61" s="98"/>
      <c r="AI61" s="97">
        <v>1</v>
      </c>
      <c r="AJ61" s="97"/>
      <c r="AK61" s="97"/>
      <c r="AL61" s="97"/>
      <c r="AM61" s="97"/>
      <c r="AN61" s="97"/>
      <c r="AO61" s="97"/>
      <c r="AP61" s="97"/>
      <c r="AQ61" s="97"/>
      <c r="AR61" s="98">
        <v>3.3593571534151201E-6</v>
      </c>
      <c r="AS61" s="98"/>
    </row>
    <row r="62" spans="2:45" s="1" customFormat="1" ht="10.65" customHeight="1" x14ac:dyDescent="0.15">
      <c r="B62" s="95" t="s">
        <v>1155</v>
      </c>
      <c r="C62" s="95"/>
      <c r="D62" s="95"/>
      <c r="E62" s="95"/>
      <c r="F62" s="95"/>
      <c r="G62" s="95"/>
      <c r="H62" s="95"/>
      <c r="I62" s="95"/>
      <c r="J62" s="95"/>
      <c r="K62" s="95"/>
      <c r="L62" s="108">
        <v>21590.47</v>
      </c>
      <c r="M62" s="108"/>
      <c r="N62" s="108"/>
      <c r="O62" s="108"/>
      <c r="P62" s="108"/>
      <c r="Q62" s="108"/>
      <c r="R62" s="108"/>
      <c r="S62" s="108"/>
      <c r="T62" s="108"/>
      <c r="U62" s="108"/>
      <c r="V62" s="108"/>
      <c r="W62" s="108"/>
      <c r="X62" s="98">
        <v>9.6401846882453096E-7</v>
      </c>
      <c r="Y62" s="98"/>
      <c r="Z62" s="98"/>
      <c r="AA62" s="98"/>
      <c r="AB62" s="98"/>
      <c r="AC62" s="98"/>
      <c r="AD62" s="98"/>
      <c r="AE62" s="98"/>
      <c r="AF62" s="98"/>
      <c r="AG62" s="98"/>
      <c r="AH62" s="98"/>
      <c r="AI62" s="97">
        <v>2</v>
      </c>
      <c r="AJ62" s="97"/>
      <c r="AK62" s="97"/>
      <c r="AL62" s="97"/>
      <c r="AM62" s="97"/>
      <c r="AN62" s="97"/>
      <c r="AO62" s="97"/>
      <c r="AP62" s="97"/>
      <c r="AQ62" s="97"/>
      <c r="AR62" s="98">
        <v>6.7187143068302504E-6</v>
      </c>
      <c r="AS62" s="98"/>
    </row>
    <row r="63" spans="2:45" s="1" customFormat="1" ht="10.65" customHeight="1" x14ac:dyDescent="0.15">
      <c r="B63" s="95" t="s">
        <v>1156</v>
      </c>
      <c r="C63" s="95"/>
      <c r="D63" s="95"/>
      <c r="E63" s="95"/>
      <c r="F63" s="95"/>
      <c r="G63" s="95"/>
      <c r="H63" s="95"/>
      <c r="I63" s="95"/>
      <c r="J63" s="95"/>
      <c r="K63" s="95"/>
      <c r="L63" s="108">
        <v>86694.7</v>
      </c>
      <c r="M63" s="108"/>
      <c r="N63" s="108"/>
      <c r="O63" s="108"/>
      <c r="P63" s="108"/>
      <c r="Q63" s="108"/>
      <c r="R63" s="108"/>
      <c r="S63" s="108"/>
      <c r="T63" s="108"/>
      <c r="U63" s="108"/>
      <c r="V63" s="108"/>
      <c r="W63" s="108"/>
      <c r="X63" s="98">
        <v>3.8709343497016097E-6</v>
      </c>
      <c r="Y63" s="98"/>
      <c r="Z63" s="98"/>
      <c r="AA63" s="98"/>
      <c r="AB63" s="98"/>
      <c r="AC63" s="98"/>
      <c r="AD63" s="98"/>
      <c r="AE63" s="98"/>
      <c r="AF63" s="98"/>
      <c r="AG63" s="98"/>
      <c r="AH63" s="98"/>
      <c r="AI63" s="97">
        <v>3</v>
      </c>
      <c r="AJ63" s="97"/>
      <c r="AK63" s="97"/>
      <c r="AL63" s="97"/>
      <c r="AM63" s="97"/>
      <c r="AN63" s="97"/>
      <c r="AO63" s="97"/>
      <c r="AP63" s="97"/>
      <c r="AQ63" s="97"/>
      <c r="AR63" s="98">
        <v>1.0078071460245399E-5</v>
      </c>
      <c r="AS63" s="98"/>
    </row>
    <row r="64" spans="2:45" s="1" customFormat="1" ht="12.75" customHeight="1" x14ac:dyDescent="0.15">
      <c r="B64" s="104"/>
      <c r="C64" s="104"/>
      <c r="D64" s="104"/>
      <c r="E64" s="104"/>
      <c r="F64" s="104"/>
      <c r="G64" s="104"/>
      <c r="H64" s="104"/>
      <c r="I64" s="104"/>
      <c r="J64" s="104"/>
      <c r="K64" s="104"/>
      <c r="L64" s="109">
        <v>22396324031.349899</v>
      </c>
      <c r="M64" s="109"/>
      <c r="N64" s="109"/>
      <c r="O64" s="109"/>
      <c r="P64" s="109"/>
      <c r="Q64" s="109"/>
      <c r="R64" s="109"/>
      <c r="S64" s="109"/>
      <c r="T64" s="109"/>
      <c r="U64" s="109"/>
      <c r="V64" s="109"/>
      <c r="W64" s="109"/>
      <c r="X64" s="100">
        <v>1</v>
      </c>
      <c r="Y64" s="100"/>
      <c r="Z64" s="100"/>
      <c r="AA64" s="100"/>
      <c r="AB64" s="100"/>
      <c r="AC64" s="100"/>
      <c r="AD64" s="100"/>
      <c r="AE64" s="100"/>
      <c r="AF64" s="100"/>
      <c r="AG64" s="100"/>
      <c r="AH64" s="100"/>
      <c r="AI64" s="99">
        <v>297676</v>
      </c>
      <c r="AJ64" s="99"/>
      <c r="AK64" s="99"/>
      <c r="AL64" s="99"/>
      <c r="AM64" s="99"/>
      <c r="AN64" s="99"/>
      <c r="AO64" s="99"/>
      <c r="AP64" s="99"/>
      <c r="AQ64" s="99"/>
      <c r="AR64" s="100">
        <v>1</v>
      </c>
      <c r="AS64" s="100"/>
    </row>
    <row r="65" spans="2:47" s="1" customFormat="1" ht="7.95" customHeight="1" x14ac:dyDescent="0.15"/>
    <row r="66" spans="2:47" s="1" customFormat="1" ht="19.2" customHeight="1" x14ac:dyDescent="0.15">
      <c r="B66" s="80" t="s">
        <v>1249</v>
      </c>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row>
    <row r="67" spans="2:47" s="1" customFormat="1" ht="9.6" customHeight="1" x14ac:dyDescent="0.15"/>
    <row r="68" spans="2:47" s="1" customFormat="1" ht="13.35" customHeight="1" x14ac:dyDescent="0.15">
      <c r="B68" s="75" t="s">
        <v>1124</v>
      </c>
      <c r="C68" s="75"/>
      <c r="D68" s="75"/>
      <c r="E68" s="75"/>
      <c r="F68" s="75"/>
      <c r="G68" s="75"/>
      <c r="H68" s="75"/>
      <c r="I68" s="75"/>
      <c r="J68" s="75"/>
      <c r="K68" s="75"/>
      <c r="L68" s="75"/>
      <c r="M68" s="75" t="s">
        <v>1121</v>
      </c>
      <c r="N68" s="75"/>
      <c r="O68" s="75"/>
      <c r="P68" s="75"/>
      <c r="Q68" s="75"/>
      <c r="R68" s="75"/>
      <c r="S68" s="75"/>
      <c r="T68" s="75"/>
      <c r="U68" s="75"/>
      <c r="V68" s="75"/>
      <c r="W68" s="75"/>
      <c r="X68" s="75" t="s">
        <v>1122</v>
      </c>
      <c r="Y68" s="75"/>
      <c r="Z68" s="75"/>
      <c r="AA68" s="75"/>
      <c r="AB68" s="75"/>
      <c r="AC68" s="75"/>
      <c r="AD68" s="75"/>
      <c r="AE68" s="75"/>
      <c r="AF68" s="75"/>
      <c r="AG68" s="75"/>
      <c r="AH68" s="75"/>
      <c r="AI68" s="75" t="s">
        <v>1123</v>
      </c>
      <c r="AJ68" s="75"/>
      <c r="AK68" s="75"/>
      <c r="AL68" s="75"/>
      <c r="AM68" s="75"/>
      <c r="AN68" s="75"/>
      <c r="AO68" s="75" t="s">
        <v>1122</v>
      </c>
      <c r="AP68" s="75"/>
      <c r="AQ68" s="75"/>
      <c r="AR68" s="75"/>
      <c r="AS68" s="75"/>
      <c r="AT68" s="75"/>
      <c r="AU68" s="75"/>
    </row>
    <row r="69" spans="2:47" s="1" customFormat="1" ht="10.65" customHeight="1" x14ac:dyDescent="0.15">
      <c r="B69" s="95" t="s">
        <v>1157</v>
      </c>
      <c r="C69" s="95"/>
      <c r="D69" s="95"/>
      <c r="E69" s="95"/>
      <c r="F69" s="95"/>
      <c r="G69" s="95"/>
      <c r="H69" s="95"/>
      <c r="I69" s="95"/>
      <c r="J69" s="95"/>
      <c r="K69" s="95"/>
      <c r="L69" s="95"/>
      <c r="M69" s="108">
        <v>2366490.5699999998</v>
      </c>
      <c r="N69" s="108"/>
      <c r="O69" s="108"/>
      <c r="P69" s="108"/>
      <c r="Q69" s="108"/>
      <c r="R69" s="108"/>
      <c r="S69" s="108"/>
      <c r="T69" s="108"/>
      <c r="U69" s="108"/>
      <c r="V69" s="108"/>
      <c r="W69" s="108"/>
      <c r="X69" s="98">
        <v>1.05664240555165E-4</v>
      </c>
      <c r="Y69" s="98"/>
      <c r="Z69" s="98"/>
      <c r="AA69" s="98"/>
      <c r="AB69" s="98"/>
      <c r="AC69" s="98"/>
      <c r="AD69" s="98"/>
      <c r="AE69" s="98"/>
      <c r="AF69" s="98"/>
      <c r="AG69" s="98"/>
      <c r="AH69" s="98"/>
      <c r="AI69" s="97">
        <v>1606</v>
      </c>
      <c r="AJ69" s="97"/>
      <c r="AK69" s="97"/>
      <c r="AL69" s="97"/>
      <c r="AM69" s="97"/>
      <c r="AN69" s="97"/>
      <c r="AO69" s="98">
        <v>5.3951275883846904E-3</v>
      </c>
      <c r="AP69" s="98"/>
      <c r="AQ69" s="98"/>
      <c r="AR69" s="98"/>
      <c r="AS69" s="98"/>
      <c r="AT69" s="98"/>
      <c r="AU69" s="98"/>
    </row>
    <row r="70" spans="2:47" s="1" customFormat="1" ht="10.65" customHeight="1" x14ac:dyDescent="0.15">
      <c r="B70" s="95" t="s">
        <v>1125</v>
      </c>
      <c r="C70" s="95"/>
      <c r="D70" s="95"/>
      <c r="E70" s="95"/>
      <c r="F70" s="95"/>
      <c r="G70" s="95"/>
      <c r="H70" s="95"/>
      <c r="I70" s="95"/>
      <c r="J70" s="95"/>
      <c r="K70" s="95"/>
      <c r="L70" s="95"/>
      <c r="M70" s="108">
        <v>190431224.19</v>
      </c>
      <c r="N70" s="108"/>
      <c r="O70" s="108"/>
      <c r="P70" s="108"/>
      <c r="Q70" s="108"/>
      <c r="R70" s="108"/>
      <c r="S70" s="108"/>
      <c r="T70" s="108"/>
      <c r="U70" s="108"/>
      <c r="V70" s="108"/>
      <c r="W70" s="108"/>
      <c r="X70" s="98">
        <v>8.5027892936107505E-3</v>
      </c>
      <c r="Y70" s="98"/>
      <c r="Z70" s="98"/>
      <c r="AA70" s="98"/>
      <c r="AB70" s="98"/>
      <c r="AC70" s="98"/>
      <c r="AD70" s="98"/>
      <c r="AE70" s="98"/>
      <c r="AF70" s="98"/>
      <c r="AG70" s="98"/>
      <c r="AH70" s="98"/>
      <c r="AI70" s="97">
        <v>8089</v>
      </c>
      <c r="AJ70" s="97"/>
      <c r="AK70" s="97"/>
      <c r="AL70" s="97"/>
      <c r="AM70" s="97"/>
      <c r="AN70" s="97"/>
      <c r="AO70" s="98">
        <v>2.7173840013974899E-2</v>
      </c>
      <c r="AP70" s="98"/>
      <c r="AQ70" s="98"/>
      <c r="AR70" s="98"/>
      <c r="AS70" s="98"/>
      <c r="AT70" s="98"/>
      <c r="AU70" s="98"/>
    </row>
    <row r="71" spans="2:47" s="1" customFormat="1" ht="10.65" customHeight="1" x14ac:dyDescent="0.15">
      <c r="B71" s="95" t="s">
        <v>1126</v>
      </c>
      <c r="C71" s="95"/>
      <c r="D71" s="95"/>
      <c r="E71" s="95"/>
      <c r="F71" s="95"/>
      <c r="G71" s="95"/>
      <c r="H71" s="95"/>
      <c r="I71" s="95"/>
      <c r="J71" s="95"/>
      <c r="K71" s="95"/>
      <c r="L71" s="95"/>
      <c r="M71" s="108">
        <v>192119561.730001</v>
      </c>
      <c r="N71" s="108"/>
      <c r="O71" s="108"/>
      <c r="P71" s="108"/>
      <c r="Q71" s="108"/>
      <c r="R71" s="108"/>
      <c r="S71" s="108"/>
      <c r="T71" s="108"/>
      <c r="U71" s="108"/>
      <c r="V71" s="108"/>
      <c r="W71" s="108"/>
      <c r="X71" s="98">
        <v>8.5781738762608795E-3</v>
      </c>
      <c r="Y71" s="98"/>
      <c r="Z71" s="98"/>
      <c r="AA71" s="98"/>
      <c r="AB71" s="98"/>
      <c r="AC71" s="98"/>
      <c r="AD71" s="98"/>
      <c r="AE71" s="98"/>
      <c r="AF71" s="98"/>
      <c r="AG71" s="98"/>
      <c r="AH71" s="98"/>
      <c r="AI71" s="97">
        <v>9542</v>
      </c>
      <c r="AJ71" s="97"/>
      <c r="AK71" s="97"/>
      <c r="AL71" s="97"/>
      <c r="AM71" s="97"/>
      <c r="AN71" s="97"/>
      <c r="AO71" s="98">
        <v>3.2054985957887097E-2</v>
      </c>
      <c r="AP71" s="98"/>
      <c r="AQ71" s="98"/>
      <c r="AR71" s="98"/>
      <c r="AS71" s="98"/>
      <c r="AT71" s="98"/>
      <c r="AU71" s="98"/>
    </row>
    <row r="72" spans="2:47" s="1" customFormat="1" ht="10.65" customHeight="1" x14ac:dyDescent="0.15">
      <c r="B72" s="95" t="s">
        <v>1127</v>
      </c>
      <c r="C72" s="95"/>
      <c r="D72" s="95"/>
      <c r="E72" s="95"/>
      <c r="F72" s="95"/>
      <c r="G72" s="95"/>
      <c r="H72" s="95"/>
      <c r="I72" s="95"/>
      <c r="J72" s="95"/>
      <c r="K72" s="95"/>
      <c r="L72" s="95"/>
      <c r="M72" s="108">
        <v>273611957.97999901</v>
      </c>
      <c r="N72" s="108"/>
      <c r="O72" s="108"/>
      <c r="P72" s="108"/>
      <c r="Q72" s="108"/>
      <c r="R72" s="108"/>
      <c r="S72" s="108"/>
      <c r="T72" s="108"/>
      <c r="U72" s="108"/>
      <c r="V72" s="108"/>
      <c r="W72" s="108"/>
      <c r="X72" s="98">
        <v>1.2216824403728101E-2</v>
      </c>
      <c r="Y72" s="98"/>
      <c r="Z72" s="98"/>
      <c r="AA72" s="98"/>
      <c r="AB72" s="98"/>
      <c r="AC72" s="98"/>
      <c r="AD72" s="98"/>
      <c r="AE72" s="98"/>
      <c r="AF72" s="98"/>
      <c r="AG72" s="98"/>
      <c r="AH72" s="98"/>
      <c r="AI72" s="97">
        <v>11984</v>
      </c>
      <c r="AJ72" s="97"/>
      <c r="AK72" s="97"/>
      <c r="AL72" s="97"/>
      <c r="AM72" s="97"/>
      <c r="AN72" s="97"/>
      <c r="AO72" s="98">
        <v>4.02585361265268E-2</v>
      </c>
      <c r="AP72" s="98"/>
      <c r="AQ72" s="98"/>
      <c r="AR72" s="98"/>
      <c r="AS72" s="98"/>
      <c r="AT72" s="98"/>
      <c r="AU72" s="98"/>
    </row>
    <row r="73" spans="2:47" s="1" customFormat="1" ht="10.65" customHeight="1" x14ac:dyDescent="0.15">
      <c r="B73" s="95" t="s">
        <v>1128</v>
      </c>
      <c r="C73" s="95"/>
      <c r="D73" s="95"/>
      <c r="E73" s="95"/>
      <c r="F73" s="95"/>
      <c r="G73" s="95"/>
      <c r="H73" s="95"/>
      <c r="I73" s="95"/>
      <c r="J73" s="95"/>
      <c r="K73" s="95"/>
      <c r="L73" s="95"/>
      <c r="M73" s="108">
        <v>349490154.38999802</v>
      </c>
      <c r="N73" s="108"/>
      <c r="O73" s="108"/>
      <c r="P73" s="108"/>
      <c r="Q73" s="108"/>
      <c r="R73" s="108"/>
      <c r="S73" s="108"/>
      <c r="T73" s="108"/>
      <c r="U73" s="108"/>
      <c r="V73" s="108"/>
      <c r="W73" s="108"/>
      <c r="X73" s="98">
        <v>1.5604799872549899E-2</v>
      </c>
      <c r="Y73" s="98"/>
      <c r="Z73" s="98"/>
      <c r="AA73" s="98"/>
      <c r="AB73" s="98"/>
      <c r="AC73" s="98"/>
      <c r="AD73" s="98"/>
      <c r="AE73" s="98"/>
      <c r="AF73" s="98"/>
      <c r="AG73" s="98"/>
      <c r="AH73" s="98"/>
      <c r="AI73" s="97">
        <v>13411</v>
      </c>
      <c r="AJ73" s="97"/>
      <c r="AK73" s="97"/>
      <c r="AL73" s="97"/>
      <c r="AM73" s="97"/>
      <c r="AN73" s="97"/>
      <c r="AO73" s="98">
        <v>4.5052338784450197E-2</v>
      </c>
      <c r="AP73" s="98"/>
      <c r="AQ73" s="98"/>
      <c r="AR73" s="98"/>
      <c r="AS73" s="98"/>
      <c r="AT73" s="98"/>
      <c r="AU73" s="98"/>
    </row>
    <row r="74" spans="2:47" s="1" customFormat="1" ht="10.65" customHeight="1" x14ac:dyDescent="0.15">
      <c r="B74" s="95" t="s">
        <v>1129</v>
      </c>
      <c r="C74" s="95"/>
      <c r="D74" s="95"/>
      <c r="E74" s="95"/>
      <c r="F74" s="95"/>
      <c r="G74" s="95"/>
      <c r="H74" s="95"/>
      <c r="I74" s="95"/>
      <c r="J74" s="95"/>
      <c r="K74" s="95"/>
      <c r="L74" s="95"/>
      <c r="M74" s="108">
        <v>337375281.33999997</v>
      </c>
      <c r="N74" s="108"/>
      <c r="O74" s="108"/>
      <c r="P74" s="108"/>
      <c r="Q74" s="108"/>
      <c r="R74" s="108"/>
      <c r="S74" s="108"/>
      <c r="T74" s="108"/>
      <c r="U74" s="108"/>
      <c r="V74" s="108"/>
      <c r="W74" s="108"/>
      <c r="X74" s="98">
        <v>1.5063868555739201E-2</v>
      </c>
      <c r="Y74" s="98"/>
      <c r="Z74" s="98"/>
      <c r="AA74" s="98"/>
      <c r="AB74" s="98"/>
      <c r="AC74" s="98"/>
      <c r="AD74" s="98"/>
      <c r="AE74" s="98"/>
      <c r="AF74" s="98"/>
      <c r="AG74" s="98"/>
      <c r="AH74" s="98"/>
      <c r="AI74" s="97">
        <v>10874</v>
      </c>
      <c r="AJ74" s="97"/>
      <c r="AK74" s="97"/>
      <c r="AL74" s="97"/>
      <c r="AM74" s="97"/>
      <c r="AN74" s="97"/>
      <c r="AO74" s="98">
        <v>3.6529649686236003E-2</v>
      </c>
      <c r="AP74" s="98"/>
      <c r="AQ74" s="98"/>
      <c r="AR74" s="98"/>
      <c r="AS74" s="98"/>
      <c r="AT74" s="98"/>
      <c r="AU74" s="98"/>
    </row>
    <row r="75" spans="2:47" s="1" customFormat="1" ht="10.65" customHeight="1" x14ac:dyDescent="0.15">
      <c r="B75" s="95" t="s">
        <v>1130</v>
      </c>
      <c r="C75" s="95"/>
      <c r="D75" s="95"/>
      <c r="E75" s="95"/>
      <c r="F75" s="95"/>
      <c r="G75" s="95"/>
      <c r="H75" s="95"/>
      <c r="I75" s="95"/>
      <c r="J75" s="95"/>
      <c r="K75" s="95"/>
      <c r="L75" s="95"/>
      <c r="M75" s="108">
        <v>401939181.26999998</v>
      </c>
      <c r="N75" s="108"/>
      <c r="O75" s="108"/>
      <c r="P75" s="108"/>
      <c r="Q75" s="108"/>
      <c r="R75" s="108"/>
      <c r="S75" s="108"/>
      <c r="T75" s="108"/>
      <c r="U75" s="108"/>
      <c r="V75" s="108"/>
      <c r="W75" s="108"/>
      <c r="X75" s="98">
        <v>1.7946658599302799E-2</v>
      </c>
      <c r="Y75" s="98"/>
      <c r="Z75" s="98"/>
      <c r="AA75" s="98"/>
      <c r="AB75" s="98"/>
      <c r="AC75" s="98"/>
      <c r="AD75" s="98"/>
      <c r="AE75" s="98"/>
      <c r="AF75" s="98"/>
      <c r="AG75" s="98"/>
      <c r="AH75" s="98"/>
      <c r="AI75" s="97">
        <v>10656</v>
      </c>
      <c r="AJ75" s="97"/>
      <c r="AK75" s="97"/>
      <c r="AL75" s="97"/>
      <c r="AM75" s="97"/>
      <c r="AN75" s="97"/>
      <c r="AO75" s="98">
        <v>3.5797309826791503E-2</v>
      </c>
      <c r="AP75" s="98"/>
      <c r="AQ75" s="98"/>
      <c r="AR75" s="98"/>
      <c r="AS75" s="98"/>
      <c r="AT75" s="98"/>
      <c r="AU75" s="98"/>
    </row>
    <row r="76" spans="2:47" s="1" customFormat="1" ht="10.65" customHeight="1" x14ac:dyDescent="0.15">
      <c r="B76" s="95" t="s">
        <v>1131</v>
      </c>
      <c r="C76" s="95"/>
      <c r="D76" s="95"/>
      <c r="E76" s="95"/>
      <c r="F76" s="95"/>
      <c r="G76" s="95"/>
      <c r="H76" s="95"/>
      <c r="I76" s="95"/>
      <c r="J76" s="95"/>
      <c r="K76" s="95"/>
      <c r="L76" s="95"/>
      <c r="M76" s="108">
        <v>483067154.159998</v>
      </c>
      <c r="N76" s="108"/>
      <c r="O76" s="108"/>
      <c r="P76" s="108"/>
      <c r="Q76" s="108"/>
      <c r="R76" s="108"/>
      <c r="S76" s="108"/>
      <c r="T76" s="108"/>
      <c r="U76" s="108"/>
      <c r="V76" s="108"/>
      <c r="W76" s="108"/>
      <c r="X76" s="98">
        <v>2.1569037556511898E-2</v>
      </c>
      <c r="Y76" s="98"/>
      <c r="Z76" s="98"/>
      <c r="AA76" s="98"/>
      <c r="AB76" s="98"/>
      <c r="AC76" s="98"/>
      <c r="AD76" s="98"/>
      <c r="AE76" s="98"/>
      <c r="AF76" s="98"/>
      <c r="AG76" s="98"/>
      <c r="AH76" s="98"/>
      <c r="AI76" s="97">
        <v>11731</v>
      </c>
      <c r="AJ76" s="97"/>
      <c r="AK76" s="97"/>
      <c r="AL76" s="97"/>
      <c r="AM76" s="97"/>
      <c r="AN76" s="97"/>
      <c r="AO76" s="98">
        <v>3.9408618766712797E-2</v>
      </c>
      <c r="AP76" s="98"/>
      <c r="AQ76" s="98"/>
      <c r="AR76" s="98"/>
      <c r="AS76" s="98"/>
      <c r="AT76" s="98"/>
      <c r="AU76" s="98"/>
    </row>
    <row r="77" spans="2:47" s="1" customFormat="1" ht="10.65" customHeight="1" x14ac:dyDescent="0.15">
      <c r="B77" s="95" t="s">
        <v>1132</v>
      </c>
      <c r="C77" s="95"/>
      <c r="D77" s="95"/>
      <c r="E77" s="95"/>
      <c r="F77" s="95"/>
      <c r="G77" s="95"/>
      <c r="H77" s="95"/>
      <c r="I77" s="95"/>
      <c r="J77" s="95"/>
      <c r="K77" s="95"/>
      <c r="L77" s="95"/>
      <c r="M77" s="108">
        <v>603886422.25000095</v>
      </c>
      <c r="N77" s="108"/>
      <c r="O77" s="108"/>
      <c r="P77" s="108"/>
      <c r="Q77" s="108"/>
      <c r="R77" s="108"/>
      <c r="S77" s="108"/>
      <c r="T77" s="108"/>
      <c r="U77" s="108"/>
      <c r="V77" s="108"/>
      <c r="W77" s="108"/>
      <c r="X77" s="98">
        <v>2.6963640167229699E-2</v>
      </c>
      <c r="Y77" s="98"/>
      <c r="Z77" s="98"/>
      <c r="AA77" s="98"/>
      <c r="AB77" s="98"/>
      <c r="AC77" s="98"/>
      <c r="AD77" s="98"/>
      <c r="AE77" s="98"/>
      <c r="AF77" s="98"/>
      <c r="AG77" s="98"/>
      <c r="AH77" s="98"/>
      <c r="AI77" s="97">
        <v>13015</v>
      </c>
      <c r="AJ77" s="97"/>
      <c r="AK77" s="97"/>
      <c r="AL77" s="97"/>
      <c r="AM77" s="97"/>
      <c r="AN77" s="97"/>
      <c r="AO77" s="98">
        <v>4.3722033351697803E-2</v>
      </c>
      <c r="AP77" s="98"/>
      <c r="AQ77" s="98"/>
      <c r="AR77" s="98"/>
      <c r="AS77" s="98"/>
      <c r="AT77" s="98"/>
      <c r="AU77" s="98"/>
    </row>
    <row r="78" spans="2:47" s="1" customFormat="1" ht="10.65" customHeight="1" x14ac:dyDescent="0.15">
      <c r="B78" s="95" t="s">
        <v>1133</v>
      </c>
      <c r="C78" s="95"/>
      <c r="D78" s="95"/>
      <c r="E78" s="95"/>
      <c r="F78" s="95"/>
      <c r="G78" s="95"/>
      <c r="H78" s="95"/>
      <c r="I78" s="95"/>
      <c r="J78" s="95"/>
      <c r="K78" s="95"/>
      <c r="L78" s="95"/>
      <c r="M78" s="108">
        <v>820369951.03999805</v>
      </c>
      <c r="N78" s="108"/>
      <c r="O78" s="108"/>
      <c r="P78" s="108"/>
      <c r="Q78" s="108"/>
      <c r="R78" s="108"/>
      <c r="S78" s="108"/>
      <c r="T78" s="108"/>
      <c r="U78" s="108"/>
      <c r="V78" s="108"/>
      <c r="W78" s="108"/>
      <c r="X78" s="98">
        <v>3.6629669667739097E-2</v>
      </c>
      <c r="Y78" s="98"/>
      <c r="Z78" s="98"/>
      <c r="AA78" s="98"/>
      <c r="AB78" s="98"/>
      <c r="AC78" s="98"/>
      <c r="AD78" s="98"/>
      <c r="AE78" s="98"/>
      <c r="AF78" s="98"/>
      <c r="AG78" s="98"/>
      <c r="AH78" s="98"/>
      <c r="AI78" s="97">
        <v>16209</v>
      </c>
      <c r="AJ78" s="97"/>
      <c r="AK78" s="97"/>
      <c r="AL78" s="97"/>
      <c r="AM78" s="97"/>
      <c r="AN78" s="97"/>
      <c r="AO78" s="98">
        <v>5.44518200997057E-2</v>
      </c>
      <c r="AP78" s="98"/>
      <c r="AQ78" s="98"/>
      <c r="AR78" s="98"/>
      <c r="AS78" s="98"/>
      <c r="AT78" s="98"/>
      <c r="AU78" s="98"/>
    </row>
    <row r="79" spans="2:47" s="1" customFormat="1" ht="10.65" customHeight="1" x14ac:dyDescent="0.15">
      <c r="B79" s="95" t="s">
        <v>1134</v>
      </c>
      <c r="C79" s="95"/>
      <c r="D79" s="95"/>
      <c r="E79" s="95"/>
      <c r="F79" s="95"/>
      <c r="G79" s="95"/>
      <c r="H79" s="95"/>
      <c r="I79" s="95"/>
      <c r="J79" s="95"/>
      <c r="K79" s="95"/>
      <c r="L79" s="95"/>
      <c r="M79" s="108">
        <v>685946133.51000094</v>
      </c>
      <c r="N79" s="108"/>
      <c r="O79" s="108"/>
      <c r="P79" s="108"/>
      <c r="Q79" s="108"/>
      <c r="R79" s="108"/>
      <c r="S79" s="108"/>
      <c r="T79" s="108"/>
      <c r="U79" s="108"/>
      <c r="V79" s="108"/>
      <c r="W79" s="108"/>
      <c r="X79" s="98">
        <v>3.0627621414560002E-2</v>
      </c>
      <c r="Y79" s="98"/>
      <c r="Z79" s="98"/>
      <c r="AA79" s="98"/>
      <c r="AB79" s="98"/>
      <c r="AC79" s="98"/>
      <c r="AD79" s="98"/>
      <c r="AE79" s="98"/>
      <c r="AF79" s="98"/>
      <c r="AG79" s="98"/>
      <c r="AH79" s="98"/>
      <c r="AI79" s="97">
        <v>12083</v>
      </c>
      <c r="AJ79" s="97"/>
      <c r="AK79" s="97"/>
      <c r="AL79" s="97"/>
      <c r="AM79" s="97"/>
      <c r="AN79" s="97"/>
      <c r="AO79" s="98">
        <v>4.0591112484714899E-2</v>
      </c>
      <c r="AP79" s="98"/>
      <c r="AQ79" s="98"/>
      <c r="AR79" s="98"/>
      <c r="AS79" s="98"/>
      <c r="AT79" s="98"/>
      <c r="AU79" s="98"/>
    </row>
    <row r="80" spans="2:47" s="1" customFormat="1" ht="10.65" customHeight="1" x14ac:dyDescent="0.15">
      <c r="B80" s="95" t="s">
        <v>1135</v>
      </c>
      <c r="C80" s="95"/>
      <c r="D80" s="95"/>
      <c r="E80" s="95"/>
      <c r="F80" s="95"/>
      <c r="G80" s="95"/>
      <c r="H80" s="95"/>
      <c r="I80" s="95"/>
      <c r="J80" s="95"/>
      <c r="K80" s="95"/>
      <c r="L80" s="95"/>
      <c r="M80" s="108">
        <v>721096209.26999795</v>
      </c>
      <c r="N80" s="108"/>
      <c r="O80" s="108"/>
      <c r="P80" s="108"/>
      <c r="Q80" s="108"/>
      <c r="R80" s="108"/>
      <c r="S80" s="108"/>
      <c r="T80" s="108"/>
      <c r="U80" s="108"/>
      <c r="V80" s="108"/>
      <c r="W80" s="108"/>
      <c r="X80" s="98">
        <v>3.2197078782241997E-2</v>
      </c>
      <c r="Y80" s="98"/>
      <c r="Z80" s="98"/>
      <c r="AA80" s="98"/>
      <c r="AB80" s="98"/>
      <c r="AC80" s="98"/>
      <c r="AD80" s="98"/>
      <c r="AE80" s="98"/>
      <c r="AF80" s="98"/>
      <c r="AG80" s="98"/>
      <c r="AH80" s="98"/>
      <c r="AI80" s="97">
        <v>11704</v>
      </c>
      <c r="AJ80" s="97"/>
      <c r="AK80" s="97"/>
      <c r="AL80" s="97"/>
      <c r="AM80" s="97"/>
      <c r="AN80" s="97"/>
      <c r="AO80" s="98">
        <v>3.93179161235706E-2</v>
      </c>
      <c r="AP80" s="98"/>
      <c r="AQ80" s="98"/>
      <c r="AR80" s="98"/>
      <c r="AS80" s="98"/>
      <c r="AT80" s="98"/>
      <c r="AU80" s="98"/>
    </row>
    <row r="81" spans="2:47" s="1" customFormat="1" ht="10.65" customHeight="1" x14ac:dyDescent="0.15">
      <c r="B81" s="95" t="s">
        <v>1136</v>
      </c>
      <c r="C81" s="95"/>
      <c r="D81" s="95"/>
      <c r="E81" s="95"/>
      <c r="F81" s="95"/>
      <c r="G81" s="95"/>
      <c r="H81" s="95"/>
      <c r="I81" s="95"/>
      <c r="J81" s="95"/>
      <c r="K81" s="95"/>
      <c r="L81" s="95"/>
      <c r="M81" s="108">
        <v>843303654.53000498</v>
      </c>
      <c r="N81" s="108"/>
      <c r="O81" s="108"/>
      <c r="P81" s="108"/>
      <c r="Q81" s="108"/>
      <c r="R81" s="108"/>
      <c r="S81" s="108"/>
      <c r="T81" s="108"/>
      <c r="U81" s="108"/>
      <c r="V81" s="108"/>
      <c r="W81" s="108"/>
      <c r="X81" s="98">
        <v>3.76536637597117E-2</v>
      </c>
      <c r="Y81" s="98"/>
      <c r="Z81" s="98"/>
      <c r="AA81" s="98"/>
      <c r="AB81" s="98"/>
      <c r="AC81" s="98"/>
      <c r="AD81" s="98"/>
      <c r="AE81" s="98"/>
      <c r="AF81" s="98"/>
      <c r="AG81" s="98"/>
      <c r="AH81" s="98"/>
      <c r="AI81" s="97">
        <v>12820</v>
      </c>
      <c r="AJ81" s="97"/>
      <c r="AK81" s="97"/>
      <c r="AL81" s="97"/>
      <c r="AM81" s="97"/>
      <c r="AN81" s="97"/>
      <c r="AO81" s="98">
        <v>4.3066958706781899E-2</v>
      </c>
      <c r="AP81" s="98"/>
      <c r="AQ81" s="98"/>
      <c r="AR81" s="98"/>
      <c r="AS81" s="98"/>
      <c r="AT81" s="98"/>
      <c r="AU81" s="98"/>
    </row>
    <row r="82" spans="2:47" s="1" customFormat="1" ht="10.65" customHeight="1" x14ac:dyDescent="0.15">
      <c r="B82" s="95" t="s">
        <v>1137</v>
      </c>
      <c r="C82" s="95"/>
      <c r="D82" s="95"/>
      <c r="E82" s="95"/>
      <c r="F82" s="95"/>
      <c r="G82" s="95"/>
      <c r="H82" s="95"/>
      <c r="I82" s="95"/>
      <c r="J82" s="95"/>
      <c r="K82" s="95"/>
      <c r="L82" s="95"/>
      <c r="M82" s="108">
        <v>993683237.67000198</v>
      </c>
      <c r="N82" s="108"/>
      <c r="O82" s="108"/>
      <c r="P82" s="108"/>
      <c r="Q82" s="108"/>
      <c r="R82" s="108"/>
      <c r="S82" s="108"/>
      <c r="T82" s="108"/>
      <c r="U82" s="108"/>
      <c r="V82" s="108"/>
      <c r="W82" s="108"/>
      <c r="X82" s="98">
        <v>4.43681398911294E-2</v>
      </c>
      <c r="Y82" s="98"/>
      <c r="Z82" s="98"/>
      <c r="AA82" s="98"/>
      <c r="AB82" s="98"/>
      <c r="AC82" s="98"/>
      <c r="AD82" s="98"/>
      <c r="AE82" s="98"/>
      <c r="AF82" s="98"/>
      <c r="AG82" s="98"/>
      <c r="AH82" s="98"/>
      <c r="AI82" s="97">
        <v>14152</v>
      </c>
      <c r="AJ82" s="97"/>
      <c r="AK82" s="97"/>
      <c r="AL82" s="97"/>
      <c r="AM82" s="97"/>
      <c r="AN82" s="97"/>
      <c r="AO82" s="98">
        <v>4.7541622435130798E-2</v>
      </c>
      <c r="AP82" s="98"/>
      <c r="AQ82" s="98"/>
      <c r="AR82" s="98"/>
      <c r="AS82" s="98"/>
      <c r="AT82" s="98"/>
      <c r="AU82" s="98"/>
    </row>
    <row r="83" spans="2:47" s="1" customFormat="1" ht="10.65" customHeight="1" x14ac:dyDescent="0.15">
      <c r="B83" s="95" t="s">
        <v>1138</v>
      </c>
      <c r="C83" s="95"/>
      <c r="D83" s="95"/>
      <c r="E83" s="95"/>
      <c r="F83" s="95"/>
      <c r="G83" s="95"/>
      <c r="H83" s="95"/>
      <c r="I83" s="95"/>
      <c r="J83" s="95"/>
      <c r="K83" s="95"/>
      <c r="L83" s="95"/>
      <c r="M83" s="108">
        <v>1661659358.4200101</v>
      </c>
      <c r="N83" s="108"/>
      <c r="O83" s="108"/>
      <c r="P83" s="108"/>
      <c r="Q83" s="108"/>
      <c r="R83" s="108"/>
      <c r="S83" s="108"/>
      <c r="T83" s="108"/>
      <c r="U83" s="108"/>
      <c r="V83" s="108"/>
      <c r="W83" s="108"/>
      <c r="X83" s="98">
        <v>7.4193396920586102E-2</v>
      </c>
      <c r="Y83" s="98"/>
      <c r="Z83" s="98"/>
      <c r="AA83" s="98"/>
      <c r="AB83" s="98"/>
      <c r="AC83" s="98"/>
      <c r="AD83" s="98"/>
      <c r="AE83" s="98"/>
      <c r="AF83" s="98"/>
      <c r="AG83" s="98"/>
      <c r="AH83" s="98"/>
      <c r="AI83" s="97">
        <v>22101</v>
      </c>
      <c r="AJ83" s="97"/>
      <c r="AK83" s="97"/>
      <c r="AL83" s="97"/>
      <c r="AM83" s="97"/>
      <c r="AN83" s="97"/>
      <c r="AO83" s="98">
        <v>7.4245152447627596E-2</v>
      </c>
      <c r="AP83" s="98"/>
      <c r="AQ83" s="98"/>
      <c r="AR83" s="98"/>
      <c r="AS83" s="98"/>
      <c r="AT83" s="98"/>
      <c r="AU83" s="98"/>
    </row>
    <row r="84" spans="2:47" s="1" customFormat="1" ht="10.65" customHeight="1" x14ac:dyDescent="0.15">
      <c r="B84" s="95" t="s">
        <v>1139</v>
      </c>
      <c r="C84" s="95"/>
      <c r="D84" s="95"/>
      <c r="E84" s="95"/>
      <c r="F84" s="95"/>
      <c r="G84" s="95"/>
      <c r="H84" s="95"/>
      <c r="I84" s="95"/>
      <c r="J84" s="95"/>
      <c r="K84" s="95"/>
      <c r="L84" s="95"/>
      <c r="M84" s="108">
        <v>1396683152.8400099</v>
      </c>
      <c r="N84" s="108"/>
      <c r="O84" s="108"/>
      <c r="P84" s="108"/>
      <c r="Q84" s="108"/>
      <c r="R84" s="108"/>
      <c r="S84" s="108"/>
      <c r="T84" s="108"/>
      <c r="U84" s="108"/>
      <c r="V84" s="108"/>
      <c r="W84" s="108"/>
      <c r="X84" s="98">
        <v>6.23621604547673E-2</v>
      </c>
      <c r="Y84" s="98"/>
      <c r="Z84" s="98"/>
      <c r="AA84" s="98"/>
      <c r="AB84" s="98"/>
      <c r="AC84" s="98"/>
      <c r="AD84" s="98"/>
      <c r="AE84" s="98"/>
      <c r="AF84" s="98"/>
      <c r="AG84" s="98"/>
      <c r="AH84" s="98"/>
      <c r="AI84" s="97">
        <v>16570</v>
      </c>
      <c r="AJ84" s="97"/>
      <c r="AK84" s="97"/>
      <c r="AL84" s="97"/>
      <c r="AM84" s="97"/>
      <c r="AN84" s="97"/>
      <c r="AO84" s="98">
        <v>5.5664548032088597E-2</v>
      </c>
      <c r="AP84" s="98"/>
      <c r="AQ84" s="98"/>
      <c r="AR84" s="98"/>
      <c r="AS84" s="98"/>
      <c r="AT84" s="98"/>
      <c r="AU84" s="98"/>
    </row>
    <row r="85" spans="2:47" s="1" customFormat="1" ht="10.65" customHeight="1" x14ac:dyDescent="0.15">
      <c r="B85" s="95" t="s">
        <v>1140</v>
      </c>
      <c r="C85" s="95"/>
      <c r="D85" s="95"/>
      <c r="E85" s="95"/>
      <c r="F85" s="95"/>
      <c r="G85" s="95"/>
      <c r="H85" s="95"/>
      <c r="I85" s="95"/>
      <c r="J85" s="95"/>
      <c r="K85" s="95"/>
      <c r="L85" s="95"/>
      <c r="M85" s="108">
        <v>1273706039.45</v>
      </c>
      <c r="N85" s="108"/>
      <c r="O85" s="108"/>
      <c r="P85" s="108"/>
      <c r="Q85" s="108"/>
      <c r="R85" s="108"/>
      <c r="S85" s="108"/>
      <c r="T85" s="108"/>
      <c r="U85" s="108"/>
      <c r="V85" s="108"/>
      <c r="W85" s="108"/>
      <c r="X85" s="98">
        <v>5.6871209653293398E-2</v>
      </c>
      <c r="Y85" s="98"/>
      <c r="Z85" s="98"/>
      <c r="AA85" s="98"/>
      <c r="AB85" s="98"/>
      <c r="AC85" s="98"/>
      <c r="AD85" s="98"/>
      <c r="AE85" s="98"/>
      <c r="AF85" s="98"/>
      <c r="AG85" s="98"/>
      <c r="AH85" s="98"/>
      <c r="AI85" s="97">
        <v>13940</v>
      </c>
      <c r="AJ85" s="97"/>
      <c r="AK85" s="97"/>
      <c r="AL85" s="97"/>
      <c r="AM85" s="97"/>
      <c r="AN85" s="97"/>
      <c r="AO85" s="98">
        <v>4.68294387186068E-2</v>
      </c>
      <c r="AP85" s="98"/>
      <c r="AQ85" s="98"/>
      <c r="AR85" s="98"/>
      <c r="AS85" s="98"/>
      <c r="AT85" s="98"/>
      <c r="AU85" s="98"/>
    </row>
    <row r="86" spans="2:47" s="1" customFormat="1" ht="10.65" customHeight="1" x14ac:dyDescent="0.15">
      <c r="B86" s="95" t="s">
        <v>1141</v>
      </c>
      <c r="C86" s="95"/>
      <c r="D86" s="95"/>
      <c r="E86" s="95"/>
      <c r="F86" s="95"/>
      <c r="G86" s="95"/>
      <c r="H86" s="95"/>
      <c r="I86" s="95"/>
      <c r="J86" s="95"/>
      <c r="K86" s="95"/>
      <c r="L86" s="95"/>
      <c r="M86" s="108">
        <v>876636656.32000303</v>
      </c>
      <c r="N86" s="108"/>
      <c r="O86" s="108"/>
      <c r="P86" s="108"/>
      <c r="Q86" s="108"/>
      <c r="R86" s="108"/>
      <c r="S86" s="108"/>
      <c r="T86" s="108"/>
      <c r="U86" s="108"/>
      <c r="V86" s="108"/>
      <c r="W86" s="108"/>
      <c r="X86" s="98">
        <v>3.9141988439392997E-2</v>
      </c>
      <c r="Y86" s="98"/>
      <c r="Z86" s="98"/>
      <c r="AA86" s="98"/>
      <c r="AB86" s="98"/>
      <c r="AC86" s="98"/>
      <c r="AD86" s="98"/>
      <c r="AE86" s="98"/>
      <c r="AF86" s="98"/>
      <c r="AG86" s="98"/>
      <c r="AH86" s="98"/>
      <c r="AI86" s="97">
        <v>9514</v>
      </c>
      <c r="AJ86" s="97"/>
      <c r="AK86" s="97"/>
      <c r="AL86" s="97"/>
      <c r="AM86" s="97"/>
      <c r="AN86" s="97"/>
      <c r="AO86" s="98">
        <v>3.1960923957591501E-2</v>
      </c>
      <c r="AP86" s="98"/>
      <c r="AQ86" s="98"/>
      <c r="AR86" s="98"/>
      <c r="AS86" s="98"/>
      <c r="AT86" s="98"/>
      <c r="AU86" s="98"/>
    </row>
    <row r="87" spans="2:47" s="1" customFormat="1" ht="10.65" customHeight="1" x14ac:dyDescent="0.15">
      <c r="B87" s="95" t="s">
        <v>1142</v>
      </c>
      <c r="C87" s="95"/>
      <c r="D87" s="95"/>
      <c r="E87" s="95"/>
      <c r="F87" s="95"/>
      <c r="G87" s="95"/>
      <c r="H87" s="95"/>
      <c r="I87" s="95"/>
      <c r="J87" s="95"/>
      <c r="K87" s="95"/>
      <c r="L87" s="95"/>
      <c r="M87" s="108">
        <v>1107748286.1300001</v>
      </c>
      <c r="N87" s="108"/>
      <c r="O87" s="108"/>
      <c r="P87" s="108"/>
      <c r="Q87" s="108"/>
      <c r="R87" s="108"/>
      <c r="S87" s="108"/>
      <c r="T87" s="108"/>
      <c r="U87" s="108"/>
      <c r="V87" s="108"/>
      <c r="W87" s="108"/>
      <c r="X87" s="98">
        <v>4.9461165349250699E-2</v>
      </c>
      <c r="Y87" s="98"/>
      <c r="Z87" s="98"/>
      <c r="AA87" s="98"/>
      <c r="AB87" s="98"/>
      <c r="AC87" s="98"/>
      <c r="AD87" s="98"/>
      <c r="AE87" s="98"/>
      <c r="AF87" s="98"/>
      <c r="AG87" s="98"/>
      <c r="AH87" s="98"/>
      <c r="AI87" s="97">
        <v>11246</v>
      </c>
      <c r="AJ87" s="97"/>
      <c r="AK87" s="97"/>
      <c r="AL87" s="97"/>
      <c r="AM87" s="97"/>
      <c r="AN87" s="97"/>
      <c r="AO87" s="98">
        <v>3.7779330547306499E-2</v>
      </c>
      <c r="AP87" s="98"/>
      <c r="AQ87" s="98"/>
      <c r="AR87" s="98"/>
      <c r="AS87" s="98"/>
      <c r="AT87" s="98"/>
      <c r="AU87" s="98"/>
    </row>
    <row r="88" spans="2:47" s="1" customFormat="1" ht="10.65" customHeight="1" x14ac:dyDescent="0.15">
      <c r="B88" s="95" t="s">
        <v>1143</v>
      </c>
      <c r="C88" s="95"/>
      <c r="D88" s="95"/>
      <c r="E88" s="95"/>
      <c r="F88" s="95"/>
      <c r="G88" s="95"/>
      <c r="H88" s="95"/>
      <c r="I88" s="95"/>
      <c r="J88" s="95"/>
      <c r="K88" s="95"/>
      <c r="L88" s="95"/>
      <c r="M88" s="108">
        <v>2017128634.76</v>
      </c>
      <c r="N88" s="108"/>
      <c r="O88" s="108"/>
      <c r="P88" s="108"/>
      <c r="Q88" s="108"/>
      <c r="R88" s="108"/>
      <c r="S88" s="108"/>
      <c r="T88" s="108"/>
      <c r="U88" s="108"/>
      <c r="V88" s="108"/>
      <c r="W88" s="108"/>
      <c r="X88" s="98">
        <v>9.0065165691318602E-2</v>
      </c>
      <c r="Y88" s="98"/>
      <c r="Z88" s="98"/>
      <c r="AA88" s="98"/>
      <c r="AB88" s="98"/>
      <c r="AC88" s="98"/>
      <c r="AD88" s="98"/>
      <c r="AE88" s="98"/>
      <c r="AF88" s="98"/>
      <c r="AG88" s="98"/>
      <c r="AH88" s="98"/>
      <c r="AI88" s="97">
        <v>18558</v>
      </c>
      <c r="AJ88" s="97"/>
      <c r="AK88" s="97"/>
      <c r="AL88" s="97"/>
      <c r="AM88" s="97"/>
      <c r="AN88" s="97"/>
      <c r="AO88" s="98">
        <v>6.23429500530778E-2</v>
      </c>
      <c r="AP88" s="98"/>
      <c r="AQ88" s="98"/>
      <c r="AR88" s="98"/>
      <c r="AS88" s="98"/>
      <c r="AT88" s="98"/>
      <c r="AU88" s="98"/>
    </row>
    <row r="89" spans="2:47" s="1" customFormat="1" ht="10.65" customHeight="1" x14ac:dyDescent="0.15">
      <c r="B89" s="95" t="s">
        <v>1144</v>
      </c>
      <c r="C89" s="95"/>
      <c r="D89" s="95"/>
      <c r="E89" s="95"/>
      <c r="F89" s="95"/>
      <c r="G89" s="95"/>
      <c r="H89" s="95"/>
      <c r="I89" s="95"/>
      <c r="J89" s="95"/>
      <c r="K89" s="95"/>
      <c r="L89" s="95"/>
      <c r="M89" s="108">
        <v>1759810684.52</v>
      </c>
      <c r="N89" s="108"/>
      <c r="O89" s="108"/>
      <c r="P89" s="108"/>
      <c r="Q89" s="108"/>
      <c r="R89" s="108"/>
      <c r="S89" s="108"/>
      <c r="T89" s="108"/>
      <c r="U89" s="108"/>
      <c r="V89" s="108"/>
      <c r="W89" s="108"/>
      <c r="X89" s="98">
        <v>7.8575871739337499E-2</v>
      </c>
      <c r="Y89" s="98"/>
      <c r="Z89" s="98"/>
      <c r="AA89" s="98"/>
      <c r="AB89" s="98"/>
      <c r="AC89" s="98"/>
      <c r="AD89" s="98"/>
      <c r="AE89" s="98"/>
      <c r="AF89" s="98"/>
      <c r="AG89" s="98"/>
      <c r="AH89" s="98"/>
      <c r="AI89" s="97">
        <v>13587</v>
      </c>
      <c r="AJ89" s="97"/>
      <c r="AK89" s="97"/>
      <c r="AL89" s="97"/>
      <c r="AM89" s="97"/>
      <c r="AN89" s="97"/>
      <c r="AO89" s="98">
        <v>4.56435856434513E-2</v>
      </c>
      <c r="AP89" s="98"/>
      <c r="AQ89" s="98"/>
      <c r="AR89" s="98"/>
      <c r="AS89" s="98"/>
      <c r="AT89" s="98"/>
      <c r="AU89" s="98"/>
    </row>
    <row r="90" spans="2:47" s="1" customFormat="1" ht="10.65" customHeight="1" x14ac:dyDescent="0.15">
      <c r="B90" s="95" t="s">
        <v>1145</v>
      </c>
      <c r="C90" s="95"/>
      <c r="D90" s="95"/>
      <c r="E90" s="95"/>
      <c r="F90" s="95"/>
      <c r="G90" s="95"/>
      <c r="H90" s="95"/>
      <c r="I90" s="95"/>
      <c r="J90" s="95"/>
      <c r="K90" s="95"/>
      <c r="L90" s="95"/>
      <c r="M90" s="108">
        <v>1216403968.1900001</v>
      </c>
      <c r="N90" s="108"/>
      <c r="O90" s="108"/>
      <c r="P90" s="108"/>
      <c r="Q90" s="108"/>
      <c r="R90" s="108"/>
      <c r="S90" s="108"/>
      <c r="T90" s="108"/>
      <c r="U90" s="108"/>
      <c r="V90" s="108"/>
      <c r="W90" s="108"/>
      <c r="X90" s="98">
        <v>5.4312661599613302E-2</v>
      </c>
      <c r="Y90" s="98"/>
      <c r="Z90" s="98"/>
      <c r="AA90" s="98"/>
      <c r="AB90" s="98"/>
      <c r="AC90" s="98"/>
      <c r="AD90" s="98"/>
      <c r="AE90" s="98"/>
      <c r="AF90" s="98"/>
      <c r="AG90" s="98"/>
      <c r="AH90" s="98"/>
      <c r="AI90" s="97">
        <v>8809</v>
      </c>
      <c r="AJ90" s="97"/>
      <c r="AK90" s="97"/>
      <c r="AL90" s="97"/>
      <c r="AM90" s="97"/>
      <c r="AN90" s="97"/>
      <c r="AO90" s="98">
        <v>2.9592577164433798E-2</v>
      </c>
      <c r="AP90" s="98"/>
      <c r="AQ90" s="98"/>
      <c r="AR90" s="98"/>
      <c r="AS90" s="98"/>
      <c r="AT90" s="98"/>
      <c r="AU90" s="98"/>
    </row>
    <row r="91" spans="2:47" s="1" customFormat="1" ht="10.65" customHeight="1" x14ac:dyDescent="0.15">
      <c r="B91" s="95" t="s">
        <v>1146</v>
      </c>
      <c r="C91" s="95"/>
      <c r="D91" s="95"/>
      <c r="E91" s="95"/>
      <c r="F91" s="95"/>
      <c r="G91" s="95"/>
      <c r="H91" s="95"/>
      <c r="I91" s="95"/>
      <c r="J91" s="95"/>
      <c r="K91" s="95"/>
      <c r="L91" s="95"/>
      <c r="M91" s="108">
        <v>741197981.07000101</v>
      </c>
      <c r="N91" s="108"/>
      <c r="O91" s="108"/>
      <c r="P91" s="108"/>
      <c r="Q91" s="108"/>
      <c r="R91" s="108"/>
      <c r="S91" s="108"/>
      <c r="T91" s="108"/>
      <c r="U91" s="108"/>
      <c r="V91" s="108"/>
      <c r="W91" s="108"/>
      <c r="X91" s="98">
        <v>3.3094626601780003E-2</v>
      </c>
      <c r="Y91" s="98"/>
      <c r="Z91" s="98"/>
      <c r="AA91" s="98"/>
      <c r="AB91" s="98"/>
      <c r="AC91" s="98"/>
      <c r="AD91" s="98"/>
      <c r="AE91" s="98"/>
      <c r="AF91" s="98"/>
      <c r="AG91" s="98"/>
      <c r="AH91" s="98"/>
      <c r="AI91" s="97">
        <v>5187</v>
      </c>
      <c r="AJ91" s="97"/>
      <c r="AK91" s="97"/>
      <c r="AL91" s="97"/>
      <c r="AM91" s="97"/>
      <c r="AN91" s="97"/>
      <c r="AO91" s="98">
        <v>1.74249855547642E-2</v>
      </c>
      <c r="AP91" s="98"/>
      <c r="AQ91" s="98"/>
      <c r="AR91" s="98"/>
      <c r="AS91" s="98"/>
      <c r="AT91" s="98"/>
      <c r="AU91" s="98"/>
    </row>
    <row r="92" spans="2:47" s="1" customFormat="1" ht="10.65" customHeight="1" x14ac:dyDescent="0.15">
      <c r="B92" s="95" t="s">
        <v>1147</v>
      </c>
      <c r="C92" s="95"/>
      <c r="D92" s="95"/>
      <c r="E92" s="95"/>
      <c r="F92" s="95"/>
      <c r="G92" s="95"/>
      <c r="H92" s="95"/>
      <c r="I92" s="95"/>
      <c r="J92" s="95"/>
      <c r="K92" s="95"/>
      <c r="L92" s="95"/>
      <c r="M92" s="108">
        <v>1243316281.9300001</v>
      </c>
      <c r="N92" s="108"/>
      <c r="O92" s="108"/>
      <c r="P92" s="108"/>
      <c r="Q92" s="108"/>
      <c r="R92" s="108"/>
      <c r="S92" s="108"/>
      <c r="T92" s="108"/>
      <c r="U92" s="108"/>
      <c r="V92" s="108"/>
      <c r="W92" s="108"/>
      <c r="X92" s="98">
        <v>5.5514301373279902E-2</v>
      </c>
      <c r="Y92" s="98"/>
      <c r="Z92" s="98"/>
      <c r="AA92" s="98"/>
      <c r="AB92" s="98"/>
      <c r="AC92" s="98"/>
      <c r="AD92" s="98"/>
      <c r="AE92" s="98"/>
      <c r="AF92" s="98"/>
      <c r="AG92" s="98"/>
      <c r="AH92" s="98"/>
      <c r="AI92" s="97">
        <v>7613</v>
      </c>
      <c r="AJ92" s="97"/>
      <c r="AK92" s="97"/>
      <c r="AL92" s="97"/>
      <c r="AM92" s="97"/>
      <c r="AN92" s="97"/>
      <c r="AO92" s="98">
        <v>2.5574786008949298E-2</v>
      </c>
      <c r="AP92" s="98"/>
      <c r="AQ92" s="98"/>
      <c r="AR92" s="98"/>
      <c r="AS92" s="98"/>
      <c r="AT92" s="98"/>
      <c r="AU92" s="98"/>
    </row>
    <row r="93" spans="2:47" s="1" customFormat="1" ht="10.65" customHeight="1" x14ac:dyDescent="0.15">
      <c r="B93" s="95" t="s">
        <v>1148</v>
      </c>
      <c r="C93" s="95"/>
      <c r="D93" s="95"/>
      <c r="E93" s="95"/>
      <c r="F93" s="95"/>
      <c r="G93" s="95"/>
      <c r="H93" s="95"/>
      <c r="I93" s="95"/>
      <c r="J93" s="95"/>
      <c r="K93" s="95"/>
      <c r="L93" s="95"/>
      <c r="M93" s="108">
        <v>1171488941.5599999</v>
      </c>
      <c r="N93" s="108"/>
      <c r="O93" s="108"/>
      <c r="P93" s="108"/>
      <c r="Q93" s="108"/>
      <c r="R93" s="108"/>
      <c r="S93" s="108"/>
      <c r="T93" s="108"/>
      <c r="U93" s="108"/>
      <c r="V93" s="108"/>
      <c r="W93" s="108"/>
      <c r="X93" s="98">
        <v>5.2307197374005202E-2</v>
      </c>
      <c r="Y93" s="98"/>
      <c r="Z93" s="98"/>
      <c r="AA93" s="98"/>
      <c r="AB93" s="98"/>
      <c r="AC93" s="98"/>
      <c r="AD93" s="98"/>
      <c r="AE93" s="98"/>
      <c r="AF93" s="98"/>
      <c r="AG93" s="98"/>
      <c r="AH93" s="98"/>
      <c r="AI93" s="97">
        <v>6944</v>
      </c>
      <c r="AJ93" s="97"/>
      <c r="AK93" s="97"/>
      <c r="AL93" s="97"/>
      <c r="AM93" s="97"/>
      <c r="AN93" s="97"/>
      <c r="AO93" s="98">
        <v>2.3327376073314601E-2</v>
      </c>
      <c r="AP93" s="98"/>
      <c r="AQ93" s="98"/>
      <c r="AR93" s="98"/>
      <c r="AS93" s="98"/>
      <c r="AT93" s="98"/>
      <c r="AU93" s="98"/>
    </row>
    <row r="94" spans="2:47" s="1" customFormat="1" ht="10.65" customHeight="1" x14ac:dyDescent="0.15">
      <c r="B94" s="95" t="s">
        <v>1149</v>
      </c>
      <c r="C94" s="95"/>
      <c r="D94" s="95"/>
      <c r="E94" s="95"/>
      <c r="F94" s="95"/>
      <c r="G94" s="95"/>
      <c r="H94" s="95"/>
      <c r="I94" s="95"/>
      <c r="J94" s="95"/>
      <c r="K94" s="95"/>
      <c r="L94" s="95"/>
      <c r="M94" s="108">
        <v>725313388.93999803</v>
      </c>
      <c r="N94" s="108"/>
      <c r="O94" s="108"/>
      <c r="P94" s="108"/>
      <c r="Q94" s="108"/>
      <c r="R94" s="108"/>
      <c r="S94" s="108"/>
      <c r="T94" s="108"/>
      <c r="U94" s="108"/>
      <c r="V94" s="108"/>
      <c r="W94" s="108"/>
      <c r="X94" s="98">
        <v>3.2385376632554301E-2</v>
      </c>
      <c r="Y94" s="98"/>
      <c r="Z94" s="98"/>
      <c r="AA94" s="98"/>
      <c r="AB94" s="98"/>
      <c r="AC94" s="98"/>
      <c r="AD94" s="98"/>
      <c r="AE94" s="98"/>
      <c r="AF94" s="98"/>
      <c r="AG94" s="98"/>
      <c r="AH94" s="98"/>
      <c r="AI94" s="97">
        <v>3866</v>
      </c>
      <c r="AJ94" s="97"/>
      <c r="AK94" s="97"/>
      <c r="AL94" s="97"/>
      <c r="AM94" s="97"/>
      <c r="AN94" s="97"/>
      <c r="AO94" s="98">
        <v>1.29872747551029E-2</v>
      </c>
      <c r="AP94" s="98"/>
      <c r="AQ94" s="98"/>
      <c r="AR94" s="98"/>
      <c r="AS94" s="98"/>
      <c r="AT94" s="98"/>
      <c r="AU94" s="98"/>
    </row>
    <row r="95" spans="2:47" s="1" customFormat="1" ht="10.65" customHeight="1" x14ac:dyDescent="0.15">
      <c r="B95" s="95" t="s">
        <v>1153</v>
      </c>
      <c r="C95" s="95"/>
      <c r="D95" s="95"/>
      <c r="E95" s="95"/>
      <c r="F95" s="95"/>
      <c r="G95" s="95"/>
      <c r="H95" s="95"/>
      <c r="I95" s="95"/>
      <c r="J95" s="95"/>
      <c r="K95" s="95"/>
      <c r="L95" s="95"/>
      <c r="M95" s="108">
        <v>137972029.93000001</v>
      </c>
      <c r="N95" s="108"/>
      <c r="O95" s="108"/>
      <c r="P95" s="108"/>
      <c r="Q95" s="108"/>
      <c r="R95" s="108"/>
      <c r="S95" s="108"/>
      <c r="T95" s="108"/>
      <c r="U95" s="108"/>
      <c r="V95" s="108"/>
      <c r="W95" s="108"/>
      <c r="X95" s="98">
        <v>6.1604765914651501E-3</v>
      </c>
      <c r="Y95" s="98"/>
      <c r="Z95" s="98"/>
      <c r="AA95" s="98"/>
      <c r="AB95" s="98"/>
      <c r="AC95" s="98"/>
      <c r="AD95" s="98"/>
      <c r="AE95" s="98"/>
      <c r="AF95" s="98"/>
      <c r="AG95" s="98"/>
      <c r="AH95" s="98"/>
      <c r="AI95" s="97">
        <v>960</v>
      </c>
      <c r="AJ95" s="97"/>
      <c r="AK95" s="97"/>
      <c r="AL95" s="97"/>
      <c r="AM95" s="97"/>
      <c r="AN95" s="97"/>
      <c r="AO95" s="98">
        <v>3.2249828672785202E-3</v>
      </c>
      <c r="AP95" s="98"/>
      <c r="AQ95" s="98"/>
      <c r="AR95" s="98"/>
      <c r="AS95" s="98"/>
      <c r="AT95" s="98"/>
      <c r="AU95" s="98"/>
    </row>
    <row r="96" spans="2:47" s="1" customFormat="1" ht="10.65" customHeight="1" x14ac:dyDescent="0.15">
      <c r="B96" s="95" t="s">
        <v>1156</v>
      </c>
      <c r="C96" s="95"/>
      <c r="D96" s="95"/>
      <c r="E96" s="95"/>
      <c r="F96" s="95"/>
      <c r="G96" s="95"/>
      <c r="H96" s="95"/>
      <c r="I96" s="95"/>
      <c r="J96" s="95"/>
      <c r="K96" s="95"/>
      <c r="L96" s="95"/>
      <c r="M96" s="108">
        <v>70986602.439999998</v>
      </c>
      <c r="N96" s="108"/>
      <c r="O96" s="108"/>
      <c r="P96" s="108"/>
      <c r="Q96" s="108"/>
      <c r="R96" s="108"/>
      <c r="S96" s="108"/>
      <c r="T96" s="108"/>
      <c r="U96" s="108"/>
      <c r="V96" s="108"/>
      <c r="W96" s="108"/>
      <c r="X96" s="98">
        <v>3.1695648955888502E-3</v>
      </c>
      <c r="Y96" s="98"/>
      <c r="Z96" s="98"/>
      <c r="AA96" s="98"/>
      <c r="AB96" s="98"/>
      <c r="AC96" s="98"/>
      <c r="AD96" s="98"/>
      <c r="AE96" s="98"/>
      <c r="AF96" s="98"/>
      <c r="AG96" s="98"/>
      <c r="AH96" s="98"/>
      <c r="AI96" s="97">
        <v>451</v>
      </c>
      <c r="AJ96" s="97"/>
      <c r="AK96" s="97"/>
      <c r="AL96" s="97"/>
      <c r="AM96" s="97"/>
      <c r="AN96" s="97"/>
      <c r="AO96" s="98">
        <v>1.51507007619022E-3</v>
      </c>
      <c r="AP96" s="98"/>
      <c r="AQ96" s="98"/>
      <c r="AR96" s="98"/>
      <c r="AS96" s="98"/>
      <c r="AT96" s="98"/>
      <c r="AU96" s="98"/>
    </row>
    <row r="97" spans="2:47" s="1" customFormat="1" ht="10.65" customHeight="1" x14ac:dyDescent="0.15">
      <c r="B97" s="95" t="s">
        <v>1151</v>
      </c>
      <c r="C97" s="95"/>
      <c r="D97" s="95"/>
      <c r="E97" s="95"/>
      <c r="F97" s="95"/>
      <c r="G97" s="95"/>
      <c r="H97" s="95"/>
      <c r="I97" s="95"/>
      <c r="J97" s="95"/>
      <c r="K97" s="95"/>
      <c r="L97" s="95"/>
      <c r="M97" s="108">
        <v>26885801.640000001</v>
      </c>
      <c r="N97" s="108"/>
      <c r="O97" s="108"/>
      <c r="P97" s="108"/>
      <c r="Q97" s="108"/>
      <c r="R97" s="108"/>
      <c r="S97" s="108"/>
      <c r="T97" s="108"/>
      <c r="U97" s="108"/>
      <c r="V97" s="108"/>
      <c r="W97" s="108"/>
      <c r="X97" s="98">
        <v>1.20045600351047E-3</v>
      </c>
      <c r="Y97" s="98"/>
      <c r="Z97" s="98"/>
      <c r="AA97" s="98"/>
      <c r="AB97" s="98"/>
      <c r="AC97" s="98"/>
      <c r="AD97" s="98"/>
      <c r="AE97" s="98"/>
      <c r="AF97" s="98"/>
      <c r="AG97" s="98"/>
      <c r="AH97" s="98"/>
      <c r="AI97" s="97">
        <v>137</v>
      </c>
      <c r="AJ97" s="97"/>
      <c r="AK97" s="97"/>
      <c r="AL97" s="97"/>
      <c r="AM97" s="97"/>
      <c r="AN97" s="97"/>
      <c r="AO97" s="98">
        <v>4.6023193001787198E-4</v>
      </c>
      <c r="AP97" s="98"/>
      <c r="AQ97" s="98"/>
      <c r="AR97" s="98"/>
      <c r="AS97" s="98"/>
      <c r="AT97" s="98"/>
      <c r="AU97" s="98"/>
    </row>
    <row r="98" spans="2:47" s="1" customFormat="1" ht="10.65" customHeight="1" x14ac:dyDescent="0.15">
      <c r="B98" s="95" t="s">
        <v>1155</v>
      </c>
      <c r="C98" s="95"/>
      <c r="D98" s="95"/>
      <c r="E98" s="95"/>
      <c r="F98" s="95"/>
      <c r="G98" s="95"/>
      <c r="H98" s="95"/>
      <c r="I98" s="95"/>
      <c r="J98" s="95"/>
      <c r="K98" s="95"/>
      <c r="L98" s="95"/>
      <c r="M98" s="108">
        <v>41873761.520000003</v>
      </c>
      <c r="N98" s="108"/>
      <c r="O98" s="108"/>
      <c r="P98" s="108"/>
      <c r="Q98" s="108"/>
      <c r="R98" s="108"/>
      <c r="S98" s="108"/>
      <c r="T98" s="108"/>
      <c r="U98" s="108"/>
      <c r="V98" s="108"/>
      <c r="W98" s="108"/>
      <c r="X98" s="98">
        <v>1.86967117734972E-3</v>
      </c>
      <c r="Y98" s="98"/>
      <c r="Z98" s="98"/>
      <c r="AA98" s="98"/>
      <c r="AB98" s="98"/>
      <c r="AC98" s="98"/>
      <c r="AD98" s="98"/>
      <c r="AE98" s="98"/>
      <c r="AF98" s="98"/>
      <c r="AG98" s="98"/>
      <c r="AH98" s="98"/>
      <c r="AI98" s="97">
        <v>195</v>
      </c>
      <c r="AJ98" s="97"/>
      <c r="AK98" s="97"/>
      <c r="AL98" s="97"/>
      <c r="AM98" s="97"/>
      <c r="AN98" s="97"/>
      <c r="AO98" s="98">
        <v>6.5507464491594905E-4</v>
      </c>
      <c r="AP98" s="98"/>
      <c r="AQ98" s="98"/>
      <c r="AR98" s="98"/>
      <c r="AS98" s="98"/>
      <c r="AT98" s="98"/>
      <c r="AU98" s="98"/>
    </row>
    <row r="99" spans="2:47" s="1" customFormat="1" ht="10.65" customHeight="1" x14ac:dyDescent="0.15">
      <c r="B99" s="95" t="s">
        <v>1150</v>
      </c>
      <c r="C99" s="95"/>
      <c r="D99" s="95"/>
      <c r="E99" s="95"/>
      <c r="F99" s="95"/>
      <c r="G99" s="95"/>
      <c r="H99" s="95"/>
      <c r="I99" s="95"/>
      <c r="J99" s="95"/>
      <c r="K99" s="95"/>
      <c r="L99" s="95"/>
      <c r="M99" s="108">
        <v>28825847.789999999</v>
      </c>
      <c r="N99" s="108"/>
      <c r="O99" s="108"/>
      <c r="P99" s="108"/>
      <c r="Q99" s="108"/>
      <c r="R99" s="108"/>
      <c r="S99" s="108"/>
      <c r="T99" s="108"/>
      <c r="U99" s="108"/>
      <c r="V99" s="108"/>
      <c r="W99" s="108"/>
      <c r="X99" s="98">
        <v>1.28707942203596E-3</v>
      </c>
      <c r="Y99" s="98"/>
      <c r="Z99" s="98"/>
      <c r="AA99" s="98"/>
      <c r="AB99" s="98"/>
      <c r="AC99" s="98"/>
      <c r="AD99" s="98"/>
      <c r="AE99" s="98"/>
      <c r="AF99" s="98"/>
      <c r="AG99" s="98"/>
      <c r="AH99" s="98"/>
      <c r="AI99" s="97">
        <v>122</v>
      </c>
      <c r="AJ99" s="97"/>
      <c r="AK99" s="97"/>
      <c r="AL99" s="97"/>
      <c r="AM99" s="97"/>
      <c r="AN99" s="97"/>
      <c r="AO99" s="98">
        <v>4.0984157271664498E-4</v>
      </c>
      <c r="AP99" s="98"/>
      <c r="AQ99" s="98"/>
      <c r="AR99" s="98"/>
      <c r="AS99" s="98"/>
      <c r="AT99" s="98"/>
      <c r="AU99" s="98"/>
    </row>
    <row r="100" spans="2:47" s="1" customFormat="1" ht="13.35" customHeight="1" x14ac:dyDescent="0.15">
      <c r="B100" s="104"/>
      <c r="C100" s="104"/>
      <c r="D100" s="104"/>
      <c r="E100" s="104"/>
      <c r="F100" s="104"/>
      <c r="G100" s="104"/>
      <c r="H100" s="104"/>
      <c r="I100" s="104"/>
      <c r="J100" s="104"/>
      <c r="K100" s="104"/>
      <c r="L100" s="104"/>
      <c r="M100" s="109">
        <v>22396324031.349998</v>
      </c>
      <c r="N100" s="109"/>
      <c r="O100" s="109"/>
      <c r="P100" s="109"/>
      <c r="Q100" s="109"/>
      <c r="R100" s="109"/>
      <c r="S100" s="109"/>
      <c r="T100" s="109"/>
      <c r="U100" s="109"/>
      <c r="V100" s="109"/>
      <c r="W100" s="109"/>
      <c r="X100" s="100">
        <v>1</v>
      </c>
      <c r="Y100" s="100"/>
      <c r="Z100" s="100"/>
      <c r="AA100" s="100"/>
      <c r="AB100" s="100"/>
      <c r="AC100" s="100"/>
      <c r="AD100" s="100"/>
      <c r="AE100" s="100"/>
      <c r="AF100" s="100"/>
      <c r="AG100" s="100"/>
      <c r="AH100" s="100"/>
      <c r="AI100" s="99">
        <v>297676</v>
      </c>
      <c r="AJ100" s="99"/>
      <c r="AK100" s="99"/>
      <c r="AL100" s="99"/>
      <c r="AM100" s="99"/>
      <c r="AN100" s="99"/>
      <c r="AO100" s="100">
        <v>1</v>
      </c>
      <c r="AP100" s="100"/>
      <c r="AQ100" s="100"/>
      <c r="AR100" s="100"/>
      <c r="AS100" s="100"/>
      <c r="AT100" s="100"/>
      <c r="AU100" s="100"/>
    </row>
    <row r="101" spans="2:47" s="1" customFormat="1" ht="9" customHeight="1" x14ac:dyDescent="0.15"/>
    <row r="102" spans="2:47" s="1" customFormat="1" ht="19.2" customHeight="1" x14ac:dyDescent="0.15">
      <c r="B102" s="80" t="s">
        <v>1250</v>
      </c>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row>
    <row r="103" spans="2:47" s="1" customFormat="1" ht="9" customHeight="1" x14ac:dyDescent="0.15"/>
    <row r="104" spans="2:47" s="1" customFormat="1" ht="12.75" customHeight="1" x14ac:dyDescent="0.15">
      <c r="B104" s="75" t="s">
        <v>1124</v>
      </c>
      <c r="C104" s="75"/>
      <c r="D104" s="75"/>
      <c r="E104" s="75"/>
      <c r="F104" s="75"/>
      <c r="G104" s="75"/>
      <c r="H104" s="75"/>
      <c r="I104" s="75"/>
      <c r="J104" s="75"/>
      <c r="K104" s="75" t="s">
        <v>1121</v>
      </c>
      <c r="L104" s="75"/>
      <c r="M104" s="75"/>
      <c r="N104" s="75"/>
      <c r="O104" s="75"/>
      <c r="P104" s="75"/>
      <c r="Q104" s="75"/>
      <c r="R104" s="75"/>
      <c r="S104" s="75"/>
      <c r="T104" s="75"/>
      <c r="U104" s="75"/>
      <c r="V104" s="75"/>
      <c r="W104" s="75" t="s">
        <v>1122</v>
      </c>
      <c r="X104" s="75"/>
      <c r="Y104" s="75"/>
      <c r="Z104" s="75"/>
      <c r="AA104" s="75"/>
      <c r="AB104" s="75"/>
      <c r="AC104" s="75"/>
      <c r="AD104" s="75"/>
      <c r="AE104" s="75"/>
      <c r="AF104" s="75"/>
      <c r="AG104" s="75"/>
      <c r="AH104" s="75" t="s">
        <v>1123</v>
      </c>
      <c r="AI104" s="75"/>
      <c r="AJ104" s="75"/>
      <c r="AK104" s="75"/>
      <c r="AL104" s="75"/>
      <c r="AM104" s="75"/>
      <c r="AN104" s="75"/>
      <c r="AO104" s="75" t="s">
        <v>1122</v>
      </c>
      <c r="AP104" s="75"/>
      <c r="AQ104" s="75"/>
      <c r="AR104" s="75"/>
      <c r="AS104" s="75"/>
      <c r="AT104" s="75"/>
    </row>
    <row r="105" spans="2:47" s="1" customFormat="1" ht="10.65" customHeight="1" x14ac:dyDescent="0.15">
      <c r="B105" s="95" t="s">
        <v>1125</v>
      </c>
      <c r="C105" s="95"/>
      <c r="D105" s="95"/>
      <c r="E105" s="95"/>
      <c r="F105" s="95"/>
      <c r="G105" s="95"/>
      <c r="H105" s="95"/>
      <c r="I105" s="95"/>
      <c r="J105" s="95"/>
      <c r="K105" s="108">
        <v>4122182.07</v>
      </c>
      <c r="L105" s="108"/>
      <c r="M105" s="108"/>
      <c r="N105" s="108"/>
      <c r="O105" s="108"/>
      <c r="P105" s="108"/>
      <c r="Q105" s="108"/>
      <c r="R105" s="108"/>
      <c r="S105" s="108"/>
      <c r="T105" s="108"/>
      <c r="U105" s="108"/>
      <c r="V105" s="108"/>
      <c r="W105" s="98">
        <v>1.84056189945718E-4</v>
      </c>
      <c r="X105" s="98"/>
      <c r="Y105" s="98"/>
      <c r="Z105" s="98"/>
      <c r="AA105" s="98"/>
      <c r="AB105" s="98"/>
      <c r="AC105" s="98"/>
      <c r="AD105" s="98"/>
      <c r="AE105" s="98"/>
      <c r="AF105" s="98"/>
      <c r="AG105" s="98"/>
      <c r="AH105" s="97">
        <v>39</v>
      </c>
      <c r="AI105" s="97"/>
      <c r="AJ105" s="97"/>
      <c r="AK105" s="97"/>
      <c r="AL105" s="97"/>
      <c r="AM105" s="97"/>
      <c r="AN105" s="97"/>
      <c r="AO105" s="98">
        <v>1.3101492898319001E-4</v>
      </c>
      <c r="AP105" s="98"/>
      <c r="AQ105" s="98"/>
      <c r="AR105" s="98"/>
      <c r="AS105" s="98"/>
      <c r="AT105" s="98"/>
    </row>
    <row r="106" spans="2:47" s="1" customFormat="1" ht="10.65" customHeight="1" x14ac:dyDescent="0.15">
      <c r="B106" s="95" t="s">
        <v>1126</v>
      </c>
      <c r="C106" s="95"/>
      <c r="D106" s="95"/>
      <c r="E106" s="95"/>
      <c r="F106" s="95"/>
      <c r="G106" s="95"/>
      <c r="H106" s="95"/>
      <c r="I106" s="95"/>
      <c r="J106" s="95"/>
      <c r="K106" s="108">
        <v>38790016.229999997</v>
      </c>
      <c r="L106" s="108"/>
      <c r="M106" s="108"/>
      <c r="N106" s="108"/>
      <c r="O106" s="108"/>
      <c r="P106" s="108"/>
      <c r="Q106" s="108"/>
      <c r="R106" s="108"/>
      <c r="S106" s="108"/>
      <c r="T106" s="108"/>
      <c r="U106" s="108"/>
      <c r="V106" s="108"/>
      <c r="W106" s="98">
        <v>1.73198138121695E-3</v>
      </c>
      <c r="X106" s="98"/>
      <c r="Y106" s="98"/>
      <c r="Z106" s="98"/>
      <c r="AA106" s="98"/>
      <c r="AB106" s="98"/>
      <c r="AC106" s="98"/>
      <c r="AD106" s="98"/>
      <c r="AE106" s="98"/>
      <c r="AF106" s="98"/>
      <c r="AG106" s="98"/>
      <c r="AH106" s="97">
        <v>268</v>
      </c>
      <c r="AI106" s="97"/>
      <c r="AJ106" s="97"/>
      <c r="AK106" s="97"/>
      <c r="AL106" s="97"/>
      <c r="AM106" s="97"/>
      <c r="AN106" s="97"/>
      <c r="AO106" s="98">
        <v>9.0030771711525296E-4</v>
      </c>
      <c r="AP106" s="98"/>
      <c r="AQ106" s="98"/>
      <c r="AR106" s="98"/>
      <c r="AS106" s="98"/>
      <c r="AT106" s="98"/>
    </row>
    <row r="107" spans="2:47" s="1" customFormat="1" ht="10.65" customHeight="1" x14ac:dyDescent="0.15">
      <c r="B107" s="95" t="s">
        <v>1127</v>
      </c>
      <c r="C107" s="95"/>
      <c r="D107" s="95"/>
      <c r="E107" s="95"/>
      <c r="F107" s="95"/>
      <c r="G107" s="95"/>
      <c r="H107" s="95"/>
      <c r="I107" s="95"/>
      <c r="J107" s="95"/>
      <c r="K107" s="108">
        <v>55597701.109999999</v>
      </c>
      <c r="L107" s="108"/>
      <c r="M107" s="108"/>
      <c r="N107" s="108"/>
      <c r="O107" s="108"/>
      <c r="P107" s="108"/>
      <c r="Q107" s="108"/>
      <c r="R107" s="108"/>
      <c r="S107" s="108"/>
      <c r="T107" s="108"/>
      <c r="U107" s="108"/>
      <c r="V107" s="108"/>
      <c r="W107" s="98">
        <v>2.4824476120355902E-3</v>
      </c>
      <c r="X107" s="98"/>
      <c r="Y107" s="98"/>
      <c r="Z107" s="98"/>
      <c r="AA107" s="98"/>
      <c r="AB107" s="98"/>
      <c r="AC107" s="98"/>
      <c r="AD107" s="98"/>
      <c r="AE107" s="98"/>
      <c r="AF107" s="98"/>
      <c r="AG107" s="98"/>
      <c r="AH107" s="97">
        <v>323</v>
      </c>
      <c r="AI107" s="97"/>
      <c r="AJ107" s="97"/>
      <c r="AK107" s="97"/>
      <c r="AL107" s="97"/>
      <c r="AM107" s="97"/>
      <c r="AN107" s="97"/>
      <c r="AO107" s="98">
        <v>1.0850723605530801E-3</v>
      </c>
      <c r="AP107" s="98"/>
      <c r="AQ107" s="98"/>
      <c r="AR107" s="98"/>
      <c r="AS107" s="98"/>
      <c r="AT107" s="98"/>
    </row>
    <row r="108" spans="2:47" s="1" customFormat="1" ht="10.65" customHeight="1" x14ac:dyDescent="0.15">
      <c r="B108" s="95" t="s">
        <v>1128</v>
      </c>
      <c r="C108" s="95"/>
      <c r="D108" s="95"/>
      <c r="E108" s="95"/>
      <c r="F108" s="95"/>
      <c r="G108" s="95"/>
      <c r="H108" s="95"/>
      <c r="I108" s="95"/>
      <c r="J108" s="95"/>
      <c r="K108" s="108">
        <v>14024768.189999999</v>
      </c>
      <c r="L108" s="108"/>
      <c r="M108" s="108"/>
      <c r="N108" s="108"/>
      <c r="O108" s="108"/>
      <c r="P108" s="108"/>
      <c r="Q108" s="108"/>
      <c r="R108" s="108"/>
      <c r="S108" s="108"/>
      <c r="T108" s="108"/>
      <c r="U108" s="108"/>
      <c r="V108" s="108"/>
      <c r="W108" s="98">
        <v>6.2620848717710904E-4</v>
      </c>
      <c r="X108" s="98"/>
      <c r="Y108" s="98"/>
      <c r="Z108" s="98"/>
      <c r="AA108" s="98"/>
      <c r="AB108" s="98"/>
      <c r="AC108" s="98"/>
      <c r="AD108" s="98"/>
      <c r="AE108" s="98"/>
      <c r="AF108" s="98"/>
      <c r="AG108" s="98"/>
      <c r="AH108" s="97">
        <v>203</v>
      </c>
      <c r="AI108" s="97"/>
      <c r="AJ108" s="97"/>
      <c r="AK108" s="97"/>
      <c r="AL108" s="97"/>
      <c r="AM108" s="97"/>
      <c r="AN108" s="97"/>
      <c r="AO108" s="98">
        <v>6.8194950214327005E-4</v>
      </c>
      <c r="AP108" s="98"/>
      <c r="AQ108" s="98"/>
      <c r="AR108" s="98"/>
      <c r="AS108" s="98"/>
      <c r="AT108" s="98"/>
    </row>
    <row r="109" spans="2:47" s="1" customFormat="1" ht="10.65" customHeight="1" x14ac:dyDescent="0.15">
      <c r="B109" s="95" t="s">
        <v>1129</v>
      </c>
      <c r="C109" s="95"/>
      <c r="D109" s="95"/>
      <c r="E109" s="95"/>
      <c r="F109" s="95"/>
      <c r="G109" s="95"/>
      <c r="H109" s="95"/>
      <c r="I109" s="95"/>
      <c r="J109" s="95"/>
      <c r="K109" s="108">
        <v>226364256.91</v>
      </c>
      <c r="L109" s="108"/>
      <c r="M109" s="108"/>
      <c r="N109" s="108"/>
      <c r="O109" s="108"/>
      <c r="P109" s="108"/>
      <c r="Q109" s="108"/>
      <c r="R109" s="108"/>
      <c r="S109" s="108"/>
      <c r="T109" s="108"/>
      <c r="U109" s="108"/>
      <c r="V109" s="108"/>
      <c r="W109" s="98">
        <v>1.0107205834008299E-2</v>
      </c>
      <c r="X109" s="98"/>
      <c r="Y109" s="98"/>
      <c r="Z109" s="98"/>
      <c r="AA109" s="98"/>
      <c r="AB109" s="98"/>
      <c r="AC109" s="98"/>
      <c r="AD109" s="98"/>
      <c r="AE109" s="98"/>
      <c r="AF109" s="98"/>
      <c r="AG109" s="98"/>
      <c r="AH109" s="97">
        <v>1538</v>
      </c>
      <c r="AI109" s="97"/>
      <c r="AJ109" s="97"/>
      <c r="AK109" s="97"/>
      <c r="AL109" s="97"/>
      <c r="AM109" s="97"/>
      <c r="AN109" s="97"/>
      <c r="AO109" s="98">
        <v>5.1666913019524597E-3</v>
      </c>
      <c r="AP109" s="98"/>
      <c r="AQ109" s="98"/>
      <c r="AR109" s="98"/>
      <c r="AS109" s="98"/>
      <c r="AT109" s="98"/>
    </row>
    <row r="110" spans="2:47" s="1" customFormat="1" ht="10.65" customHeight="1" x14ac:dyDescent="0.15">
      <c r="B110" s="95" t="s">
        <v>1130</v>
      </c>
      <c r="C110" s="95"/>
      <c r="D110" s="95"/>
      <c r="E110" s="95"/>
      <c r="F110" s="95"/>
      <c r="G110" s="95"/>
      <c r="H110" s="95"/>
      <c r="I110" s="95"/>
      <c r="J110" s="95"/>
      <c r="K110" s="108">
        <v>18167615.460000001</v>
      </c>
      <c r="L110" s="108"/>
      <c r="M110" s="108"/>
      <c r="N110" s="108"/>
      <c r="O110" s="108"/>
      <c r="P110" s="108"/>
      <c r="Q110" s="108"/>
      <c r="R110" s="108"/>
      <c r="S110" s="108"/>
      <c r="T110" s="108"/>
      <c r="U110" s="108"/>
      <c r="V110" s="108"/>
      <c r="W110" s="98">
        <v>8.1118738211544399E-4</v>
      </c>
      <c r="X110" s="98"/>
      <c r="Y110" s="98"/>
      <c r="Z110" s="98"/>
      <c r="AA110" s="98"/>
      <c r="AB110" s="98"/>
      <c r="AC110" s="98"/>
      <c r="AD110" s="98"/>
      <c r="AE110" s="98"/>
      <c r="AF110" s="98"/>
      <c r="AG110" s="98"/>
      <c r="AH110" s="97">
        <v>409</v>
      </c>
      <c r="AI110" s="97"/>
      <c r="AJ110" s="97"/>
      <c r="AK110" s="97"/>
      <c r="AL110" s="97"/>
      <c r="AM110" s="97"/>
      <c r="AN110" s="97"/>
      <c r="AO110" s="98">
        <v>1.3739770757467901E-3</v>
      </c>
      <c r="AP110" s="98"/>
      <c r="AQ110" s="98"/>
      <c r="AR110" s="98"/>
      <c r="AS110" s="98"/>
      <c r="AT110" s="98"/>
    </row>
    <row r="111" spans="2:47" s="1" customFormat="1" ht="10.65" customHeight="1" x14ac:dyDescent="0.15">
      <c r="B111" s="95" t="s">
        <v>1131</v>
      </c>
      <c r="C111" s="95"/>
      <c r="D111" s="95"/>
      <c r="E111" s="95"/>
      <c r="F111" s="95"/>
      <c r="G111" s="95"/>
      <c r="H111" s="95"/>
      <c r="I111" s="95"/>
      <c r="J111" s="95"/>
      <c r="K111" s="108">
        <v>21917960.719999999</v>
      </c>
      <c r="L111" s="108"/>
      <c r="M111" s="108"/>
      <c r="N111" s="108"/>
      <c r="O111" s="108"/>
      <c r="P111" s="108"/>
      <c r="Q111" s="108"/>
      <c r="R111" s="108"/>
      <c r="S111" s="108"/>
      <c r="T111" s="108"/>
      <c r="U111" s="108"/>
      <c r="V111" s="108"/>
      <c r="W111" s="98">
        <v>9.786409898927869E-4</v>
      </c>
      <c r="X111" s="98"/>
      <c r="Y111" s="98"/>
      <c r="Z111" s="98"/>
      <c r="AA111" s="98"/>
      <c r="AB111" s="98"/>
      <c r="AC111" s="98"/>
      <c r="AD111" s="98"/>
      <c r="AE111" s="98"/>
      <c r="AF111" s="98"/>
      <c r="AG111" s="98"/>
      <c r="AH111" s="97">
        <v>811</v>
      </c>
      <c r="AI111" s="97"/>
      <c r="AJ111" s="97"/>
      <c r="AK111" s="97"/>
      <c r="AL111" s="97"/>
      <c r="AM111" s="97"/>
      <c r="AN111" s="97"/>
      <c r="AO111" s="98">
        <v>2.72443865141966E-3</v>
      </c>
      <c r="AP111" s="98"/>
      <c r="AQ111" s="98"/>
      <c r="AR111" s="98"/>
      <c r="AS111" s="98"/>
      <c r="AT111" s="98"/>
    </row>
    <row r="112" spans="2:47" s="1" customFormat="1" ht="10.65" customHeight="1" x14ac:dyDescent="0.15">
      <c r="B112" s="95" t="s">
        <v>1132</v>
      </c>
      <c r="C112" s="95"/>
      <c r="D112" s="95"/>
      <c r="E112" s="95"/>
      <c r="F112" s="95"/>
      <c r="G112" s="95"/>
      <c r="H112" s="95"/>
      <c r="I112" s="95"/>
      <c r="J112" s="95"/>
      <c r="K112" s="108">
        <v>40097486.729999997</v>
      </c>
      <c r="L112" s="108"/>
      <c r="M112" s="108"/>
      <c r="N112" s="108"/>
      <c r="O112" s="108"/>
      <c r="P112" s="108"/>
      <c r="Q112" s="108"/>
      <c r="R112" s="108"/>
      <c r="S112" s="108"/>
      <c r="T112" s="108"/>
      <c r="U112" s="108"/>
      <c r="V112" s="108"/>
      <c r="W112" s="98">
        <v>1.79036018026316E-3</v>
      </c>
      <c r="X112" s="98"/>
      <c r="Y112" s="98"/>
      <c r="Z112" s="98"/>
      <c r="AA112" s="98"/>
      <c r="AB112" s="98"/>
      <c r="AC112" s="98"/>
      <c r="AD112" s="98"/>
      <c r="AE112" s="98"/>
      <c r="AF112" s="98"/>
      <c r="AG112" s="98"/>
      <c r="AH112" s="97">
        <v>1371</v>
      </c>
      <c r="AI112" s="97"/>
      <c r="AJ112" s="97"/>
      <c r="AK112" s="97"/>
      <c r="AL112" s="97"/>
      <c r="AM112" s="97"/>
      <c r="AN112" s="97"/>
      <c r="AO112" s="98">
        <v>4.6056786573321299E-3</v>
      </c>
      <c r="AP112" s="98"/>
      <c r="AQ112" s="98"/>
      <c r="AR112" s="98"/>
      <c r="AS112" s="98"/>
      <c r="AT112" s="98"/>
    </row>
    <row r="113" spans="2:46" s="1" customFormat="1" ht="10.65" customHeight="1" x14ac:dyDescent="0.15">
      <c r="B113" s="95" t="s">
        <v>1133</v>
      </c>
      <c r="C113" s="95"/>
      <c r="D113" s="95"/>
      <c r="E113" s="95"/>
      <c r="F113" s="95"/>
      <c r="G113" s="95"/>
      <c r="H113" s="95"/>
      <c r="I113" s="95"/>
      <c r="J113" s="95"/>
      <c r="K113" s="108">
        <v>41886212.460000001</v>
      </c>
      <c r="L113" s="108"/>
      <c r="M113" s="108"/>
      <c r="N113" s="108"/>
      <c r="O113" s="108"/>
      <c r="P113" s="108"/>
      <c r="Q113" s="108"/>
      <c r="R113" s="108"/>
      <c r="S113" s="108"/>
      <c r="T113" s="108"/>
      <c r="U113" s="108"/>
      <c r="V113" s="108"/>
      <c r="W113" s="98">
        <v>1.8702271141178501E-3</v>
      </c>
      <c r="X113" s="98"/>
      <c r="Y113" s="98"/>
      <c r="Z113" s="98"/>
      <c r="AA113" s="98"/>
      <c r="AB113" s="98"/>
      <c r="AC113" s="98"/>
      <c r="AD113" s="98"/>
      <c r="AE113" s="98"/>
      <c r="AF113" s="98"/>
      <c r="AG113" s="98"/>
      <c r="AH113" s="97">
        <v>1698</v>
      </c>
      <c r="AI113" s="97"/>
      <c r="AJ113" s="97"/>
      <c r="AK113" s="97"/>
      <c r="AL113" s="97"/>
      <c r="AM113" s="97"/>
      <c r="AN113" s="97"/>
      <c r="AO113" s="98">
        <v>5.7041884464988802E-3</v>
      </c>
      <c r="AP113" s="98"/>
      <c r="AQ113" s="98"/>
      <c r="AR113" s="98"/>
      <c r="AS113" s="98"/>
      <c r="AT113" s="98"/>
    </row>
    <row r="114" spans="2:46" s="1" customFormat="1" ht="10.65" customHeight="1" x14ac:dyDescent="0.15">
      <c r="B114" s="95" t="s">
        <v>1134</v>
      </c>
      <c r="C114" s="95"/>
      <c r="D114" s="95"/>
      <c r="E114" s="95"/>
      <c r="F114" s="95"/>
      <c r="G114" s="95"/>
      <c r="H114" s="95"/>
      <c r="I114" s="95"/>
      <c r="J114" s="95"/>
      <c r="K114" s="108">
        <v>778376046.72999895</v>
      </c>
      <c r="L114" s="108"/>
      <c r="M114" s="108"/>
      <c r="N114" s="108"/>
      <c r="O114" s="108"/>
      <c r="P114" s="108"/>
      <c r="Q114" s="108"/>
      <c r="R114" s="108"/>
      <c r="S114" s="108"/>
      <c r="T114" s="108"/>
      <c r="U114" s="108"/>
      <c r="V114" s="108"/>
      <c r="W114" s="98">
        <v>3.4754634092650297E-2</v>
      </c>
      <c r="X114" s="98"/>
      <c r="Y114" s="98"/>
      <c r="Z114" s="98"/>
      <c r="AA114" s="98"/>
      <c r="AB114" s="98"/>
      <c r="AC114" s="98"/>
      <c r="AD114" s="98"/>
      <c r="AE114" s="98"/>
      <c r="AF114" s="98"/>
      <c r="AG114" s="98"/>
      <c r="AH114" s="97">
        <v>28256</v>
      </c>
      <c r="AI114" s="97"/>
      <c r="AJ114" s="97"/>
      <c r="AK114" s="97"/>
      <c r="AL114" s="97"/>
      <c r="AM114" s="97"/>
      <c r="AN114" s="97"/>
      <c r="AO114" s="98">
        <v>9.4921995726897704E-2</v>
      </c>
      <c r="AP114" s="98"/>
      <c r="AQ114" s="98"/>
      <c r="AR114" s="98"/>
      <c r="AS114" s="98"/>
      <c r="AT114" s="98"/>
    </row>
    <row r="115" spans="2:46" s="1" customFormat="1" ht="10.65" customHeight="1" x14ac:dyDescent="0.15">
      <c r="B115" s="95" t="s">
        <v>1135</v>
      </c>
      <c r="C115" s="95"/>
      <c r="D115" s="95"/>
      <c r="E115" s="95"/>
      <c r="F115" s="95"/>
      <c r="G115" s="95"/>
      <c r="H115" s="95"/>
      <c r="I115" s="95"/>
      <c r="J115" s="95"/>
      <c r="K115" s="108">
        <v>60957294.640000097</v>
      </c>
      <c r="L115" s="108"/>
      <c r="M115" s="108"/>
      <c r="N115" s="108"/>
      <c r="O115" s="108"/>
      <c r="P115" s="108"/>
      <c r="Q115" s="108"/>
      <c r="R115" s="108"/>
      <c r="S115" s="108"/>
      <c r="T115" s="108"/>
      <c r="U115" s="108"/>
      <c r="V115" s="108"/>
      <c r="W115" s="98">
        <v>2.72175445196601E-3</v>
      </c>
      <c r="X115" s="98"/>
      <c r="Y115" s="98"/>
      <c r="Z115" s="98"/>
      <c r="AA115" s="98"/>
      <c r="AB115" s="98"/>
      <c r="AC115" s="98"/>
      <c r="AD115" s="98"/>
      <c r="AE115" s="98"/>
      <c r="AF115" s="98"/>
      <c r="AG115" s="98"/>
      <c r="AH115" s="97">
        <v>2897</v>
      </c>
      <c r="AI115" s="97"/>
      <c r="AJ115" s="97"/>
      <c r="AK115" s="97"/>
      <c r="AL115" s="97"/>
      <c r="AM115" s="97"/>
      <c r="AN115" s="97"/>
      <c r="AO115" s="98">
        <v>9.7320576734436105E-3</v>
      </c>
      <c r="AP115" s="98"/>
      <c r="AQ115" s="98"/>
      <c r="AR115" s="98"/>
      <c r="AS115" s="98"/>
      <c r="AT115" s="98"/>
    </row>
    <row r="116" spans="2:46" s="1" customFormat="1" ht="10.65" customHeight="1" x14ac:dyDescent="0.15">
      <c r="B116" s="95" t="s">
        <v>1136</v>
      </c>
      <c r="C116" s="95"/>
      <c r="D116" s="95"/>
      <c r="E116" s="95"/>
      <c r="F116" s="95"/>
      <c r="G116" s="95"/>
      <c r="H116" s="95"/>
      <c r="I116" s="95"/>
      <c r="J116" s="95"/>
      <c r="K116" s="108">
        <v>165094304.41</v>
      </c>
      <c r="L116" s="108"/>
      <c r="M116" s="108"/>
      <c r="N116" s="108"/>
      <c r="O116" s="108"/>
      <c r="P116" s="108"/>
      <c r="Q116" s="108"/>
      <c r="R116" s="108"/>
      <c r="S116" s="108"/>
      <c r="T116" s="108"/>
      <c r="U116" s="108"/>
      <c r="V116" s="108"/>
      <c r="W116" s="98">
        <v>7.37149115090958E-3</v>
      </c>
      <c r="X116" s="98"/>
      <c r="Y116" s="98"/>
      <c r="Z116" s="98"/>
      <c r="AA116" s="98"/>
      <c r="AB116" s="98"/>
      <c r="AC116" s="98"/>
      <c r="AD116" s="98"/>
      <c r="AE116" s="98"/>
      <c r="AF116" s="98"/>
      <c r="AG116" s="98"/>
      <c r="AH116" s="97">
        <v>5466</v>
      </c>
      <c r="AI116" s="97"/>
      <c r="AJ116" s="97"/>
      <c r="AK116" s="97"/>
      <c r="AL116" s="97"/>
      <c r="AM116" s="97"/>
      <c r="AN116" s="97"/>
      <c r="AO116" s="98">
        <v>1.83622462005671E-2</v>
      </c>
      <c r="AP116" s="98"/>
      <c r="AQ116" s="98"/>
      <c r="AR116" s="98"/>
      <c r="AS116" s="98"/>
      <c r="AT116" s="98"/>
    </row>
    <row r="117" spans="2:46" s="1" customFormat="1" ht="10.65" customHeight="1" x14ac:dyDescent="0.15">
      <c r="B117" s="95" t="s">
        <v>1137</v>
      </c>
      <c r="C117" s="95"/>
      <c r="D117" s="95"/>
      <c r="E117" s="95"/>
      <c r="F117" s="95"/>
      <c r="G117" s="95"/>
      <c r="H117" s="95"/>
      <c r="I117" s="95"/>
      <c r="J117" s="95"/>
      <c r="K117" s="108">
        <v>516681456.03000098</v>
      </c>
      <c r="L117" s="108"/>
      <c r="M117" s="108"/>
      <c r="N117" s="108"/>
      <c r="O117" s="108"/>
      <c r="P117" s="108"/>
      <c r="Q117" s="108"/>
      <c r="R117" s="108"/>
      <c r="S117" s="108"/>
      <c r="T117" s="108"/>
      <c r="U117" s="108"/>
      <c r="V117" s="108"/>
      <c r="W117" s="98">
        <v>2.3069922336663801E-2</v>
      </c>
      <c r="X117" s="98"/>
      <c r="Y117" s="98"/>
      <c r="Z117" s="98"/>
      <c r="AA117" s="98"/>
      <c r="AB117" s="98"/>
      <c r="AC117" s="98"/>
      <c r="AD117" s="98"/>
      <c r="AE117" s="98"/>
      <c r="AF117" s="98"/>
      <c r="AG117" s="98"/>
      <c r="AH117" s="97">
        <v>15249</v>
      </c>
      <c r="AI117" s="97"/>
      <c r="AJ117" s="97"/>
      <c r="AK117" s="97"/>
      <c r="AL117" s="97"/>
      <c r="AM117" s="97"/>
      <c r="AN117" s="97"/>
      <c r="AO117" s="98">
        <v>5.12268372324272E-2</v>
      </c>
      <c r="AP117" s="98"/>
      <c r="AQ117" s="98"/>
      <c r="AR117" s="98"/>
      <c r="AS117" s="98"/>
      <c r="AT117" s="98"/>
    </row>
    <row r="118" spans="2:46" s="1" customFormat="1" ht="10.65" customHeight="1" x14ac:dyDescent="0.15">
      <c r="B118" s="95" t="s">
        <v>1138</v>
      </c>
      <c r="C118" s="95"/>
      <c r="D118" s="95"/>
      <c r="E118" s="95"/>
      <c r="F118" s="95"/>
      <c r="G118" s="95"/>
      <c r="H118" s="95"/>
      <c r="I118" s="95"/>
      <c r="J118" s="95"/>
      <c r="K118" s="108">
        <v>122709656.7</v>
      </c>
      <c r="L118" s="108"/>
      <c r="M118" s="108"/>
      <c r="N118" s="108"/>
      <c r="O118" s="108"/>
      <c r="P118" s="108"/>
      <c r="Q118" s="108"/>
      <c r="R118" s="108"/>
      <c r="S118" s="108"/>
      <c r="T118" s="108"/>
      <c r="U118" s="108"/>
      <c r="V118" s="108"/>
      <c r="W118" s="98">
        <v>5.4790088109206297E-3</v>
      </c>
      <c r="X118" s="98"/>
      <c r="Y118" s="98"/>
      <c r="Z118" s="98"/>
      <c r="AA118" s="98"/>
      <c r="AB118" s="98"/>
      <c r="AC118" s="98"/>
      <c r="AD118" s="98"/>
      <c r="AE118" s="98"/>
      <c r="AF118" s="98"/>
      <c r="AG118" s="98"/>
      <c r="AH118" s="97">
        <v>2949</v>
      </c>
      <c r="AI118" s="97"/>
      <c r="AJ118" s="97"/>
      <c r="AK118" s="97"/>
      <c r="AL118" s="97"/>
      <c r="AM118" s="97"/>
      <c r="AN118" s="97"/>
      <c r="AO118" s="98">
        <v>9.9067442454211993E-3</v>
      </c>
      <c r="AP118" s="98"/>
      <c r="AQ118" s="98"/>
      <c r="AR118" s="98"/>
      <c r="AS118" s="98"/>
      <c r="AT118" s="98"/>
    </row>
    <row r="119" spans="2:46" s="1" customFormat="1" ht="10.65" customHeight="1" x14ac:dyDescent="0.15">
      <c r="B119" s="95" t="s">
        <v>1139</v>
      </c>
      <c r="C119" s="95"/>
      <c r="D119" s="95"/>
      <c r="E119" s="95"/>
      <c r="F119" s="95"/>
      <c r="G119" s="95"/>
      <c r="H119" s="95"/>
      <c r="I119" s="95"/>
      <c r="J119" s="95"/>
      <c r="K119" s="108">
        <v>1828405484.8</v>
      </c>
      <c r="L119" s="108"/>
      <c r="M119" s="108"/>
      <c r="N119" s="108"/>
      <c r="O119" s="108"/>
      <c r="P119" s="108"/>
      <c r="Q119" s="108"/>
      <c r="R119" s="108"/>
      <c r="S119" s="108"/>
      <c r="T119" s="108"/>
      <c r="U119" s="108"/>
      <c r="V119" s="108"/>
      <c r="W119" s="98">
        <v>8.1638642227207806E-2</v>
      </c>
      <c r="X119" s="98"/>
      <c r="Y119" s="98"/>
      <c r="Z119" s="98"/>
      <c r="AA119" s="98"/>
      <c r="AB119" s="98"/>
      <c r="AC119" s="98"/>
      <c r="AD119" s="98"/>
      <c r="AE119" s="98"/>
      <c r="AF119" s="98"/>
      <c r="AG119" s="98"/>
      <c r="AH119" s="97">
        <v>37094</v>
      </c>
      <c r="AI119" s="97"/>
      <c r="AJ119" s="97"/>
      <c r="AK119" s="97"/>
      <c r="AL119" s="97"/>
      <c r="AM119" s="97"/>
      <c r="AN119" s="97"/>
      <c r="AO119" s="98">
        <v>0.124611994248781</v>
      </c>
      <c r="AP119" s="98"/>
      <c r="AQ119" s="98"/>
      <c r="AR119" s="98"/>
      <c r="AS119" s="98"/>
      <c r="AT119" s="98"/>
    </row>
    <row r="120" spans="2:46" s="1" customFormat="1" ht="10.65" customHeight="1" x14ac:dyDescent="0.15">
      <c r="B120" s="95" t="s">
        <v>1140</v>
      </c>
      <c r="C120" s="95"/>
      <c r="D120" s="95"/>
      <c r="E120" s="95"/>
      <c r="F120" s="95"/>
      <c r="G120" s="95"/>
      <c r="H120" s="95"/>
      <c r="I120" s="95"/>
      <c r="J120" s="95"/>
      <c r="K120" s="108">
        <v>181354944</v>
      </c>
      <c r="L120" s="108"/>
      <c r="M120" s="108"/>
      <c r="N120" s="108"/>
      <c r="O120" s="108"/>
      <c r="P120" s="108"/>
      <c r="Q120" s="108"/>
      <c r="R120" s="108"/>
      <c r="S120" s="108"/>
      <c r="T120" s="108"/>
      <c r="U120" s="108"/>
      <c r="V120" s="108"/>
      <c r="W120" s="98">
        <v>8.0975317086028203E-3</v>
      </c>
      <c r="X120" s="98"/>
      <c r="Y120" s="98"/>
      <c r="Z120" s="98"/>
      <c r="AA120" s="98"/>
      <c r="AB120" s="98"/>
      <c r="AC120" s="98"/>
      <c r="AD120" s="98"/>
      <c r="AE120" s="98"/>
      <c r="AF120" s="98"/>
      <c r="AG120" s="98"/>
      <c r="AH120" s="97">
        <v>3727</v>
      </c>
      <c r="AI120" s="97"/>
      <c r="AJ120" s="97"/>
      <c r="AK120" s="97"/>
      <c r="AL120" s="97"/>
      <c r="AM120" s="97"/>
      <c r="AN120" s="97"/>
      <c r="AO120" s="98">
        <v>1.25203241107782E-2</v>
      </c>
      <c r="AP120" s="98"/>
      <c r="AQ120" s="98"/>
      <c r="AR120" s="98"/>
      <c r="AS120" s="98"/>
      <c r="AT120" s="98"/>
    </row>
    <row r="121" spans="2:46" s="1" customFormat="1" ht="10.65" customHeight="1" x14ac:dyDescent="0.15">
      <c r="B121" s="95" t="s">
        <v>1141</v>
      </c>
      <c r="C121" s="95"/>
      <c r="D121" s="95"/>
      <c r="E121" s="95"/>
      <c r="F121" s="95"/>
      <c r="G121" s="95"/>
      <c r="H121" s="95"/>
      <c r="I121" s="95"/>
      <c r="J121" s="95"/>
      <c r="K121" s="108">
        <v>268842203.44</v>
      </c>
      <c r="L121" s="108"/>
      <c r="M121" s="108"/>
      <c r="N121" s="108"/>
      <c r="O121" s="108"/>
      <c r="P121" s="108"/>
      <c r="Q121" s="108"/>
      <c r="R121" s="108"/>
      <c r="S121" s="108"/>
      <c r="T121" s="108"/>
      <c r="U121" s="108"/>
      <c r="V121" s="108"/>
      <c r="W121" s="98">
        <v>1.2003853983523299E-2</v>
      </c>
      <c r="X121" s="98"/>
      <c r="Y121" s="98"/>
      <c r="Z121" s="98"/>
      <c r="AA121" s="98"/>
      <c r="AB121" s="98"/>
      <c r="AC121" s="98"/>
      <c r="AD121" s="98"/>
      <c r="AE121" s="98"/>
      <c r="AF121" s="98"/>
      <c r="AG121" s="98"/>
      <c r="AH121" s="97">
        <v>4612</v>
      </c>
      <c r="AI121" s="97"/>
      <c r="AJ121" s="97"/>
      <c r="AK121" s="97"/>
      <c r="AL121" s="97"/>
      <c r="AM121" s="97"/>
      <c r="AN121" s="97"/>
      <c r="AO121" s="98">
        <v>1.54933551915505E-2</v>
      </c>
      <c r="AP121" s="98"/>
      <c r="AQ121" s="98"/>
      <c r="AR121" s="98"/>
      <c r="AS121" s="98"/>
      <c r="AT121" s="98"/>
    </row>
    <row r="122" spans="2:46" s="1" customFormat="1" ht="10.65" customHeight="1" x14ac:dyDescent="0.15">
      <c r="B122" s="95" t="s">
        <v>1142</v>
      </c>
      <c r="C122" s="95"/>
      <c r="D122" s="95"/>
      <c r="E122" s="95"/>
      <c r="F122" s="95"/>
      <c r="G122" s="95"/>
      <c r="H122" s="95"/>
      <c r="I122" s="95"/>
      <c r="J122" s="95"/>
      <c r="K122" s="108">
        <v>998799398.79999399</v>
      </c>
      <c r="L122" s="108"/>
      <c r="M122" s="108"/>
      <c r="N122" s="108"/>
      <c r="O122" s="108"/>
      <c r="P122" s="108"/>
      <c r="Q122" s="108"/>
      <c r="R122" s="108"/>
      <c r="S122" s="108"/>
      <c r="T122" s="108"/>
      <c r="U122" s="108"/>
      <c r="V122" s="108"/>
      <c r="W122" s="98">
        <v>4.4596577429487597E-2</v>
      </c>
      <c r="X122" s="98"/>
      <c r="Y122" s="98"/>
      <c r="Z122" s="98"/>
      <c r="AA122" s="98"/>
      <c r="AB122" s="98"/>
      <c r="AC122" s="98"/>
      <c r="AD122" s="98"/>
      <c r="AE122" s="98"/>
      <c r="AF122" s="98"/>
      <c r="AG122" s="98"/>
      <c r="AH122" s="97">
        <v>16418</v>
      </c>
      <c r="AI122" s="97"/>
      <c r="AJ122" s="97"/>
      <c r="AK122" s="97"/>
      <c r="AL122" s="97"/>
      <c r="AM122" s="97"/>
      <c r="AN122" s="97"/>
      <c r="AO122" s="98">
        <v>5.5153925744769502E-2</v>
      </c>
      <c r="AP122" s="98"/>
      <c r="AQ122" s="98"/>
      <c r="AR122" s="98"/>
      <c r="AS122" s="98"/>
      <c r="AT122" s="98"/>
    </row>
    <row r="123" spans="2:46" s="1" customFormat="1" ht="10.65" customHeight="1" x14ac:dyDescent="0.15">
      <c r="B123" s="95" t="s">
        <v>1143</v>
      </c>
      <c r="C123" s="95"/>
      <c r="D123" s="95"/>
      <c r="E123" s="95"/>
      <c r="F123" s="95"/>
      <c r="G123" s="95"/>
      <c r="H123" s="95"/>
      <c r="I123" s="95"/>
      <c r="J123" s="95"/>
      <c r="K123" s="108">
        <v>204768920.97999999</v>
      </c>
      <c r="L123" s="108"/>
      <c r="M123" s="108"/>
      <c r="N123" s="108"/>
      <c r="O123" s="108"/>
      <c r="P123" s="108"/>
      <c r="Q123" s="108"/>
      <c r="R123" s="108"/>
      <c r="S123" s="108"/>
      <c r="T123" s="108"/>
      <c r="U123" s="108"/>
      <c r="V123" s="108"/>
      <c r="W123" s="98">
        <v>9.14297010051149E-3</v>
      </c>
      <c r="X123" s="98"/>
      <c r="Y123" s="98"/>
      <c r="Z123" s="98"/>
      <c r="AA123" s="98"/>
      <c r="AB123" s="98"/>
      <c r="AC123" s="98"/>
      <c r="AD123" s="98"/>
      <c r="AE123" s="98"/>
      <c r="AF123" s="98"/>
      <c r="AG123" s="98"/>
      <c r="AH123" s="97">
        <v>3528</v>
      </c>
      <c r="AI123" s="97"/>
      <c r="AJ123" s="97"/>
      <c r="AK123" s="97"/>
      <c r="AL123" s="97"/>
      <c r="AM123" s="97"/>
      <c r="AN123" s="97"/>
      <c r="AO123" s="98">
        <v>1.18518120372486E-2</v>
      </c>
      <c r="AP123" s="98"/>
      <c r="AQ123" s="98"/>
      <c r="AR123" s="98"/>
      <c r="AS123" s="98"/>
      <c r="AT123" s="98"/>
    </row>
    <row r="124" spans="2:46" s="1" customFormat="1" ht="10.65" customHeight="1" x14ac:dyDescent="0.15">
      <c r="B124" s="95" t="s">
        <v>1144</v>
      </c>
      <c r="C124" s="95"/>
      <c r="D124" s="95"/>
      <c r="E124" s="95"/>
      <c r="F124" s="95"/>
      <c r="G124" s="95"/>
      <c r="H124" s="95"/>
      <c r="I124" s="95"/>
      <c r="J124" s="95"/>
      <c r="K124" s="108">
        <v>5335332609.7000303</v>
      </c>
      <c r="L124" s="108"/>
      <c r="M124" s="108"/>
      <c r="N124" s="108"/>
      <c r="O124" s="108"/>
      <c r="P124" s="108"/>
      <c r="Q124" s="108"/>
      <c r="R124" s="108"/>
      <c r="S124" s="108"/>
      <c r="T124" s="108"/>
      <c r="U124" s="108"/>
      <c r="V124" s="108"/>
      <c r="W124" s="98">
        <v>0.238223585363014</v>
      </c>
      <c r="X124" s="98"/>
      <c r="Y124" s="98"/>
      <c r="Z124" s="98"/>
      <c r="AA124" s="98"/>
      <c r="AB124" s="98"/>
      <c r="AC124" s="98"/>
      <c r="AD124" s="98"/>
      <c r="AE124" s="98"/>
      <c r="AF124" s="98"/>
      <c r="AG124" s="98"/>
      <c r="AH124" s="97">
        <v>68795</v>
      </c>
      <c r="AI124" s="97"/>
      <c r="AJ124" s="97"/>
      <c r="AK124" s="97"/>
      <c r="AL124" s="97"/>
      <c r="AM124" s="97"/>
      <c r="AN124" s="97"/>
      <c r="AO124" s="98">
        <v>0.231106975369193</v>
      </c>
      <c r="AP124" s="98"/>
      <c r="AQ124" s="98"/>
      <c r="AR124" s="98"/>
      <c r="AS124" s="98"/>
      <c r="AT124" s="98"/>
    </row>
    <row r="125" spans="2:46" s="1" customFormat="1" ht="10.65" customHeight="1" x14ac:dyDescent="0.15">
      <c r="B125" s="95" t="s">
        <v>1145</v>
      </c>
      <c r="C125" s="95"/>
      <c r="D125" s="95"/>
      <c r="E125" s="95"/>
      <c r="F125" s="95"/>
      <c r="G125" s="95"/>
      <c r="H125" s="95"/>
      <c r="I125" s="95"/>
      <c r="J125" s="95"/>
      <c r="K125" s="108">
        <v>579712179.88000095</v>
      </c>
      <c r="L125" s="108"/>
      <c r="M125" s="108"/>
      <c r="N125" s="108"/>
      <c r="O125" s="108"/>
      <c r="P125" s="108"/>
      <c r="Q125" s="108"/>
      <c r="R125" s="108"/>
      <c r="S125" s="108"/>
      <c r="T125" s="108"/>
      <c r="U125" s="108"/>
      <c r="V125" s="108"/>
      <c r="W125" s="98">
        <v>2.5884255785392701E-2</v>
      </c>
      <c r="X125" s="98"/>
      <c r="Y125" s="98"/>
      <c r="Z125" s="98"/>
      <c r="AA125" s="98"/>
      <c r="AB125" s="98"/>
      <c r="AC125" s="98"/>
      <c r="AD125" s="98"/>
      <c r="AE125" s="98"/>
      <c r="AF125" s="98"/>
      <c r="AG125" s="98"/>
      <c r="AH125" s="97">
        <v>7115</v>
      </c>
      <c r="AI125" s="97"/>
      <c r="AJ125" s="97"/>
      <c r="AK125" s="97"/>
      <c r="AL125" s="97"/>
      <c r="AM125" s="97"/>
      <c r="AN125" s="97"/>
      <c r="AO125" s="98">
        <v>2.3901826146548601E-2</v>
      </c>
      <c r="AP125" s="98"/>
      <c r="AQ125" s="98"/>
      <c r="AR125" s="98"/>
      <c r="AS125" s="98"/>
      <c r="AT125" s="98"/>
    </row>
    <row r="126" spans="2:46" s="1" customFormat="1" ht="10.65" customHeight="1" x14ac:dyDescent="0.15">
      <c r="B126" s="95" t="s">
        <v>1146</v>
      </c>
      <c r="C126" s="95"/>
      <c r="D126" s="95"/>
      <c r="E126" s="95"/>
      <c r="F126" s="95"/>
      <c r="G126" s="95"/>
      <c r="H126" s="95"/>
      <c r="I126" s="95"/>
      <c r="J126" s="95"/>
      <c r="K126" s="108">
        <v>257205112.75999999</v>
      </c>
      <c r="L126" s="108"/>
      <c r="M126" s="108"/>
      <c r="N126" s="108"/>
      <c r="O126" s="108"/>
      <c r="P126" s="108"/>
      <c r="Q126" s="108"/>
      <c r="R126" s="108"/>
      <c r="S126" s="108"/>
      <c r="T126" s="108"/>
      <c r="U126" s="108"/>
      <c r="V126" s="108"/>
      <c r="W126" s="98">
        <v>1.14842557376813E-2</v>
      </c>
      <c r="X126" s="98"/>
      <c r="Y126" s="98"/>
      <c r="Z126" s="98"/>
      <c r="AA126" s="98"/>
      <c r="AB126" s="98"/>
      <c r="AC126" s="98"/>
      <c r="AD126" s="98"/>
      <c r="AE126" s="98"/>
      <c r="AF126" s="98"/>
      <c r="AG126" s="98"/>
      <c r="AH126" s="97">
        <v>3536</v>
      </c>
      <c r="AI126" s="97"/>
      <c r="AJ126" s="97"/>
      <c r="AK126" s="97"/>
      <c r="AL126" s="97"/>
      <c r="AM126" s="97"/>
      <c r="AN126" s="97"/>
      <c r="AO126" s="98">
        <v>1.1878686894475901E-2</v>
      </c>
      <c r="AP126" s="98"/>
      <c r="AQ126" s="98"/>
      <c r="AR126" s="98"/>
      <c r="AS126" s="98"/>
      <c r="AT126" s="98"/>
    </row>
    <row r="127" spans="2:46" s="1" customFormat="1" ht="10.65" customHeight="1" x14ac:dyDescent="0.15">
      <c r="B127" s="95" t="s">
        <v>1147</v>
      </c>
      <c r="C127" s="95"/>
      <c r="D127" s="95"/>
      <c r="E127" s="95"/>
      <c r="F127" s="95"/>
      <c r="G127" s="95"/>
      <c r="H127" s="95"/>
      <c r="I127" s="95"/>
      <c r="J127" s="95"/>
      <c r="K127" s="108">
        <v>269930178.97999901</v>
      </c>
      <c r="L127" s="108"/>
      <c r="M127" s="108"/>
      <c r="N127" s="108"/>
      <c r="O127" s="108"/>
      <c r="P127" s="108"/>
      <c r="Q127" s="108"/>
      <c r="R127" s="108"/>
      <c r="S127" s="108"/>
      <c r="T127" s="108"/>
      <c r="U127" s="108"/>
      <c r="V127" s="108"/>
      <c r="W127" s="98">
        <v>1.2052432292109901E-2</v>
      </c>
      <c r="X127" s="98"/>
      <c r="Y127" s="98"/>
      <c r="Z127" s="98"/>
      <c r="AA127" s="98"/>
      <c r="AB127" s="98"/>
      <c r="AC127" s="98"/>
      <c r="AD127" s="98"/>
      <c r="AE127" s="98"/>
      <c r="AF127" s="98"/>
      <c r="AG127" s="98"/>
      <c r="AH127" s="97">
        <v>3420</v>
      </c>
      <c r="AI127" s="97"/>
      <c r="AJ127" s="97"/>
      <c r="AK127" s="97"/>
      <c r="AL127" s="97"/>
      <c r="AM127" s="97"/>
      <c r="AN127" s="97"/>
      <c r="AO127" s="98">
        <v>1.14890014646797E-2</v>
      </c>
      <c r="AP127" s="98"/>
      <c r="AQ127" s="98"/>
      <c r="AR127" s="98"/>
      <c r="AS127" s="98"/>
      <c r="AT127" s="98"/>
    </row>
    <row r="128" spans="2:46" s="1" customFormat="1" ht="10.65" customHeight="1" x14ac:dyDescent="0.15">
      <c r="B128" s="95" t="s">
        <v>1148</v>
      </c>
      <c r="C128" s="95"/>
      <c r="D128" s="95"/>
      <c r="E128" s="95"/>
      <c r="F128" s="95"/>
      <c r="G128" s="95"/>
      <c r="H128" s="95"/>
      <c r="I128" s="95"/>
      <c r="J128" s="95"/>
      <c r="K128" s="108">
        <v>183800864.62000099</v>
      </c>
      <c r="L128" s="108"/>
      <c r="M128" s="108"/>
      <c r="N128" s="108"/>
      <c r="O128" s="108"/>
      <c r="P128" s="108"/>
      <c r="Q128" s="108"/>
      <c r="R128" s="108"/>
      <c r="S128" s="108"/>
      <c r="T128" s="108"/>
      <c r="U128" s="108"/>
      <c r="V128" s="108"/>
      <c r="W128" s="98">
        <v>8.2067425155449292E-3</v>
      </c>
      <c r="X128" s="98"/>
      <c r="Y128" s="98"/>
      <c r="Z128" s="98"/>
      <c r="AA128" s="98"/>
      <c r="AB128" s="98"/>
      <c r="AC128" s="98"/>
      <c r="AD128" s="98"/>
      <c r="AE128" s="98"/>
      <c r="AF128" s="98"/>
      <c r="AG128" s="98"/>
      <c r="AH128" s="97">
        <v>2449</v>
      </c>
      <c r="AI128" s="97"/>
      <c r="AJ128" s="97"/>
      <c r="AK128" s="97"/>
      <c r="AL128" s="97"/>
      <c r="AM128" s="97"/>
      <c r="AN128" s="97"/>
      <c r="AO128" s="98">
        <v>8.2270656687136404E-3</v>
      </c>
      <c r="AP128" s="98"/>
      <c r="AQ128" s="98"/>
      <c r="AR128" s="98"/>
      <c r="AS128" s="98"/>
      <c r="AT128" s="98"/>
    </row>
    <row r="129" spans="2:46" s="1" customFormat="1" ht="10.65" customHeight="1" x14ac:dyDescent="0.15">
      <c r="B129" s="95" t="s">
        <v>1149</v>
      </c>
      <c r="C129" s="95"/>
      <c r="D129" s="95"/>
      <c r="E129" s="95"/>
      <c r="F129" s="95"/>
      <c r="G129" s="95"/>
      <c r="H129" s="95"/>
      <c r="I129" s="95"/>
      <c r="J129" s="95"/>
      <c r="K129" s="108">
        <v>9030306514.4899807</v>
      </c>
      <c r="L129" s="108"/>
      <c r="M129" s="108"/>
      <c r="N129" s="108"/>
      <c r="O129" s="108"/>
      <c r="P129" s="108"/>
      <c r="Q129" s="108"/>
      <c r="R129" s="108"/>
      <c r="S129" s="108"/>
      <c r="T129" s="108"/>
      <c r="U129" s="108"/>
      <c r="V129" s="108"/>
      <c r="W129" s="98">
        <v>0.40320485191451599</v>
      </c>
      <c r="X129" s="98"/>
      <c r="Y129" s="98"/>
      <c r="Z129" s="98"/>
      <c r="AA129" s="98"/>
      <c r="AB129" s="98"/>
      <c r="AC129" s="98"/>
      <c r="AD129" s="98"/>
      <c r="AE129" s="98"/>
      <c r="AF129" s="98"/>
      <c r="AG129" s="98"/>
      <c r="AH129" s="97">
        <v>73574</v>
      </c>
      <c r="AI129" s="97"/>
      <c r="AJ129" s="97"/>
      <c r="AK129" s="97"/>
      <c r="AL129" s="97"/>
      <c r="AM129" s="97"/>
      <c r="AN129" s="97"/>
      <c r="AO129" s="98">
        <v>0.24716134320536401</v>
      </c>
      <c r="AP129" s="98"/>
      <c r="AQ129" s="98"/>
      <c r="AR129" s="98"/>
      <c r="AS129" s="98"/>
      <c r="AT129" s="98"/>
    </row>
    <row r="130" spans="2:46" s="1" customFormat="1" ht="10.65" customHeight="1" x14ac:dyDescent="0.15">
      <c r="B130" s="95" t="s">
        <v>1153</v>
      </c>
      <c r="C130" s="95"/>
      <c r="D130" s="95"/>
      <c r="E130" s="95"/>
      <c r="F130" s="95"/>
      <c r="G130" s="95"/>
      <c r="H130" s="95"/>
      <c r="I130" s="95"/>
      <c r="J130" s="95"/>
      <c r="K130" s="108">
        <v>501137806.29000098</v>
      </c>
      <c r="L130" s="108"/>
      <c r="M130" s="108"/>
      <c r="N130" s="108"/>
      <c r="O130" s="108"/>
      <c r="P130" s="108"/>
      <c r="Q130" s="108"/>
      <c r="R130" s="108"/>
      <c r="S130" s="108"/>
      <c r="T130" s="108"/>
      <c r="U130" s="108"/>
      <c r="V130" s="108"/>
      <c r="W130" s="98">
        <v>2.23758955080538E-2</v>
      </c>
      <c r="X130" s="98"/>
      <c r="Y130" s="98"/>
      <c r="Z130" s="98"/>
      <c r="AA130" s="98"/>
      <c r="AB130" s="98"/>
      <c r="AC130" s="98"/>
      <c r="AD130" s="98"/>
      <c r="AE130" s="98"/>
      <c r="AF130" s="98"/>
      <c r="AG130" s="98"/>
      <c r="AH130" s="97">
        <v>5326</v>
      </c>
      <c r="AI130" s="97"/>
      <c r="AJ130" s="97"/>
      <c r="AK130" s="97"/>
      <c r="AL130" s="97"/>
      <c r="AM130" s="97"/>
      <c r="AN130" s="97"/>
      <c r="AO130" s="98">
        <v>1.7891936199088899E-2</v>
      </c>
      <c r="AP130" s="98"/>
      <c r="AQ130" s="98"/>
      <c r="AR130" s="98"/>
      <c r="AS130" s="98"/>
      <c r="AT130" s="98"/>
    </row>
    <row r="131" spans="2:46" s="1" customFormat="1" ht="10.65" customHeight="1" x14ac:dyDescent="0.15">
      <c r="B131" s="95" t="s">
        <v>1156</v>
      </c>
      <c r="C131" s="95"/>
      <c r="D131" s="95"/>
      <c r="E131" s="95"/>
      <c r="F131" s="95"/>
      <c r="G131" s="95"/>
      <c r="H131" s="95"/>
      <c r="I131" s="95"/>
      <c r="J131" s="95"/>
      <c r="K131" s="108">
        <v>55668175.82</v>
      </c>
      <c r="L131" s="108"/>
      <c r="M131" s="108"/>
      <c r="N131" s="108"/>
      <c r="O131" s="108"/>
      <c r="P131" s="108"/>
      <c r="Q131" s="108"/>
      <c r="R131" s="108"/>
      <c r="S131" s="108"/>
      <c r="T131" s="108"/>
      <c r="U131" s="108"/>
      <c r="V131" s="108"/>
      <c r="W131" s="98">
        <v>2.4855943208392899E-3</v>
      </c>
      <c r="X131" s="98"/>
      <c r="Y131" s="98"/>
      <c r="Z131" s="98"/>
      <c r="AA131" s="98"/>
      <c r="AB131" s="98"/>
      <c r="AC131" s="98"/>
      <c r="AD131" s="98"/>
      <c r="AE131" s="98"/>
      <c r="AF131" s="98"/>
      <c r="AG131" s="98"/>
      <c r="AH131" s="97">
        <v>567</v>
      </c>
      <c r="AI131" s="97"/>
      <c r="AJ131" s="97"/>
      <c r="AK131" s="97"/>
      <c r="AL131" s="97"/>
      <c r="AM131" s="97"/>
      <c r="AN131" s="97"/>
      <c r="AO131" s="98">
        <v>1.9047555059863699E-3</v>
      </c>
      <c r="AP131" s="98"/>
      <c r="AQ131" s="98"/>
      <c r="AR131" s="98"/>
      <c r="AS131" s="98"/>
      <c r="AT131" s="98"/>
    </row>
    <row r="132" spans="2:46" s="1" customFormat="1" ht="10.65" customHeight="1" x14ac:dyDescent="0.15">
      <c r="B132" s="95" t="s">
        <v>1151</v>
      </c>
      <c r="C132" s="95"/>
      <c r="D132" s="95"/>
      <c r="E132" s="95"/>
      <c r="F132" s="95"/>
      <c r="G132" s="95"/>
      <c r="H132" s="95"/>
      <c r="I132" s="95"/>
      <c r="J132" s="95"/>
      <c r="K132" s="108">
        <v>26929419.059999999</v>
      </c>
      <c r="L132" s="108"/>
      <c r="M132" s="108"/>
      <c r="N132" s="108"/>
      <c r="O132" s="108"/>
      <c r="P132" s="108"/>
      <c r="Q132" s="108"/>
      <c r="R132" s="108"/>
      <c r="S132" s="108"/>
      <c r="T132" s="108"/>
      <c r="U132" s="108"/>
      <c r="V132" s="108"/>
      <c r="W132" s="98">
        <v>1.20240352936065E-3</v>
      </c>
      <c r="X132" s="98"/>
      <c r="Y132" s="98"/>
      <c r="Z132" s="98"/>
      <c r="AA132" s="98"/>
      <c r="AB132" s="98"/>
      <c r="AC132" s="98"/>
      <c r="AD132" s="98"/>
      <c r="AE132" s="98"/>
      <c r="AF132" s="98"/>
      <c r="AG132" s="98"/>
      <c r="AH132" s="97">
        <v>353</v>
      </c>
      <c r="AI132" s="97"/>
      <c r="AJ132" s="97"/>
      <c r="AK132" s="97"/>
      <c r="AL132" s="97"/>
      <c r="AM132" s="97"/>
      <c r="AN132" s="97"/>
      <c r="AO132" s="98">
        <v>1.1858530751555399E-3</v>
      </c>
      <c r="AP132" s="98"/>
      <c r="AQ132" s="98"/>
      <c r="AR132" s="98"/>
      <c r="AS132" s="98"/>
      <c r="AT132" s="98"/>
    </row>
    <row r="133" spans="2:46" s="1" customFormat="1" ht="10.65" customHeight="1" x14ac:dyDescent="0.15">
      <c r="B133" s="95" t="s">
        <v>1155</v>
      </c>
      <c r="C133" s="95"/>
      <c r="D133" s="95"/>
      <c r="E133" s="95"/>
      <c r="F133" s="95"/>
      <c r="G133" s="95"/>
      <c r="H133" s="95"/>
      <c r="I133" s="95"/>
      <c r="J133" s="95"/>
      <c r="K133" s="108">
        <v>28190793.300000001</v>
      </c>
      <c r="L133" s="108"/>
      <c r="M133" s="108"/>
      <c r="N133" s="108"/>
      <c r="O133" s="108"/>
      <c r="P133" s="108"/>
      <c r="Q133" s="108"/>
      <c r="R133" s="108"/>
      <c r="S133" s="108"/>
      <c r="T133" s="108"/>
      <c r="U133" s="108"/>
      <c r="V133" s="108"/>
      <c r="W133" s="98">
        <v>1.2587241218933499E-3</v>
      </c>
      <c r="X133" s="98"/>
      <c r="Y133" s="98"/>
      <c r="Z133" s="98"/>
      <c r="AA133" s="98"/>
      <c r="AB133" s="98"/>
      <c r="AC133" s="98"/>
      <c r="AD133" s="98"/>
      <c r="AE133" s="98"/>
      <c r="AF133" s="98"/>
      <c r="AG133" s="98"/>
      <c r="AH133" s="97">
        <v>297</v>
      </c>
      <c r="AI133" s="97"/>
      <c r="AJ133" s="97"/>
      <c r="AK133" s="97"/>
      <c r="AL133" s="97"/>
      <c r="AM133" s="97"/>
      <c r="AN133" s="97"/>
      <c r="AO133" s="98">
        <v>9.9772907456429109E-4</v>
      </c>
      <c r="AP133" s="98"/>
      <c r="AQ133" s="98"/>
      <c r="AR133" s="98"/>
      <c r="AS133" s="98"/>
      <c r="AT133" s="98"/>
    </row>
    <row r="134" spans="2:46" s="1" customFormat="1" ht="10.65" customHeight="1" x14ac:dyDescent="0.15">
      <c r="B134" s="95" t="s">
        <v>1150</v>
      </c>
      <c r="C134" s="95"/>
      <c r="D134" s="95"/>
      <c r="E134" s="95"/>
      <c r="F134" s="95"/>
      <c r="G134" s="95"/>
      <c r="H134" s="95"/>
      <c r="I134" s="95"/>
      <c r="J134" s="95"/>
      <c r="K134" s="108">
        <v>510673556.60000002</v>
      </c>
      <c r="L134" s="108"/>
      <c r="M134" s="108"/>
      <c r="N134" s="108"/>
      <c r="O134" s="108"/>
      <c r="P134" s="108"/>
      <c r="Q134" s="108"/>
      <c r="R134" s="108"/>
      <c r="S134" s="108"/>
      <c r="T134" s="108"/>
      <c r="U134" s="108"/>
      <c r="V134" s="108"/>
      <c r="W134" s="98">
        <v>2.2801668518689401E-2</v>
      </c>
      <c r="X134" s="98"/>
      <c r="Y134" s="98"/>
      <c r="Z134" s="98"/>
      <c r="AA134" s="98"/>
      <c r="AB134" s="98"/>
      <c r="AC134" s="98"/>
      <c r="AD134" s="98"/>
      <c r="AE134" s="98"/>
      <c r="AF134" s="98"/>
      <c r="AG134" s="98"/>
      <c r="AH134" s="97">
        <v>4963</v>
      </c>
      <c r="AI134" s="97"/>
      <c r="AJ134" s="97"/>
      <c r="AK134" s="97"/>
      <c r="AL134" s="97"/>
      <c r="AM134" s="97"/>
      <c r="AN134" s="97"/>
      <c r="AO134" s="98">
        <v>1.6672489552399299E-2</v>
      </c>
      <c r="AP134" s="98"/>
      <c r="AQ134" s="98"/>
      <c r="AR134" s="98"/>
      <c r="AS134" s="98"/>
      <c r="AT134" s="98"/>
    </row>
    <row r="135" spans="2:46" s="1" customFormat="1" ht="10.65" customHeight="1" x14ac:dyDescent="0.15">
      <c r="B135" s="95" t="s">
        <v>1152</v>
      </c>
      <c r="C135" s="95"/>
      <c r="D135" s="95"/>
      <c r="E135" s="95"/>
      <c r="F135" s="95"/>
      <c r="G135" s="95"/>
      <c r="H135" s="95"/>
      <c r="I135" s="95"/>
      <c r="J135" s="95"/>
      <c r="K135" s="108">
        <v>24359274.239999998</v>
      </c>
      <c r="L135" s="108"/>
      <c r="M135" s="108"/>
      <c r="N135" s="108"/>
      <c r="O135" s="108"/>
      <c r="P135" s="108"/>
      <c r="Q135" s="108"/>
      <c r="R135" s="108"/>
      <c r="S135" s="108"/>
      <c r="T135" s="108"/>
      <c r="U135" s="108"/>
      <c r="V135" s="108"/>
      <c r="W135" s="98">
        <v>1.0876460889698799E-3</v>
      </c>
      <c r="X135" s="98"/>
      <c r="Y135" s="98"/>
      <c r="Z135" s="98"/>
      <c r="AA135" s="98"/>
      <c r="AB135" s="98"/>
      <c r="AC135" s="98"/>
      <c r="AD135" s="98"/>
      <c r="AE135" s="98"/>
      <c r="AF135" s="98"/>
      <c r="AG135" s="98"/>
      <c r="AH135" s="97">
        <v>342</v>
      </c>
      <c r="AI135" s="97"/>
      <c r="AJ135" s="97"/>
      <c r="AK135" s="97"/>
      <c r="AL135" s="97"/>
      <c r="AM135" s="97"/>
      <c r="AN135" s="97"/>
      <c r="AO135" s="98">
        <v>1.1489001464679699E-3</v>
      </c>
      <c r="AP135" s="98"/>
      <c r="AQ135" s="98"/>
      <c r="AR135" s="98"/>
      <c r="AS135" s="98"/>
      <c r="AT135" s="98"/>
    </row>
    <row r="136" spans="2:46" s="1" customFormat="1" ht="10.65" customHeight="1" x14ac:dyDescent="0.15">
      <c r="B136" s="95" t="s">
        <v>1158</v>
      </c>
      <c r="C136" s="95"/>
      <c r="D136" s="95"/>
      <c r="E136" s="95"/>
      <c r="F136" s="95"/>
      <c r="G136" s="95"/>
      <c r="H136" s="95"/>
      <c r="I136" s="95"/>
      <c r="J136" s="95"/>
      <c r="K136" s="108">
        <v>285604.53000000003</v>
      </c>
      <c r="L136" s="108"/>
      <c r="M136" s="108"/>
      <c r="N136" s="108"/>
      <c r="O136" s="108"/>
      <c r="P136" s="108"/>
      <c r="Q136" s="108"/>
      <c r="R136" s="108"/>
      <c r="S136" s="108"/>
      <c r="T136" s="108"/>
      <c r="U136" s="108"/>
      <c r="V136" s="108"/>
      <c r="W136" s="98">
        <v>1.27522949569856E-5</v>
      </c>
      <c r="X136" s="98"/>
      <c r="Y136" s="98"/>
      <c r="Z136" s="98"/>
      <c r="AA136" s="98"/>
      <c r="AB136" s="98"/>
      <c r="AC136" s="98"/>
      <c r="AD136" s="98"/>
      <c r="AE136" s="98"/>
      <c r="AF136" s="98"/>
      <c r="AG136" s="98"/>
      <c r="AH136" s="97">
        <v>5</v>
      </c>
      <c r="AI136" s="97"/>
      <c r="AJ136" s="97"/>
      <c r="AK136" s="97"/>
      <c r="AL136" s="97"/>
      <c r="AM136" s="97"/>
      <c r="AN136" s="97"/>
      <c r="AO136" s="98">
        <v>1.6796785767075599E-5</v>
      </c>
      <c r="AP136" s="98"/>
      <c r="AQ136" s="98"/>
      <c r="AR136" s="98"/>
      <c r="AS136" s="98"/>
      <c r="AT136" s="98"/>
    </row>
    <row r="137" spans="2:46" s="1" customFormat="1" ht="10.65" customHeight="1" x14ac:dyDescent="0.15">
      <c r="B137" s="95" t="s">
        <v>1159</v>
      </c>
      <c r="C137" s="95"/>
      <c r="D137" s="95"/>
      <c r="E137" s="95"/>
      <c r="F137" s="95"/>
      <c r="G137" s="95"/>
      <c r="H137" s="95"/>
      <c r="I137" s="95"/>
      <c r="J137" s="95"/>
      <c r="K137" s="108">
        <v>603775.26</v>
      </c>
      <c r="L137" s="108"/>
      <c r="M137" s="108"/>
      <c r="N137" s="108"/>
      <c r="O137" s="108"/>
      <c r="P137" s="108"/>
      <c r="Q137" s="108"/>
      <c r="R137" s="108"/>
      <c r="S137" s="108"/>
      <c r="T137" s="108"/>
      <c r="U137" s="108"/>
      <c r="V137" s="108"/>
      <c r="W137" s="98">
        <v>2.6958676752258401E-5</v>
      </c>
      <c r="X137" s="98"/>
      <c r="Y137" s="98"/>
      <c r="Z137" s="98"/>
      <c r="AA137" s="98"/>
      <c r="AB137" s="98"/>
      <c r="AC137" s="98"/>
      <c r="AD137" s="98"/>
      <c r="AE137" s="98"/>
      <c r="AF137" s="98"/>
      <c r="AG137" s="98"/>
      <c r="AH137" s="97">
        <v>5</v>
      </c>
      <c r="AI137" s="97"/>
      <c r="AJ137" s="97"/>
      <c r="AK137" s="97"/>
      <c r="AL137" s="97"/>
      <c r="AM137" s="97"/>
      <c r="AN137" s="97"/>
      <c r="AO137" s="98">
        <v>1.6796785767075599E-5</v>
      </c>
      <c r="AP137" s="98"/>
      <c r="AQ137" s="98"/>
      <c r="AR137" s="98"/>
      <c r="AS137" s="98"/>
      <c r="AT137" s="98"/>
    </row>
    <row r="138" spans="2:46" s="1" customFormat="1" ht="10.65" customHeight="1" x14ac:dyDescent="0.15">
      <c r="B138" s="95" t="s">
        <v>1160</v>
      </c>
      <c r="C138" s="95"/>
      <c r="D138" s="95"/>
      <c r="E138" s="95"/>
      <c r="F138" s="95"/>
      <c r="G138" s="95"/>
      <c r="H138" s="95"/>
      <c r="I138" s="95"/>
      <c r="J138" s="95"/>
      <c r="K138" s="108">
        <v>228309.57</v>
      </c>
      <c r="L138" s="108"/>
      <c r="M138" s="108"/>
      <c r="N138" s="108"/>
      <c r="O138" s="108"/>
      <c r="P138" s="108"/>
      <c r="Q138" s="108"/>
      <c r="R138" s="108"/>
      <c r="S138" s="108"/>
      <c r="T138" s="108"/>
      <c r="U138" s="108"/>
      <c r="V138" s="108"/>
      <c r="W138" s="98">
        <v>1.01940644223765E-5</v>
      </c>
      <c r="X138" s="98"/>
      <c r="Y138" s="98"/>
      <c r="Z138" s="98"/>
      <c r="AA138" s="98"/>
      <c r="AB138" s="98"/>
      <c r="AC138" s="98"/>
      <c r="AD138" s="98"/>
      <c r="AE138" s="98"/>
      <c r="AF138" s="98"/>
      <c r="AG138" s="98"/>
      <c r="AH138" s="97">
        <v>3</v>
      </c>
      <c r="AI138" s="97"/>
      <c r="AJ138" s="97"/>
      <c r="AK138" s="97"/>
      <c r="AL138" s="97"/>
      <c r="AM138" s="97"/>
      <c r="AN138" s="97"/>
      <c r="AO138" s="98">
        <v>1.0078071460245399E-5</v>
      </c>
      <c r="AP138" s="98"/>
      <c r="AQ138" s="98"/>
      <c r="AR138" s="98"/>
      <c r="AS138" s="98"/>
      <c r="AT138" s="98"/>
    </row>
    <row r="139" spans="2:46" s="1" customFormat="1" ht="10.65" customHeight="1" x14ac:dyDescent="0.15">
      <c r="B139" s="95" t="s">
        <v>1154</v>
      </c>
      <c r="C139" s="95"/>
      <c r="D139" s="95"/>
      <c r="E139" s="95"/>
      <c r="F139" s="95"/>
      <c r="G139" s="95"/>
      <c r="H139" s="95"/>
      <c r="I139" s="95"/>
      <c r="J139" s="95"/>
      <c r="K139" s="108">
        <v>254063.88</v>
      </c>
      <c r="L139" s="108"/>
      <c r="M139" s="108"/>
      <c r="N139" s="108"/>
      <c r="O139" s="108"/>
      <c r="P139" s="108"/>
      <c r="Q139" s="108"/>
      <c r="R139" s="108"/>
      <c r="S139" s="108"/>
      <c r="T139" s="108"/>
      <c r="U139" s="108"/>
      <c r="V139" s="108"/>
      <c r="W139" s="98">
        <v>1.13439991154069E-5</v>
      </c>
      <c r="X139" s="98"/>
      <c r="Y139" s="98"/>
      <c r="Z139" s="98"/>
      <c r="AA139" s="98"/>
      <c r="AB139" s="98"/>
      <c r="AC139" s="98"/>
      <c r="AD139" s="98"/>
      <c r="AE139" s="98"/>
      <c r="AF139" s="98"/>
      <c r="AG139" s="98"/>
      <c r="AH139" s="97">
        <v>3</v>
      </c>
      <c r="AI139" s="97"/>
      <c r="AJ139" s="97"/>
      <c r="AK139" s="97"/>
      <c r="AL139" s="97"/>
      <c r="AM139" s="97"/>
      <c r="AN139" s="97"/>
      <c r="AO139" s="98">
        <v>1.0078071460245399E-5</v>
      </c>
      <c r="AP139" s="98"/>
      <c r="AQ139" s="98"/>
      <c r="AR139" s="98"/>
      <c r="AS139" s="98"/>
      <c r="AT139" s="98"/>
    </row>
    <row r="140" spans="2:46" s="1" customFormat="1" ht="10.65" customHeight="1" x14ac:dyDescent="0.15">
      <c r="B140" s="95" t="s">
        <v>1161</v>
      </c>
      <c r="C140" s="95"/>
      <c r="D140" s="95"/>
      <c r="E140" s="95"/>
      <c r="F140" s="95"/>
      <c r="G140" s="95"/>
      <c r="H140" s="95"/>
      <c r="I140" s="95"/>
      <c r="J140" s="95"/>
      <c r="K140" s="108">
        <v>314213.96000000002</v>
      </c>
      <c r="L140" s="108"/>
      <c r="M140" s="108"/>
      <c r="N140" s="108"/>
      <c r="O140" s="108"/>
      <c r="P140" s="108"/>
      <c r="Q140" s="108"/>
      <c r="R140" s="108"/>
      <c r="S140" s="108"/>
      <c r="T140" s="108"/>
      <c r="U140" s="108"/>
      <c r="V140" s="108"/>
      <c r="W140" s="98">
        <v>1.4029711284770201E-5</v>
      </c>
      <c r="X140" s="98"/>
      <c r="Y140" s="98"/>
      <c r="Z140" s="98"/>
      <c r="AA140" s="98"/>
      <c r="AB140" s="98"/>
      <c r="AC140" s="98"/>
      <c r="AD140" s="98"/>
      <c r="AE140" s="98"/>
      <c r="AF140" s="98"/>
      <c r="AG140" s="98"/>
      <c r="AH140" s="97">
        <v>5</v>
      </c>
      <c r="AI140" s="97"/>
      <c r="AJ140" s="97"/>
      <c r="AK140" s="97"/>
      <c r="AL140" s="97"/>
      <c r="AM140" s="97"/>
      <c r="AN140" s="97"/>
      <c r="AO140" s="98">
        <v>1.6796785767075599E-5</v>
      </c>
      <c r="AP140" s="98"/>
      <c r="AQ140" s="98"/>
      <c r="AR140" s="98"/>
      <c r="AS140" s="98"/>
      <c r="AT140" s="98"/>
    </row>
    <row r="141" spans="2:46" s="1" customFormat="1" ht="10.65" customHeight="1" x14ac:dyDescent="0.15">
      <c r="B141" s="95" t="s">
        <v>1162</v>
      </c>
      <c r="C141" s="95"/>
      <c r="D141" s="95"/>
      <c r="E141" s="95"/>
      <c r="F141" s="95"/>
      <c r="G141" s="95"/>
      <c r="H141" s="95"/>
      <c r="I141" s="95"/>
      <c r="J141" s="95"/>
      <c r="K141" s="108">
        <v>1212708.8500000001</v>
      </c>
      <c r="L141" s="108"/>
      <c r="M141" s="108"/>
      <c r="N141" s="108"/>
      <c r="O141" s="108"/>
      <c r="P141" s="108"/>
      <c r="Q141" s="108"/>
      <c r="R141" s="108"/>
      <c r="S141" s="108"/>
      <c r="T141" s="108"/>
      <c r="U141" s="108"/>
      <c r="V141" s="108"/>
      <c r="W141" s="98">
        <v>5.4147673890700602E-5</v>
      </c>
      <c r="X141" s="98"/>
      <c r="Y141" s="98"/>
      <c r="Z141" s="98"/>
      <c r="AA141" s="98"/>
      <c r="AB141" s="98"/>
      <c r="AC141" s="98"/>
      <c r="AD141" s="98"/>
      <c r="AE141" s="98"/>
      <c r="AF141" s="98"/>
      <c r="AG141" s="98"/>
      <c r="AH141" s="97">
        <v>15</v>
      </c>
      <c r="AI141" s="97"/>
      <c r="AJ141" s="97"/>
      <c r="AK141" s="97"/>
      <c r="AL141" s="97"/>
      <c r="AM141" s="97"/>
      <c r="AN141" s="97"/>
      <c r="AO141" s="98">
        <v>5.0390357301226797E-5</v>
      </c>
      <c r="AP141" s="98"/>
      <c r="AQ141" s="98"/>
      <c r="AR141" s="98"/>
      <c r="AS141" s="98"/>
      <c r="AT141" s="98"/>
    </row>
    <row r="142" spans="2:46" s="1" customFormat="1" ht="10.65" customHeight="1" x14ac:dyDescent="0.15">
      <c r="B142" s="95" t="s">
        <v>1163</v>
      </c>
      <c r="C142" s="95"/>
      <c r="D142" s="95"/>
      <c r="E142" s="95"/>
      <c r="F142" s="95"/>
      <c r="G142" s="95"/>
      <c r="H142" s="95"/>
      <c r="I142" s="95"/>
      <c r="J142" s="95"/>
      <c r="K142" s="108">
        <v>3030956.78</v>
      </c>
      <c r="L142" s="108"/>
      <c r="M142" s="108"/>
      <c r="N142" s="108"/>
      <c r="O142" s="108"/>
      <c r="P142" s="108"/>
      <c r="Q142" s="108"/>
      <c r="R142" s="108"/>
      <c r="S142" s="108"/>
      <c r="T142" s="108"/>
      <c r="U142" s="108"/>
      <c r="V142" s="108"/>
      <c r="W142" s="98">
        <v>1.35332779422075E-4</v>
      </c>
      <c r="X142" s="98"/>
      <c r="Y142" s="98"/>
      <c r="Z142" s="98"/>
      <c r="AA142" s="98"/>
      <c r="AB142" s="98"/>
      <c r="AC142" s="98"/>
      <c r="AD142" s="98"/>
      <c r="AE142" s="98"/>
      <c r="AF142" s="98"/>
      <c r="AG142" s="98"/>
      <c r="AH142" s="97">
        <v>43</v>
      </c>
      <c r="AI142" s="97"/>
      <c r="AJ142" s="97"/>
      <c r="AK142" s="97"/>
      <c r="AL142" s="97"/>
      <c r="AM142" s="97"/>
      <c r="AN142" s="97"/>
      <c r="AO142" s="98">
        <v>1.4445235759684999E-4</v>
      </c>
      <c r="AP142" s="98"/>
      <c r="AQ142" s="98"/>
      <c r="AR142" s="98"/>
      <c r="AS142" s="98"/>
      <c r="AT142" s="98"/>
    </row>
    <row r="143" spans="2:46" s="1" customFormat="1" ht="10.65" customHeight="1" x14ac:dyDescent="0.15">
      <c r="B143" s="95" t="s">
        <v>1164</v>
      </c>
      <c r="C143" s="95"/>
      <c r="D143" s="95"/>
      <c r="E143" s="95"/>
      <c r="F143" s="95"/>
      <c r="G143" s="95"/>
      <c r="H143" s="95"/>
      <c r="I143" s="95"/>
      <c r="J143" s="95"/>
      <c r="K143" s="108">
        <v>186227.94</v>
      </c>
      <c r="L143" s="108"/>
      <c r="M143" s="108"/>
      <c r="N143" s="108"/>
      <c r="O143" s="108"/>
      <c r="P143" s="108"/>
      <c r="Q143" s="108"/>
      <c r="R143" s="108"/>
      <c r="S143" s="108"/>
      <c r="T143" s="108"/>
      <c r="U143" s="108"/>
      <c r="V143" s="108"/>
      <c r="W143" s="98">
        <v>8.3151118790441395E-6</v>
      </c>
      <c r="X143" s="98"/>
      <c r="Y143" s="98"/>
      <c r="Z143" s="98"/>
      <c r="AA143" s="98"/>
      <c r="AB143" s="98"/>
      <c r="AC143" s="98"/>
      <c r="AD143" s="98"/>
      <c r="AE143" s="98"/>
      <c r="AF143" s="98"/>
      <c r="AG143" s="98"/>
      <c r="AH143" s="97">
        <v>3</v>
      </c>
      <c r="AI143" s="97"/>
      <c r="AJ143" s="97"/>
      <c r="AK143" s="97"/>
      <c r="AL143" s="97"/>
      <c r="AM143" s="97"/>
      <c r="AN143" s="97"/>
      <c r="AO143" s="98">
        <v>1.0078071460245399E-5</v>
      </c>
      <c r="AP143" s="98"/>
      <c r="AQ143" s="98"/>
      <c r="AR143" s="98"/>
      <c r="AS143" s="98"/>
      <c r="AT143" s="98"/>
    </row>
    <row r="144" spans="2:46" s="1" customFormat="1" ht="10.65" customHeight="1" x14ac:dyDescent="0.15">
      <c r="B144" s="95" t="s">
        <v>1165</v>
      </c>
      <c r="C144" s="95"/>
      <c r="D144" s="95"/>
      <c r="E144" s="95"/>
      <c r="F144" s="95"/>
      <c r="G144" s="95"/>
      <c r="H144" s="95"/>
      <c r="I144" s="95"/>
      <c r="J144" s="95"/>
      <c r="K144" s="108">
        <v>3774.43</v>
      </c>
      <c r="L144" s="108"/>
      <c r="M144" s="108"/>
      <c r="N144" s="108"/>
      <c r="O144" s="108"/>
      <c r="P144" s="108"/>
      <c r="Q144" s="108"/>
      <c r="R144" s="108"/>
      <c r="S144" s="108"/>
      <c r="T144" s="108"/>
      <c r="U144" s="108"/>
      <c r="V144" s="108"/>
      <c r="W144" s="98">
        <v>1.68528995861848E-7</v>
      </c>
      <c r="X144" s="98"/>
      <c r="Y144" s="98"/>
      <c r="Z144" s="98"/>
      <c r="AA144" s="98"/>
      <c r="AB144" s="98"/>
      <c r="AC144" s="98"/>
      <c r="AD144" s="98"/>
      <c r="AE144" s="98"/>
      <c r="AF144" s="98"/>
      <c r="AG144" s="98"/>
      <c r="AH144" s="97">
        <v>1</v>
      </c>
      <c r="AI144" s="97"/>
      <c r="AJ144" s="97"/>
      <c r="AK144" s="97"/>
      <c r="AL144" s="97"/>
      <c r="AM144" s="97"/>
      <c r="AN144" s="97"/>
      <c r="AO144" s="98">
        <v>3.3593571534151201E-6</v>
      </c>
      <c r="AP144" s="98"/>
      <c r="AQ144" s="98"/>
      <c r="AR144" s="98"/>
      <c r="AS144" s="98"/>
      <c r="AT144" s="98"/>
    </row>
    <row r="145" spans="2:47" s="1" customFormat="1" ht="12.75" customHeight="1" x14ac:dyDescent="0.15">
      <c r="B145" s="104"/>
      <c r="C145" s="104"/>
      <c r="D145" s="104"/>
      <c r="E145" s="104"/>
      <c r="F145" s="104"/>
      <c r="G145" s="104"/>
      <c r="H145" s="104"/>
      <c r="I145" s="104"/>
      <c r="J145" s="104"/>
      <c r="K145" s="109">
        <v>22396324031.349998</v>
      </c>
      <c r="L145" s="109"/>
      <c r="M145" s="109"/>
      <c r="N145" s="109"/>
      <c r="O145" s="109"/>
      <c r="P145" s="109"/>
      <c r="Q145" s="109"/>
      <c r="R145" s="109"/>
      <c r="S145" s="109"/>
      <c r="T145" s="109"/>
      <c r="U145" s="109"/>
      <c r="V145" s="109"/>
      <c r="W145" s="100">
        <v>1</v>
      </c>
      <c r="X145" s="100"/>
      <c r="Y145" s="100"/>
      <c r="Z145" s="100"/>
      <c r="AA145" s="100"/>
      <c r="AB145" s="100"/>
      <c r="AC145" s="100"/>
      <c r="AD145" s="100"/>
      <c r="AE145" s="100"/>
      <c r="AF145" s="100"/>
      <c r="AG145" s="100"/>
      <c r="AH145" s="99">
        <v>297676</v>
      </c>
      <c r="AI145" s="99"/>
      <c r="AJ145" s="99"/>
      <c r="AK145" s="99"/>
      <c r="AL145" s="99"/>
      <c r="AM145" s="99"/>
      <c r="AN145" s="99"/>
      <c r="AO145" s="100">
        <v>1</v>
      </c>
      <c r="AP145" s="100"/>
      <c r="AQ145" s="100"/>
      <c r="AR145" s="100"/>
      <c r="AS145" s="100"/>
      <c r="AT145" s="100"/>
    </row>
    <row r="146" spans="2:47" s="1" customFormat="1" ht="9" customHeight="1" x14ac:dyDescent="0.15"/>
    <row r="147" spans="2:47" s="1" customFormat="1" ht="19.2" customHeight="1" x14ac:dyDescent="0.15">
      <c r="B147" s="80" t="s">
        <v>1251</v>
      </c>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row>
    <row r="148" spans="2:47" s="1" customFormat="1" ht="7.95" customHeight="1" x14ac:dyDescent="0.15"/>
    <row r="149" spans="2:47" s="1" customFormat="1" ht="12.75" customHeight="1" x14ac:dyDescent="0.15">
      <c r="B149" s="75" t="s">
        <v>1166</v>
      </c>
      <c r="C149" s="75"/>
      <c r="D149" s="75"/>
      <c r="E149" s="75"/>
      <c r="F149" s="75"/>
      <c r="G149" s="75"/>
      <c r="H149" s="75"/>
      <c r="I149" s="75"/>
      <c r="J149" s="75"/>
      <c r="K149" s="75" t="s">
        <v>1121</v>
      </c>
      <c r="L149" s="75"/>
      <c r="M149" s="75"/>
      <c r="N149" s="75"/>
      <c r="O149" s="75"/>
      <c r="P149" s="75"/>
      <c r="Q149" s="75"/>
      <c r="R149" s="75"/>
      <c r="S149" s="75"/>
      <c r="T149" s="75"/>
      <c r="U149" s="75" t="s">
        <v>1122</v>
      </c>
      <c r="V149" s="75"/>
      <c r="W149" s="75"/>
      <c r="X149" s="75"/>
      <c r="Y149" s="75"/>
      <c r="Z149" s="75"/>
      <c r="AA149" s="75"/>
      <c r="AB149" s="75"/>
      <c r="AC149" s="75"/>
      <c r="AD149" s="75"/>
      <c r="AE149" s="75"/>
      <c r="AF149" s="75"/>
      <c r="AG149" s="75" t="s">
        <v>1123</v>
      </c>
      <c r="AH149" s="75"/>
      <c r="AI149" s="75"/>
      <c r="AJ149" s="75"/>
      <c r="AK149" s="75"/>
      <c r="AL149" s="75"/>
      <c r="AM149" s="75" t="s">
        <v>1122</v>
      </c>
      <c r="AN149" s="75"/>
      <c r="AO149" s="75"/>
      <c r="AP149" s="75"/>
      <c r="AQ149" s="75"/>
      <c r="AR149" s="75"/>
      <c r="AS149" s="75"/>
      <c r="AT149" s="75"/>
      <c r="AU149" s="75"/>
    </row>
    <row r="150" spans="2:47" s="1" customFormat="1" ht="12.3" customHeight="1" x14ac:dyDescent="0.15">
      <c r="B150" s="107">
        <v>1990</v>
      </c>
      <c r="C150" s="107"/>
      <c r="D150" s="107"/>
      <c r="E150" s="107"/>
      <c r="F150" s="107"/>
      <c r="G150" s="107"/>
      <c r="H150" s="107"/>
      <c r="I150" s="107"/>
      <c r="J150" s="107"/>
      <c r="K150" s="108">
        <v>3774.43</v>
      </c>
      <c r="L150" s="108"/>
      <c r="M150" s="108"/>
      <c r="N150" s="108"/>
      <c r="O150" s="108"/>
      <c r="P150" s="108"/>
      <c r="Q150" s="108"/>
      <c r="R150" s="108"/>
      <c r="S150" s="108"/>
      <c r="T150" s="108"/>
      <c r="U150" s="98">
        <v>1.68528995861849E-7</v>
      </c>
      <c r="V150" s="98"/>
      <c r="W150" s="98"/>
      <c r="X150" s="98"/>
      <c r="Y150" s="98"/>
      <c r="Z150" s="98"/>
      <c r="AA150" s="98"/>
      <c r="AB150" s="98"/>
      <c r="AC150" s="98"/>
      <c r="AD150" s="98"/>
      <c r="AE150" s="98"/>
      <c r="AF150" s="98"/>
      <c r="AG150" s="97">
        <v>1</v>
      </c>
      <c r="AH150" s="97"/>
      <c r="AI150" s="97"/>
      <c r="AJ150" s="97"/>
      <c r="AK150" s="97"/>
      <c r="AL150" s="97"/>
      <c r="AM150" s="98">
        <v>3.3593571534151201E-6</v>
      </c>
      <c r="AN150" s="98"/>
      <c r="AO150" s="98"/>
      <c r="AP150" s="98"/>
      <c r="AQ150" s="98"/>
      <c r="AR150" s="98"/>
      <c r="AS150" s="98"/>
      <c r="AT150" s="98"/>
      <c r="AU150" s="98"/>
    </row>
    <row r="151" spans="2:47" s="1" customFormat="1" ht="12.3" customHeight="1" x14ac:dyDescent="0.15">
      <c r="B151" s="107">
        <v>1996</v>
      </c>
      <c r="C151" s="107"/>
      <c r="D151" s="107"/>
      <c r="E151" s="107"/>
      <c r="F151" s="107"/>
      <c r="G151" s="107"/>
      <c r="H151" s="107"/>
      <c r="I151" s="107"/>
      <c r="J151" s="107"/>
      <c r="K151" s="108">
        <v>0</v>
      </c>
      <c r="L151" s="108"/>
      <c r="M151" s="108"/>
      <c r="N151" s="108"/>
      <c r="O151" s="108"/>
      <c r="P151" s="108"/>
      <c r="Q151" s="108"/>
      <c r="R151" s="108"/>
      <c r="S151" s="108"/>
      <c r="T151" s="108"/>
      <c r="U151" s="98">
        <v>0</v>
      </c>
      <c r="V151" s="98"/>
      <c r="W151" s="98"/>
      <c r="X151" s="98"/>
      <c r="Y151" s="98"/>
      <c r="Z151" s="98"/>
      <c r="AA151" s="98"/>
      <c r="AB151" s="98"/>
      <c r="AC151" s="98"/>
      <c r="AD151" s="98"/>
      <c r="AE151" s="98"/>
      <c r="AF151" s="98"/>
      <c r="AG151" s="97">
        <v>1</v>
      </c>
      <c r="AH151" s="97"/>
      <c r="AI151" s="97"/>
      <c r="AJ151" s="97"/>
      <c r="AK151" s="97"/>
      <c r="AL151" s="97"/>
      <c r="AM151" s="98">
        <v>3.3593571534151201E-6</v>
      </c>
      <c r="AN151" s="98"/>
      <c r="AO151" s="98"/>
      <c r="AP151" s="98"/>
      <c r="AQ151" s="98"/>
      <c r="AR151" s="98"/>
      <c r="AS151" s="98"/>
      <c r="AT151" s="98"/>
      <c r="AU151" s="98"/>
    </row>
    <row r="152" spans="2:47" s="1" customFormat="1" ht="12.3" customHeight="1" x14ac:dyDescent="0.15">
      <c r="B152" s="107">
        <v>1997</v>
      </c>
      <c r="C152" s="107"/>
      <c r="D152" s="107"/>
      <c r="E152" s="107"/>
      <c r="F152" s="107"/>
      <c r="G152" s="107"/>
      <c r="H152" s="107"/>
      <c r="I152" s="107"/>
      <c r="J152" s="107"/>
      <c r="K152" s="108">
        <v>16268.32</v>
      </c>
      <c r="L152" s="108"/>
      <c r="M152" s="108"/>
      <c r="N152" s="108"/>
      <c r="O152" s="108"/>
      <c r="P152" s="108"/>
      <c r="Q152" s="108"/>
      <c r="R152" s="108"/>
      <c r="S152" s="108"/>
      <c r="T152" s="108"/>
      <c r="U152" s="98">
        <v>7.2638348941674103E-7</v>
      </c>
      <c r="V152" s="98"/>
      <c r="W152" s="98"/>
      <c r="X152" s="98"/>
      <c r="Y152" s="98"/>
      <c r="Z152" s="98"/>
      <c r="AA152" s="98"/>
      <c r="AB152" s="98"/>
      <c r="AC152" s="98"/>
      <c r="AD152" s="98"/>
      <c r="AE152" s="98"/>
      <c r="AF152" s="98"/>
      <c r="AG152" s="97">
        <v>3</v>
      </c>
      <c r="AH152" s="97"/>
      <c r="AI152" s="97"/>
      <c r="AJ152" s="97"/>
      <c r="AK152" s="97"/>
      <c r="AL152" s="97"/>
      <c r="AM152" s="98">
        <v>1.0078071460245399E-5</v>
      </c>
      <c r="AN152" s="98"/>
      <c r="AO152" s="98"/>
      <c r="AP152" s="98"/>
      <c r="AQ152" s="98"/>
      <c r="AR152" s="98"/>
      <c r="AS152" s="98"/>
      <c r="AT152" s="98"/>
      <c r="AU152" s="98"/>
    </row>
    <row r="153" spans="2:47" s="1" customFormat="1" ht="12.3" customHeight="1" x14ac:dyDescent="0.15">
      <c r="B153" s="107">
        <v>1998</v>
      </c>
      <c r="C153" s="107"/>
      <c r="D153" s="107"/>
      <c r="E153" s="107"/>
      <c r="F153" s="107"/>
      <c r="G153" s="107"/>
      <c r="H153" s="107"/>
      <c r="I153" s="107"/>
      <c r="J153" s="107"/>
      <c r="K153" s="108">
        <v>21590.47</v>
      </c>
      <c r="L153" s="108"/>
      <c r="M153" s="108"/>
      <c r="N153" s="108"/>
      <c r="O153" s="108"/>
      <c r="P153" s="108"/>
      <c r="Q153" s="108"/>
      <c r="R153" s="108"/>
      <c r="S153" s="108"/>
      <c r="T153" s="108"/>
      <c r="U153" s="98">
        <v>9.6401846882452906E-7</v>
      </c>
      <c r="V153" s="98"/>
      <c r="W153" s="98"/>
      <c r="X153" s="98"/>
      <c r="Y153" s="98"/>
      <c r="Z153" s="98"/>
      <c r="AA153" s="98"/>
      <c r="AB153" s="98"/>
      <c r="AC153" s="98"/>
      <c r="AD153" s="98"/>
      <c r="AE153" s="98"/>
      <c r="AF153" s="98"/>
      <c r="AG153" s="97">
        <v>2</v>
      </c>
      <c r="AH153" s="97"/>
      <c r="AI153" s="97"/>
      <c r="AJ153" s="97"/>
      <c r="AK153" s="97"/>
      <c r="AL153" s="97"/>
      <c r="AM153" s="98">
        <v>6.7187143068302504E-6</v>
      </c>
      <c r="AN153" s="98"/>
      <c r="AO153" s="98"/>
      <c r="AP153" s="98"/>
      <c r="AQ153" s="98"/>
      <c r="AR153" s="98"/>
      <c r="AS153" s="98"/>
      <c r="AT153" s="98"/>
      <c r="AU153" s="98"/>
    </row>
    <row r="154" spans="2:47" s="1" customFormat="1" ht="12.3" customHeight="1" x14ac:dyDescent="0.15">
      <c r="B154" s="107">
        <v>1999</v>
      </c>
      <c r="C154" s="107"/>
      <c r="D154" s="107"/>
      <c r="E154" s="107"/>
      <c r="F154" s="107"/>
      <c r="G154" s="107"/>
      <c r="H154" s="107"/>
      <c r="I154" s="107"/>
      <c r="J154" s="107"/>
      <c r="K154" s="108">
        <v>103324.26</v>
      </c>
      <c r="L154" s="108"/>
      <c r="M154" s="108"/>
      <c r="N154" s="108"/>
      <c r="O154" s="108"/>
      <c r="P154" s="108"/>
      <c r="Q154" s="108"/>
      <c r="R154" s="108"/>
      <c r="S154" s="108"/>
      <c r="T154" s="108"/>
      <c r="U154" s="98">
        <v>4.6134472717651602E-6</v>
      </c>
      <c r="V154" s="98"/>
      <c r="W154" s="98"/>
      <c r="X154" s="98"/>
      <c r="Y154" s="98"/>
      <c r="Z154" s="98"/>
      <c r="AA154" s="98"/>
      <c r="AB154" s="98"/>
      <c r="AC154" s="98"/>
      <c r="AD154" s="98"/>
      <c r="AE154" s="98"/>
      <c r="AF154" s="98"/>
      <c r="AG154" s="97">
        <v>10</v>
      </c>
      <c r="AH154" s="97"/>
      <c r="AI154" s="97"/>
      <c r="AJ154" s="97"/>
      <c r="AK154" s="97"/>
      <c r="AL154" s="97"/>
      <c r="AM154" s="98">
        <v>3.3593571534151198E-5</v>
      </c>
      <c r="AN154" s="98"/>
      <c r="AO154" s="98"/>
      <c r="AP154" s="98"/>
      <c r="AQ154" s="98"/>
      <c r="AR154" s="98"/>
      <c r="AS154" s="98"/>
      <c r="AT154" s="98"/>
      <c r="AU154" s="98"/>
    </row>
    <row r="155" spans="2:47" s="1" customFormat="1" ht="12.3" customHeight="1" x14ac:dyDescent="0.15">
      <c r="B155" s="107">
        <v>2000</v>
      </c>
      <c r="C155" s="107"/>
      <c r="D155" s="107"/>
      <c r="E155" s="107"/>
      <c r="F155" s="107"/>
      <c r="G155" s="107"/>
      <c r="H155" s="107"/>
      <c r="I155" s="107"/>
      <c r="J155" s="107"/>
      <c r="K155" s="108">
        <v>74315</v>
      </c>
      <c r="L155" s="108"/>
      <c r="M155" s="108"/>
      <c r="N155" s="108"/>
      <c r="O155" s="108"/>
      <c r="P155" s="108"/>
      <c r="Q155" s="108"/>
      <c r="R155" s="108"/>
      <c r="S155" s="108"/>
      <c r="T155" s="108"/>
      <c r="U155" s="98">
        <v>3.3181784607141399E-6</v>
      </c>
      <c r="V155" s="98"/>
      <c r="W155" s="98"/>
      <c r="X155" s="98"/>
      <c r="Y155" s="98"/>
      <c r="Z155" s="98"/>
      <c r="AA155" s="98"/>
      <c r="AB155" s="98"/>
      <c r="AC155" s="98"/>
      <c r="AD155" s="98"/>
      <c r="AE155" s="98"/>
      <c r="AF155" s="98"/>
      <c r="AG155" s="97">
        <v>2</v>
      </c>
      <c r="AH155" s="97"/>
      <c r="AI155" s="97"/>
      <c r="AJ155" s="97"/>
      <c r="AK155" s="97"/>
      <c r="AL155" s="97"/>
      <c r="AM155" s="98">
        <v>6.7187143068302504E-6</v>
      </c>
      <c r="AN155" s="98"/>
      <c r="AO155" s="98"/>
      <c r="AP155" s="98"/>
      <c r="AQ155" s="98"/>
      <c r="AR155" s="98"/>
      <c r="AS155" s="98"/>
      <c r="AT155" s="98"/>
      <c r="AU155" s="98"/>
    </row>
    <row r="156" spans="2:47" s="1" customFormat="1" ht="12.3" customHeight="1" x14ac:dyDescent="0.15">
      <c r="B156" s="107">
        <v>2001</v>
      </c>
      <c r="C156" s="107"/>
      <c r="D156" s="107"/>
      <c r="E156" s="107"/>
      <c r="F156" s="107"/>
      <c r="G156" s="107"/>
      <c r="H156" s="107"/>
      <c r="I156" s="107"/>
      <c r="J156" s="107"/>
      <c r="K156" s="108">
        <v>5800.33</v>
      </c>
      <c r="L156" s="108"/>
      <c r="M156" s="108"/>
      <c r="N156" s="108"/>
      <c r="O156" s="108"/>
      <c r="P156" s="108"/>
      <c r="Q156" s="108"/>
      <c r="R156" s="108"/>
      <c r="S156" s="108"/>
      <c r="T156" s="108"/>
      <c r="U156" s="98">
        <v>2.5898580462940302E-7</v>
      </c>
      <c r="V156" s="98"/>
      <c r="W156" s="98"/>
      <c r="X156" s="98"/>
      <c r="Y156" s="98"/>
      <c r="Z156" s="98"/>
      <c r="AA156" s="98"/>
      <c r="AB156" s="98"/>
      <c r="AC156" s="98"/>
      <c r="AD156" s="98"/>
      <c r="AE156" s="98"/>
      <c r="AF156" s="98"/>
      <c r="AG156" s="97">
        <v>5</v>
      </c>
      <c r="AH156" s="97"/>
      <c r="AI156" s="97"/>
      <c r="AJ156" s="97"/>
      <c r="AK156" s="97"/>
      <c r="AL156" s="97"/>
      <c r="AM156" s="98">
        <v>1.6796785767075599E-5</v>
      </c>
      <c r="AN156" s="98"/>
      <c r="AO156" s="98"/>
      <c r="AP156" s="98"/>
      <c r="AQ156" s="98"/>
      <c r="AR156" s="98"/>
      <c r="AS156" s="98"/>
      <c r="AT156" s="98"/>
      <c r="AU156" s="98"/>
    </row>
    <row r="157" spans="2:47" s="1" customFormat="1" ht="12.3" customHeight="1" x14ac:dyDescent="0.15">
      <c r="B157" s="107">
        <v>2002</v>
      </c>
      <c r="C157" s="107"/>
      <c r="D157" s="107"/>
      <c r="E157" s="107"/>
      <c r="F157" s="107"/>
      <c r="G157" s="107"/>
      <c r="H157" s="107"/>
      <c r="I157" s="107"/>
      <c r="J157" s="107"/>
      <c r="K157" s="108">
        <v>381070.03</v>
      </c>
      <c r="L157" s="108"/>
      <c r="M157" s="108"/>
      <c r="N157" s="108"/>
      <c r="O157" s="108"/>
      <c r="P157" s="108"/>
      <c r="Q157" s="108"/>
      <c r="R157" s="108"/>
      <c r="S157" s="108"/>
      <c r="T157" s="108"/>
      <c r="U157" s="98">
        <v>1.7014847144852199E-5</v>
      </c>
      <c r="V157" s="98"/>
      <c r="W157" s="98"/>
      <c r="X157" s="98"/>
      <c r="Y157" s="98"/>
      <c r="Z157" s="98"/>
      <c r="AA157" s="98"/>
      <c r="AB157" s="98"/>
      <c r="AC157" s="98"/>
      <c r="AD157" s="98"/>
      <c r="AE157" s="98"/>
      <c r="AF157" s="98"/>
      <c r="AG157" s="97">
        <v>51</v>
      </c>
      <c r="AH157" s="97"/>
      <c r="AI157" s="97"/>
      <c r="AJ157" s="97"/>
      <c r="AK157" s="97"/>
      <c r="AL157" s="97"/>
      <c r="AM157" s="98">
        <v>1.7132721482417099E-4</v>
      </c>
      <c r="AN157" s="98"/>
      <c r="AO157" s="98"/>
      <c r="AP157" s="98"/>
      <c r="AQ157" s="98"/>
      <c r="AR157" s="98"/>
      <c r="AS157" s="98"/>
      <c r="AT157" s="98"/>
      <c r="AU157" s="98"/>
    </row>
    <row r="158" spans="2:47" s="1" customFormat="1" ht="12.3" customHeight="1" x14ac:dyDescent="0.15">
      <c r="B158" s="107">
        <v>2003</v>
      </c>
      <c r="C158" s="107"/>
      <c r="D158" s="107"/>
      <c r="E158" s="107"/>
      <c r="F158" s="107"/>
      <c r="G158" s="107"/>
      <c r="H158" s="107"/>
      <c r="I158" s="107"/>
      <c r="J158" s="107"/>
      <c r="K158" s="108">
        <v>1627701.75</v>
      </c>
      <c r="L158" s="108"/>
      <c r="M158" s="108"/>
      <c r="N158" s="108"/>
      <c r="O158" s="108"/>
      <c r="P158" s="108"/>
      <c r="Q158" s="108"/>
      <c r="R158" s="108"/>
      <c r="S158" s="108"/>
      <c r="T158" s="108"/>
      <c r="U158" s="98">
        <v>7.2677183439638299E-5</v>
      </c>
      <c r="V158" s="98"/>
      <c r="W158" s="98"/>
      <c r="X158" s="98"/>
      <c r="Y158" s="98"/>
      <c r="Z158" s="98"/>
      <c r="AA158" s="98"/>
      <c r="AB158" s="98"/>
      <c r="AC158" s="98"/>
      <c r="AD158" s="98"/>
      <c r="AE158" s="98"/>
      <c r="AF158" s="98"/>
      <c r="AG158" s="97">
        <v>108</v>
      </c>
      <c r="AH158" s="97"/>
      <c r="AI158" s="97"/>
      <c r="AJ158" s="97"/>
      <c r="AK158" s="97"/>
      <c r="AL158" s="97"/>
      <c r="AM158" s="98">
        <v>3.6281057256883298E-4</v>
      </c>
      <c r="AN158" s="98"/>
      <c r="AO158" s="98"/>
      <c r="AP158" s="98"/>
      <c r="AQ158" s="98"/>
      <c r="AR158" s="98"/>
      <c r="AS158" s="98"/>
      <c r="AT158" s="98"/>
      <c r="AU158" s="98"/>
    </row>
    <row r="159" spans="2:47" s="1" customFormat="1" ht="12.3" customHeight="1" x14ac:dyDescent="0.15">
      <c r="B159" s="107">
        <v>2004</v>
      </c>
      <c r="C159" s="107"/>
      <c r="D159" s="107"/>
      <c r="E159" s="107"/>
      <c r="F159" s="107"/>
      <c r="G159" s="107"/>
      <c r="H159" s="107"/>
      <c r="I159" s="107"/>
      <c r="J159" s="107"/>
      <c r="K159" s="108">
        <v>6241874.5199999996</v>
      </c>
      <c r="L159" s="108"/>
      <c r="M159" s="108"/>
      <c r="N159" s="108"/>
      <c r="O159" s="108"/>
      <c r="P159" s="108"/>
      <c r="Q159" s="108"/>
      <c r="R159" s="108"/>
      <c r="S159" s="108"/>
      <c r="T159" s="108"/>
      <c r="U159" s="98">
        <v>2.7870084890996999E-4</v>
      </c>
      <c r="V159" s="98"/>
      <c r="W159" s="98"/>
      <c r="X159" s="98"/>
      <c r="Y159" s="98"/>
      <c r="Z159" s="98"/>
      <c r="AA159" s="98"/>
      <c r="AB159" s="98"/>
      <c r="AC159" s="98"/>
      <c r="AD159" s="98"/>
      <c r="AE159" s="98"/>
      <c r="AF159" s="98"/>
      <c r="AG159" s="97">
        <v>342</v>
      </c>
      <c r="AH159" s="97"/>
      <c r="AI159" s="97"/>
      <c r="AJ159" s="97"/>
      <c r="AK159" s="97"/>
      <c r="AL159" s="97"/>
      <c r="AM159" s="98">
        <v>1.1489001464679699E-3</v>
      </c>
      <c r="AN159" s="98"/>
      <c r="AO159" s="98"/>
      <c r="AP159" s="98"/>
      <c r="AQ159" s="98"/>
      <c r="AR159" s="98"/>
      <c r="AS159" s="98"/>
      <c r="AT159" s="98"/>
      <c r="AU159" s="98"/>
    </row>
    <row r="160" spans="2:47" s="1" customFormat="1" ht="12.3" customHeight="1" x14ac:dyDescent="0.15">
      <c r="B160" s="107">
        <v>2005</v>
      </c>
      <c r="C160" s="107"/>
      <c r="D160" s="107"/>
      <c r="E160" s="107"/>
      <c r="F160" s="107"/>
      <c r="G160" s="107"/>
      <c r="H160" s="107"/>
      <c r="I160" s="107"/>
      <c r="J160" s="107"/>
      <c r="K160" s="108">
        <v>21390144.359999999</v>
      </c>
      <c r="L160" s="108"/>
      <c r="M160" s="108"/>
      <c r="N160" s="108"/>
      <c r="O160" s="108"/>
      <c r="P160" s="108"/>
      <c r="Q160" s="108"/>
      <c r="R160" s="108"/>
      <c r="S160" s="108"/>
      <c r="T160" s="108"/>
      <c r="U160" s="98">
        <v>9.5507389203953596E-4</v>
      </c>
      <c r="V160" s="98"/>
      <c r="W160" s="98"/>
      <c r="X160" s="98"/>
      <c r="Y160" s="98"/>
      <c r="Z160" s="98"/>
      <c r="AA160" s="98"/>
      <c r="AB160" s="98"/>
      <c r="AC160" s="98"/>
      <c r="AD160" s="98"/>
      <c r="AE160" s="98"/>
      <c r="AF160" s="98"/>
      <c r="AG160" s="97">
        <v>909</v>
      </c>
      <c r="AH160" s="97"/>
      <c r="AI160" s="97"/>
      <c r="AJ160" s="97"/>
      <c r="AK160" s="97"/>
      <c r="AL160" s="97"/>
      <c r="AM160" s="98">
        <v>3.0536556524543498E-3</v>
      </c>
      <c r="AN160" s="98"/>
      <c r="AO160" s="98"/>
      <c r="AP160" s="98"/>
      <c r="AQ160" s="98"/>
      <c r="AR160" s="98"/>
      <c r="AS160" s="98"/>
      <c r="AT160" s="98"/>
      <c r="AU160" s="98"/>
    </row>
    <row r="161" spans="2:47" s="1" customFormat="1" ht="12.3" customHeight="1" x14ac:dyDescent="0.15">
      <c r="B161" s="107">
        <v>2006</v>
      </c>
      <c r="C161" s="107"/>
      <c r="D161" s="107"/>
      <c r="E161" s="107"/>
      <c r="F161" s="107"/>
      <c r="G161" s="107"/>
      <c r="H161" s="107"/>
      <c r="I161" s="107"/>
      <c r="J161" s="107"/>
      <c r="K161" s="108">
        <v>7669160.3700000001</v>
      </c>
      <c r="L161" s="108"/>
      <c r="M161" s="108"/>
      <c r="N161" s="108"/>
      <c r="O161" s="108"/>
      <c r="P161" s="108"/>
      <c r="Q161" s="108"/>
      <c r="R161" s="108"/>
      <c r="S161" s="108"/>
      <c r="T161" s="108"/>
      <c r="U161" s="98">
        <v>3.4242942543896297E-4</v>
      </c>
      <c r="V161" s="98"/>
      <c r="W161" s="98"/>
      <c r="X161" s="98"/>
      <c r="Y161" s="98"/>
      <c r="Z161" s="98"/>
      <c r="AA161" s="98"/>
      <c r="AB161" s="98"/>
      <c r="AC161" s="98"/>
      <c r="AD161" s="98"/>
      <c r="AE161" s="98"/>
      <c r="AF161" s="98"/>
      <c r="AG161" s="97">
        <v>303</v>
      </c>
      <c r="AH161" s="97"/>
      <c r="AI161" s="97"/>
      <c r="AJ161" s="97"/>
      <c r="AK161" s="97"/>
      <c r="AL161" s="97"/>
      <c r="AM161" s="98">
        <v>1.01788521748478E-3</v>
      </c>
      <c r="AN161" s="98"/>
      <c r="AO161" s="98"/>
      <c r="AP161" s="98"/>
      <c r="AQ161" s="98"/>
      <c r="AR161" s="98"/>
      <c r="AS161" s="98"/>
      <c r="AT161" s="98"/>
      <c r="AU161" s="98"/>
    </row>
    <row r="162" spans="2:47" s="1" customFormat="1" ht="12.3" customHeight="1" x14ac:dyDescent="0.15">
      <c r="B162" s="107">
        <v>2007</v>
      </c>
      <c r="C162" s="107"/>
      <c r="D162" s="107"/>
      <c r="E162" s="107"/>
      <c r="F162" s="107"/>
      <c r="G162" s="107"/>
      <c r="H162" s="107"/>
      <c r="I162" s="107"/>
      <c r="J162" s="107"/>
      <c r="K162" s="108">
        <v>5060373.97</v>
      </c>
      <c r="L162" s="108"/>
      <c r="M162" s="108"/>
      <c r="N162" s="108"/>
      <c r="O162" s="108"/>
      <c r="P162" s="108"/>
      <c r="Q162" s="108"/>
      <c r="R162" s="108"/>
      <c r="S162" s="108"/>
      <c r="T162" s="108"/>
      <c r="U162" s="98">
        <v>2.25946631372031E-4</v>
      </c>
      <c r="V162" s="98"/>
      <c r="W162" s="98"/>
      <c r="X162" s="98"/>
      <c r="Y162" s="98"/>
      <c r="Z162" s="98"/>
      <c r="AA162" s="98"/>
      <c r="AB162" s="98"/>
      <c r="AC162" s="98"/>
      <c r="AD162" s="98"/>
      <c r="AE162" s="98"/>
      <c r="AF162" s="98"/>
      <c r="AG162" s="97">
        <v>257</v>
      </c>
      <c r="AH162" s="97"/>
      <c r="AI162" s="97"/>
      <c r="AJ162" s="97"/>
      <c r="AK162" s="97"/>
      <c r="AL162" s="97"/>
      <c r="AM162" s="98">
        <v>8.6335478842768695E-4</v>
      </c>
      <c r="AN162" s="98"/>
      <c r="AO162" s="98"/>
      <c r="AP162" s="98"/>
      <c r="AQ162" s="98"/>
      <c r="AR162" s="98"/>
      <c r="AS162" s="98"/>
      <c r="AT162" s="98"/>
      <c r="AU162" s="98"/>
    </row>
    <row r="163" spans="2:47" s="1" customFormat="1" ht="12.3" customHeight="1" x14ac:dyDescent="0.15">
      <c r="B163" s="107">
        <v>2008</v>
      </c>
      <c r="C163" s="107"/>
      <c r="D163" s="107"/>
      <c r="E163" s="107"/>
      <c r="F163" s="107"/>
      <c r="G163" s="107"/>
      <c r="H163" s="107"/>
      <c r="I163" s="107"/>
      <c r="J163" s="107"/>
      <c r="K163" s="108">
        <v>8160022.8100000098</v>
      </c>
      <c r="L163" s="108"/>
      <c r="M163" s="108"/>
      <c r="N163" s="108"/>
      <c r="O163" s="108"/>
      <c r="P163" s="108"/>
      <c r="Q163" s="108"/>
      <c r="R163" s="108"/>
      <c r="S163" s="108"/>
      <c r="T163" s="108"/>
      <c r="U163" s="98">
        <v>3.64346523946419E-4</v>
      </c>
      <c r="V163" s="98"/>
      <c r="W163" s="98"/>
      <c r="X163" s="98"/>
      <c r="Y163" s="98"/>
      <c r="Z163" s="98"/>
      <c r="AA163" s="98"/>
      <c r="AB163" s="98"/>
      <c r="AC163" s="98"/>
      <c r="AD163" s="98"/>
      <c r="AE163" s="98"/>
      <c r="AF163" s="98"/>
      <c r="AG163" s="97">
        <v>342</v>
      </c>
      <c r="AH163" s="97"/>
      <c r="AI163" s="97"/>
      <c r="AJ163" s="97"/>
      <c r="AK163" s="97"/>
      <c r="AL163" s="97"/>
      <c r="AM163" s="98">
        <v>1.1489001464679699E-3</v>
      </c>
      <c r="AN163" s="98"/>
      <c r="AO163" s="98"/>
      <c r="AP163" s="98"/>
      <c r="AQ163" s="98"/>
      <c r="AR163" s="98"/>
      <c r="AS163" s="98"/>
      <c r="AT163" s="98"/>
      <c r="AU163" s="98"/>
    </row>
    <row r="164" spans="2:47" s="1" customFormat="1" ht="12.3" customHeight="1" x14ac:dyDescent="0.15">
      <c r="B164" s="107">
        <v>2009</v>
      </c>
      <c r="C164" s="107"/>
      <c r="D164" s="107"/>
      <c r="E164" s="107"/>
      <c r="F164" s="107"/>
      <c r="G164" s="107"/>
      <c r="H164" s="107"/>
      <c r="I164" s="107"/>
      <c r="J164" s="107"/>
      <c r="K164" s="108">
        <v>72777556.999999896</v>
      </c>
      <c r="L164" s="108"/>
      <c r="M164" s="108"/>
      <c r="N164" s="108"/>
      <c r="O164" s="108"/>
      <c r="P164" s="108"/>
      <c r="Q164" s="108"/>
      <c r="R164" s="108"/>
      <c r="S164" s="108"/>
      <c r="T164" s="108"/>
      <c r="U164" s="98">
        <v>3.2495313471142501E-3</v>
      </c>
      <c r="V164" s="98"/>
      <c r="W164" s="98"/>
      <c r="X164" s="98"/>
      <c r="Y164" s="98"/>
      <c r="Z164" s="98"/>
      <c r="AA164" s="98"/>
      <c r="AB164" s="98"/>
      <c r="AC164" s="98"/>
      <c r="AD164" s="98"/>
      <c r="AE164" s="98"/>
      <c r="AF164" s="98"/>
      <c r="AG164" s="97">
        <v>2438</v>
      </c>
      <c r="AH164" s="97"/>
      <c r="AI164" s="97"/>
      <c r="AJ164" s="97"/>
      <c r="AK164" s="97"/>
      <c r="AL164" s="97"/>
      <c r="AM164" s="98">
        <v>8.1901127400260693E-3</v>
      </c>
      <c r="AN164" s="98"/>
      <c r="AO164" s="98"/>
      <c r="AP164" s="98"/>
      <c r="AQ164" s="98"/>
      <c r="AR164" s="98"/>
      <c r="AS164" s="98"/>
      <c r="AT164" s="98"/>
      <c r="AU164" s="98"/>
    </row>
    <row r="165" spans="2:47" s="1" customFormat="1" ht="12.3" customHeight="1" x14ac:dyDescent="0.15">
      <c r="B165" s="107">
        <v>2010</v>
      </c>
      <c r="C165" s="107"/>
      <c r="D165" s="107"/>
      <c r="E165" s="107"/>
      <c r="F165" s="107"/>
      <c r="G165" s="107"/>
      <c r="H165" s="107"/>
      <c r="I165" s="107"/>
      <c r="J165" s="107"/>
      <c r="K165" s="108">
        <v>140519761.68000001</v>
      </c>
      <c r="L165" s="108"/>
      <c r="M165" s="108"/>
      <c r="N165" s="108"/>
      <c r="O165" s="108"/>
      <c r="P165" s="108"/>
      <c r="Q165" s="108"/>
      <c r="R165" s="108"/>
      <c r="S165" s="108"/>
      <c r="T165" s="108"/>
      <c r="U165" s="98">
        <v>6.2742332841453398E-3</v>
      </c>
      <c r="V165" s="98"/>
      <c r="W165" s="98"/>
      <c r="X165" s="98"/>
      <c r="Y165" s="98"/>
      <c r="Z165" s="98"/>
      <c r="AA165" s="98"/>
      <c r="AB165" s="98"/>
      <c r="AC165" s="98"/>
      <c r="AD165" s="98"/>
      <c r="AE165" s="98"/>
      <c r="AF165" s="98"/>
      <c r="AG165" s="97">
        <v>4268</v>
      </c>
      <c r="AH165" s="97"/>
      <c r="AI165" s="97"/>
      <c r="AJ165" s="97"/>
      <c r="AK165" s="97"/>
      <c r="AL165" s="97"/>
      <c r="AM165" s="98">
        <v>1.43377363307757E-2</v>
      </c>
      <c r="AN165" s="98"/>
      <c r="AO165" s="98"/>
      <c r="AP165" s="98"/>
      <c r="AQ165" s="98"/>
      <c r="AR165" s="98"/>
      <c r="AS165" s="98"/>
      <c r="AT165" s="98"/>
      <c r="AU165" s="98"/>
    </row>
    <row r="166" spans="2:47" s="1" customFormat="1" ht="12.3" customHeight="1" x14ac:dyDescent="0.15">
      <c r="B166" s="107">
        <v>2011</v>
      </c>
      <c r="C166" s="107"/>
      <c r="D166" s="107"/>
      <c r="E166" s="107"/>
      <c r="F166" s="107"/>
      <c r="G166" s="107"/>
      <c r="H166" s="107"/>
      <c r="I166" s="107"/>
      <c r="J166" s="107"/>
      <c r="K166" s="108">
        <v>79353909.249999702</v>
      </c>
      <c r="L166" s="108"/>
      <c r="M166" s="108"/>
      <c r="N166" s="108"/>
      <c r="O166" s="108"/>
      <c r="P166" s="108"/>
      <c r="Q166" s="108"/>
      <c r="R166" s="108"/>
      <c r="S166" s="108"/>
      <c r="T166" s="108"/>
      <c r="U166" s="98">
        <v>3.5431666883780398E-3</v>
      </c>
      <c r="V166" s="98"/>
      <c r="W166" s="98"/>
      <c r="X166" s="98"/>
      <c r="Y166" s="98"/>
      <c r="Z166" s="98"/>
      <c r="AA166" s="98"/>
      <c r="AB166" s="98"/>
      <c r="AC166" s="98"/>
      <c r="AD166" s="98"/>
      <c r="AE166" s="98"/>
      <c r="AF166" s="98"/>
      <c r="AG166" s="97">
        <v>3721</v>
      </c>
      <c r="AH166" s="97"/>
      <c r="AI166" s="97"/>
      <c r="AJ166" s="97"/>
      <c r="AK166" s="97"/>
      <c r="AL166" s="97"/>
      <c r="AM166" s="98">
        <v>1.25001679678577E-2</v>
      </c>
      <c r="AN166" s="98"/>
      <c r="AO166" s="98"/>
      <c r="AP166" s="98"/>
      <c r="AQ166" s="98"/>
      <c r="AR166" s="98"/>
      <c r="AS166" s="98"/>
      <c r="AT166" s="98"/>
      <c r="AU166" s="98"/>
    </row>
    <row r="167" spans="2:47" s="1" customFormat="1" ht="12.3" customHeight="1" x14ac:dyDescent="0.15">
      <c r="B167" s="107">
        <v>2012</v>
      </c>
      <c r="C167" s="107"/>
      <c r="D167" s="107"/>
      <c r="E167" s="107"/>
      <c r="F167" s="107"/>
      <c r="G167" s="107"/>
      <c r="H167" s="107"/>
      <c r="I167" s="107"/>
      <c r="J167" s="107"/>
      <c r="K167" s="108">
        <v>26480228.640000001</v>
      </c>
      <c r="L167" s="108"/>
      <c r="M167" s="108"/>
      <c r="N167" s="108"/>
      <c r="O167" s="108"/>
      <c r="P167" s="108"/>
      <c r="Q167" s="108"/>
      <c r="R167" s="108"/>
      <c r="S167" s="108"/>
      <c r="T167" s="108"/>
      <c r="U167" s="98">
        <v>1.1823470942344599E-3</v>
      </c>
      <c r="V167" s="98"/>
      <c r="W167" s="98"/>
      <c r="X167" s="98"/>
      <c r="Y167" s="98"/>
      <c r="Z167" s="98"/>
      <c r="AA167" s="98"/>
      <c r="AB167" s="98"/>
      <c r="AC167" s="98"/>
      <c r="AD167" s="98"/>
      <c r="AE167" s="98"/>
      <c r="AF167" s="98"/>
      <c r="AG167" s="97">
        <v>1008</v>
      </c>
      <c r="AH167" s="97"/>
      <c r="AI167" s="97"/>
      <c r="AJ167" s="97"/>
      <c r="AK167" s="97"/>
      <c r="AL167" s="97"/>
      <c r="AM167" s="98">
        <v>3.3862320106424399E-3</v>
      </c>
      <c r="AN167" s="98"/>
      <c r="AO167" s="98"/>
      <c r="AP167" s="98"/>
      <c r="AQ167" s="98"/>
      <c r="AR167" s="98"/>
      <c r="AS167" s="98"/>
      <c r="AT167" s="98"/>
      <c r="AU167" s="98"/>
    </row>
    <row r="168" spans="2:47" s="1" customFormat="1" ht="12.3" customHeight="1" x14ac:dyDescent="0.15">
      <c r="B168" s="107">
        <v>2013</v>
      </c>
      <c r="C168" s="107"/>
      <c r="D168" s="107"/>
      <c r="E168" s="107"/>
      <c r="F168" s="107"/>
      <c r="G168" s="107"/>
      <c r="H168" s="107"/>
      <c r="I168" s="107"/>
      <c r="J168" s="107"/>
      <c r="K168" s="108">
        <v>40713447.420000002</v>
      </c>
      <c r="L168" s="108"/>
      <c r="M168" s="108"/>
      <c r="N168" s="108"/>
      <c r="O168" s="108"/>
      <c r="P168" s="108"/>
      <c r="Q168" s="108"/>
      <c r="R168" s="108"/>
      <c r="S168" s="108"/>
      <c r="T168" s="108"/>
      <c r="U168" s="98">
        <v>1.8178629387130699E-3</v>
      </c>
      <c r="V168" s="98"/>
      <c r="W168" s="98"/>
      <c r="X168" s="98"/>
      <c r="Y168" s="98"/>
      <c r="Z168" s="98"/>
      <c r="AA168" s="98"/>
      <c r="AB168" s="98"/>
      <c r="AC168" s="98"/>
      <c r="AD168" s="98"/>
      <c r="AE168" s="98"/>
      <c r="AF168" s="98"/>
      <c r="AG168" s="97">
        <v>1294</v>
      </c>
      <c r="AH168" s="97"/>
      <c r="AI168" s="97"/>
      <c r="AJ168" s="97"/>
      <c r="AK168" s="97"/>
      <c r="AL168" s="97"/>
      <c r="AM168" s="98">
        <v>4.3470081565191703E-3</v>
      </c>
      <c r="AN168" s="98"/>
      <c r="AO168" s="98"/>
      <c r="AP168" s="98"/>
      <c r="AQ168" s="98"/>
      <c r="AR168" s="98"/>
      <c r="AS168" s="98"/>
      <c r="AT168" s="98"/>
      <c r="AU168" s="98"/>
    </row>
    <row r="169" spans="2:47" s="1" customFormat="1" ht="12.3" customHeight="1" x14ac:dyDescent="0.15">
      <c r="B169" s="107">
        <v>2014</v>
      </c>
      <c r="C169" s="107"/>
      <c r="D169" s="107"/>
      <c r="E169" s="107"/>
      <c r="F169" s="107"/>
      <c r="G169" s="107"/>
      <c r="H169" s="107"/>
      <c r="I169" s="107"/>
      <c r="J169" s="107"/>
      <c r="K169" s="108">
        <v>110343232.62</v>
      </c>
      <c r="L169" s="108"/>
      <c r="M169" s="108"/>
      <c r="N169" s="108"/>
      <c r="O169" s="108"/>
      <c r="P169" s="108"/>
      <c r="Q169" s="108"/>
      <c r="R169" s="108"/>
      <c r="S169" s="108"/>
      <c r="T169" s="108"/>
      <c r="U169" s="98">
        <v>4.9268456942105198E-3</v>
      </c>
      <c r="V169" s="98"/>
      <c r="W169" s="98"/>
      <c r="X169" s="98"/>
      <c r="Y169" s="98"/>
      <c r="Z169" s="98"/>
      <c r="AA169" s="98"/>
      <c r="AB169" s="98"/>
      <c r="AC169" s="98"/>
      <c r="AD169" s="98"/>
      <c r="AE169" s="98"/>
      <c r="AF169" s="98"/>
      <c r="AG169" s="97">
        <v>3083</v>
      </c>
      <c r="AH169" s="97"/>
      <c r="AI169" s="97"/>
      <c r="AJ169" s="97"/>
      <c r="AK169" s="97"/>
      <c r="AL169" s="97"/>
      <c r="AM169" s="98">
        <v>1.0356898103978799E-2</v>
      </c>
      <c r="AN169" s="98"/>
      <c r="AO169" s="98"/>
      <c r="AP169" s="98"/>
      <c r="AQ169" s="98"/>
      <c r="AR169" s="98"/>
      <c r="AS169" s="98"/>
      <c r="AT169" s="98"/>
      <c r="AU169" s="98"/>
    </row>
    <row r="170" spans="2:47" s="1" customFormat="1" ht="12.3" customHeight="1" x14ac:dyDescent="0.15">
      <c r="B170" s="107">
        <v>2015</v>
      </c>
      <c r="C170" s="107"/>
      <c r="D170" s="107"/>
      <c r="E170" s="107"/>
      <c r="F170" s="107"/>
      <c r="G170" s="107"/>
      <c r="H170" s="107"/>
      <c r="I170" s="107"/>
      <c r="J170" s="107"/>
      <c r="K170" s="108">
        <v>450100028.67000002</v>
      </c>
      <c r="L170" s="108"/>
      <c r="M170" s="108"/>
      <c r="N170" s="108"/>
      <c r="O170" s="108"/>
      <c r="P170" s="108"/>
      <c r="Q170" s="108"/>
      <c r="R170" s="108"/>
      <c r="S170" s="108"/>
      <c r="T170" s="108"/>
      <c r="U170" s="98">
        <v>2.00970493211278E-2</v>
      </c>
      <c r="V170" s="98"/>
      <c r="W170" s="98"/>
      <c r="X170" s="98"/>
      <c r="Y170" s="98"/>
      <c r="Z170" s="98"/>
      <c r="AA170" s="98"/>
      <c r="AB170" s="98"/>
      <c r="AC170" s="98"/>
      <c r="AD170" s="98"/>
      <c r="AE170" s="98"/>
      <c r="AF170" s="98"/>
      <c r="AG170" s="97">
        <v>12507</v>
      </c>
      <c r="AH170" s="97"/>
      <c r="AI170" s="97"/>
      <c r="AJ170" s="97"/>
      <c r="AK170" s="97"/>
      <c r="AL170" s="97"/>
      <c r="AM170" s="98">
        <v>4.2015479917762902E-2</v>
      </c>
      <c r="AN170" s="98"/>
      <c r="AO170" s="98"/>
      <c r="AP170" s="98"/>
      <c r="AQ170" s="98"/>
      <c r="AR170" s="98"/>
      <c r="AS170" s="98"/>
      <c r="AT170" s="98"/>
      <c r="AU170" s="98"/>
    </row>
    <row r="171" spans="2:47" s="1" customFormat="1" ht="12.3" customHeight="1" x14ac:dyDescent="0.15">
      <c r="B171" s="107">
        <v>2016</v>
      </c>
      <c r="C171" s="107"/>
      <c r="D171" s="107"/>
      <c r="E171" s="107"/>
      <c r="F171" s="107"/>
      <c r="G171" s="107"/>
      <c r="H171" s="107"/>
      <c r="I171" s="107"/>
      <c r="J171" s="107"/>
      <c r="K171" s="108">
        <v>980772078.12000096</v>
      </c>
      <c r="L171" s="108"/>
      <c r="M171" s="108"/>
      <c r="N171" s="108"/>
      <c r="O171" s="108"/>
      <c r="P171" s="108"/>
      <c r="Q171" s="108"/>
      <c r="R171" s="108"/>
      <c r="S171" s="108"/>
      <c r="T171" s="108"/>
      <c r="U171" s="98">
        <v>4.3791654235183101E-2</v>
      </c>
      <c r="V171" s="98"/>
      <c r="W171" s="98"/>
      <c r="X171" s="98"/>
      <c r="Y171" s="98"/>
      <c r="Z171" s="98"/>
      <c r="AA171" s="98"/>
      <c r="AB171" s="98"/>
      <c r="AC171" s="98"/>
      <c r="AD171" s="98"/>
      <c r="AE171" s="98"/>
      <c r="AF171" s="98"/>
      <c r="AG171" s="97">
        <v>23752</v>
      </c>
      <c r="AH171" s="97"/>
      <c r="AI171" s="97"/>
      <c r="AJ171" s="97"/>
      <c r="AK171" s="97"/>
      <c r="AL171" s="97"/>
      <c r="AM171" s="98">
        <v>7.9791451107915995E-2</v>
      </c>
      <c r="AN171" s="98"/>
      <c r="AO171" s="98"/>
      <c r="AP171" s="98"/>
      <c r="AQ171" s="98"/>
      <c r="AR171" s="98"/>
      <c r="AS171" s="98"/>
      <c r="AT171" s="98"/>
      <c r="AU171" s="98"/>
    </row>
    <row r="172" spans="2:47" s="1" customFormat="1" ht="12.3" customHeight="1" x14ac:dyDescent="0.15">
      <c r="B172" s="107">
        <v>2017</v>
      </c>
      <c r="C172" s="107"/>
      <c r="D172" s="107"/>
      <c r="E172" s="107"/>
      <c r="F172" s="107"/>
      <c r="G172" s="107"/>
      <c r="H172" s="107"/>
      <c r="I172" s="107"/>
      <c r="J172" s="107"/>
      <c r="K172" s="108">
        <v>774745171.00999701</v>
      </c>
      <c r="L172" s="108"/>
      <c r="M172" s="108"/>
      <c r="N172" s="108"/>
      <c r="O172" s="108"/>
      <c r="P172" s="108"/>
      <c r="Q172" s="108"/>
      <c r="R172" s="108"/>
      <c r="S172" s="108"/>
      <c r="T172" s="108"/>
      <c r="U172" s="98">
        <v>3.4592514821875399E-2</v>
      </c>
      <c r="V172" s="98"/>
      <c r="W172" s="98"/>
      <c r="X172" s="98"/>
      <c r="Y172" s="98"/>
      <c r="Z172" s="98"/>
      <c r="AA172" s="98"/>
      <c r="AB172" s="98"/>
      <c r="AC172" s="98"/>
      <c r="AD172" s="98"/>
      <c r="AE172" s="98"/>
      <c r="AF172" s="98"/>
      <c r="AG172" s="97">
        <v>17472</v>
      </c>
      <c r="AH172" s="97"/>
      <c r="AI172" s="97"/>
      <c r="AJ172" s="97"/>
      <c r="AK172" s="97"/>
      <c r="AL172" s="97"/>
      <c r="AM172" s="98">
        <v>5.8694688184468997E-2</v>
      </c>
      <c r="AN172" s="98"/>
      <c r="AO172" s="98"/>
      <c r="AP172" s="98"/>
      <c r="AQ172" s="98"/>
      <c r="AR172" s="98"/>
      <c r="AS172" s="98"/>
      <c r="AT172" s="98"/>
      <c r="AU172" s="98"/>
    </row>
    <row r="173" spans="2:47" s="1" customFormat="1" ht="12.3" customHeight="1" x14ac:dyDescent="0.15">
      <c r="B173" s="107">
        <v>2018</v>
      </c>
      <c r="C173" s="107"/>
      <c r="D173" s="107"/>
      <c r="E173" s="107"/>
      <c r="F173" s="107"/>
      <c r="G173" s="107"/>
      <c r="H173" s="107"/>
      <c r="I173" s="107"/>
      <c r="J173" s="107"/>
      <c r="K173" s="108">
        <v>1356790393.6500001</v>
      </c>
      <c r="L173" s="108"/>
      <c r="M173" s="108"/>
      <c r="N173" s="108"/>
      <c r="O173" s="108"/>
      <c r="P173" s="108"/>
      <c r="Q173" s="108"/>
      <c r="R173" s="108"/>
      <c r="S173" s="108"/>
      <c r="T173" s="108"/>
      <c r="U173" s="98">
        <v>6.05809413969359E-2</v>
      </c>
      <c r="V173" s="98"/>
      <c r="W173" s="98"/>
      <c r="X173" s="98"/>
      <c r="Y173" s="98"/>
      <c r="Z173" s="98"/>
      <c r="AA173" s="98"/>
      <c r="AB173" s="98"/>
      <c r="AC173" s="98"/>
      <c r="AD173" s="98"/>
      <c r="AE173" s="98"/>
      <c r="AF173" s="98"/>
      <c r="AG173" s="97">
        <v>26169</v>
      </c>
      <c r="AH173" s="97"/>
      <c r="AI173" s="97"/>
      <c r="AJ173" s="97"/>
      <c r="AK173" s="97"/>
      <c r="AL173" s="97"/>
      <c r="AM173" s="98">
        <v>8.7911017347720402E-2</v>
      </c>
      <c r="AN173" s="98"/>
      <c r="AO173" s="98"/>
      <c r="AP173" s="98"/>
      <c r="AQ173" s="98"/>
      <c r="AR173" s="98"/>
      <c r="AS173" s="98"/>
      <c r="AT173" s="98"/>
      <c r="AU173" s="98"/>
    </row>
    <row r="174" spans="2:47" s="1" customFormat="1" ht="12.3" customHeight="1" x14ac:dyDescent="0.15">
      <c r="B174" s="107">
        <v>2019</v>
      </c>
      <c r="C174" s="107"/>
      <c r="D174" s="107"/>
      <c r="E174" s="107"/>
      <c r="F174" s="107"/>
      <c r="G174" s="107"/>
      <c r="H174" s="107"/>
      <c r="I174" s="107"/>
      <c r="J174" s="107"/>
      <c r="K174" s="108">
        <v>3282044117.3000102</v>
      </c>
      <c r="L174" s="108"/>
      <c r="M174" s="108"/>
      <c r="N174" s="108"/>
      <c r="O174" s="108"/>
      <c r="P174" s="108"/>
      <c r="Q174" s="108"/>
      <c r="R174" s="108"/>
      <c r="S174" s="108"/>
      <c r="T174" s="108"/>
      <c r="U174" s="98">
        <v>0.14654387535677099</v>
      </c>
      <c r="V174" s="98"/>
      <c r="W174" s="98"/>
      <c r="X174" s="98"/>
      <c r="Y174" s="98"/>
      <c r="Z174" s="98"/>
      <c r="AA174" s="98"/>
      <c r="AB174" s="98"/>
      <c r="AC174" s="98"/>
      <c r="AD174" s="98"/>
      <c r="AE174" s="98"/>
      <c r="AF174" s="98"/>
      <c r="AG174" s="97">
        <v>51999</v>
      </c>
      <c r="AH174" s="97"/>
      <c r="AI174" s="97"/>
      <c r="AJ174" s="97"/>
      <c r="AK174" s="97"/>
      <c r="AL174" s="97"/>
      <c r="AM174" s="98">
        <v>0.17468321262043299</v>
      </c>
      <c r="AN174" s="98"/>
      <c r="AO174" s="98"/>
      <c r="AP174" s="98"/>
      <c r="AQ174" s="98"/>
      <c r="AR174" s="98"/>
      <c r="AS174" s="98"/>
      <c r="AT174" s="98"/>
      <c r="AU174" s="98"/>
    </row>
    <row r="175" spans="2:47" s="1" customFormat="1" ht="12.3" customHeight="1" x14ac:dyDescent="0.15">
      <c r="B175" s="107">
        <v>2020</v>
      </c>
      <c r="C175" s="107"/>
      <c r="D175" s="107"/>
      <c r="E175" s="107"/>
      <c r="F175" s="107"/>
      <c r="G175" s="107"/>
      <c r="H175" s="107"/>
      <c r="I175" s="107"/>
      <c r="J175" s="107"/>
      <c r="K175" s="108">
        <v>2850414893.0099502</v>
      </c>
      <c r="L175" s="108"/>
      <c r="M175" s="108"/>
      <c r="N175" s="108"/>
      <c r="O175" s="108"/>
      <c r="P175" s="108"/>
      <c r="Q175" s="108"/>
      <c r="R175" s="108"/>
      <c r="S175" s="108"/>
      <c r="T175" s="108"/>
      <c r="U175" s="98">
        <v>0.12727155085897099</v>
      </c>
      <c r="V175" s="98"/>
      <c r="W175" s="98"/>
      <c r="X175" s="98"/>
      <c r="Y175" s="98"/>
      <c r="Z175" s="98"/>
      <c r="AA175" s="98"/>
      <c r="AB175" s="98"/>
      <c r="AC175" s="98"/>
      <c r="AD175" s="98"/>
      <c r="AE175" s="98"/>
      <c r="AF175" s="98"/>
      <c r="AG175" s="97">
        <v>37998</v>
      </c>
      <c r="AH175" s="97"/>
      <c r="AI175" s="97"/>
      <c r="AJ175" s="97"/>
      <c r="AK175" s="97"/>
      <c r="AL175" s="97"/>
      <c r="AM175" s="98">
        <v>0.127648853115468</v>
      </c>
      <c r="AN175" s="98"/>
      <c r="AO175" s="98"/>
      <c r="AP175" s="98"/>
      <c r="AQ175" s="98"/>
      <c r="AR175" s="98"/>
      <c r="AS175" s="98"/>
      <c r="AT175" s="98"/>
      <c r="AU175" s="98"/>
    </row>
    <row r="176" spans="2:47" s="1" customFormat="1" ht="12.3" customHeight="1" x14ac:dyDescent="0.15">
      <c r="B176" s="107">
        <v>2021</v>
      </c>
      <c r="C176" s="107"/>
      <c r="D176" s="107"/>
      <c r="E176" s="107"/>
      <c r="F176" s="107"/>
      <c r="G176" s="107"/>
      <c r="H176" s="107"/>
      <c r="I176" s="107"/>
      <c r="J176" s="107"/>
      <c r="K176" s="108">
        <v>3277567514.3399901</v>
      </c>
      <c r="L176" s="108"/>
      <c r="M176" s="108"/>
      <c r="N176" s="108"/>
      <c r="O176" s="108"/>
      <c r="P176" s="108"/>
      <c r="Q176" s="108"/>
      <c r="R176" s="108"/>
      <c r="S176" s="108"/>
      <c r="T176" s="108"/>
      <c r="U176" s="98">
        <v>0.14634399420869801</v>
      </c>
      <c r="V176" s="98"/>
      <c r="W176" s="98"/>
      <c r="X176" s="98"/>
      <c r="Y176" s="98"/>
      <c r="Z176" s="98"/>
      <c r="AA176" s="98"/>
      <c r="AB176" s="98"/>
      <c r="AC176" s="98"/>
      <c r="AD176" s="98"/>
      <c r="AE176" s="98"/>
      <c r="AF176" s="98"/>
      <c r="AG176" s="97">
        <v>36603</v>
      </c>
      <c r="AH176" s="97"/>
      <c r="AI176" s="97"/>
      <c r="AJ176" s="97"/>
      <c r="AK176" s="97"/>
      <c r="AL176" s="97"/>
      <c r="AM176" s="98">
        <v>0.122962549886454</v>
      </c>
      <c r="AN176" s="98"/>
      <c r="AO176" s="98"/>
      <c r="AP176" s="98"/>
      <c r="AQ176" s="98"/>
      <c r="AR176" s="98"/>
      <c r="AS176" s="98"/>
      <c r="AT176" s="98"/>
      <c r="AU176" s="98"/>
    </row>
    <row r="177" spans="2:47" s="1" customFormat="1" ht="12.3" customHeight="1" x14ac:dyDescent="0.15">
      <c r="B177" s="107">
        <v>2022</v>
      </c>
      <c r="C177" s="107"/>
      <c r="D177" s="107"/>
      <c r="E177" s="107"/>
      <c r="F177" s="107"/>
      <c r="G177" s="107"/>
      <c r="H177" s="107"/>
      <c r="I177" s="107"/>
      <c r="J177" s="107"/>
      <c r="K177" s="108">
        <v>2584015114.8200002</v>
      </c>
      <c r="L177" s="108"/>
      <c r="M177" s="108"/>
      <c r="N177" s="108"/>
      <c r="O177" s="108"/>
      <c r="P177" s="108"/>
      <c r="Q177" s="108"/>
      <c r="R177" s="108"/>
      <c r="S177" s="108"/>
      <c r="T177" s="108"/>
      <c r="U177" s="98">
        <v>0.115376751613477</v>
      </c>
      <c r="V177" s="98"/>
      <c r="W177" s="98"/>
      <c r="X177" s="98"/>
      <c r="Y177" s="98"/>
      <c r="Z177" s="98"/>
      <c r="AA177" s="98"/>
      <c r="AB177" s="98"/>
      <c r="AC177" s="98"/>
      <c r="AD177" s="98"/>
      <c r="AE177" s="98"/>
      <c r="AF177" s="98"/>
      <c r="AG177" s="97">
        <v>24209</v>
      </c>
      <c r="AH177" s="97"/>
      <c r="AI177" s="97"/>
      <c r="AJ177" s="97"/>
      <c r="AK177" s="97"/>
      <c r="AL177" s="97"/>
      <c r="AM177" s="98">
        <v>8.1326677327026697E-2</v>
      </c>
      <c r="AN177" s="98"/>
      <c r="AO177" s="98"/>
      <c r="AP177" s="98"/>
      <c r="AQ177" s="98"/>
      <c r="AR177" s="98"/>
      <c r="AS177" s="98"/>
      <c r="AT177" s="98"/>
      <c r="AU177" s="98"/>
    </row>
    <row r="178" spans="2:47" s="1" customFormat="1" ht="12.3" customHeight="1" x14ac:dyDescent="0.15">
      <c r="B178" s="107">
        <v>2023</v>
      </c>
      <c r="C178" s="107"/>
      <c r="D178" s="107"/>
      <c r="E178" s="107"/>
      <c r="F178" s="107"/>
      <c r="G178" s="107"/>
      <c r="H178" s="107"/>
      <c r="I178" s="107"/>
      <c r="J178" s="107"/>
      <c r="K178" s="108">
        <v>1423636163.5799999</v>
      </c>
      <c r="L178" s="108"/>
      <c r="M178" s="108"/>
      <c r="N178" s="108"/>
      <c r="O178" s="108"/>
      <c r="P178" s="108"/>
      <c r="Q178" s="108"/>
      <c r="R178" s="108"/>
      <c r="S178" s="108"/>
      <c r="T178" s="108"/>
      <c r="U178" s="98">
        <v>6.3565617356992093E-2</v>
      </c>
      <c r="V178" s="98"/>
      <c r="W178" s="98"/>
      <c r="X178" s="98"/>
      <c r="Y178" s="98"/>
      <c r="Z178" s="98"/>
      <c r="AA178" s="98"/>
      <c r="AB178" s="98"/>
      <c r="AC178" s="98"/>
      <c r="AD178" s="98"/>
      <c r="AE178" s="98"/>
      <c r="AF178" s="98"/>
      <c r="AG178" s="97">
        <v>12454</v>
      </c>
      <c r="AH178" s="97"/>
      <c r="AI178" s="97"/>
      <c r="AJ178" s="97"/>
      <c r="AK178" s="97"/>
      <c r="AL178" s="97"/>
      <c r="AM178" s="98">
        <v>4.1837433988631899E-2</v>
      </c>
      <c r="AN178" s="98"/>
      <c r="AO178" s="98"/>
      <c r="AP178" s="98"/>
      <c r="AQ178" s="98"/>
      <c r="AR178" s="98"/>
      <c r="AS178" s="98"/>
      <c r="AT178" s="98"/>
      <c r="AU178" s="98"/>
    </row>
    <row r="179" spans="2:47" s="1" customFormat="1" ht="12.3" customHeight="1" x14ac:dyDescent="0.15">
      <c r="B179" s="107">
        <v>2024</v>
      </c>
      <c r="C179" s="107"/>
      <c r="D179" s="107"/>
      <c r="E179" s="107"/>
      <c r="F179" s="107"/>
      <c r="G179" s="107"/>
      <c r="H179" s="107"/>
      <c r="I179" s="107"/>
      <c r="J179" s="107"/>
      <c r="K179" s="108">
        <v>2197997840.4499998</v>
      </c>
      <c r="L179" s="108"/>
      <c r="M179" s="108"/>
      <c r="N179" s="108"/>
      <c r="O179" s="108"/>
      <c r="P179" s="108"/>
      <c r="Q179" s="108"/>
      <c r="R179" s="108"/>
      <c r="S179" s="108"/>
      <c r="T179" s="108"/>
      <c r="U179" s="98">
        <v>9.8141009094763906E-2</v>
      </c>
      <c r="V179" s="98"/>
      <c r="W179" s="98"/>
      <c r="X179" s="98"/>
      <c r="Y179" s="98"/>
      <c r="Z179" s="98"/>
      <c r="AA179" s="98"/>
      <c r="AB179" s="98"/>
      <c r="AC179" s="98"/>
      <c r="AD179" s="98"/>
      <c r="AE179" s="98"/>
      <c r="AF179" s="98"/>
      <c r="AG179" s="97">
        <v>17001</v>
      </c>
      <c r="AH179" s="97"/>
      <c r="AI179" s="97"/>
      <c r="AJ179" s="97"/>
      <c r="AK179" s="97"/>
      <c r="AL179" s="97"/>
      <c r="AM179" s="98">
        <v>5.7112430965210501E-2</v>
      </c>
      <c r="AN179" s="98"/>
      <c r="AO179" s="98"/>
      <c r="AP179" s="98"/>
      <c r="AQ179" s="98"/>
      <c r="AR179" s="98"/>
      <c r="AS179" s="98"/>
      <c r="AT179" s="98"/>
      <c r="AU179" s="98"/>
    </row>
    <row r="180" spans="2:47" s="1" customFormat="1" ht="12.3" customHeight="1" x14ac:dyDescent="0.15">
      <c r="B180" s="107">
        <v>2025</v>
      </c>
      <c r="C180" s="107"/>
      <c r="D180" s="107"/>
      <c r="E180" s="107"/>
      <c r="F180" s="107"/>
      <c r="G180" s="107"/>
      <c r="H180" s="107"/>
      <c r="I180" s="107"/>
      <c r="J180" s="107"/>
      <c r="K180" s="108">
        <v>1998524637.04001</v>
      </c>
      <c r="L180" s="108"/>
      <c r="M180" s="108"/>
      <c r="N180" s="108"/>
      <c r="O180" s="108"/>
      <c r="P180" s="108"/>
      <c r="Q180" s="108"/>
      <c r="R180" s="108"/>
      <c r="S180" s="108"/>
      <c r="T180" s="108"/>
      <c r="U180" s="98">
        <v>8.92344937607846E-2</v>
      </c>
      <c r="V180" s="98"/>
      <c r="W180" s="98"/>
      <c r="X180" s="98"/>
      <c r="Y180" s="98"/>
      <c r="Z180" s="98"/>
      <c r="AA180" s="98"/>
      <c r="AB180" s="98"/>
      <c r="AC180" s="98"/>
      <c r="AD180" s="98"/>
      <c r="AE180" s="98"/>
      <c r="AF180" s="98"/>
      <c r="AG180" s="97">
        <v>14764</v>
      </c>
      <c r="AH180" s="97"/>
      <c r="AI180" s="97"/>
      <c r="AJ180" s="97"/>
      <c r="AK180" s="97"/>
      <c r="AL180" s="97"/>
      <c r="AM180" s="98">
        <v>4.9597549013020902E-2</v>
      </c>
      <c r="AN180" s="98"/>
      <c r="AO180" s="98"/>
      <c r="AP180" s="98"/>
      <c r="AQ180" s="98"/>
      <c r="AR180" s="98"/>
      <c r="AS180" s="98"/>
      <c r="AT180" s="98"/>
      <c r="AU180" s="98"/>
    </row>
    <row r="181" spans="2:47" s="1" customFormat="1" ht="12.3" customHeight="1" x14ac:dyDescent="0.15">
      <c r="B181" s="107">
        <v>2026</v>
      </c>
      <c r="C181" s="107"/>
      <c r="D181" s="107"/>
      <c r="E181" s="107"/>
      <c r="F181" s="107"/>
      <c r="G181" s="107"/>
      <c r="H181" s="107"/>
      <c r="I181" s="107"/>
      <c r="J181" s="107"/>
      <c r="K181" s="108">
        <v>698772522.13</v>
      </c>
      <c r="L181" s="108"/>
      <c r="M181" s="108"/>
      <c r="N181" s="108"/>
      <c r="O181" s="108"/>
      <c r="P181" s="108"/>
      <c r="Q181" s="108"/>
      <c r="R181" s="108"/>
      <c r="S181" s="108"/>
      <c r="T181" s="108"/>
      <c r="U181" s="98">
        <v>3.12003220328421E-2</v>
      </c>
      <c r="V181" s="98"/>
      <c r="W181" s="98"/>
      <c r="X181" s="98"/>
      <c r="Y181" s="98"/>
      <c r="Z181" s="98"/>
      <c r="AA181" s="98"/>
      <c r="AB181" s="98"/>
      <c r="AC181" s="98"/>
      <c r="AD181" s="98"/>
      <c r="AE181" s="98"/>
      <c r="AF181" s="98"/>
      <c r="AG181" s="97">
        <v>4600</v>
      </c>
      <c r="AH181" s="97"/>
      <c r="AI181" s="97"/>
      <c r="AJ181" s="97"/>
      <c r="AK181" s="97"/>
      <c r="AL181" s="97"/>
      <c r="AM181" s="98">
        <v>1.5453042905709599E-2</v>
      </c>
      <c r="AN181" s="98"/>
      <c r="AO181" s="98"/>
      <c r="AP181" s="98"/>
      <c r="AQ181" s="98"/>
      <c r="AR181" s="98"/>
      <c r="AS181" s="98"/>
      <c r="AT181" s="98"/>
      <c r="AU181" s="98"/>
    </row>
    <row r="182" spans="2:47" s="1" customFormat="1" ht="12.3" customHeight="1" x14ac:dyDescent="0.15">
      <c r="B182" s="104"/>
      <c r="C182" s="104"/>
      <c r="D182" s="104"/>
      <c r="E182" s="104"/>
      <c r="F182" s="104"/>
      <c r="G182" s="104"/>
      <c r="H182" s="104"/>
      <c r="I182" s="104"/>
      <c r="J182" s="104"/>
      <c r="K182" s="109">
        <v>22396324031.349998</v>
      </c>
      <c r="L182" s="109"/>
      <c r="M182" s="109"/>
      <c r="N182" s="109"/>
      <c r="O182" s="109"/>
      <c r="P182" s="109"/>
      <c r="Q182" s="109"/>
      <c r="R182" s="109"/>
      <c r="S182" s="109"/>
      <c r="T182" s="109"/>
      <c r="U182" s="100">
        <v>1</v>
      </c>
      <c r="V182" s="100"/>
      <c r="W182" s="100"/>
      <c r="X182" s="100"/>
      <c r="Y182" s="100"/>
      <c r="Z182" s="100"/>
      <c r="AA182" s="100"/>
      <c r="AB182" s="100"/>
      <c r="AC182" s="100"/>
      <c r="AD182" s="100"/>
      <c r="AE182" s="100"/>
      <c r="AF182" s="100"/>
      <c r="AG182" s="99">
        <v>297676</v>
      </c>
      <c r="AH182" s="99"/>
      <c r="AI182" s="99"/>
      <c r="AJ182" s="99"/>
      <c r="AK182" s="99"/>
      <c r="AL182" s="99"/>
      <c r="AM182" s="100">
        <v>1</v>
      </c>
      <c r="AN182" s="100"/>
      <c r="AO182" s="100"/>
      <c r="AP182" s="100"/>
      <c r="AQ182" s="100"/>
      <c r="AR182" s="100"/>
      <c r="AS182" s="100"/>
      <c r="AT182" s="100"/>
      <c r="AU182" s="100"/>
    </row>
    <row r="183" spans="2:47" s="1" customFormat="1" ht="9" customHeight="1" x14ac:dyDescent="0.15"/>
    <row r="184" spans="2:47" s="1" customFormat="1" ht="19.2" customHeight="1" x14ac:dyDescent="0.15">
      <c r="B184" s="80" t="s">
        <v>1252</v>
      </c>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row>
    <row r="185" spans="2:47" s="1" customFormat="1" ht="7.95" customHeight="1" x14ac:dyDescent="0.15"/>
    <row r="186" spans="2:47" s="1" customFormat="1" ht="11.1" customHeight="1" x14ac:dyDescent="0.15">
      <c r="B186" s="75" t="s">
        <v>1167</v>
      </c>
      <c r="C186" s="75"/>
      <c r="D186" s="75"/>
      <c r="E186" s="75"/>
      <c r="F186" s="75"/>
      <c r="G186" s="75"/>
      <c r="H186" s="75"/>
      <c r="I186" s="75"/>
      <c r="J186" s="75" t="s">
        <v>1121</v>
      </c>
      <c r="K186" s="75"/>
      <c r="L186" s="75"/>
      <c r="M186" s="75"/>
      <c r="N186" s="75"/>
      <c r="O186" s="75"/>
      <c r="P186" s="75"/>
      <c r="Q186" s="75"/>
      <c r="R186" s="75"/>
      <c r="S186" s="75"/>
      <c r="T186" s="75"/>
      <c r="U186" s="75"/>
      <c r="V186" s="75" t="s">
        <v>1122</v>
      </c>
      <c r="W186" s="75"/>
      <c r="X186" s="75"/>
      <c r="Y186" s="75"/>
      <c r="Z186" s="75"/>
      <c r="AA186" s="75"/>
      <c r="AB186" s="75"/>
      <c r="AC186" s="75"/>
      <c r="AD186" s="75"/>
      <c r="AE186" s="75"/>
      <c r="AF186" s="75"/>
      <c r="AG186" s="75" t="s">
        <v>1168</v>
      </c>
      <c r="AH186" s="75"/>
      <c r="AI186" s="75"/>
      <c r="AJ186" s="75"/>
      <c r="AK186" s="75"/>
      <c r="AL186" s="75"/>
      <c r="AM186" s="75"/>
      <c r="AN186" s="75" t="s">
        <v>1122</v>
      </c>
      <c r="AO186" s="75"/>
      <c r="AP186" s="75"/>
      <c r="AQ186" s="75"/>
      <c r="AR186" s="75"/>
      <c r="AS186" s="75"/>
      <c r="AT186" s="75"/>
      <c r="AU186" s="75"/>
    </row>
    <row r="187" spans="2:47" s="1" customFormat="1" ht="10.65" customHeight="1" x14ac:dyDescent="0.15">
      <c r="B187" s="95" t="s">
        <v>1169</v>
      </c>
      <c r="C187" s="95"/>
      <c r="D187" s="95"/>
      <c r="E187" s="95"/>
      <c r="F187" s="95"/>
      <c r="G187" s="95"/>
      <c r="H187" s="95"/>
      <c r="I187" s="95"/>
      <c r="J187" s="108">
        <v>2600006550.68999</v>
      </c>
      <c r="K187" s="108"/>
      <c r="L187" s="108"/>
      <c r="M187" s="108"/>
      <c r="N187" s="108"/>
      <c r="O187" s="108"/>
      <c r="P187" s="108"/>
      <c r="Q187" s="108"/>
      <c r="R187" s="108"/>
      <c r="S187" s="108"/>
      <c r="T187" s="108"/>
      <c r="U187" s="108"/>
      <c r="V187" s="98">
        <v>0.116090772175405</v>
      </c>
      <c r="W187" s="98"/>
      <c r="X187" s="98"/>
      <c r="Y187" s="98"/>
      <c r="Z187" s="98"/>
      <c r="AA187" s="98"/>
      <c r="AB187" s="98"/>
      <c r="AC187" s="98"/>
      <c r="AD187" s="98"/>
      <c r="AE187" s="98"/>
      <c r="AF187" s="98"/>
      <c r="AG187" s="97">
        <v>55009</v>
      </c>
      <c r="AH187" s="97"/>
      <c r="AI187" s="97"/>
      <c r="AJ187" s="97"/>
      <c r="AK187" s="97"/>
      <c r="AL187" s="97"/>
      <c r="AM187" s="97"/>
      <c r="AN187" s="98">
        <v>0.38649186040792799</v>
      </c>
      <c r="AO187" s="98"/>
      <c r="AP187" s="98"/>
      <c r="AQ187" s="98"/>
      <c r="AR187" s="98"/>
      <c r="AS187" s="98"/>
      <c r="AT187" s="98"/>
      <c r="AU187" s="98"/>
    </row>
    <row r="188" spans="2:47" s="1" customFormat="1" ht="10.65" customHeight="1" x14ac:dyDescent="0.15">
      <c r="B188" s="95" t="s">
        <v>1170</v>
      </c>
      <c r="C188" s="95"/>
      <c r="D188" s="95"/>
      <c r="E188" s="95"/>
      <c r="F188" s="95"/>
      <c r="G188" s="95"/>
      <c r="H188" s="95"/>
      <c r="I188" s="95"/>
      <c r="J188" s="108">
        <v>6911554121.39995</v>
      </c>
      <c r="K188" s="108"/>
      <c r="L188" s="108"/>
      <c r="M188" s="108"/>
      <c r="N188" s="108"/>
      <c r="O188" s="108"/>
      <c r="P188" s="108"/>
      <c r="Q188" s="108"/>
      <c r="R188" s="108"/>
      <c r="S188" s="108"/>
      <c r="T188" s="108"/>
      <c r="U188" s="108"/>
      <c r="V188" s="98">
        <v>0.30860216666472901</v>
      </c>
      <c r="W188" s="98"/>
      <c r="X188" s="98"/>
      <c r="Y188" s="98"/>
      <c r="Z188" s="98"/>
      <c r="AA188" s="98"/>
      <c r="AB188" s="98"/>
      <c r="AC188" s="98"/>
      <c r="AD188" s="98"/>
      <c r="AE188" s="98"/>
      <c r="AF188" s="98"/>
      <c r="AG188" s="97">
        <v>46972</v>
      </c>
      <c r="AH188" s="97"/>
      <c r="AI188" s="97"/>
      <c r="AJ188" s="97"/>
      <c r="AK188" s="97"/>
      <c r="AL188" s="97"/>
      <c r="AM188" s="97"/>
      <c r="AN188" s="98">
        <v>0.33002409909435199</v>
      </c>
      <c r="AO188" s="98"/>
      <c r="AP188" s="98"/>
      <c r="AQ188" s="98"/>
      <c r="AR188" s="98"/>
      <c r="AS188" s="98"/>
      <c r="AT188" s="98"/>
      <c r="AU188" s="98"/>
    </row>
    <row r="189" spans="2:47" s="1" customFormat="1" ht="10.65" customHeight="1" x14ac:dyDescent="0.15">
      <c r="B189" s="95" t="s">
        <v>1171</v>
      </c>
      <c r="C189" s="95"/>
      <c r="D189" s="95"/>
      <c r="E189" s="95"/>
      <c r="F189" s="95"/>
      <c r="G189" s="95"/>
      <c r="H189" s="95"/>
      <c r="I189" s="95"/>
      <c r="J189" s="108">
        <v>6187744696.9800396</v>
      </c>
      <c r="K189" s="108"/>
      <c r="L189" s="108"/>
      <c r="M189" s="108"/>
      <c r="N189" s="108"/>
      <c r="O189" s="108"/>
      <c r="P189" s="108"/>
      <c r="Q189" s="108"/>
      <c r="R189" s="108"/>
      <c r="S189" s="108"/>
      <c r="T189" s="108"/>
      <c r="U189" s="108"/>
      <c r="V189" s="98">
        <v>0.27628394232546999</v>
      </c>
      <c r="W189" s="98"/>
      <c r="X189" s="98"/>
      <c r="Y189" s="98"/>
      <c r="Z189" s="98"/>
      <c r="AA189" s="98"/>
      <c r="AB189" s="98"/>
      <c r="AC189" s="98"/>
      <c r="AD189" s="98"/>
      <c r="AE189" s="98"/>
      <c r="AF189" s="98"/>
      <c r="AG189" s="97">
        <v>25394</v>
      </c>
      <c r="AH189" s="97"/>
      <c r="AI189" s="97"/>
      <c r="AJ189" s="97"/>
      <c r="AK189" s="97"/>
      <c r="AL189" s="97"/>
      <c r="AM189" s="97"/>
      <c r="AN189" s="98">
        <v>0.178417609903814</v>
      </c>
      <c r="AO189" s="98"/>
      <c r="AP189" s="98"/>
      <c r="AQ189" s="98"/>
      <c r="AR189" s="98"/>
      <c r="AS189" s="98"/>
      <c r="AT189" s="98"/>
      <c r="AU189" s="98"/>
    </row>
    <row r="190" spans="2:47" s="1" customFormat="1" ht="10.65" customHeight="1" x14ac:dyDescent="0.15">
      <c r="B190" s="95" t="s">
        <v>1172</v>
      </c>
      <c r="C190" s="95"/>
      <c r="D190" s="95"/>
      <c r="E190" s="95"/>
      <c r="F190" s="95"/>
      <c r="G190" s="95"/>
      <c r="H190" s="95"/>
      <c r="I190" s="95"/>
      <c r="J190" s="108">
        <v>3069378327.8699899</v>
      </c>
      <c r="K190" s="108"/>
      <c r="L190" s="108"/>
      <c r="M190" s="108"/>
      <c r="N190" s="108"/>
      <c r="O190" s="108"/>
      <c r="P190" s="108"/>
      <c r="Q190" s="108"/>
      <c r="R190" s="108"/>
      <c r="S190" s="108"/>
      <c r="T190" s="108"/>
      <c r="U190" s="108"/>
      <c r="V190" s="98">
        <v>0.13704830862303699</v>
      </c>
      <c r="W190" s="98"/>
      <c r="X190" s="98"/>
      <c r="Y190" s="98"/>
      <c r="Z190" s="98"/>
      <c r="AA190" s="98"/>
      <c r="AB190" s="98"/>
      <c r="AC190" s="98"/>
      <c r="AD190" s="98"/>
      <c r="AE190" s="98"/>
      <c r="AF190" s="98"/>
      <c r="AG190" s="97">
        <v>9008</v>
      </c>
      <c r="AH190" s="97"/>
      <c r="AI190" s="97"/>
      <c r="AJ190" s="97"/>
      <c r="AK190" s="97"/>
      <c r="AL190" s="97"/>
      <c r="AM190" s="97"/>
      <c r="AN190" s="98">
        <v>6.3289983067400205E-2</v>
      </c>
      <c r="AO190" s="98"/>
      <c r="AP190" s="98"/>
      <c r="AQ190" s="98"/>
      <c r="AR190" s="98"/>
      <c r="AS190" s="98"/>
      <c r="AT190" s="98"/>
      <c r="AU190" s="98"/>
    </row>
    <row r="191" spans="2:47" s="1" customFormat="1" ht="10.65" customHeight="1" x14ac:dyDescent="0.15">
      <c r="B191" s="95" t="s">
        <v>1173</v>
      </c>
      <c r="C191" s="95"/>
      <c r="D191" s="95"/>
      <c r="E191" s="95"/>
      <c r="F191" s="95"/>
      <c r="G191" s="95"/>
      <c r="H191" s="95"/>
      <c r="I191" s="95"/>
      <c r="J191" s="108">
        <v>3627640334.4099998</v>
      </c>
      <c r="K191" s="108"/>
      <c r="L191" s="108"/>
      <c r="M191" s="108"/>
      <c r="N191" s="108"/>
      <c r="O191" s="108"/>
      <c r="P191" s="108"/>
      <c r="Q191" s="108"/>
      <c r="R191" s="108"/>
      <c r="S191" s="108"/>
      <c r="T191" s="108"/>
      <c r="U191" s="108"/>
      <c r="V191" s="98">
        <v>0.16197481021135801</v>
      </c>
      <c r="W191" s="98"/>
      <c r="X191" s="98"/>
      <c r="Y191" s="98"/>
      <c r="Z191" s="98"/>
      <c r="AA191" s="98"/>
      <c r="AB191" s="98"/>
      <c r="AC191" s="98"/>
      <c r="AD191" s="98"/>
      <c r="AE191" s="98"/>
      <c r="AF191" s="98"/>
      <c r="AG191" s="97">
        <v>5946</v>
      </c>
      <c r="AH191" s="97"/>
      <c r="AI191" s="97"/>
      <c r="AJ191" s="97"/>
      <c r="AK191" s="97"/>
      <c r="AL191" s="97"/>
      <c r="AM191" s="97"/>
      <c r="AN191" s="98">
        <v>4.17764475265055E-2</v>
      </c>
      <c r="AO191" s="98"/>
      <c r="AP191" s="98"/>
      <c r="AQ191" s="98"/>
      <c r="AR191" s="98"/>
      <c r="AS191" s="98"/>
      <c r="AT191" s="98"/>
      <c r="AU191" s="98"/>
    </row>
    <row r="192" spans="2:47" s="1" customFormat="1" ht="12.3" customHeight="1" x14ac:dyDescent="0.15">
      <c r="B192" s="104"/>
      <c r="C192" s="104"/>
      <c r="D192" s="104"/>
      <c r="E192" s="104"/>
      <c r="F192" s="104"/>
      <c r="G192" s="104"/>
      <c r="H192" s="104"/>
      <c r="I192" s="104"/>
      <c r="J192" s="109">
        <v>22396324031.349998</v>
      </c>
      <c r="K192" s="109"/>
      <c r="L192" s="109"/>
      <c r="M192" s="109"/>
      <c r="N192" s="109"/>
      <c r="O192" s="109"/>
      <c r="P192" s="109"/>
      <c r="Q192" s="109"/>
      <c r="R192" s="109"/>
      <c r="S192" s="109"/>
      <c r="T192" s="109"/>
      <c r="U192" s="109"/>
      <c r="V192" s="100">
        <v>1</v>
      </c>
      <c r="W192" s="100"/>
      <c r="X192" s="100"/>
      <c r="Y192" s="100"/>
      <c r="Z192" s="100"/>
      <c r="AA192" s="100"/>
      <c r="AB192" s="100"/>
      <c r="AC192" s="100"/>
      <c r="AD192" s="100"/>
      <c r="AE192" s="100"/>
      <c r="AF192" s="100"/>
      <c r="AG192" s="99">
        <v>142329</v>
      </c>
      <c r="AH192" s="99"/>
      <c r="AI192" s="99"/>
      <c r="AJ192" s="99"/>
      <c r="AK192" s="99"/>
      <c r="AL192" s="99"/>
      <c r="AM192" s="99"/>
      <c r="AN192" s="100">
        <v>1</v>
      </c>
      <c r="AO192" s="100"/>
      <c r="AP192" s="100"/>
      <c r="AQ192" s="100"/>
      <c r="AR192" s="100"/>
      <c r="AS192" s="100"/>
      <c r="AT192" s="100"/>
      <c r="AU192" s="100"/>
    </row>
    <row r="193" spans="2:47" s="1" customFormat="1" ht="9" customHeight="1" x14ac:dyDescent="0.15"/>
    <row r="194" spans="2:47" s="1" customFormat="1" ht="19.2" customHeight="1" x14ac:dyDescent="0.15">
      <c r="B194" s="80" t="s">
        <v>1253</v>
      </c>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row>
    <row r="195" spans="2:47" s="1" customFormat="1" ht="7.95" customHeight="1" x14ac:dyDescent="0.15"/>
    <row r="196" spans="2:47" s="1" customFormat="1" ht="11.1" customHeight="1" x14ac:dyDescent="0.15">
      <c r="B196" s="104"/>
      <c r="C196" s="104"/>
      <c r="D196" s="104"/>
      <c r="E196" s="104"/>
      <c r="F196" s="104"/>
      <c r="G196" s="104"/>
      <c r="H196" s="104"/>
      <c r="I196" s="75" t="s">
        <v>1121</v>
      </c>
      <c r="J196" s="75"/>
      <c r="K196" s="75"/>
      <c r="L196" s="75"/>
      <c r="M196" s="75"/>
      <c r="N196" s="75"/>
      <c r="O196" s="75"/>
      <c r="P196" s="75"/>
      <c r="Q196" s="75"/>
      <c r="R196" s="75"/>
      <c r="S196" s="75"/>
      <c r="T196" s="75"/>
      <c r="U196" s="75" t="s">
        <v>1122</v>
      </c>
      <c r="V196" s="75"/>
      <c r="W196" s="75"/>
      <c r="X196" s="75"/>
      <c r="Y196" s="75"/>
      <c r="Z196" s="75"/>
      <c r="AA196" s="75"/>
      <c r="AB196" s="75"/>
      <c r="AC196" s="75"/>
      <c r="AD196" s="75"/>
      <c r="AE196" s="75"/>
      <c r="AF196" s="75" t="s">
        <v>1123</v>
      </c>
      <c r="AG196" s="75"/>
      <c r="AH196" s="75"/>
      <c r="AI196" s="75"/>
      <c r="AJ196" s="75"/>
      <c r="AK196" s="75"/>
      <c r="AL196" s="75"/>
      <c r="AM196" s="75"/>
      <c r="AN196" s="75"/>
      <c r="AO196" s="75"/>
      <c r="AP196" s="75"/>
      <c r="AQ196" s="75" t="s">
        <v>1122</v>
      </c>
      <c r="AR196" s="75"/>
      <c r="AS196" s="75"/>
      <c r="AT196" s="75"/>
      <c r="AU196" s="75"/>
    </row>
    <row r="197" spans="2:47" s="1" customFormat="1" ht="11.1" customHeight="1" x14ac:dyDescent="0.15">
      <c r="B197" s="95" t="s">
        <v>1174</v>
      </c>
      <c r="C197" s="95"/>
      <c r="D197" s="95"/>
      <c r="E197" s="95"/>
      <c r="F197" s="95"/>
      <c r="G197" s="95"/>
      <c r="H197" s="95"/>
      <c r="I197" s="108">
        <v>12804307.699999999</v>
      </c>
      <c r="J197" s="108"/>
      <c r="K197" s="108"/>
      <c r="L197" s="108"/>
      <c r="M197" s="108"/>
      <c r="N197" s="108"/>
      <c r="O197" s="108"/>
      <c r="P197" s="108"/>
      <c r="Q197" s="108"/>
      <c r="R197" s="108"/>
      <c r="S197" s="108"/>
      <c r="T197" s="108"/>
      <c r="U197" s="98">
        <v>5.7171470113027002E-4</v>
      </c>
      <c r="V197" s="98"/>
      <c r="W197" s="98"/>
      <c r="X197" s="98"/>
      <c r="Y197" s="98"/>
      <c r="Z197" s="98"/>
      <c r="AA197" s="98"/>
      <c r="AB197" s="98"/>
      <c r="AC197" s="98"/>
      <c r="AD197" s="98"/>
      <c r="AE197" s="98"/>
      <c r="AF197" s="97">
        <v>277</v>
      </c>
      <c r="AG197" s="97"/>
      <c r="AH197" s="97"/>
      <c r="AI197" s="97"/>
      <c r="AJ197" s="97"/>
      <c r="AK197" s="97"/>
      <c r="AL197" s="97"/>
      <c r="AM197" s="97"/>
      <c r="AN197" s="97"/>
      <c r="AO197" s="97"/>
      <c r="AP197" s="97"/>
      <c r="AQ197" s="98">
        <v>9.3054193149598897E-4</v>
      </c>
      <c r="AR197" s="98"/>
      <c r="AS197" s="98"/>
      <c r="AT197" s="98"/>
      <c r="AU197" s="98"/>
    </row>
    <row r="198" spans="2:47" s="1" customFormat="1" ht="11.1" customHeight="1" x14ac:dyDescent="0.15">
      <c r="B198" s="95" t="s">
        <v>1175</v>
      </c>
      <c r="C198" s="95"/>
      <c r="D198" s="95"/>
      <c r="E198" s="95"/>
      <c r="F198" s="95"/>
      <c r="G198" s="95"/>
      <c r="H198" s="95"/>
      <c r="I198" s="108">
        <v>650005893.96999896</v>
      </c>
      <c r="J198" s="108"/>
      <c r="K198" s="108"/>
      <c r="L198" s="108"/>
      <c r="M198" s="108"/>
      <c r="N198" s="108"/>
      <c r="O198" s="108"/>
      <c r="P198" s="108"/>
      <c r="Q198" s="108"/>
      <c r="R198" s="108"/>
      <c r="S198" s="108"/>
      <c r="T198" s="108"/>
      <c r="U198" s="98">
        <v>2.9022883088319702E-2</v>
      </c>
      <c r="V198" s="98"/>
      <c r="W198" s="98"/>
      <c r="X198" s="98"/>
      <c r="Y198" s="98"/>
      <c r="Z198" s="98"/>
      <c r="AA198" s="98"/>
      <c r="AB198" s="98"/>
      <c r="AC198" s="98"/>
      <c r="AD198" s="98"/>
      <c r="AE198" s="98"/>
      <c r="AF198" s="97">
        <v>7968</v>
      </c>
      <c r="AG198" s="97"/>
      <c r="AH198" s="97"/>
      <c r="AI198" s="97"/>
      <c r="AJ198" s="97"/>
      <c r="AK198" s="97"/>
      <c r="AL198" s="97"/>
      <c r="AM198" s="97"/>
      <c r="AN198" s="97"/>
      <c r="AO198" s="97"/>
      <c r="AP198" s="97"/>
      <c r="AQ198" s="98">
        <v>2.67673577984117E-2</v>
      </c>
      <c r="AR198" s="98"/>
      <c r="AS198" s="98"/>
      <c r="AT198" s="98"/>
      <c r="AU198" s="98"/>
    </row>
    <row r="199" spans="2:47" s="1" customFormat="1" ht="11.1" customHeight="1" x14ac:dyDescent="0.15">
      <c r="B199" s="95" t="s">
        <v>1176</v>
      </c>
      <c r="C199" s="95"/>
      <c r="D199" s="95"/>
      <c r="E199" s="95"/>
      <c r="F199" s="95"/>
      <c r="G199" s="95"/>
      <c r="H199" s="95"/>
      <c r="I199" s="108">
        <v>5417271067.0200005</v>
      </c>
      <c r="J199" s="108"/>
      <c r="K199" s="108"/>
      <c r="L199" s="108"/>
      <c r="M199" s="108"/>
      <c r="N199" s="108"/>
      <c r="O199" s="108"/>
      <c r="P199" s="108"/>
      <c r="Q199" s="108"/>
      <c r="R199" s="108"/>
      <c r="S199" s="108"/>
      <c r="T199" s="108"/>
      <c r="U199" s="98">
        <v>0.24188215259955001</v>
      </c>
      <c r="V199" s="98"/>
      <c r="W199" s="98"/>
      <c r="X199" s="98"/>
      <c r="Y199" s="98"/>
      <c r="Z199" s="98"/>
      <c r="AA199" s="98"/>
      <c r="AB199" s="98"/>
      <c r="AC199" s="98"/>
      <c r="AD199" s="98"/>
      <c r="AE199" s="98"/>
      <c r="AF199" s="97">
        <v>69709</v>
      </c>
      <c r="AG199" s="97"/>
      <c r="AH199" s="97"/>
      <c r="AI199" s="97"/>
      <c r="AJ199" s="97"/>
      <c r="AK199" s="97"/>
      <c r="AL199" s="97"/>
      <c r="AM199" s="97"/>
      <c r="AN199" s="97"/>
      <c r="AO199" s="97"/>
      <c r="AP199" s="97"/>
      <c r="AQ199" s="98">
        <v>0.23417742780741499</v>
      </c>
      <c r="AR199" s="98"/>
      <c r="AS199" s="98"/>
      <c r="AT199" s="98"/>
      <c r="AU199" s="98"/>
    </row>
    <row r="200" spans="2:47" s="1" customFormat="1" ht="11.1" customHeight="1" x14ac:dyDescent="0.15">
      <c r="B200" s="95" t="s">
        <v>1177</v>
      </c>
      <c r="C200" s="95"/>
      <c r="D200" s="95"/>
      <c r="E200" s="95"/>
      <c r="F200" s="95"/>
      <c r="G200" s="95"/>
      <c r="H200" s="95"/>
      <c r="I200" s="108">
        <v>6506555206.2800798</v>
      </c>
      <c r="J200" s="108"/>
      <c r="K200" s="108"/>
      <c r="L200" s="108"/>
      <c r="M200" s="108"/>
      <c r="N200" s="108"/>
      <c r="O200" s="108"/>
      <c r="P200" s="108"/>
      <c r="Q200" s="108"/>
      <c r="R200" s="108"/>
      <c r="S200" s="108"/>
      <c r="T200" s="108"/>
      <c r="U200" s="98">
        <v>0.290518890384524</v>
      </c>
      <c r="V200" s="98"/>
      <c r="W200" s="98"/>
      <c r="X200" s="98"/>
      <c r="Y200" s="98"/>
      <c r="Z200" s="98"/>
      <c r="AA200" s="98"/>
      <c r="AB200" s="98"/>
      <c r="AC200" s="98"/>
      <c r="AD200" s="98"/>
      <c r="AE200" s="98"/>
      <c r="AF200" s="97">
        <v>104757</v>
      </c>
      <c r="AG200" s="97"/>
      <c r="AH200" s="97"/>
      <c r="AI200" s="97"/>
      <c r="AJ200" s="97"/>
      <c r="AK200" s="97"/>
      <c r="AL200" s="97"/>
      <c r="AM200" s="97"/>
      <c r="AN200" s="97"/>
      <c r="AO200" s="97"/>
      <c r="AP200" s="97"/>
      <c r="AQ200" s="98">
        <v>0.351916177320308</v>
      </c>
      <c r="AR200" s="98"/>
      <c r="AS200" s="98"/>
      <c r="AT200" s="98"/>
      <c r="AU200" s="98"/>
    </row>
    <row r="201" spans="2:47" s="1" customFormat="1" ht="11.1" customHeight="1" x14ac:dyDescent="0.15">
      <c r="B201" s="95" t="s">
        <v>1178</v>
      </c>
      <c r="C201" s="95"/>
      <c r="D201" s="95"/>
      <c r="E201" s="95"/>
      <c r="F201" s="95"/>
      <c r="G201" s="95"/>
      <c r="H201" s="95"/>
      <c r="I201" s="108">
        <v>1641515040.8700099</v>
      </c>
      <c r="J201" s="108"/>
      <c r="K201" s="108"/>
      <c r="L201" s="108"/>
      <c r="M201" s="108"/>
      <c r="N201" s="108"/>
      <c r="O201" s="108"/>
      <c r="P201" s="108"/>
      <c r="Q201" s="108"/>
      <c r="R201" s="108"/>
      <c r="S201" s="108"/>
      <c r="T201" s="108"/>
      <c r="U201" s="98">
        <v>7.32939494254609E-2</v>
      </c>
      <c r="V201" s="98"/>
      <c r="W201" s="98"/>
      <c r="X201" s="98"/>
      <c r="Y201" s="98"/>
      <c r="Z201" s="98"/>
      <c r="AA201" s="98"/>
      <c r="AB201" s="98"/>
      <c r="AC201" s="98"/>
      <c r="AD201" s="98"/>
      <c r="AE201" s="98"/>
      <c r="AF201" s="97">
        <v>27793</v>
      </c>
      <c r="AG201" s="97"/>
      <c r="AH201" s="97"/>
      <c r="AI201" s="97"/>
      <c r="AJ201" s="97"/>
      <c r="AK201" s="97"/>
      <c r="AL201" s="97"/>
      <c r="AM201" s="97"/>
      <c r="AN201" s="97"/>
      <c r="AO201" s="97"/>
      <c r="AP201" s="97"/>
      <c r="AQ201" s="98">
        <v>9.3366613364866499E-2</v>
      </c>
      <c r="AR201" s="98"/>
      <c r="AS201" s="98"/>
      <c r="AT201" s="98"/>
      <c r="AU201" s="98"/>
    </row>
    <row r="202" spans="2:47" s="1" customFormat="1" ht="11.1" customHeight="1" x14ac:dyDescent="0.15">
      <c r="B202" s="95" t="s">
        <v>1179</v>
      </c>
      <c r="C202" s="95"/>
      <c r="D202" s="95"/>
      <c r="E202" s="95"/>
      <c r="F202" s="95"/>
      <c r="G202" s="95"/>
      <c r="H202" s="95"/>
      <c r="I202" s="108">
        <v>2338467367.3099899</v>
      </c>
      <c r="J202" s="108"/>
      <c r="K202" s="108"/>
      <c r="L202" s="108"/>
      <c r="M202" s="108"/>
      <c r="N202" s="108"/>
      <c r="O202" s="108"/>
      <c r="P202" s="108"/>
      <c r="Q202" s="108"/>
      <c r="R202" s="108"/>
      <c r="S202" s="108"/>
      <c r="T202" s="108"/>
      <c r="U202" s="98">
        <v>0.104412999384927</v>
      </c>
      <c r="V202" s="98"/>
      <c r="W202" s="98"/>
      <c r="X202" s="98"/>
      <c r="Y202" s="98"/>
      <c r="Z202" s="98"/>
      <c r="AA202" s="98"/>
      <c r="AB202" s="98"/>
      <c r="AC202" s="98"/>
      <c r="AD202" s="98"/>
      <c r="AE202" s="98"/>
      <c r="AF202" s="97">
        <v>25885</v>
      </c>
      <c r="AG202" s="97"/>
      <c r="AH202" s="97"/>
      <c r="AI202" s="97"/>
      <c r="AJ202" s="97"/>
      <c r="AK202" s="97"/>
      <c r="AL202" s="97"/>
      <c r="AM202" s="97"/>
      <c r="AN202" s="97"/>
      <c r="AO202" s="97"/>
      <c r="AP202" s="97"/>
      <c r="AQ202" s="98">
        <v>8.6956959916150503E-2</v>
      </c>
      <c r="AR202" s="98"/>
      <c r="AS202" s="98"/>
      <c r="AT202" s="98"/>
      <c r="AU202" s="98"/>
    </row>
    <row r="203" spans="2:47" s="1" customFormat="1" ht="11.1" customHeight="1" x14ac:dyDescent="0.15">
      <c r="B203" s="95" t="s">
        <v>1180</v>
      </c>
      <c r="C203" s="95"/>
      <c r="D203" s="95"/>
      <c r="E203" s="95"/>
      <c r="F203" s="95"/>
      <c r="G203" s="95"/>
      <c r="H203" s="95"/>
      <c r="I203" s="108">
        <v>3476100225.77002</v>
      </c>
      <c r="J203" s="108"/>
      <c r="K203" s="108"/>
      <c r="L203" s="108"/>
      <c r="M203" s="108"/>
      <c r="N203" s="108"/>
      <c r="O203" s="108"/>
      <c r="P203" s="108"/>
      <c r="Q203" s="108"/>
      <c r="R203" s="108"/>
      <c r="S203" s="108"/>
      <c r="T203" s="108"/>
      <c r="U203" s="98">
        <v>0.155208516402255</v>
      </c>
      <c r="V203" s="98"/>
      <c r="W203" s="98"/>
      <c r="X203" s="98"/>
      <c r="Y203" s="98"/>
      <c r="Z203" s="98"/>
      <c r="AA203" s="98"/>
      <c r="AB203" s="98"/>
      <c r="AC203" s="98"/>
      <c r="AD203" s="98"/>
      <c r="AE203" s="98"/>
      <c r="AF203" s="97">
        <v>29961</v>
      </c>
      <c r="AG203" s="97"/>
      <c r="AH203" s="97"/>
      <c r="AI203" s="97"/>
      <c r="AJ203" s="97"/>
      <c r="AK203" s="97"/>
      <c r="AL203" s="97"/>
      <c r="AM203" s="97"/>
      <c r="AN203" s="97"/>
      <c r="AO203" s="97"/>
      <c r="AP203" s="97"/>
      <c r="AQ203" s="98">
        <v>0.10064969967347</v>
      </c>
      <c r="AR203" s="98"/>
      <c r="AS203" s="98"/>
      <c r="AT203" s="98"/>
      <c r="AU203" s="98"/>
    </row>
    <row r="204" spans="2:47" s="1" customFormat="1" ht="11.1" customHeight="1" x14ac:dyDescent="0.15">
      <c r="B204" s="95" t="s">
        <v>1181</v>
      </c>
      <c r="C204" s="95"/>
      <c r="D204" s="95"/>
      <c r="E204" s="95"/>
      <c r="F204" s="95"/>
      <c r="G204" s="95"/>
      <c r="H204" s="95"/>
      <c r="I204" s="108">
        <v>1609556034.3199999</v>
      </c>
      <c r="J204" s="108"/>
      <c r="K204" s="108"/>
      <c r="L204" s="108"/>
      <c r="M204" s="108"/>
      <c r="N204" s="108"/>
      <c r="O204" s="108"/>
      <c r="P204" s="108"/>
      <c r="Q204" s="108"/>
      <c r="R204" s="108"/>
      <c r="S204" s="108"/>
      <c r="T204" s="108"/>
      <c r="U204" s="98">
        <v>7.1866973886739904E-2</v>
      </c>
      <c r="V204" s="98"/>
      <c r="W204" s="98"/>
      <c r="X204" s="98"/>
      <c r="Y204" s="98"/>
      <c r="Z204" s="98"/>
      <c r="AA204" s="98"/>
      <c r="AB204" s="98"/>
      <c r="AC204" s="98"/>
      <c r="AD204" s="98"/>
      <c r="AE204" s="98"/>
      <c r="AF204" s="97">
        <v>17733</v>
      </c>
      <c r="AG204" s="97"/>
      <c r="AH204" s="97"/>
      <c r="AI204" s="97"/>
      <c r="AJ204" s="97"/>
      <c r="AK204" s="97"/>
      <c r="AL204" s="97"/>
      <c r="AM204" s="97"/>
      <c r="AN204" s="97"/>
      <c r="AO204" s="97"/>
      <c r="AP204" s="97"/>
      <c r="AQ204" s="98">
        <v>5.9571480401510397E-2</v>
      </c>
      <c r="AR204" s="98"/>
      <c r="AS204" s="98"/>
      <c r="AT204" s="98"/>
      <c r="AU204" s="98"/>
    </row>
    <row r="205" spans="2:47" s="1" customFormat="1" ht="11.1" customHeight="1" x14ac:dyDescent="0.15">
      <c r="B205" s="95" t="s">
        <v>1182</v>
      </c>
      <c r="C205" s="95"/>
      <c r="D205" s="95"/>
      <c r="E205" s="95"/>
      <c r="F205" s="95"/>
      <c r="G205" s="95"/>
      <c r="H205" s="95"/>
      <c r="I205" s="108">
        <v>504532347.30999798</v>
      </c>
      <c r="J205" s="108"/>
      <c r="K205" s="108"/>
      <c r="L205" s="108"/>
      <c r="M205" s="108"/>
      <c r="N205" s="108"/>
      <c r="O205" s="108"/>
      <c r="P205" s="108"/>
      <c r="Q205" s="108"/>
      <c r="R205" s="108"/>
      <c r="S205" s="108"/>
      <c r="T205" s="108"/>
      <c r="U205" s="98">
        <v>2.25274623908709E-2</v>
      </c>
      <c r="V205" s="98"/>
      <c r="W205" s="98"/>
      <c r="X205" s="98"/>
      <c r="Y205" s="98"/>
      <c r="Z205" s="98"/>
      <c r="AA205" s="98"/>
      <c r="AB205" s="98"/>
      <c r="AC205" s="98"/>
      <c r="AD205" s="98"/>
      <c r="AE205" s="98"/>
      <c r="AF205" s="97">
        <v>7825</v>
      </c>
      <c r="AG205" s="97"/>
      <c r="AH205" s="97"/>
      <c r="AI205" s="97"/>
      <c r="AJ205" s="97"/>
      <c r="AK205" s="97"/>
      <c r="AL205" s="97"/>
      <c r="AM205" s="97"/>
      <c r="AN205" s="97"/>
      <c r="AO205" s="97"/>
      <c r="AP205" s="97"/>
      <c r="AQ205" s="98">
        <v>2.62869697254733E-2</v>
      </c>
      <c r="AR205" s="98"/>
      <c r="AS205" s="98"/>
      <c r="AT205" s="98"/>
      <c r="AU205" s="98"/>
    </row>
    <row r="206" spans="2:47" s="1" customFormat="1" ht="11.1" customHeight="1" x14ac:dyDescent="0.15">
      <c r="B206" s="95" t="s">
        <v>1183</v>
      </c>
      <c r="C206" s="95"/>
      <c r="D206" s="95"/>
      <c r="E206" s="95"/>
      <c r="F206" s="95"/>
      <c r="G206" s="95"/>
      <c r="H206" s="95"/>
      <c r="I206" s="108">
        <v>148347179.12</v>
      </c>
      <c r="J206" s="108"/>
      <c r="K206" s="108"/>
      <c r="L206" s="108"/>
      <c r="M206" s="108"/>
      <c r="N206" s="108"/>
      <c r="O206" s="108"/>
      <c r="P206" s="108"/>
      <c r="Q206" s="108"/>
      <c r="R206" s="108"/>
      <c r="S206" s="108"/>
      <c r="T206" s="108"/>
      <c r="U206" s="98">
        <v>6.6237289169573197E-3</v>
      </c>
      <c r="V206" s="98"/>
      <c r="W206" s="98"/>
      <c r="X206" s="98"/>
      <c r="Y206" s="98"/>
      <c r="Z206" s="98"/>
      <c r="AA206" s="98"/>
      <c r="AB206" s="98"/>
      <c r="AC206" s="98"/>
      <c r="AD206" s="98"/>
      <c r="AE206" s="98"/>
      <c r="AF206" s="97">
        <v>3632</v>
      </c>
      <c r="AG206" s="97"/>
      <c r="AH206" s="97"/>
      <c r="AI206" s="97"/>
      <c r="AJ206" s="97"/>
      <c r="AK206" s="97"/>
      <c r="AL206" s="97"/>
      <c r="AM206" s="97"/>
      <c r="AN206" s="97"/>
      <c r="AO206" s="97"/>
      <c r="AP206" s="97"/>
      <c r="AQ206" s="98">
        <v>1.2201185181203699E-2</v>
      </c>
      <c r="AR206" s="98"/>
      <c r="AS206" s="98"/>
      <c r="AT206" s="98"/>
      <c r="AU206" s="98"/>
    </row>
    <row r="207" spans="2:47" s="1" customFormat="1" ht="11.1" customHeight="1" x14ac:dyDescent="0.15">
      <c r="B207" s="95" t="s">
        <v>1184</v>
      </c>
      <c r="C207" s="95"/>
      <c r="D207" s="95"/>
      <c r="E207" s="95"/>
      <c r="F207" s="95"/>
      <c r="G207" s="95"/>
      <c r="H207" s="95"/>
      <c r="I207" s="108">
        <v>69494682.980000094</v>
      </c>
      <c r="J207" s="108"/>
      <c r="K207" s="108"/>
      <c r="L207" s="108"/>
      <c r="M207" s="108"/>
      <c r="N207" s="108"/>
      <c r="O207" s="108"/>
      <c r="P207" s="108"/>
      <c r="Q207" s="108"/>
      <c r="R207" s="108"/>
      <c r="S207" s="108"/>
      <c r="T207" s="108"/>
      <c r="U207" s="98">
        <v>3.1029504164488001E-3</v>
      </c>
      <c r="V207" s="98"/>
      <c r="W207" s="98"/>
      <c r="X207" s="98"/>
      <c r="Y207" s="98"/>
      <c r="Z207" s="98"/>
      <c r="AA207" s="98"/>
      <c r="AB207" s="98"/>
      <c r="AC207" s="98"/>
      <c r="AD207" s="98"/>
      <c r="AE207" s="98"/>
      <c r="AF207" s="97">
        <v>1503</v>
      </c>
      <c r="AG207" s="97"/>
      <c r="AH207" s="97"/>
      <c r="AI207" s="97"/>
      <c r="AJ207" s="97"/>
      <c r="AK207" s="97"/>
      <c r="AL207" s="97"/>
      <c r="AM207" s="97"/>
      <c r="AN207" s="97"/>
      <c r="AO207" s="97"/>
      <c r="AP207" s="97"/>
      <c r="AQ207" s="98">
        <v>5.0491138015829303E-3</v>
      </c>
      <c r="AR207" s="98"/>
      <c r="AS207" s="98"/>
      <c r="AT207" s="98"/>
      <c r="AU207" s="98"/>
    </row>
    <row r="208" spans="2:47" s="1" customFormat="1" ht="11.1" customHeight="1" x14ac:dyDescent="0.15">
      <c r="B208" s="95" t="s">
        <v>1185</v>
      </c>
      <c r="C208" s="95"/>
      <c r="D208" s="95"/>
      <c r="E208" s="95"/>
      <c r="F208" s="95"/>
      <c r="G208" s="95"/>
      <c r="H208" s="95"/>
      <c r="I208" s="108">
        <v>18767168.699999999</v>
      </c>
      <c r="J208" s="108"/>
      <c r="K208" s="108"/>
      <c r="L208" s="108"/>
      <c r="M208" s="108"/>
      <c r="N208" s="108"/>
      <c r="O208" s="108"/>
      <c r="P208" s="108"/>
      <c r="Q208" s="108"/>
      <c r="R208" s="108"/>
      <c r="S208" s="108"/>
      <c r="T208" s="108"/>
      <c r="U208" s="98">
        <v>8.3795754489575803E-4</v>
      </c>
      <c r="V208" s="98"/>
      <c r="W208" s="98"/>
      <c r="X208" s="98"/>
      <c r="Y208" s="98"/>
      <c r="Z208" s="98"/>
      <c r="AA208" s="98"/>
      <c r="AB208" s="98"/>
      <c r="AC208" s="98"/>
      <c r="AD208" s="98"/>
      <c r="AE208" s="98"/>
      <c r="AF208" s="97">
        <v>493</v>
      </c>
      <c r="AG208" s="97"/>
      <c r="AH208" s="97"/>
      <c r="AI208" s="97"/>
      <c r="AJ208" s="97"/>
      <c r="AK208" s="97"/>
      <c r="AL208" s="97"/>
      <c r="AM208" s="97"/>
      <c r="AN208" s="97"/>
      <c r="AO208" s="97"/>
      <c r="AP208" s="97"/>
      <c r="AQ208" s="98">
        <v>1.6561630766336599E-3</v>
      </c>
      <c r="AR208" s="98"/>
      <c r="AS208" s="98"/>
      <c r="AT208" s="98"/>
      <c r="AU208" s="98"/>
    </row>
    <row r="209" spans="2:47" s="1" customFormat="1" ht="11.1" customHeight="1" x14ac:dyDescent="0.15">
      <c r="B209" s="95" t="s">
        <v>1186</v>
      </c>
      <c r="C209" s="95"/>
      <c r="D209" s="95"/>
      <c r="E209" s="95"/>
      <c r="F209" s="95"/>
      <c r="G209" s="95"/>
      <c r="H209" s="95"/>
      <c r="I209" s="108">
        <v>2622843.6800000002</v>
      </c>
      <c r="J209" s="108"/>
      <c r="K209" s="108"/>
      <c r="L209" s="108"/>
      <c r="M209" s="108"/>
      <c r="N209" s="108"/>
      <c r="O209" s="108"/>
      <c r="P209" s="108"/>
      <c r="Q209" s="108"/>
      <c r="R209" s="108"/>
      <c r="S209" s="108"/>
      <c r="T209" s="108"/>
      <c r="U209" s="98">
        <v>1.17110454212422E-4</v>
      </c>
      <c r="V209" s="98"/>
      <c r="W209" s="98"/>
      <c r="X209" s="98"/>
      <c r="Y209" s="98"/>
      <c r="Z209" s="98"/>
      <c r="AA209" s="98"/>
      <c r="AB209" s="98"/>
      <c r="AC209" s="98"/>
      <c r="AD209" s="98"/>
      <c r="AE209" s="98"/>
      <c r="AF209" s="97">
        <v>103</v>
      </c>
      <c r="AG209" s="97"/>
      <c r="AH209" s="97"/>
      <c r="AI209" s="97"/>
      <c r="AJ209" s="97"/>
      <c r="AK209" s="97"/>
      <c r="AL209" s="97"/>
      <c r="AM209" s="97"/>
      <c r="AN209" s="97"/>
      <c r="AO209" s="97"/>
      <c r="AP209" s="97"/>
      <c r="AQ209" s="98">
        <v>3.4601378680175802E-4</v>
      </c>
      <c r="AR209" s="98"/>
      <c r="AS209" s="98"/>
      <c r="AT209" s="98"/>
      <c r="AU209" s="98"/>
    </row>
    <row r="210" spans="2:47" s="1" customFormat="1" ht="11.1" customHeight="1" x14ac:dyDescent="0.15">
      <c r="B210" s="95" t="s">
        <v>1187</v>
      </c>
      <c r="C210" s="95"/>
      <c r="D210" s="95"/>
      <c r="E210" s="95"/>
      <c r="F210" s="95"/>
      <c r="G210" s="95"/>
      <c r="H210" s="95"/>
      <c r="I210" s="108">
        <v>248588.21</v>
      </c>
      <c r="J210" s="108"/>
      <c r="K210" s="108"/>
      <c r="L210" s="108"/>
      <c r="M210" s="108"/>
      <c r="N210" s="108"/>
      <c r="O210" s="108"/>
      <c r="P210" s="108"/>
      <c r="Q210" s="108"/>
      <c r="R210" s="108"/>
      <c r="S210" s="108"/>
      <c r="T210" s="108"/>
      <c r="U210" s="98">
        <v>1.10995094396754E-5</v>
      </c>
      <c r="V210" s="98"/>
      <c r="W210" s="98"/>
      <c r="X210" s="98"/>
      <c r="Y210" s="98"/>
      <c r="Z210" s="98"/>
      <c r="AA210" s="98"/>
      <c r="AB210" s="98"/>
      <c r="AC210" s="98"/>
      <c r="AD210" s="98"/>
      <c r="AE210" s="98"/>
      <c r="AF210" s="97">
        <v>30</v>
      </c>
      <c r="AG210" s="97"/>
      <c r="AH210" s="97"/>
      <c r="AI210" s="97"/>
      <c r="AJ210" s="97"/>
      <c r="AK210" s="97"/>
      <c r="AL210" s="97"/>
      <c r="AM210" s="97"/>
      <c r="AN210" s="97"/>
      <c r="AO210" s="97"/>
      <c r="AP210" s="97"/>
      <c r="AQ210" s="98">
        <v>1.00780714602454E-4</v>
      </c>
      <c r="AR210" s="98"/>
      <c r="AS210" s="98"/>
      <c r="AT210" s="98"/>
      <c r="AU210" s="98"/>
    </row>
    <row r="211" spans="2:47" s="1" customFormat="1" ht="11.1" customHeight="1" x14ac:dyDescent="0.15">
      <c r="B211" s="95" t="s">
        <v>1188</v>
      </c>
      <c r="C211" s="95"/>
      <c r="D211" s="95"/>
      <c r="E211" s="95"/>
      <c r="F211" s="95"/>
      <c r="G211" s="95"/>
      <c r="H211" s="95"/>
      <c r="I211" s="108">
        <v>6308.99</v>
      </c>
      <c r="J211" s="108"/>
      <c r="K211" s="108"/>
      <c r="L211" s="108"/>
      <c r="M211" s="108"/>
      <c r="N211" s="108"/>
      <c r="O211" s="108"/>
      <c r="P211" s="108"/>
      <c r="Q211" s="108"/>
      <c r="R211" s="108"/>
      <c r="S211" s="108"/>
      <c r="T211" s="108"/>
      <c r="U211" s="98">
        <v>2.8169756747440998E-7</v>
      </c>
      <c r="V211" s="98"/>
      <c r="W211" s="98"/>
      <c r="X211" s="98"/>
      <c r="Y211" s="98"/>
      <c r="Z211" s="98"/>
      <c r="AA211" s="98"/>
      <c r="AB211" s="98"/>
      <c r="AC211" s="98"/>
      <c r="AD211" s="98"/>
      <c r="AE211" s="98"/>
      <c r="AF211" s="97">
        <v>1</v>
      </c>
      <c r="AG211" s="97"/>
      <c r="AH211" s="97"/>
      <c r="AI211" s="97"/>
      <c r="AJ211" s="97"/>
      <c r="AK211" s="97"/>
      <c r="AL211" s="97"/>
      <c r="AM211" s="97"/>
      <c r="AN211" s="97"/>
      <c r="AO211" s="97"/>
      <c r="AP211" s="97"/>
      <c r="AQ211" s="98">
        <v>3.3593571534151201E-6</v>
      </c>
      <c r="AR211" s="98"/>
      <c r="AS211" s="98"/>
      <c r="AT211" s="98"/>
      <c r="AU211" s="98"/>
    </row>
    <row r="212" spans="2:47" s="1" customFormat="1" ht="11.1" customHeight="1" x14ac:dyDescent="0.15">
      <c r="B212" s="95" t="s">
        <v>1189</v>
      </c>
      <c r="C212" s="95"/>
      <c r="D212" s="95"/>
      <c r="E212" s="95"/>
      <c r="F212" s="95"/>
      <c r="G212" s="95"/>
      <c r="H212" s="95"/>
      <c r="I212" s="108">
        <v>29769.119999999999</v>
      </c>
      <c r="J212" s="108"/>
      <c r="K212" s="108"/>
      <c r="L212" s="108"/>
      <c r="M212" s="108"/>
      <c r="N212" s="108"/>
      <c r="O212" s="108"/>
      <c r="P212" s="108"/>
      <c r="Q212" s="108"/>
      <c r="R212" s="108"/>
      <c r="S212" s="108"/>
      <c r="T212" s="108"/>
      <c r="U212" s="98">
        <v>1.3291967002410601E-6</v>
      </c>
      <c r="V212" s="98"/>
      <c r="W212" s="98"/>
      <c r="X212" s="98"/>
      <c r="Y212" s="98"/>
      <c r="Z212" s="98"/>
      <c r="AA212" s="98"/>
      <c r="AB212" s="98"/>
      <c r="AC212" s="98"/>
      <c r="AD212" s="98"/>
      <c r="AE212" s="98"/>
      <c r="AF212" s="97">
        <v>6</v>
      </c>
      <c r="AG212" s="97"/>
      <c r="AH212" s="97"/>
      <c r="AI212" s="97"/>
      <c r="AJ212" s="97"/>
      <c r="AK212" s="97"/>
      <c r="AL212" s="97"/>
      <c r="AM212" s="97"/>
      <c r="AN212" s="97"/>
      <c r="AO212" s="97"/>
      <c r="AP212" s="97"/>
      <c r="AQ212" s="98">
        <v>2.01561429204907E-5</v>
      </c>
      <c r="AR212" s="98"/>
      <c r="AS212" s="98"/>
      <c r="AT212" s="98"/>
      <c r="AU212" s="98"/>
    </row>
    <row r="213" spans="2:47" s="1" customFormat="1" ht="11.1" customHeight="1" x14ac:dyDescent="0.15">
      <c r="B213" s="104"/>
      <c r="C213" s="104"/>
      <c r="D213" s="104"/>
      <c r="E213" s="104"/>
      <c r="F213" s="104"/>
      <c r="G213" s="104"/>
      <c r="H213" s="104"/>
      <c r="I213" s="109">
        <v>22396324031.350101</v>
      </c>
      <c r="J213" s="109"/>
      <c r="K213" s="109"/>
      <c r="L213" s="109"/>
      <c r="M213" s="109"/>
      <c r="N213" s="109"/>
      <c r="O213" s="109"/>
      <c r="P213" s="109"/>
      <c r="Q213" s="109"/>
      <c r="R213" s="109"/>
      <c r="S213" s="109"/>
      <c r="T213" s="109"/>
      <c r="U213" s="100">
        <v>1</v>
      </c>
      <c r="V213" s="100"/>
      <c r="W213" s="100"/>
      <c r="X213" s="100"/>
      <c r="Y213" s="100"/>
      <c r="Z213" s="100"/>
      <c r="AA213" s="100"/>
      <c r="AB213" s="100"/>
      <c r="AC213" s="100"/>
      <c r="AD213" s="100"/>
      <c r="AE213" s="100"/>
      <c r="AF213" s="99">
        <v>297676</v>
      </c>
      <c r="AG213" s="99"/>
      <c r="AH213" s="99"/>
      <c r="AI213" s="99"/>
      <c r="AJ213" s="99"/>
      <c r="AK213" s="99"/>
      <c r="AL213" s="99"/>
      <c r="AM213" s="99"/>
      <c r="AN213" s="99"/>
      <c r="AO213" s="99"/>
      <c r="AP213" s="99"/>
      <c r="AQ213" s="100">
        <v>1</v>
      </c>
      <c r="AR213" s="100"/>
      <c r="AS213" s="100"/>
      <c r="AT213" s="100"/>
      <c r="AU213" s="100"/>
    </row>
    <row r="214" spans="2:47" s="1" customFormat="1" ht="9" customHeight="1" x14ac:dyDescent="0.15"/>
    <row r="215" spans="2:47" s="1" customFormat="1" ht="19.2" customHeight="1" x14ac:dyDescent="0.15">
      <c r="B215" s="80" t="s">
        <v>1254</v>
      </c>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row>
    <row r="216" spans="2:47" s="1" customFormat="1" ht="7.95" customHeight="1" x14ac:dyDescent="0.15"/>
    <row r="217" spans="2:47" s="1" customFormat="1" ht="12.75" customHeight="1" x14ac:dyDescent="0.15">
      <c r="B217" s="104"/>
      <c r="C217" s="104"/>
      <c r="D217" s="104"/>
      <c r="E217" s="104"/>
      <c r="F217" s="104"/>
      <c r="G217" s="104"/>
      <c r="H217" s="75" t="s">
        <v>1121</v>
      </c>
      <c r="I217" s="75"/>
      <c r="J217" s="75"/>
      <c r="K217" s="75"/>
      <c r="L217" s="75"/>
      <c r="M217" s="75"/>
      <c r="N217" s="75"/>
      <c r="O217" s="75"/>
      <c r="P217" s="75"/>
      <c r="Q217" s="75"/>
      <c r="R217" s="75"/>
      <c r="S217" s="75"/>
      <c r="T217" s="75" t="s">
        <v>1122</v>
      </c>
      <c r="U217" s="75"/>
      <c r="V217" s="75"/>
      <c r="W217" s="75"/>
      <c r="X217" s="75"/>
      <c r="Y217" s="75"/>
      <c r="Z217" s="75"/>
      <c r="AA217" s="75"/>
      <c r="AB217" s="75"/>
      <c r="AC217" s="75"/>
      <c r="AD217" s="75"/>
      <c r="AE217" s="75" t="s">
        <v>1123</v>
      </c>
      <c r="AF217" s="75"/>
      <c r="AG217" s="75"/>
      <c r="AH217" s="75"/>
      <c r="AI217" s="75"/>
      <c r="AJ217" s="75"/>
      <c r="AK217" s="75"/>
      <c r="AL217" s="75"/>
      <c r="AM217" s="75"/>
      <c r="AN217" s="75"/>
      <c r="AO217" s="75"/>
      <c r="AP217" s="75" t="s">
        <v>1122</v>
      </c>
      <c r="AQ217" s="75"/>
      <c r="AR217" s="75"/>
      <c r="AS217" s="75"/>
      <c r="AT217" s="75"/>
      <c r="AU217" s="75"/>
    </row>
    <row r="218" spans="2:47" s="1" customFormat="1" ht="11.1" customHeight="1" x14ac:dyDescent="0.15">
      <c r="B218" s="95" t="s">
        <v>957</v>
      </c>
      <c r="C218" s="95"/>
      <c r="D218" s="95"/>
      <c r="E218" s="95"/>
      <c r="F218" s="95"/>
      <c r="G218" s="95"/>
      <c r="H218" s="108">
        <v>19642410038.800201</v>
      </c>
      <c r="I218" s="108"/>
      <c r="J218" s="108"/>
      <c r="K218" s="108"/>
      <c r="L218" s="108"/>
      <c r="M218" s="108"/>
      <c r="N218" s="108"/>
      <c r="O218" s="108"/>
      <c r="P218" s="108"/>
      <c r="Q218" s="108"/>
      <c r="R218" s="108"/>
      <c r="S218" s="108"/>
      <c r="T218" s="98">
        <v>0.87703723215046003</v>
      </c>
      <c r="U218" s="98"/>
      <c r="V218" s="98"/>
      <c r="W218" s="98"/>
      <c r="X218" s="98"/>
      <c r="Y218" s="98"/>
      <c r="Z218" s="98"/>
      <c r="AA218" s="98"/>
      <c r="AB218" s="98"/>
      <c r="AC218" s="98"/>
      <c r="AD218" s="98"/>
      <c r="AE218" s="97">
        <v>261699</v>
      </c>
      <c r="AF218" s="97"/>
      <c r="AG218" s="97"/>
      <c r="AH218" s="97"/>
      <c r="AI218" s="97"/>
      <c r="AJ218" s="97"/>
      <c r="AK218" s="97"/>
      <c r="AL218" s="97"/>
      <c r="AM218" s="97"/>
      <c r="AN218" s="97"/>
      <c r="AO218" s="97"/>
      <c r="AP218" s="98">
        <v>0.87914040769158397</v>
      </c>
      <c r="AQ218" s="98"/>
      <c r="AR218" s="98"/>
      <c r="AS218" s="98"/>
      <c r="AT218" s="98"/>
      <c r="AU218" s="98"/>
    </row>
    <row r="219" spans="2:47" s="1" customFormat="1" ht="11.1" customHeight="1" x14ac:dyDescent="0.15">
      <c r="B219" s="95" t="s">
        <v>1190</v>
      </c>
      <c r="C219" s="95"/>
      <c r="D219" s="95"/>
      <c r="E219" s="95"/>
      <c r="F219" s="95"/>
      <c r="G219" s="95"/>
      <c r="H219" s="108">
        <v>19830769.390000001</v>
      </c>
      <c r="I219" s="108"/>
      <c r="J219" s="108"/>
      <c r="K219" s="108"/>
      <c r="L219" s="108"/>
      <c r="M219" s="108"/>
      <c r="N219" s="108"/>
      <c r="O219" s="108"/>
      <c r="P219" s="108"/>
      <c r="Q219" s="108"/>
      <c r="R219" s="108"/>
      <c r="S219" s="108"/>
      <c r="T219" s="98">
        <v>8.8544751193280705E-4</v>
      </c>
      <c r="U219" s="98"/>
      <c r="V219" s="98"/>
      <c r="W219" s="98"/>
      <c r="X219" s="98"/>
      <c r="Y219" s="98"/>
      <c r="Z219" s="98"/>
      <c r="AA219" s="98"/>
      <c r="AB219" s="98"/>
      <c r="AC219" s="98"/>
      <c r="AD219" s="98"/>
      <c r="AE219" s="97">
        <v>1166</v>
      </c>
      <c r="AF219" s="97"/>
      <c r="AG219" s="97"/>
      <c r="AH219" s="97"/>
      <c r="AI219" s="97"/>
      <c r="AJ219" s="97"/>
      <c r="AK219" s="97"/>
      <c r="AL219" s="97"/>
      <c r="AM219" s="97"/>
      <c r="AN219" s="97"/>
      <c r="AO219" s="97"/>
      <c r="AP219" s="98">
        <v>3.91701044088203E-3</v>
      </c>
      <c r="AQ219" s="98"/>
      <c r="AR219" s="98"/>
      <c r="AS219" s="98"/>
      <c r="AT219" s="98"/>
      <c r="AU219" s="98"/>
    </row>
    <row r="220" spans="2:47" s="1" customFormat="1" ht="11.1" customHeight="1" x14ac:dyDescent="0.15">
      <c r="B220" s="95" t="s">
        <v>1191</v>
      </c>
      <c r="C220" s="95"/>
      <c r="D220" s="95"/>
      <c r="E220" s="95"/>
      <c r="F220" s="95"/>
      <c r="G220" s="95"/>
      <c r="H220" s="108">
        <v>2734083223.1599998</v>
      </c>
      <c r="I220" s="108"/>
      <c r="J220" s="108"/>
      <c r="K220" s="108"/>
      <c r="L220" s="108"/>
      <c r="M220" s="108"/>
      <c r="N220" s="108"/>
      <c r="O220" s="108"/>
      <c r="P220" s="108"/>
      <c r="Q220" s="108"/>
      <c r="R220" s="108"/>
      <c r="S220" s="108"/>
      <c r="T220" s="98">
        <v>0.122077320337608</v>
      </c>
      <c r="U220" s="98"/>
      <c r="V220" s="98"/>
      <c r="W220" s="98"/>
      <c r="X220" s="98"/>
      <c r="Y220" s="98"/>
      <c r="Z220" s="98"/>
      <c r="AA220" s="98"/>
      <c r="AB220" s="98"/>
      <c r="AC220" s="98"/>
      <c r="AD220" s="98"/>
      <c r="AE220" s="97">
        <v>34811</v>
      </c>
      <c r="AF220" s="97"/>
      <c r="AG220" s="97"/>
      <c r="AH220" s="97"/>
      <c r="AI220" s="97"/>
      <c r="AJ220" s="97"/>
      <c r="AK220" s="97"/>
      <c r="AL220" s="97"/>
      <c r="AM220" s="97"/>
      <c r="AN220" s="97"/>
      <c r="AO220" s="97"/>
      <c r="AP220" s="98">
        <v>0.11694258186753401</v>
      </c>
      <c r="AQ220" s="98"/>
      <c r="AR220" s="98"/>
      <c r="AS220" s="98"/>
      <c r="AT220" s="98"/>
      <c r="AU220" s="98"/>
    </row>
    <row r="221" spans="2:47" s="1" customFormat="1" ht="12.75" customHeight="1" x14ac:dyDescent="0.15">
      <c r="B221" s="104"/>
      <c r="C221" s="104"/>
      <c r="D221" s="104"/>
      <c r="E221" s="104"/>
      <c r="F221" s="104"/>
      <c r="G221" s="104"/>
      <c r="H221" s="109">
        <v>22396324031.350201</v>
      </c>
      <c r="I221" s="109"/>
      <c r="J221" s="109"/>
      <c r="K221" s="109"/>
      <c r="L221" s="109"/>
      <c r="M221" s="109"/>
      <c r="N221" s="109"/>
      <c r="O221" s="109"/>
      <c r="P221" s="109"/>
      <c r="Q221" s="109"/>
      <c r="R221" s="109"/>
      <c r="S221" s="109"/>
      <c r="T221" s="100">
        <v>1</v>
      </c>
      <c r="U221" s="100"/>
      <c r="V221" s="100"/>
      <c r="W221" s="100"/>
      <c r="X221" s="100"/>
      <c r="Y221" s="100"/>
      <c r="Z221" s="100"/>
      <c r="AA221" s="100"/>
      <c r="AB221" s="100"/>
      <c r="AC221" s="100"/>
      <c r="AD221" s="100"/>
      <c r="AE221" s="99">
        <v>297676</v>
      </c>
      <c r="AF221" s="99"/>
      <c r="AG221" s="99"/>
      <c r="AH221" s="99"/>
      <c r="AI221" s="99"/>
      <c r="AJ221" s="99"/>
      <c r="AK221" s="99"/>
      <c r="AL221" s="99"/>
      <c r="AM221" s="99"/>
      <c r="AN221" s="99"/>
      <c r="AO221" s="99"/>
      <c r="AP221" s="100">
        <v>1</v>
      </c>
      <c r="AQ221" s="100"/>
      <c r="AR221" s="100"/>
      <c r="AS221" s="100"/>
      <c r="AT221" s="100"/>
      <c r="AU221" s="100"/>
    </row>
    <row r="222" spans="2:47" s="1" customFormat="1" ht="9" customHeight="1" x14ac:dyDescent="0.15"/>
    <row r="223" spans="2:47" s="1" customFormat="1" ht="19.2" customHeight="1" x14ac:dyDescent="0.15">
      <c r="B223" s="80" t="s">
        <v>1255</v>
      </c>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row>
    <row r="224" spans="2:47" s="1" customFormat="1" ht="7.95" customHeight="1" x14ac:dyDescent="0.15"/>
    <row r="225" spans="2:47" s="1" customFormat="1" ht="12.75" customHeight="1" x14ac:dyDescent="0.15">
      <c r="B225" s="104"/>
      <c r="C225" s="104"/>
      <c r="D225" s="104"/>
      <c r="E225" s="104"/>
      <c r="F225" s="104"/>
      <c r="G225" s="75" t="s">
        <v>1121</v>
      </c>
      <c r="H225" s="75"/>
      <c r="I225" s="75"/>
      <c r="J225" s="75"/>
      <c r="K225" s="75"/>
      <c r="L225" s="75"/>
      <c r="M225" s="75"/>
      <c r="N225" s="75"/>
      <c r="O225" s="75"/>
      <c r="P225" s="75"/>
      <c r="Q225" s="75"/>
      <c r="R225" s="75"/>
      <c r="S225" s="75" t="s">
        <v>1122</v>
      </c>
      <c r="T225" s="75"/>
      <c r="U225" s="75"/>
      <c r="V225" s="75"/>
      <c r="W225" s="75"/>
      <c r="X225" s="75"/>
      <c r="Y225" s="75"/>
      <c r="Z225" s="75"/>
      <c r="AA225" s="75"/>
      <c r="AB225" s="75"/>
      <c r="AC225" s="75"/>
      <c r="AD225" s="75" t="s">
        <v>1123</v>
      </c>
      <c r="AE225" s="75"/>
      <c r="AF225" s="75"/>
      <c r="AG225" s="75"/>
      <c r="AH225" s="75"/>
      <c r="AI225" s="75"/>
      <c r="AJ225" s="75"/>
      <c r="AK225" s="75"/>
      <c r="AL225" s="75"/>
      <c r="AM225" s="75"/>
      <c r="AN225" s="75"/>
      <c r="AO225" s="75" t="s">
        <v>1122</v>
      </c>
      <c r="AP225" s="75"/>
      <c r="AQ225" s="75"/>
      <c r="AR225" s="75"/>
      <c r="AS225" s="75"/>
      <c r="AT225" s="75"/>
      <c r="AU225" s="75"/>
    </row>
    <row r="226" spans="2:47" s="1" customFormat="1" ht="12.3" customHeight="1" x14ac:dyDescent="0.15">
      <c r="B226" s="95" t="s">
        <v>1192</v>
      </c>
      <c r="C226" s="95"/>
      <c r="D226" s="95"/>
      <c r="E226" s="95"/>
      <c r="F226" s="95"/>
      <c r="G226" s="108">
        <v>253335942.419999</v>
      </c>
      <c r="H226" s="108"/>
      <c r="I226" s="108"/>
      <c r="J226" s="108"/>
      <c r="K226" s="108"/>
      <c r="L226" s="108"/>
      <c r="M226" s="108"/>
      <c r="N226" s="108"/>
      <c r="O226" s="108"/>
      <c r="P226" s="108"/>
      <c r="Q226" s="108"/>
      <c r="R226" s="108"/>
      <c r="S226" s="98">
        <v>1.1311496568159199E-2</v>
      </c>
      <c r="T226" s="98"/>
      <c r="U226" s="98"/>
      <c r="V226" s="98"/>
      <c r="W226" s="98"/>
      <c r="X226" s="98"/>
      <c r="Y226" s="98"/>
      <c r="Z226" s="98"/>
      <c r="AA226" s="98"/>
      <c r="AB226" s="98"/>
      <c r="AC226" s="98"/>
      <c r="AD226" s="97">
        <v>4191</v>
      </c>
      <c r="AE226" s="97"/>
      <c r="AF226" s="97"/>
      <c r="AG226" s="97"/>
      <c r="AH226" s="97"/>
      <c r="AI226" s="97"/>
      <c r="AJ226" s="97"/>
      <c r="AK226" s="97"/>
      <c r="AL226" s="97"/>
      <c r="AM226" s="97"/>
      <c r="AN226" s="97"/>
      <c r="AO226" s="98">
        <v>1.40790658299628E-2</v>
      </c>
      <c r="AP226" s="98"/>
      <c r="AQ226" s="98"/>
      <c r="AR226" s="98"/>
      <c r="AS226" s="98"/>
      <c r="AT226" s="98"/>
      <c r="AU226" s="98"/>
    </row>
    <row r="227" spans="2:47" s="1" customFormat="1" ht="12.3" customHeight="1" x14ac:dyDescent="0.15">
      <c r="B227" s="95" t="s">
        <v>1193</v>
      </c>
      <c r="C227" s="95"/>
      <c r="D227" s="95"/>
      <c r="E227" s="95"/>
      <c r="F227" s="95"/>
      <c r="G227" s="108">
        <v>783320826.40000105</v>
      </c>
      <c r="H227" s="108"/>
      <c r="I227" s="108"/>
      <c r="J227" s="108"/>
      <c r="K227" s="108"/>
      <c r="L227" s="108"/>
      <c r="M227" s="108"/>
      <c r="N227" s="108"/>
      <c r="O227" s="108"/>
      <c r="P227" s="108"/>
      <c r="Q227" s="108"/>
      <c r="R227" s="108"/>
      <c r="S227" s="98">
        <v>3.4975419417200497E-2</v>
      </c>
      <c r="T227" s="98"/>
      <c r="U227" s="98"/>
      <c r="V227" s="98"/>
      <c r="W227" s="98"/>
      <c r="X227" s="98"/>
      <c r="Y227" s="98"/>
      <c r="Z227" s="98"/>
      <c r="AA227" s="98"/>
      <c r="AB227" s="98"/>
      <c r="AC227" s="98"/>
      <c r="AD227" s="97">
        <v>12341</v>
      </c>
      <c r="AE227" s="97"/>
      <c r="AF227" s="97"/>
      <c r="AG227" s="97"/>
      <c r="AH227" s="97"/>
      <c r="AI227" s="97"/>
      <c r="AJ227" s="97"/>
      <c r="AK227" s="97"/>
      <c r="AL227" s="97"/>
      <c r="AM227" s="97"/>
      <c r="AN227" s="97"/>
      <c r="AO227" s="98">
        <v>4.1457826630295999E-2</v>
      </c>
      <c r="AP227" s="98"/>
      <c r="AQ227" s="98"/>
      <c r="AR227" s="98"/>
      <c r="AS227" s="98"/>
      <c r="AT227" s="98"/>
      <c r="AU227" s="98"/>
    </row>
    <row r="228" spans="2:47" s="1" customFormat="1" ht="12.3" customHeight="1" x14ac:dyDescent="0.15">
      <c r="B228" s="95" t="s">
        <v>1194</v>
      </c>
      <c r="C228" s="95"/>
      <c r="D228" s="95"/>
      <c r="E228" s="95"/>
      <c r="F228" s="95"/>
      <c r="G228" s="108">
        <v>283830560.28000098</v>
      </c>
      <c r="H228" s="108"/>
      <c r="I228" s="108"/>
      <c r="J228" s="108"/>
      <c r="K228" s="108"/>
      <c r="L228" s="108"/>
      <c r="M228" s="108"/>
      <c r="N228" s="108"/>
      <c r="O228" s="108"/>
      <c r="P228" s="108"/>
      <c r="Q228" s="108"/>
      <c r="R228" s="108"/>
      <c r="S228" s="98">
        <v>1.2673086881699699E-2</v>
      </c>
      <c r="T228" s="98"/>
      <c r="U228" s="98"/>
      <c r="V228" s="98"/>
      <c r="W228" s="98"/>
      <c r="X228" s="98"/>
      <c r="Y228" s="98"/>
      <c r="Z228" s="98"/>
      <c r="AA228" s="98"/>
      <c r="AB228" s="98"/>
      <c r="AC228" s="98"/>
      <c r="AD228" s="97">
        <v>3689</v>
      </c>
      <c r="AE228" s="97"/>
      <c r="AF228" s="97"/>
      <c r="AG228" s="97"/>
      <c r="AH228" s="97"/>
      <c r="AI228" s="97"/>
      <c r="AJ228" s="97"/>
      <c r="AK228" s="97"/>
      <c r="AL228" s="97"/>
      <c r="AM228" s="97"/>
      <c r="AN228" s="97"/>
      <c r="AO228" s="98">
        <v>1.2392668538948401E-2</v>
      </c>
      <c r="AP228" s="98"/>
      <c r="AQ228" s="98"/>
      <c r="AR228" s="98"/>
      <c r="AS228" s="98"/>
      <c r="AT228" s="98"/>
      <c r="AU228" s="98"/>
    </row>
    <row r="229" spans="2:47" s="1" customFormat="1" ht="12.3" customHeight="1" x14ac:dyDescent="0.15">
      <c r="B229" s="95" t="s">
        <v>1195</v>
      </c>
      <c r="C229" s="95"/>
      <c r="D229" s="95"/>
      <c r="E229" s="95"/>
      <c r="F229" s="95"/>
      <c r="G229" s="108">
        <v>322745255.39999998</v>
      </c>
      <c r="H229" s="108"/>
      <c r="I229" s="108"/>
      <c r="J229" s="108"/>
      <c r="K229" s="108"/>
      <c r="L229" s="108"/>
      <c r="M229" s="108"/>
      <c r="N229" s="108"/>
      <c r="O229" s="108"/>
      <c r="P229" s="108"/>
      <c r="Q229" s="108"/>
      <c r="R229" s="108"/>
      <c r="S229" s="98">
        <v>1.44106351983577E-2</v>
      </c>
      <c r="T229" s="98"/>
      <c r="U229" s="98"/>
      <c r="V229" s="98"/>
      <c r="W229" s="98"/>
      <c r="X229" s="98"/>
      <c r="Y229" s="98"/>
      <c r="Z229" s="98"/>
      <c r="AA229" s="98"/>
      <c r="AB229" s="98"/>
      <c r="AC229" s="98"/>
      <c r="AD229" s="97">
        <v>3697</v>
      </c>
      <c r="AE229" s="97"/>
      <c r="AF229" s="97"/>
      <c r="AG229" s="97"/>
      <c r="AH229" s="97"/>
      <c r="AI229" s="97"/>
      <c r="AJ229" s="97"/>
      <c r="AK229" s="97"/>
      <c r="AL229" s="97"/>
      <c r="AM229" s="97"/>
      <c r="AN229" s="97"/>
      <c r="AO229" s="98">
        <v>1.24195433961757E-2</v>
      </c>
      <c r="AP229" s="98"/>
      <c r="AQ229" s="98"/>
      <c r="AR229" s="98"/>
      <c r="AS229" s="98"/>
      <c r="AT229" s="98"/>
      <c r="AU229" s="98"/>
    </row>
    <row r="230" spans="2:47" s="1" customFormat="1" ht="12.3" customHeight="1" x14ac:dyDescent="0.15">
      <c r="B230" s="95" t="s">
        <v>1196</v>
      </c>
      <c r="C230" s="95"/>
      <c r="D230" s="95"/>
      <c r="E230" s="95"/>
      <c r="F230" s="95"/>
      <c r="G230" s="108">
        <v>146354955.83000001</v>
      </c>
      <c r="H230" s="108"/>
      <c r="I230" s="108"/>
      <c r="J230" s="108"/>
      <c r="K230" s="108"/>
      <c r="L230" s="108"/>
      <c r="M230" s="108"/>
      <c r="N230" s="108"/>
      <c r="O230" s="108"/>
      <c r="P230" s="108"/>
      <c r="Q230" s="108"/>
      <c r="R230" s="108"/>
      <c r="S230" s="98">
        <v>6.5347757795044198E-3</v>
      </c>
      <c r="T230" s="98"/>
      <c r="U230" s="98"/>
      <c r="V230" s="98"/>
      <c r="W230" s="98"/>
      <c r="X230" s="98"/>
      <c r="Y230" s="98"/>
      <c r="Z230" s="98"/>
      <c r="AA230" s="98"/>
      <c r="AB230" s="98"/>
      <c r="AC230" s="98"/>
      <c r="AD230" s="97">
        <v>1674</v>
      </c>
      <c r="AE230" s="97"/>
      <c r="AF230" s="97"/>
      <c r="AG230" s="97"/>
      <c r="AH230" s="97"/>
      <c r="AI230" s="97"/>
      <c r="AJ230" s="97"/>
      <c r="AK230" s="97"/>
      <c r="AL230" s="97"/>
      <c r="AM230" s="97"/>
      <c r="AN230" s="97"/>
      <c r="AO230" s="98">
        <v>5.6235638748169201E-3</v>
      </c>
      <c r="AP230" s="98"/>
      <c r="AQ230" s="98"/>
      <c r="AR230" s="98"/>
      <c r="AS230" s="98"/>
      <c r="AT230" s="98"/>
      <c r="AU230" s="98"/>
    </row>
    <row r="231" spans="2:47" s="1" customFormat="1" ht="12.3" customHeight="1" x14ac:dyDescent="0.15">
      <c r="B231" s="95" t="s">
        <v>1197</v>
      </c>
      <c r="C231" s="95"/>
      <c r="D231" s="95"/>
      <c r="E231" s="95"/>
      <c r="F231" s="95"/>
      <c r="G231" s="108">
        <v>319243891.88</v>
      </c>
      <c r="H231" s="108"/>
      <c r="I231" s="108"/>
      <c r="J231" s="108"/>
      <c r="K231" s="108"/>
      <c r="L231" s="108"/>
      <c r="M231" s="108"/>
      <c r="N231" s="108"/>
      <c r="O231" s="108"/>
      <c r="P231" s="108"/>
      <c r="Q231" s="108"/>
      <c r="R231" s="108"/>
      <c r="S231" s="98">
        <v>1.42542986712072E-2</v>
      </c>
      <c r="T231" s="98"/>
      <c r="U231" s="98"/>
      <c r="V231" s="98"/>
      <c r="W231" s="98"/>
      <c r="X231" s="98"/>
      <c r="Y231" s="98"/>
      <c r="Z231" s="98"/>
      <c r="AA231" s="98"/>
      <c r="AB231" s="98"/>
      <c r="AC231" s="98"/>
      <c r="AD231" s="97">
        <v>2793</v>
      </c>
      <c r="AE231" s="97"/>
      <c r="AF231" s="97"/>
      <c r="AG231" s="97"/>
      <c r="AH231" s="97"/>
      <c r="AI231" s="97"/>
      <c r="AJ231" s="97"/>
      <c r="AK231" s="97"/>
      <c r="AL231" s="97"/>
      <c r="AM231" s="97"/>
      <c r="AN231" s="97"/>
      <c r="AO231" s="98">
        <v>9.3826845294884397E-3</v>
      </c>
      <c r="AP231" s="98"/>
      <c r="AQ231" s="98"/>
      <c r="AR231" s="98"/>
      <c r="AS231" s="98"/>
      <c r="AT231" s="98"/>
      <c r="AU231" s="98"/>
    </row>
    <row r="232" spans="2:47" s="1" customFormat="1" ht="12.3" customHeight="1" x14ac:dyDescent="0.15">
      <c r="B232" s="95" t="s">
        <v>1198</v>
      </c>
      <c r="C232" s="95"/>
      <c r="D232" s="95"/>
      <c r="E232" s="95"/>
      <c r="F232" s="95"/>
      <c r="G232" s="108">
        <v>122006226.38</v>
      </c>
      <c r="H232" s="108"/>
      <c r="I232" s="108"/>
      <c r="J232" s="108"/>
      <c r="K232" s="108"/>
      <c r="L232" s="108"/>
      <c r="M232" s="108"/>
      <c r="N232" s="108"/>
      <c r="O232" s="108"/>
      <c r="P232" s="108"/>
      <c r="Q232" s="108"/>
      <c r="R232" s="108"/>
      <c r="S232" s="98">
        <v>5.4476005173534998E-3</v>
      </c>
      <c r="T232" s="98"/>
      <c r="U232" s="98"/>
      <c r="V232" s="98"/>
      <c r="W232" s="98"/>
      <c r="X232" s="98"/>
      <c r="Y232" s="98"/>
      <c r="Z232" s="98"/>
      <c r="AA232" s="98"/>
      <c r="AB232" s="98"/>
      <c r="AC232" s="98"/>
      <c r="AD232" s="97">
        <v>883</v>
      </c>
      <c r="AE232" s="97"/>
      <c r="AF232" s="97"/>
      <c r="AG232" s="97"/>
      <c r="AH232" s="97"/>
      <c r="AI232" s="97"/>
      <c r="AJ232" s="97"/>
      <c r="AK232" s="97"/>
      <c r="AL232" s="97"/>
      <c r="AM232" s="97"/>
      <c r="AN232" s="97"/>
      <c r="AO232" s="98">
        <v>2.9663123664655502E-3</v>
      </c>
      <c r="AP232" s="98"/>
      <c r="AQ232" s="98"/>
      <c r="AR232" s="98"/>
      <c r="AS232" s="98"/>
      <c r="AT232" s="98"/>
      <c r="AU232" s="98"/>
    </row>
    <row r="233" spans="2:47" s="1" customFormat="1" ht="12.3" customHeight="1" x14ac:dyDescent="0.15">
      <c r="B233" s="95" t="s">
        <v>1199</v>
      </c>
      <c r="C233" s="95"/>
      <c r="D233" s="95"/>
      <c r="E233" s="95"/>
      <c r="F233" s="95"/>
      <c r="G233" s="108">
        <v>64875925.039999902</v>
      </c>
      <c r="H233" s="108"/>
      <c r="I233" s="108"/>
      <c r="J233" s="108"/>
      <c r="K233" s="108"/>
      <c r="L233" s="108"/>
      <c r="M233" s="108"/>
      <c r="N233" s="108"/>
      <c r="O233" s="108"/>
      <c r="P233" s="108"/>
      <c r="Q233" s="108"/>
      <c r="R233" s="108"/>
      <c r="S233" s="98">
        <v>2.8967220222920098E-3</v>
      </c>
      <c r="T233" s="98"/>
      <c r="U233" s="98"/>
      <c r="V233" s="98"/>
      <c r="W233" s="98"/>
      <c r="X233" s="98"/>
      <c r="Y233" s="98"/>
      <c r="Z233" s="98"/>
      <c r="AA233" s="98"/>
      <c r="AB233" s="98"/>
      <c r="AC233" s="98"/>
      <c r="AD233" s="97">
        <v>1029</v>
      </c>
      <c r="AE233" s="97"/>
      <c r="AF233" s="97"/>
      <c r="AG233" s="97"/>
      <c r="AH233" s="97"/>
      <c r="AI233" s="97"/>
      <c r="AJ233" s="97"/>
      <c r="AK233" s="97"/>
      <c r="AL233" s="97"/>
      <c r="AM233" s="97"/>
      <c r="AN233" s="97"/>
      <c r="AO233" s="98">
        <v>3.4567785108641602E-3</v>
      </c>
      <c r="AP233" s="98"/>
      <c r="AQ233" s="98"/>
      <c r="AR233" s="98"/>
      <c r="AS233" s="98"/>
      <c r="AT233" s="98"/>
      <c r="AU233" s="98"/>
    </row>
    <row r="234" spans="2:47" s="1" customFormat="1" ht="12.3" customHeight="1" x14ac:dyDescent="0.15">
      <c r="B234" s="95" t="s">
        <v>1200</v>
      </c>
      <c r="C234" s="95"/>
      <c r="D234" s="95"/>
      <c r="E234" s="95"/>
      <c r="F234" s="95"/>
      <c r="G234" s="108">
        <v>225832110.36000001</v>
      </c>
      <c r="H234" s="108"/>
      <c r="I234" s="108"/>
      <c r="J234" s="108"/>
      <c r="K234" s="108"/>
      <c r="L234" s="108"/>
      <c r="M234" s="108"/>
      <c r="N234" s="108"/>
      <c r="O234" s="108"/>
      <c r="P234" s="108"/>
      <c r="Q234" s="108"/>
      <c r="R234" s="108"/>
      <c r="S234" s="98">
        <v>1.0083445392372501E-2</v>
      </c>
      <c r="T234" s="98"/>
      <c r="U234" s="98"/>
      <c r="V234" s="98"/>
      <c r="W234" s="98"/>
      <c r="X234" s="98"/>
      <c r="Y234" s="98"/>
      <c r="Z234" s="98"/>
      <c r="AA234" s="98"/>
      <c r="AB234" s="98"/>
      <c r="AC234" s="98"/>
      <c r="AD234" s="97">
        <v>2864</v>
      </c>
      <c r="AE234" s="97"/>
      <c r="AF234" s="97"/>
      <c r="AG234" s="97"/>
      <c r="AH234" s="97"/>
      <c r="AI234" s="97"/>
      <c r="AJ234" s="97"/>
      <c r="AK234" s="97"/>
      <c r="AL234" s="97"/>
      <c r="AM234" s="97"/>
      <c r="AN234" s="97"/>
      <c r="AO234" s="98">
        <v>9.6211988873809093E-3</v>
      </c>
      <c r="AP234" s="98"/>
      <c r="AQ234" s="98"/>
      <c r="AR234" s="98"/>
      <c r="AS234" s="98"/>
      <c r="AT234" s="98"/>
      <c r="AU234" s="98"/>
    </row>
    <row r="235" spans="2:47" s="1" customFormat="1" ht="12.3" customHeight="1" x14ac:dyDescent="0.15">
      <c r="B235" s="95" t="s">
        <v>1201</v>
      </c>
      <c r="C235" s="95"/>
      <c r="D235" s="95"/>
      <c r="E235" s="95"/>
      <c r="F235" s="95"/>
      <c r="G235" s="108">
        <v>65843244.829999998</v>
      </c>
      <c r="H235" s="108"/>
      <c r="I235" s="108"/>
      <c r="J235" s="108"/>
      <c r="K235" s="108"/>
      <c r="L235" s="108"/>
      <c r="M235" s="108"/>
      <c r="N235" s="108"/>
      <c r="O235" s="108"/>
      <c r="P235" s="108"/>
      <c r="Q235" s="108"/>
      <c r="R235" s="108"/>
      <c r="S235" s="98">
        <v>2.9399130293807601E-3</v>
      </c>
      <c r="T235" s="98"/>
      <c r="U235" s="98"/>
      <c r="V235" s="98"/>
      <c r="W235" s="98"/>
      <c r="X235" s="98"/>
      <c r="Y235" s="98"/>
      <c r="Z235" s="98"/>
      <c r="AA235" s="98"/>
      <c r="AB235" s="98"/>
      <c r="AC235" s="98"/>
      <c r="AD235" s="97">
        <v>477</v>
      </c>
      <c r="AE235" s="97"/>
      <c r="AF235" s="97"/>
      <c r="AG235" s="97"/>
      <c r="AH235" s="97"/>
      <c r="AI235" s="97"/>
      <c r="AJ235" s="97"/>
      <c r="AK235" s="97"/>
      <c r="AL235" s="97"/>
      <c r="AM235" s="97"/>
      <c r="AN235" s="97"/>
      <c r="AO235" s="98">
        <v>1.6024133621790101E-3</v>
      </c>
      <c r="AP235" s="98"/>
      <c r="AQ235" s="98"/>
      <c r="AR235" s="98"/>
      <c r="AS235" s="98"/>
      <c r="AT235" s="98"/>
      <c r="AU235" s="98"/>
    </row>
    <row r="236" spans="2:47" s="1" customFormat="1" ht="12.3" customHeight="1" x14ac:dyDescent="0.15">
      <c r="B236" s="95" t="s">
        <v>1202</v>
      </c>
      <c r="C236" s="95"/>
      <c r="D236" s="95"/>
      <c r="E236" s="95"/>
      <c r="F236" s="95"/>
      <c r="G236" s="108">
        <v>91026348.25</v>
      </c>
      <c r="H236" s="108"/>
      <c r="I236" s="108"/>
      <c r="J236" s="108"/>
      <c r="K236" s="108"/>
      <c r="L236" s="108"/>
      <c r="M236" s="108"/>
      <c r="N236" s="108"/>
      <c r="O236" s="108"/>
      <c r="P236" s="108"/>
      <c r="Q236" s="108"/>
      <c r="R236" s="108"/>
      <c r="S236" s="98">
        <v>4.0643432432296497E-3</v>
      </c>
      <c r="T236" s="98"/>
      <c r="U236" s="98"/>
      <c r="V236" s="98"/>
      <c r="W236" s="98"/>
      <c r="X236" s="98"/>
      <c r="Y236" s="98"/>
      <c r="Z236" s="98"/>
      <c r="AA236" s="98"/>
      <c r="AB236" s="98"/>
      <c r="AC236" s="98"/>
      <c r="AD236" s="97">
        <v>564</v>
      </c>
      <c r="AE236" s="97"/>
      <c r="AF236" s="97"/>
      <c r="AG236" s="97"/>
      <c r="AH236" s="97"/>
      <c r="AI236" s="97"/>
      <c r="AJ236" s="97"/>
      <c r="AK236" s="97"/>
      <c r="AL236" s="97"/>
      <c r="AM236" s="97"/>
      <c r="AN236" s="97"/>
      <c r="AO236" s="98">
        <v>1.8946774345261299E-3</v>
      </c>
      <c r="AP236" s="98"/>
      <c r="AQ236" s="98"/>
      <c r="AR236" s="98"/>
      <c r="AS236" s="98"/>
      <c r="AT236" s="98"/>
      <c r="AU236" s="98"/>
    </row>
    <row r="237" spans="2:47" s="1" customFormat="1" ht="12.3" customHeight="1" x14ac:dyDescent="0.15">
      <c r="B237" s="95" t="s">
        <v>1203</v>
      </c>
      <c r="C237" s="95"/>
      <c r="D237" s="95"/>
      <c r="E237" s="95"/>
      <c r="F237" s="95"/>
      <c r="G237" s="108">
        <v>8641855.2799999993</v>
      </c>
      <c r="H237" s="108"/>
      <c r="I237" s="108"/>
      <c r="J237" s="108"/>
      <c r="K237" s="108"/>
      <c r="L237" s="108"/>
      <c r="M237" s="108"/>
      <c r="N237" s="108"/>
      <c r="O237" s="108"/>
      <c r="P237" s="108"/>
      <c r="Q237" s="108"/>
      <c r="R237" s="108"/>
      <c r="S237" s="98">
        <v>3.8586043262738999E-4</v>
      </c>
      <c r="T237" s="98"/>
      <c r="U237" s="98"/>
      <c r="V237" s="98"/>
      <c r="W237" s="98"/>
      <c r="X237" s="98"/>
      <c r="Y237" s="98"/>
      <c r="Z237" s="98"/>
      <c r="AA237" s="98"/>
      <c r="AB237" s="98"/>
      <c r="AC237" s="98"/>
      <c r="AD237" s="97">
        <v>78</v>
      </c>
      <c r="AE237" s="97"/>
      <c r="AF237" s="97"/>
      <c r="AG237" s="97"/>
      <c r="AH237" s="97"/>
      <c r="AI237" s="97"/>
      <c r="AJ237" s="97"/>
      <c r="AK237" s="97"/>
      <c r="AL237" s="97"/>
      <c r="AM237" s="97"/>
      <c r="AN237" s="97"/>
      <c r="AO237" s="98">
        <v>2.6202985796638001E-4</v>
      </c>
      <c r="AP237" s="98"/>
      <c r="AQ237" s="98"/>
      <c r="AR237" s="98"/>
      <c r="AS237" s="98"/>
      <c r="AT237" s="98"/>
      <c r="AU237" s="98"/>
    </row>
    <row r="238" spans="2:47" s="1" customFormat="1" ht="12.3" customHeight="1" x14ac:dyDescent="0.15">
      <c r="B238" s="95" t="s">
        <v>1204</v>
      </c>
      <c r="C238" s="95"/>
      <c r="D238" s="95"/>
      <c r="E238" s="95"/>
      <c r="F238" s="95"/>
      <c r="G238" s="108">
        <v>812348.93</v>
      </c>
      <c r="H238" s="108"/>
      <c r="I238" s="108"/>
      <c r="J238" s="108"/>
      <c r="K238" s="108"/>
      <c r="L238" s="108"/>
      <c r="M238" s="108"/>
      <c r="N238" s="108"/>
      <c r="O238" s="108"/>
      <c r="P238" s="108"/>
      <c r="Q238" s="108"/>
      <c r="R238" s="108"/>
      <c r="S238" s="98">
        <v>3.6271529598467997E-5</v>
      </c>
      <c r="T238" s="98"/>
      <c r="U238" s="98"/>
      <c r="V238" s="98"/>
      <c r="W238" s="98"/>
      <c r="X238" s="98"/>
      <c r="Y238" s="98"/>
      <c r="Z238" s="98"/>
      <c r="AA238" s="98"/>
      <c r="AB238" s="98"/>
      <c r="AC238" s="98"/>
      <c r="AD238" s="97">
        <v>11</v>
      </c>
      <c r="AE238" s="97"/>
      <c r="AF238" s="97"/>
      <c r="AG238" s="97"/>
      <c r="AH238" s="97"/>
      <c r="AI238" s="97"/>
      <c r="AJ238" s="97"/>
      <c r="AK238" s="97"/>
      <c r="AL238" s="97"/>
      <c r="AM238" s="97"/>
      <c r="AN238" s="97"/>
      <c r="AO238" s="98">
        <v>3.6952928687566398E-5</v>
      </c>
      <c r="AP238" s="98"/>
      <c r="AQ238" s="98"/>
      <c r="AR238" s="98"/>
      <c r="AS238" s="98"/>
      <c r="AT238" s="98"/>
      <c r="AU238" s="98"/>
    </row>
    <row r="239" spans="2:47" s="1" customFormat="1" ht="12.3" customHeight="1" x14ac:dyDescent="0.15">
      <c r="B239" s="95" t="s">
        <v>1205</v>
      </c>
      <c r="C239" s="95"/>
      <c r="D239" s="95"/>
      <c r="E239" s="95"/>
      <c r="F239" s="95"/>
      <c r="G239" s="108">
        <v>738328.26</v>
      </c>
      <c r="H239" s="108"/>
      <c r="I239" s="108"/>
      <c r="J239" s="108"/>
      <c r="K239" s="108"/>
      <c r="L239" s="108"/>
      <c r="M239" s="108"/>
      <c r="N239" s="108"/>
      <c r="O239" s="108"/>
      <c r="P239" s="108"/>
      <c r="Q239" s="108"/>
      <c r="R239" s="108"/>
      <c r="S239" s="98">
        <v>3.2966493026556202E-5</v>
      </c>
      <c r="T239" s="98"/>
      <c r="U239" s="98"/>
      <c r="V239" s="98"/>
      <c r="W239" s="98"/>
      <c r="X239" s="98"/>
      <c r="Y239" s="98"/>
      <c r="Z239" s="98"/>
      <c r="AA239" s="98"/>
      <c r="AB239" s="98"/>
      <c r="AC239" s="98"/>
      <c r="AD239" s="97">
        <v>6</v>
      </c>
      <c r="AE239" s="97"/>
      <c r="AF239" s="97"/>
      <c r="AG239" s="97"/>
      <c r="AH239" s="97"/>
      <c r="AI239" s="97"/>
      <c r="AJ239" s="97"/>
      <c r="AK239" s="97"/>
      <c r="AL239" s="97"/>
      <c r="AM239" s="97"/>
      <c r="AN239" s="97"/>
      <c r="AO239" s="98">
        <v>2.01561429204907E-5</v>
      </c>
      <c r="AP239" s="98"/>
      <c r="AQ239" s="98"/>
      <c r="AR239" s="98"/>
      <c r="AS239" s="98"/>
      <c r="AT239" s="98"/>
      <c r="AU239" s="98"/>
    </row>
    <row r="240" spans="2:47" s="1" customFormat="1" ht="12.3" customHeight="1" x14ac:dyDescent="0.15">
      <c r="B240" s="95" t="s">
        <v>1206</v>
      </c>
      <c r="C240" s="95"/>
      <c r="D240" s="95"/>
      <c r="E240" s="95"/>
      <c r="F240" s="95"/>
      <c r="G240" s="108">
        <v>11247350.119999999</v>
      </c>
      <c r="H240" s="108"/>
      <c r="I240" s="108"/>
      <c r="J240" s="108"/>
      <c r="K240" s="108"/>
      <c r="L240" s="108"/>
      <c r="M240" s="108"/>
      <c r="N240" s="108"/>
      <c r="O240" s="108"/>
      <c r="P240" s="108"/>
      <c r="Q240" s="108"/>
      <c r="R240" s="108"/>
      <c r="S240" s="98">
        <v>5.0219625793304504E-4</v>
      </c>
      <c r="T240" s="98"/>
      <c r="U240" s="98"/>
      <c r="V240" s="98"/>
      <c r="W240" s="98"/>
      <c r="X240" s="98"/>
      <c r="Y240" s="98"/>
      <c r="Z240" s="98"/>
      <c r="AA240" s="98"/>
      <c r="AB240" s="98"/>
      <c r="AC240" s="98"/>
      <c r="AD240" s="97">
        <v>69</v>
      </c>
      <c r="AE240" s="97"/>
      <c r="AF240" s="97"/>
      <c r="AG240" s="97"/>
      <c r="AH240" s="97"/>
      <c r="AI240" s="97"/>
      <c r="AJ240" s="97"/>
      <c r="AK240" s="97"/>
      <c r="AL240" s="97"/>
      <c r="AM240" s="97"/>
      <c r="AN240" s="97"/>
      <c r="AO240" s="98">
        <v>2.31795643585643E-4</v>
      </c>
      <c r="AP240" s="98"/>
      <c r="AQ240" s="98"/>
      <c r="AR240" s="98"/>
      <c r="AS240" s="98"/>
      <c r="AT240" s="98"/>
      <c r="AU240" s="98"/>
    </row>
    <row r="241" spans="2:47" s="1" customFormat="1" ht="12.3" customHeight="1" x14ac:dyDescent="0.15">
      <c r="B241" s="95" t="s">
        <v>1207</v>
      </c>
      <c r="C241" s="95"/>
      <c r="D241" s="95"/>
      <c r="E241" s="95"/>
      <c r="F241" s="95"/>
      <c r="G241" s="108">
        <v>1641998.35</v>
      </c>
      <c r="H241" s="108"/>
      <c r="I241" s="108"/>
      <c r="J241" s="108"/>
      <c r="K241" s="108"/>
      <c r="L241" s="108"/>
      <c r="M241" s="108"/>
      <c r="N241" s="108"/>
      <c r="O241" s="108"/>
      <c r="P241" s="108"/>
      <c r="Q241" s="108"/>
      <c r="R241" s="108"/>
      <c r="S241" s="98">
        <v>7.3315529267282601E-5</v>
      </c>
      <c r="T241" s="98"/>
      <c r="U241" s="98"/>
      <c r="V241" s="98"/>
      <c r="W241" s="98"/>
      <c r="X241" s="98"/>
      <c r="Y241" s="98"/>
      <c r="Z241" s="98"/>
      <c r="AA241" s="98"/>
      <c r="AB241" s="98"/>
      <c r="AC241" s="98"/>
      <c r="AD241" s="97">
        <v>10</v>
      </c>
      <c r="AE241" s="97"/>
      <c r="AF241" s="97"/>
      <c r="AG241" s="97"/>
      <c r="AH241" s="97"/>
      <c r="AI241" s="97"/>
      <c r="AJ241" s="97"/>
      <c r="AK241" s="97"/>
      <c r="AL241" s="97"/>
      <c r="AM241" s="97"/>
      <c r="AN241" s="97"/>
      <c r="AO241" s="98">
        <v>3.3593571534151198E-5</v>
      </c>
      <c r="AP241" s="98"/>
      <c r="AQ241" s="98"/>
      <c r="AR241" s="98"/>
      <c r="AS241" s="98"/>
      <c r="AT241" s="98"/>
      <c r="AU241" s="98"/>
    </row>
    <row r="242" spans="2:47" s="1" customFormat="1" ht="12.3" customHeight="1" x14ac:dyDescent="0.15">
      <c r="B242" s="95" t="s">
        <v>1208</v>
      </c>
      <c r="C242" s="95"/>
      <c r="D242" s="95"/>
      <c r="E242" s="95"/>
      <c r="F242" s="95"/>
      <c r="G242" s="108">
        <v>19694826863.340199</v>
      </c>
      <c r="H242" s="108"/>
      <c r="I242" s="108"/>
      <c r="J242" s="108"/>
      <c r="K242" s="108"/>
      <c r="L242" s="108"/>
      <c r="M242" s="108"/>
      <c r="N242" s="108"/>
      <c r="O242" s="108"/>
      <c r="P242" s="108"/>
      <c r="Q242" s="108"/>
      <c r="R242" s="108"/>
      <c r="S242" s="98">
        <v>0.87937765303679005</v>
      </c>
      <c r="T242" s="98"/>
      <c r="U242" s="98"/>
      <c r="V242" s="98"/>
      <c r="W242" s="98"/>
      <c r="X242" s="98"/>
      <c r="Y242" s="98"/>
      <c r="Z242" s="98"/>
      <c r="AA242" s="98"/>
      <c r="AB242" s="98"/>
      <c r="AC242" s="98"/>
      <c r="AD242" s="97">
        <v>263300</v>
      </c>
      <c r="AE242" s="97"/>
      <c r="AF242" s="97"/>
      <c r="AG242" s="97"/>
      <c r="AH242" s="97"/>
      <c r="AI242" s="97"/>
      <c r="AJ242" s="97"/>
      <c r="AK242" s="97"/>
      <c r="AL242" s="97"/>
      <c r="AM242" s="97"/>
      <c r="AN242" s="97"/>
      <c r="AO242" s="98">
        <v>0.88451873849420204</v>
      </c>
      <c r="AP242" s="98"/>
      <c r="AQ242" s="98"/>
      <c r="AR242" s="98"/>
      <c r="AS242" s="98"/>
      <c r="AT242" s="98"/>
      <c r="AU242" s="98"/>
    </row>
    <row r="243" spans="2:47" s="1" customFormat="1" ht="12.75" customHeight="1" x14ac:dyDescent="0.15">
      <c r="B243" s="104"/>
      <c r="C243" s="104"/>
      <c r="D243" s="104"/>
      <c r="E243" s="104"/>
      <c r="F243" s="104"/>
      <c r="G243" s="109">
        <v>22396324031.350201</v>
      </c>
      <c r="H243" s="109"/>
      <c r="I243" s="109"/>
      <c r="J243" s="109"/>
      <c r="K243" s="109"/>
      <c r="L243" s="109"/>
      <c r="M243" s="109"/>
      <c r="N243" s="109"/>
      <c r="O243" s="109"/>
      <c r="P243" s="109"/>
      <c r="Q243" s="109"/>
      <c r="R243" s="109"/>
      <c r="S243" s="100">
        <v>1</v>
      </c>
      <c r="T243" s="100"/>
      <c r="U243" s="100"/>
      <c r="V243" s="100"/>
      <c r="W243" s="100"/>
      <c r="X243" s="100"/>
      <c r="Y243" s="100"/>
      <c r="Z243" s="100"/>
      <c r="AA243" s="100"/>
      <c r="AB243" s="100"/>
      <c r="AC243" s="100"/>
      <c r="AD243" s="99">
        <v>297676</v>
      </c>
      <c r="AE243" s="99"/>
      <c r="AF243" s="99"/>
      <c r="AG243" s="99"/>
      <c r="AH243" s="99"/>
      <c r="AI243" s="99"/>
      <c r="AJ243" s="99"/>
      <c r="AK243" s="99"/>
      <c r="AL243" s="99"/>
      <c r="AM243" s="99"/>
      <c r="AN243" s="99"/>
      <c r="AO243" s="100">
        <v>1</v>
      </c>
      <c r="AP243" s="100"/>
      <c r="AQ243" s="100"/>
      <c r="AR243" s="100"/>
      <c r="AS243" s="100"/>
      <c r="AT243" s="100"/>
      <c r="AU243" s="100"/>
    </row>
    <row r="244" spans="2:47" s="1" customFormat="1" ht="9" customHeight="1" x14ac:dyDescent="0.15"/>
    <row r="245" spans="2:47" s="1" customFormat="1" ht="19.2" customHeight="1" x14ac:dyDescent="0.15">
      <c r="B245" s="80" t="s">
        <v>1256</v>
      </c>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0"/>
      <c r="AR245" s="80"/>
      <c r="AS245" s="80"/>
      <c r="AT245" s="80"/>
      <c r="AU245" s="80"/>
    </row>
    <row r="246" spans="2:47" s="1" customFormat="1" ht="7.95" customHeight="1" x14ac:dyDescent="0.15"/>
    <row r="247" spans="2:47" s="1" customFormat="1" ht="12.3" customHeight="1" x14ac:dyDescent="0.15">
      <c r="B247" s="104"/>
      <c r="C247" s="104"/>
      <c r="D247" s="104"/>
      <c r="E247" s="104"/>
      <c r="F247" s="75" t="s">
        <v>1121</v>
      </c>
      <c r="G247" s="75"/>
      <c r="H247" s="75"/>
      <c r="I247" s="75"/>
      <c r="J247" s="75"/>
      <c r="K247" s="75"/>
      <c r="L247" s="75"/>
      <c r="M247" s="75"/>
      <c r="N247" s="75"/>
      <c r="O247" s="75"/>
      <c r="P247" s="75"/>
      <c r="Q247" s="75"/>
      <c r="R247" s="75" t="s">
        <v>1122</v>
      </c>
      <c r="S247" s="75"/>
      <c r="T247" s="75"/>
      <c r="U247" s="75"/>
      <c r="V247" s="75"/>
      <c r="W247" s="75"/>
      <c r="X247" s="75"/>
      <c r="Y247" s="75"/>
      <c r="Z247" s="75"/>
      <c r="AA247" s="75"/>
      <c r="AB247" s="75"/>
      <c r="AC247" s="75" t="s">
        <v>1123</v>
      </c>
      <c r="AD247" s="75"/>
      <c r="AE247" s="75"/>
      <c r="AF247" s="75"/>
      <c r="AG247" s="75"/>
      <c r="AH247" s="75"/>
      <c r="AI247" s="75"/>
      <c r="AJ247" s="75"/>
      <c r="AK247" s="75"/>
      <c r="AL247" s="75"/>
      <c r="AM247" s="75"/>
      <c r="AN247" s="75" t="s">
        <v>1122</v>
      </c>
      <c r="AO247" s="75"/>
      <c r="AP247" s="75"/>
      <c r="AQ247" s="75"/>
      <c r="AR247" s="75"/>
      <c r="AS247" s="75"/>
      <c r="AT247" s="75"/>
    </row>
    <row r="248" spans="2:47" s="1" customFormat="1" ht="12.3" customHeight="1" x14ac:dyDescent="0.15">
      <c r="B248" s="95" t="s">
        <v>1209</v>
      </c>
      <c r="C248" s="95"/>
      <c r="D248" s="95"/>
      <c r="E248" s="95"/>
      <c r="F248" s="108">
        <v>22396320256.919899</v>
      </c>
      <c r="G248" s="108"/>
      <c r="H248" s="108"/>
      <c r="I248" s="108"/>
      <c r="J248" s="108"/>
      <c r="K248" s="108"/>
      <c r="L248" s="108"/>
      <c r="M248" s="108"/>
      <c r="N248" s="108"/>
      <c r="O248" s="108"/>
      <c r="P248" s="108"/>
      <c r="Q248" s="108"/>
      <c r="R248" s="98">
        <v>0.99999983147100402</v>
      </c>
      <c r="S248" s="98"/>
      <c r="T248" s="98"/>
      <c r="U248" s="98"/>
      <c r="V248" s="98"/>
      <c r="W248" s="98"/>
      <c r="X248" s="98"/>
      <c r="Y248" s="98"/>
      <c r="Z248" s="98"/>
      <c r="AA248" s="98"/>
      <c r="AB248" s="98"/>
      <c r="AC248" s="97">
        <v>297675</v>
      </c>
      <c r="AD248" s="97"/>
      <c r="AE248" s="97"/>
      <c r="AF248" s="97"/>
      <c r="AG248" s="97"/>
      <c r="AH248" s="97"/>
      <c r="AI248" s="97"/>
      <c r="AJ248" s="97"/>
      <c r="AK248" s="97"/>
      <c r="AL248" s="97"/>
      <c r="AM248" s="97"/>
      <c r="AN248" s="98">
        <v>0.99999664064284699</v>
      </c>
      <c r="AO248" s="98"/>
      <c r="AP248" s="98"/>
      <c r="AQ248" s="98"/>
      <c r="AR248" s="98"/>
      <c r="AS248" s="98"/>
      <c r="AT248" s="98"/>
    </row>
    <row r="249" spans="2:47" s="1" customFormat="1" ht="12.3" customHeight="1" x14ac:dyDescent="0.15">
      <c r="B249" s="95" t="s">
        <v>1210</v>
      </c>
      <c r="C249" s="95"/>
      <c r="D249" s="95"/>
      <c r="E249" s="95"/>
      <c r="F249" s="108">
        <v>3774.43</v>
      </c>
      <c r="G249" s="108"/>
      <c r="H249" s="108"/>
      <c r="I249" s="108"/>
      <c r="J249" s="108"/>
      <c r="K249" s="108"/>
      <c r="L249" s="108"/>
      <c r="M249" s="108"/>
      <c r="N249" s="108"/>
      <c r="O249" s="108"/>
      <c r="P249" s="108"/>
      <c r="Q249" s="108"/>
      <c r="R249" s="98">
        <v>1.68528995861849E-7</v>
      </c>
      <c r="S249" s="98"/>
      <c r="T249" s="98"/>
      <c r="U249" s="98"/>
      <c r="V249" s="98"/>
      <c r="W249" s="98"/>
      <c r="X249" s="98"/>
      <c r="Y249" s="98"/>
      <c r="Z249" s="98"/>
      <c r="AA249" s="98"/>
      <c r="AB249" s="98"/>
      <c r="AC249" s="97">
        <v>1</v>
      </c>
      <c r="AD249" s="97"/>
      <c r="AE249" s="97"/>
      <c r="AF249" s="97"/>
      <c r="AG249" s="97"/>
      <c r="AH249" s="97"/>
      <c r="AI249" s="97"/>
      <c r="AJ249" s="97"/>
      <c r="AK249" s="97"/>
      <c r="AL249" s="97"/>
      <c r="AM249" s="97"/>
      <c r="AN249" s="98">
        <v>3.3593571534151201E-6</v>
      </c>
      <c r="AO249" s="98"/>
      <c r="AP249" s="98"/>
      <c r="AQ249" s="98"/>
      <c r="AR249" s="98"/>
      <c r="AS249" s="98"/>
      <c r="AT249" s="98"/>
    </row>
    <row r="250" spans="2:47" s="1" customFormat="1" ht="12.3" customHeight="1" x14ac:dyDescent="0.15">
      <c r="B250" s="104"/>
      <c r="C250" s="104"/>
      <c r="D250" s="104"/>
      <c r="E250" s="104"/>
      <c r="F250" s="109">
        <v>22396324031.349899</v>
      </c>
      <c r="G250" s="109"/>
      <c r="H250" s="109"/>
      <c r="I250" s="109"/>
      <c r="J250" s="109"/>
      <c r="K250" s="109"/>
      <c r="L250" s="109"/>
      <c r="M250" s="109"/>
      <c r="N250" s="109"/>
      <c r="O250" s="109"/>
      <c r="P250" s="109"/>
      <c r="Q250" s="109"/>
      <c r="R250" s="100">
        <v>1</v>
      </c>
      <c r="S250" s="100"/>
      <c r="T250" s="100"/>
      <c r="U250" s="100"/>
      <c r="V250" s="100"/>
      <c r="W250" s="100"/>
      <c r="X250" s="100"/>
      <c r="Y250" s="100"/>
      <c r="Z250" s="100"/>
      <c r="AA250" s="100"/>
      <c r="AB250" s="100"/>
      <c r="AC250" s="99">
        <v>297676</v>
      </c>
      <c r="AD250" s="99"/>
      <c r="AE250" s="99"/>
      <c r="AF250" s="99"/>
      <c r="AG250" s="99"/>
      <c r="AH250" s="99"/>
      <c r="AI250" s="99"/>
      <c r="AJ250" s="99"/>
      <c r="AK250" s="99"/>
      <c r="AL250" s="99"/>
      <c r="AM250" s="99"/>
      <c r="AN250" s="100">
        <v>1</v>
      </c>
      <c r="AO250" s="100"/>
      <c r="AP250" s="100"/>
      <c r="AQ250" s="100"/>
      <c r="AR250" s="100"/>
      <c r="AS250" s="100"/>
      <c r="AT250" s="100"/>
    </row>
    <row r="251" spans="2:47" s="1" customFormat="1" ht="17.55" customHeight="1" x14ac:dyDescent="0.15"/>
    <row r="252" spans="2:47" s="1" customFormat="1" ht="19.2" customHeight="1" x14ac:dyDescent="0.15">
      <c r="B252" s="80" t="s">
        <v>1257</v>
      </c>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0"/>
      <c r="AR252" s="80"/>
      <c r="AS252" s="80"/>
      <c r="AT252" s="80"/>
      <c r="AU252" s="80"/>
    </row>
    <row r="253" spans="2:47" s="1" customFormat="1" ht="6.9" customHeight="1" x14ac:dyDescent="0.15"/>
    <row r="254" spans="2:47" s="1" customFormat="1" ht="13.35" customHeight="1" x14ac:dyDescent="0.15">
      <c r="B254" s="104"/>
      <c r="C254" s="104"/>
      <c r="D254" s="75" t="s">
        <v>1121</v>
      </c>
      <c r="E254" s="75"/>
      <c r="F254" s="75"/>
      <c r="G254" s="75"/>
      <c r="H254" s="75"/>
      <c r="I254" s="75"/>
      <c r="J254" s="75"/>
      <c r="K254" s="75"/>
      <c r="L254" s="75"/>
      <c r="M254" s="75"/>
      <c r="N254" s="75"/>
      <c r="O254" s="75"/>
      <c r="P254" s="75" t="s">
        <v>1122</v>
      </c>
      <c r="Q254" s="75"/>
      <c r="R254" s="75"/>
      <c r="S254" s="75"/>
      <c r="T254" s="75"/>
      <c r="U254" s="75"/>
      <c r="V254" s="75"/>
      <c r="W254" s="75"/>
      <c r="X254" s="75"/>
      <c r="Y254" s="75"/>
      <c r="Z254" s="75"/>
      <c r="AA254" s="75" t="s">
        <v>1123</v>
      </c>
      <c r="AB254" s="75"/>
      <c r="AC254" s="75"/>
      <c r="AD254" s="75"/>
      <c r="AE254" s="75"/>
      <c r="AF254" s="75"/>
      <c r="AG254" s="75"/>
      <c r="AH254" s="75"/>
      <c r="AI254" s="75"/>
      <c r="AJ254" s="75"/>
      <c r="AK254" s="75" t="s">
        <v>1122</v>
      </c>
      <c r="AL254" s="75"/>
      <c r="AM254" s="75"/>
      <c r="AN254" s="75"/>
      <c r="AO254" s="75"/>
      <c r="AP254" s="75"/>
      <c r="AQ254" s="75"/>
      <c r="AR254" s="75"/>
      <c r="AS254" s="75"/>
      <c r="AT254" s="75"/>
    </row>
    <row r="255" spans="2:47" s="1" customFormat="1" ht="12.3" customHeight="1" x14ac:dyDescent="0.15">
      <c r="B255" s="95" t="s">
        <v>1211</v>
      </c>
      <c r="C255" s="95"/>
      <c r="D255" s="108">
        <v>21626582207.259998</v>
      </c>
      <c r="E255" s="108"/>
      <c r="F255" s="108"/>
      <c r="G255" s="108"/>
      <c r="H255" s="108"/>
      <c r="I255" s="108"/>
      <c r="J255" s="108"/>
      <c r="K255" s="108"/>
      <c r="L255" s="108"/>
      <c r="M255" s="108"/>
      <c r="N255" s="108"/>
      <c r="O255" s="108"/>
      <c r="P255" s="98">
        <v>0.96563088554119303</v>
      </c>
      <c r="Q255" s="98"/>
      <c r="R255" s="98"/>
      <c r="S255" s="98"/>
      <c r="T255" s="98"/>
      <c r="U255" s="98"/>
      <c r="V255" s="98"/>
      <c r="W255" s="98"/>
      <c r="X255" s="98"/>
      <c r="Y255" s="98"/>
      <c r="Z255" s="98"/>
      <c r="AA255" s="97">
        <v>291039</v>
      </c>
      <c r="AB255" s="97"/>
      <c r="AC255" s="97"/>
      <c r="AD255" s="97"/>
      <c r="AE255" s="97"/>
      <c r="AF255" s="97"/>
      <c r="AG255" s="97"/>
      <c r="AH255" s="97"/>
      <c r="AI255" s="97"/>
      <c r="AJ255" s="97"/>
      <c r="AK255" s="98">
        <v>0.97770394657278403</v>
      </c>
      <c r="AL255" s="98"/>
      <c r="AM255" s="98"/>
      <c r="AN255" s="98"/>
      <c r="AO255" s="98"/>
      <c r="AP255" s="98"/>
      <c r="AQ255" s="98"/>
      <c r="AR255" s="98"/>
      <c r="AS255" s="98"/>
      <c r="AT255" s="98"/>
    </row>
    <row r="256" spans="2:47" s="1" customFormat="1" ht="12.3" customHeight="1" x14ac:dyDescent="0.15">
      <c r="B256" s="95" t="s">
        <v>1212</v>
      </c>
      <c r="C256" s="95"/>
      <c r="D256" s="108">
        <v>648780745.04999995</v>
      </c>
      <c r="E256" s="108"/>
      <c r="F256" s="108"/>
      <c r="G256" s="108"/>
      <c r="H256" s="108"/>
      <c r="I256" s="108"/>
      <c r="J256" s="108"/>
      <c r="K256" s="108"/>
      <c r="L256" s="108"/>
      <c r="M256" s="108"/>
      <c r="N256" s="108"/>
      <c r="O256" s="108"/>
      <c r="P256" s="98">
        <v>2.89681799630086E-2</v>
      </c>
      <c r="Q256" s="98"/>
      <c r="R256" s="98"/>
      <c r="S256" s="98"/>
      <c r="T256" s="98"/>
      <c r="U256" s="98"/>
      <c r="V256" s="98"/>
      <c r="W256" s="98"/>
      <c r="X256" s="98"/>
      <c r="Y256" s="98"/>
      <c r="Z256" s="98"/>
      <c r="AA256" s="97">
        <v>3963</v>
      </c>
      <c r="AB256" s="97"/>
      <c r="AC256" s="97"/>
      <c r="AD256" s="97"/>
      <c r="AE256" s="97"/>
      <c r="AF256" s="97"/>
      <c r="AG256" s="97"/>
      <c r="AH256" s="97"/>
      <c r="AI256" s="97"/>
      <c r="AJ256" s="97"/>
      <c r="AK256" s="98">
        <v>1.3313132398984099E-2</v>
      </c>
      <c r="AL256" s="98"/>
      <c r="AM256" s="98"/>
      <c r="AN256" s="98"/>
      <c r="AO256" s="98"/>
      <c r="AP256" s="98"/>
      <c r="AQ256" s="98"/>
      <c r="AR256" s="98"/>
      <c r="AS256" s="98"/>
      <c r="AT256" s="98"/>
    </row>
    <row r="257" spans="2:47" s="1" customFormat="1" ht="12.3" customHeight="1" x14ac:dyDescent="0.15">
      <c r="B257" s="95" t="s">
        <v>1213</v>
      </c>
      <c r="C257" s="95"/>
      <c r="D257" s="108">
        <v>120961079.04000001</v>
      </c>
      <c r="E257" s="108"/>
      <c r="F257" s="108"/>
      <c r="G257" s="108"/>
      <c r="H257" s="108"/>
      <c r="I257" s="108"/>
      <c r="J257" s="108"/>
      <c r="K257" s="108"/>
      <c r="L257" s="108"/>
      <c r="M257" s="108"/>
      <c r="N257" s="108"/>
      <c r="O257" s="108"/>
      <c r="P257" s="98">
        <v>5.4009344957985502E-3</v>
      </c>
      <c r="Q257" s="98"/>
      <c r="R257" s="98"/>
      <c r="S257" s="98"/>
      <c r="T257" s="98"/>
      <c r="U257" s="98"/>
      <c r="V257" s="98"/>
      <c r="W257" s="98"/>
      <c r="X257" s="98"/>
      <c r="Y257" s="98"/>
      <c r="Z257" s="98"/>
      <c r="AA257" s="97">
        <v>2674</v>
      </c>
      <c r="AB257" s="97"/>
      <c r="AC257" s="97"/>
      <c r="AD257" s="97"/>
      <c r="AE257" s="97"/>
      <c r="AF257" s="97"/>
      <c r="AG257" s="97"/>
      <c r="AH257" s="97"/>
      <c r="AI257" s="97"/>
      <c r="AJ257" s="97"/>
      <c r="AK257" s="98">
        <v>8.9829210282320396E-3</v>
      </c>
      <c r="AL257" s="98"/>
      <c r="AM257" s="98"/>
      <c r="AN257" s="98"/>
      <c r="AO257" s="98"/>
      <c r="AP257" s="98"/>
      <c r="AQ257" s="98"/>
      <c r="AR257" s="98"/>
      <c r="AS257" s="98"/>
      <c r="AT257" s="98"/>
    </row>
    <row r="258" spans="2:47" s="1" customFormat="1" ht="12.3" customHeight="1" x14ac:dyDescent="0.15">
      <c r="B258" s="104"/>
      <c r="C258" s="104"/>
      <c r="D258" s="109">
        <v>22396324031.349998</v>
      </c>
      <c r="E258" s="109"/>
      <c r="F258" s="109"/>
      <c r="G258" s="109"/>
      <c r="H258" s="109"/>
      <c r="I258" s="109"/>
      <c r="J258" s="109"/>
      <c r="K258" s="109"/>
      <c r="L258" s="109"/>
      <c r="M258" s="109"/>
      <c r="N258" s="109"/>
      <c r="O258" s="109"/>
      <c r="P258" s="100">
        <v>1</v>
      </c>
      <c r="Q258" s="100"/>
      <c r="R258" s="100"/>
      <c r="S258" s="100"/>
      <c r="T258" s="100"/>
      <c r="U258" s="100"/>
      <c r="V258" s="100"/>
      <c r="W258" s="100"/>
      <c r="X258" s="100"/>
      <c r="Y258" s="100"/>
      <c r="Z258" s="100"/>
      <c r="AA258" s="99">
        <v>297676</v>
      </c>
      <c r="AB258" s="99"/>
      <c r="AC258" s="99"/>
      <c r="AD258" s="99"/>
      <c r="AE258" s="99"/>
      <c r="AF258" s="99"/>
      <c r="AG258" s="99"/>
      <c r="AH258" s="99"/>
      <c r="AI258" s="99"/>
      <c r="AJ258" s="99"/>
      <c r="AK258" s="100">
        <v>1</v>
      </c>
      <c r="AL258" s="100"/>
      <c r="AM258" s="100"/>
      <c r="AN258" s="100"/>
      <c r="AO258" s="100"/>
      <c r="AP258" s="100"/>
      <c r="AQ258" s="100"/>
      <c r="AR258" s="100"/>
      <c r="AS258" s="100"/>
      <c r="AT258" s="100"/>
    </row>
    <row r="259" spans="2:47" s="1" customFormat="1" ht="9" customHeight="1" x14ac:dyDescent="0.15"/>
    <row r="260" spans="2:47" s="1" customFormat="1" ht="19.2" customHeight="1" x14ac:dyDescent="0.15">
      <c r="B260" s="80" t="s">
        <v>1258</v>
      </c>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0"/>
      <c r="AR260" s="80"/>
      <c r="AS260" s="80"/>
      <c r="AT260" s="80"/>
      <c r="AU260" s="80"/>
    </row>
    <row r="261" spans="2:47" s="1" customFormat="1" ht="7.95" customHeight="1" x14ac:dyDescent="0.15"/>
    <row r="262" spans="2:47" s="1" customFormat="1" ht="12.75" customHeight="1" x14ac:dyDescent="0.15">
      <c r="B262" s="44"/>
      <c r="C262" s="75" t="s">
        <v>1121</v>
      </c>
      <c r="D262" s="75"/>
      <c r="E262" s="75"/>
      <c r="F262" s="75"/>
      <c r="G262" s="75"/>
      <c r="H262" s="75"/>
      <c r="I262" s="75"/>
      <c r="J262" s="75"/>
      <c r="K262" s="75"/>
      <c r="L262" s="75"/>
      <c r="M262" s="75"/>
      <c r="N262" s="75"/>
      <c r="O262" s="75" t="s">
        <v>1122</v>
      </c>
      <c r="P262" s="75"/>
      <c r="Q262" s="75"/>
      <c r="R262" s="75"/>
      <c r="S262" s="75"/>
      <c r="T262" s="75"/>
      <c r="U262" s="75"/>
      <c r="V262" s="75"/>
      <c r="W262" s="75"/>
      <c r="X262" s="75"/>
      <c r="Y262" s="75"/>
      <c r="Z262" s="75" t="s">
        <v>1123</v>
      </c>
      <c r="AA262" s="75"/>
      <c r="AB262" s="75"/>
      <c r="AC262" s="75"/>
      <c r="AD262" s="75"/>
      <c r="AE262" s="75"/>
      <c r="AF262" s="75"/>
      <c r="AG262" s="75"/>
      <c r="AH262" s="75"/>
      <c r="AI262" s="75"/>
      <c r="AJ262" s="75" t="s">
        <v>1122</v>
      </c>
      <c r="AK262" s="75"/>
      <c r="AL262" s="75"/>
      <c r="AM262" s="75"/>
      <c r="AN262" s="75"/>
      <c r="AO262" s="75"/>
      <c r="AP262" s="75"/>
      <c r="AQ262" s="75"/>
      <c r="AR262" s="75"/>
      <c r="AS262" s="75"/>
    </row>
    <row r="263" spans="2:47" s="1" customFormat="1" ht="11.1" customHeight="1" x14ac:dyDescent="0.15">
      <c r="B263" s="12" t="s">
        <v>1214</v>
      </c>
      <c r="C263" s="108">
        <v>1368774109.8499999</v>
      </c>
      <c r="D263" s="108"/>
      <c r="E263" s="108"/>
      <c r="F263" s="108"/>
      <c r="G263" s="108"/>
      <c r="H263" s="108"/>
      <c r="I263" s="108"/>
      <c r="J263" s="108"/>
      <c r="K263" s="108"/>
      <c r="L263" s="108"/>
      <c r="M263" s="108"/>
      <c r="N263" s="108"/>
      <c r="O263" s="98">
        <v>6.1116016536196499E-2</v>
      </c>
      <c r="P263" s="98"/>
      <c r="Q263" s="98"/>
      <c r="R263" s="98"/>
      <c r="S263" s="98"/>
      <c r="T263" s="98"/>
      <c r="U263" s="98"/>
      <c r="V263" s="98"/>
      <c r="W263" s="98"/>
      <c r="X263" s="98"/>
      <c r="Y263" s="98"/>
      <c r="Z263" s="97">
        <v>45153</v>
      </c>
      <c r="AA263" s="97"/>
      <c r="AB263" s="97"/>
      <c r="AC263" s="97"/>
      <c r="AD263" s="97"/>
      <c r="AE263" s="97"/>
      <c r="AF263" s="97"/>
      <c r="AG263" s="97"/>
      <c r="AH263" s="97"/>
      <c r="AI263" s="97"/>
      <c r="AJ263" s="98">
        <v>0.15168505354815301</v>
      </c>
      <c r="AK263" s="98"/>
      <c r="AL263" s="98"/>
      <c r="AM263" s="98"/>
      <c r="AN263" s="98"/>
      <c r="AO263" s="98"/>
      <c r="AP263" s="98"/>
      <c r="AQ263" s="98"/>
      <c r="AR263" s="98"/>
      <c r="AS263" s="98"/>
    </row>
    <row r="264" spans="2:47" s="1" customFormat="1" ht="11.1" customHeight="1" x14ac:dyDescent="0.15">
      <c r="B264" s="12" t="s">
        <v>1215</v>
      </c>
      <c r="C264" s="108">
        <v>1750191081.6599901</v>
      </c>
      <c r="D264" s="108"/>
      <c r="E264" s="108"/>
      <c r="F264" s="108"/>
      <c r="G264" s="108"/>
      <c r="H264" s="108"/>
      <c r="I264" s="108"/>
      <c r="J264" s="108"/>
      <c r="K264" s="108"/>
      <c r="L264" s="108"/>
      <c r="M264" s="108"/>
      <c r="N264" s="108"/>
      <c r="O264" s="98">
        <v>7.8146354696873893E-2</v>
      </c>
      <c r="P264" s="98"/>
      <c r="Q264" s="98"/>
      <c r="R264" s="98"/>
      <c r="S264" s="98"/>
      <c r="T264" s="98"/>
      <c r="U264" s="98"/>
      <c r="V264" s="98"/>
      <c r="W264" s="98"/>
      <c r="X264" s="98"/>
      <c r="Y264" s="98"/>
      <c r="Z264" s="97">
        <v>39531</v>
      </c>
      <c r="AA264" s="97"/>
      <c r="AB264" s="97"/>
      <c r="AC264" s="97"/>
      <c r="AD264" s="97"/>
      <c r="AE264" s="97"/>
      <c r="AF264" s="97"/>
      <c r="AG264" s="97"/>
      <c r="AH264" s="97"/>
      <c r="AI264" s="97"/>
      <c r="AJ264" s="98">
        <v>0.132798747631653</v>
      </c>
      <c r="AK264" s="98"/>
      <c r="AL264" s="98"/>
      <c r="AM264" s="98"/>
      <c r="AN264" s="98"/>
      <c r="AO264" s="98"/>
      <c r="AP264" s="98"/>
      <c r="AQ264" s="98"/>
      <c r="AR264" s="98"/>
      <c r="AS264" s="98"/>
    </row>
    <row r="265" spans="2:47" s="1" customFormat="1" ht="11.1" customHeight="1" x14ac:dyDescent="0.15">
      <c r="B265" s="12" t="s">
        <v>1216</v>
      </c>
      <c r="C265" s="108">
        <v>2293502075.2000098</v>
      </c>
      <c r="D265" s="108"/>
      <c r="E265" s="108"/>
      <c r="F265" s="108"/>
      <c r="G265" s="108"/>
      <c r="H265" s="108"/>
      <c r="I265" s="108"/>
      <c r="J265" s="108"/>
      <c r="K265" s="108"/>
      <c r="L265" s="108"/>
      <c r="M265" s="108"/>
      <c r="N265" s="108"/>
      <c r="O265" s="98">
        <v>0.102405290796365</v>
      </c>
      <c r="P265" s="98"/>
      <c r="Q265" s="98"/>
      <c r="R265" s="98"/>
      <c r="S265" s="98"/>
      <c r="T265" s="98"/>
      <c r="U265" s="98"/>
      <c r="V265" s="98"/>
      <c r="W265" s="98"/>
      <c r="X265" s="98"/>
      <c r="Y265" s="98"/>
      <c r="Z265" s="97">
        <v>40715</v>
      </c>
      <c r="AA265" s="97"/>
      <c r="AB265" s="97"/>
      <c r="AC265" s="97"/>
      <c r="AD265" s="97"/>
      <c r="AE265" s="97"/>
      <c r="AF265" s="97"/>
      <c r="AG265" s="97"/>
      <c r="AH265" s="97"/>
      <c r="AI265" s="97"/>
      <c r="AJ265" s="98">
        <v>0.136776226501297</v>
      </c>
      <c r="AK265" s="98"/>
      <c r="AL265" s="98"/>
      <c r="AM265" s="98"/>
      <c r="AN265" s="98"/>
      <c r="AO265" s="98"/>
      <c r="AP265" s="98"/>
      <c r="AQ265" s="98"/>
      <c r="AR265" s="98"/>
      <c r="AS265" s="98"/>
    </row>
    <row r="266" spans="2:47" s="1" customFormat="1" ht="11.1" customHeight="1" x14ac:dyDescent="0.15">
      <c r="B266" s="12" t="s">
        <v>1217</v>
      </c>
      <c r="C266" s="108">
        <v>2764202101.1799698</v>
      </c>
      <c r="D266" s="108"/>
      <c r="E266" s="108"/>
      <c r="F266" s="108"/>
      <c r="G266" s="108"/>
      <c r="H266" s="108"/>
      <c r="I266" s="108"/>
      <c r="J266" s="108"/>
      <c r="K266" s="108"/>
      <c r="L266" s="108"/>
      <c r="M266" s="108"/>
      <c r="N266" s="108"/>
      <c r="O266" s="98">
        <v>0.12342213379797</v>
      </c>
      <c r="P266" s="98"/>
      <c r="Q266" s="98"/>
      <c r="R266" s="98"/>
      <c r="S266" s="98"/>
      <c r="T266" s="98"/>
      <c r="U266" s="98"/>
      <c r="V266" s="98"/>
      <c r="W266" s="98"/>
      <c r="X266" s="98"/>
      <c r="Y266" s="98"/>
      <c r="Z266" s="97">
        <v>40639</v>
      </c>
      <c r="AA266" s="97"/>
      <c r="AB266" s="97"/>
      <c r="AC266" s="97"/>
      <c r="AD266" s="97"/>
      <c r="AE266" s="97"/>
      <c r="AF266" s="97"/>
      <c r="AG266" s="97"/>
      <c r="AH266" s="97"/>
      <c r="AI266" s="97"/>
      <c r="AJ266" s="98">
        <v>0.136520915357637</v>
      </c>
      <c r="AK266" s="98"/>
      <c r="AL266" s="98"/>
      <c r="AM266" s="98"/>
      <c r="AN266" s="98"/>
      <c r="AO266" s="98"/>
      <c r="AP266" s="98"/>
      <c r="AQ266" s="98"/>
      <c r="AR266" s="98"/>
      <c r="AS266" s="98"/>
    </row>
    <row r="267" spans="2:47" s="1" customFormat="1" ht="11.1" customHeight="1" x14ac:dyDescent="0.15">
      <c r="B267" s="12" t="s">
        <v>1218</v>
      </c>
      <c r="C267" s="108">
        <v>3027985389.68999</v>
      </c>
      <c r="D267" s="108"/>
      <c r="E267" s="108"/>
      <c r="F267" s="108"/>
      <c r="G267" s="108"/>
      <c r="H267" s="108"/>
      <c r="I267" s="108"/>
      <c r="J267" s="108"/>
      <c r="K267" s="108"/>
      <c r="L267" s="108"/>
      <c r="M267" s="108"/>
      <c r="N267" s="108"/>
      <c r="O267" s="98">
        <v>0.13520010629652701</v>
      </c>
      <c r="P267" s="98"/>
      <c r="Q267" s="98"/>
      <c r="R267" s="98"/>
      <c r="S267" s="98"/>
      <c r="T267" s="98"/>
      <c r="U267" s="98"/>
      <c r="V267" s="98"/>
      <c r="W267" s="98"/>
      <c r="X267" s="98"/>
      <c r="Y267" s="98"/>
      <c r="Z267" s="97">
        <v>37348</v>
      </c>
      <c r="AA267" s="97"/>
      <c r="AB267" s="97"/>
      <c r="AC267" s="97"/>
      <c r="AD267" s="97"/>
      <c r="AE267" s="97"/>
      <c r="AF267" s="97"/>
      <c r="AG267" s="97"/>
      <c r="AH267" s="97"/>
      <c r="AI267" s="97"/>
      <c r="AJ267" s="98">
        <v>0.125465270965748</v>
      </c>
      <c r="AK267" s="98"/>
      <c r="AL267" s="98"/>
      <c r="AM267" s="98"/>
      <c r="AN267" s="98"/>
      <c r="AO267" s="98"/>
      <c r="AP267" s="98"/>
      <c r="AQ267" s="98"/>
      <c r="AR267" s="98"/>
      <c r="AS267" s="98"/>
    </row>
    <row r="268" spans="2:47" s="1" customFormat="1" ht="11.1" customHeight="1" x14ac:dyDescent="0.15">
      <c r="B268" s="12" t="s">
        <v>1219</v>
      </c>
      <c r="C268" s="108">
        <v>3212844517.3499799</v>
      </c>
      <c r="D268" s="108"/>
      <c r="E268" s="108"/>
      <c r="F268" s="108"/>
      <c r="G268" s="108"/>
      <c r="H268" s="108"/>
      <c r="I268" s="108"/>
      <c r="J268" s="108"/>
      <c r="K268" s="108"/>
      <c r="L268" s="108"/>
      <c r="M268" s="108"/>
      <c r="N268" s="108"/>
      <c r="O268" s="98">
        <v>0.14345410045205201</v>
      </c>
      <c r="P268" s="98"/>
      <c r="Q268" s="98"/>
      <c r="R268" s="98"/>
      <c r="S268" s="98"/>
      <c r="T268" s="98"/>
      <c r="U268" s="98"/>
      <c r="V268" s="98"/>
      <c r="W268" s="98"/>
      <c r="X268" s="98"/>
      <c r="Y268" s="98"/>
      <c r="Z268" s="97">
        <v>33851</v>
      </c>
      <c r="AA268" s="97"/>
      <c r="AB268" s="97"/>
      <c r="AC268" s="97"/>
      <c r="AD268" s="97"/>
      <c r="AE268" s="97"/>
      <c r="AF268" s="97"/>
      <c r="AG268" s="97"/>
      <c r="AH268" s="97"/>
      <c r="AI268" s="97"/>
      <c r="AJ268" s="98">
        <v>0.11371759900025501</v>
      </c>
      <c r="AK268" s="98"/>
      <c r="AL268" s="98"/>
      <c r="AM268" s="98"/>
      <c r="AN268" s="98"/>
      <c r="AO268" s="98"/>
      <c r="AP268" s="98"/>
      <c r="AQ268" s="98"/>
      <c r="AR268" s="98"/>
      <c r="AS268" s="98"/>
    </row>
    <row r="269" spans="2:47" s="1" customFormat="1" ht="11.1" customHeight="1" x14ac:dyDescent="0.15">
      <c r="B269" s="12" t="s">
        <v>1220</v>
      </c>
      <c r="C269" s="108">
        <v>2864252936.1399999</v>
      </c>
      <c r="D269" s="108"/>
      <c r="E269" s="108"/>
      <c r="F269" s="108"/>
      <c r="G269" s="108"/>
      <c r="H269" s="108"/>
      <c r="I269" s="108"/>
      <c r="J269" s="108"/>
      <c r="K269" s="108"/>
      <c r="L269" s="108"/>
      <c r="M269" s="108"/>
      <c r="N269" s="108"/>
      <c r="O269" s="98">
        <v>0.12788942203777201</v>
      </c>
      <c r="P269" s="98"/>
      <c r="Q269" s="98"/>
      <c r="R269" s="98"/>
      <c r="S269" s="98"/>
      <c r="T269" s="98"/>
      <c r="U269" s="98"/>
      <c r="V269" s="98"/>
      <c r="W269" s="98"/>
      <c r="X269" s="98"/>
      <c r="Y269" s="98"/>
      <c r="Z269" s="97">
        <v>25504</v>
      </c>
      <c r="AA269" s="97"/>
      <c r="AB269" s="97"/>
      <c r="AC269" s="97"/>
      <c r="AD269" s="97"/>
      <c r="AE269" s="97"/>
      <c r="AF269" s="97"/>
      <c r="AG269" s="97"/>
      <c r="AH269" s="97"/>
      <c r="AI269" s="97"/>
      <c r="AJ269" s="98">
        <v>8.5677044840699296E-2</v>
      </c>
      <c r="AK269" s="98"/>
      <c r="AL269" s="98"/>
      <c r="AM269" s="98"/>
      <c r="AN269" s="98"/>
      <c r="AO269" s="98"/>
      <c r="AP269" s="98"/>
      <c r="AQ269" s="98"/>
      <c r="AR269" s="98"/>
      <c r="AS269" s="98"/>
    </row>
    <row r="270" spans="2:47" s="1" customFormat="1" ht="11.1" customHeight="1" x14ac:dyDescent="0.15">
      <c r="B270" s="12" t="s">
        <v>1221</v>
      </c>
      <c r="C270" s="108">
        <v>1994859991.95</v>
      </c>
      <c r="D270" s="108"/>
      <c r="E270" s="108"/>
      <c r="F270" s="108"/>
      <c r="G270" s="108"/>
      <c r="H270" s="108"/>
      <c r="I270" s="108"/>
      <c r="J270" s="108"/>
      <c r="K270" s="108"/>
      <c r="L270" s="108"/>
      <c r="M270" s="108"/>
      <c r="N270" s="108"/>
      <c r="O270" s="98">
        <v>8.9070866681408498E-2</v>
      </c>
      <c r="P270" s="98"/>
      <c r="Q270" s="98"/>
      <c r="R270" s="98"/>
      <c r="S270" s="98"/>
      <c r="T270" s="98"/>
      <c r="U270" s="98"/>
      <c r="V270" s="98"/>
      <c r="W270" s="98"/>
      <c r="X270" s="98"/>
      <c r="Y270" s="98"/>
      <c r="Z270" s="97">
        <v>15355</v>
      </c>
      <c r="AA270" s="97"/>
      <c r="AB270" s="97"/>
      <c r="AC270" s="97"/>
      <c r="AD270" s="97"/>
      <c r="AE270" s="97"/>
      <c r="AF270" s="97"/>
      <c r="AG270" s="97"/>
      <c r="AH270" s="97"/>
      <c r="AI270" s="97"/>
      <c r="AJ270" s="98">
        <v>5.1582929090689199E-2</v>
      </c>
      <c r="AK270" s="98"/>
      <c r="AL270" s="98"/>
      <c r="AM270" s="98"/>
      <c r="AN270" s="98"/>
      <c r="AO270" s="98"/>
      <c r="AP270" s="98"/>
      <c r="AQ270" s="98"/>
      <c r="AR270" s="98"/>
      <c r="AS270" s="98"/>
    </row>
    <row r="271" spans="2:47" s="1" customFormat="1" ht="11.1" customHeight="1" x14ac:dyDescent="0.15">
      <c r="B271" s="12" t="s">
        <v>1222</v>
      </c>
      <c r="C271" s="108">
        <v>1667788757.8399999</v>
      </c>
      <c r="D271" s="108"/>
      <c r="E271" s="108"/>
      <c r="F271" s="108"/>
      <c r="G271" s="108"/>
      <c r="H271" s="108"/>
      <c r="I271" s="108"/>
      <c r="J271" s="108"/>
      <c r="K271" s="108"/>
      <c r="L271" s="108"/>
      <c r="M271" s="108"/>
      <c r="N271" s="108"/>
      <c r="O271" s="98">
        <v>7.4467075735529797E-2</v>
      </c>
      <c r="P271" s="98"/>
      <c r="Q271" s="98"/>
      <c r="R271" s="98"/>
      <c r="S271" s="98"/>
      <c r="T271" s="98"/>
      <c r="U271" s="98"/>
      <c r="V271" s="98"/>
      <c r="W271" s="98"/>
      <c r="X271" s="98"/>
      <c r="Y271" s="98"/>
      <c r="Z271" s="97">
        <v>10414</v>
      </c>
      <c r="AA271" s="97"/>
      <c r="AB271" s="97"/>
      <c r="AC271" s="97"/>
      <c r="AD271" s="97"/>
      <c r="AE271" s="97"/>
      <c r="AF271" s="97"/>
      <c r="AG271" s="97"/>
      <c r="AH271" s="97"/>
      <c r="AI271" s="97"/>
      <c r="AJ271" s="98">
        <v>3.4984345395665098E-2</v>
      </c>
      <c r="AK271" s="98"/>
      <c r="AL271" s="98"/>
      <c r="AM271" s="98"/>
      <c r="AN271" s="98"/>
      <c r="AO271" s="98"/>
      <c r="AP271" s="98"/>
      <c r="AQ271" s="98"/>
      <c r="AR271" s="98"/>
      <c r="AS271" s="98"/>
    </row>
    <row r="272" spans="2:47" s="1" customFormat="1" ht="11.1" customHeight="1" x14ac:dyDescent="0.15">
      <c r="B272" s="12" t="s">
        <v>1223</v>
      </c>
      <c r="C272" s="108">
        <v>989483492.86000097</v>
      </c>
      <c r="D272" s="108"/>
      <c r="E272" s="108"/>
      <c r="F272" s="108"/>
      <c r="G272" s="108"/>
      <c r="H272" s="108"/>
      <c r="I272" s="108"/>
      <c r="J272" s="108"/>
      <c r="K272" s="108"/>
      <c r="L272" s="108"/>
      <c r="M272" s="108"/>
      <c r="N272" s="108"/>
      <c r="O272" s="98">
        <v>4.4180620510532898E-2</v>
      </c>
      <c r="P272" s="98"/>
      <c r="Q272" s="98"/>
      <c r="R272" s="98"/>
      <c r="S272" s="98"/>
      <c r="T272" s="98"/>
      <c r="U272" s="98"/>
      <c r="V272" s="98"/>
      <c r="W272" s="98"/>
      <c r="X272" s="98"/>
      <c r="Y272" s="98"/>
      <c r="Z272" s="97">
        <v>5601</v>
      </c>
      <c r="AA272" s="97"/>
      <c r="AB272" s="97"/>
      <c r="AC272" s="97"/>
      <c r="AD272" s="97"/>
      <c r="AE272" s="97"/>
      <c r="AF272" s="97"/>
      <c r="AG272" s="97"/>
      <c r="AH272" s="97"/>
      <c r="AI272" s="97"/>
      <c r="AJ272" s="98">
        <v>1.88157594162781E-2</v>
      </c>
      <c r="AK272" s="98"/>
      <c r="AL272" s="98"/>
      <c r="AM272" s="98"/>
      <c r="AN272" s="98"/>
      <c r="AO272" s="98"/>
      <c r="AP272" s="98"/>
      <c r="AQ272" s="98"/>
      <c r="AR272" s="98"/>
      <c r="AS272" s="98"/>
    </row>
    <row r="273" spans="2:47" s="1" customFormat="1" ht="11.1" customHeight="1" x14ac:dyDescent="0.15">
      <c r="B273" s="12" t="s">
        <v>1224</v>
      </c>
      <c r="C273" s="108">
        <v>147328513.69</v>
      </c>
      <c r="D273" s="108"/>
      <c r="E273" s="108"/>
      <c r="F273" s="108"/>
      <c r="G273" s="108"/>
      <c r="H273" s="108"/>
      <c r="I273" s="108"/>
      <c r="J273" s="108"/>
      <c r="K273" s="108"/>
      <c r="L273" s="108"/>
      <c r="M273" s="108"/>
      <c r="N273" s="108"/>
      <c r="O273" s="98">
        <v>6.5782453175696302E-3</v>
      </c>
      <c r="P273" s="98"/>
      <c r="Q273" s="98"/>
      <c r="R273" s="98"/>
      <c r="S273" s="98"/>
      <c r="T273" s="98"/>
      <c r="U273" s="98"/>
      <c r="V273" s="98"/>
      <c r="W273" s="98"/>
      <c r="X273" s="98"/>
      <c r="Y273" s="98"/>
      <c r="Z273" s="97">
        <v>1166</v>
      </c>
      <c r="AA273" s="97"/>
      <c r="AB273" s="97"/>
      <c r="AC273" s="97"/>
      <c r="AD273" s="97"/>
      <c r="AE273" s="97"/>
      <c r="AF273" s="97"/>
      <c r="AG273" s="97"/>
      <c r="AH273" s="97"/>
      <c r="AI273" s="97"/>
      <c r="AJ273" s="98">
        <v>3.91701044088203E-3</v>
      </c>
      <c r="AK273" s="98"/>
      <c r="AL273" s="98"/>
      <c r="AM273" s="98"/>
      <c r="AN273" s="98"/>
      <c r="AO273" s="98"/>
      <c r="AP273" s="98"/>
      <c r="AQ273" s="98"/>
      <c r="AR273" s="98"/>
      <c r="AS273" s="98"/>
    </row>
    <row r="274" spans="2:47" s="1" customFormat="1" ht="11.1" customHeight="1" x14ac:dyDescent="0.15">
      <c r="B274" s="12" t="s">
        <v>1225</v>
      </c>
      <c r="C274" s="108">
        <v>101365207.23999999</v>
      </c>
      <c r="D274" s="108"/>
      <c r="E274" s="108"/>
      <c r="F274" s="108"/>
      <c r="G274" s="108"/>
      <c r="H274" s="108"/>
      <c r="I274" s="108"/>
      <c r="J274" s="108"/>
      <c r="K274" s="108"/>
      <c r="L274" s="108"/>
      <c r="M274" s="108"/>
      <c r="N274" s="108"/>
      <c r="O274" s="98">
        <v>4.5259752045965704E-3</v>
      </c>
      <c r="P274" s="98"/>
      <c r="Q274" s="98"/>
      <c r="R274" s="98"/>
      <c r="S274" s="98"/>
      <c r="T274" s="98"/>
      <c r="U274" s="98"/>
      <c r="V274" s="98"/>
      <c r="W274" s="98"/>
      <c r="X274" s="98"/>
      <c r="Y274" s="98"/>
      <c r="Z274" s="97">
        <v>699</v>
      </c>
      <c r="AA274" s="97"/>
      <c r="AB274" s="97"/>
      <c r="AC274" s="97"/>
      <c r="AD274" s="97"/>
      <c r="AE274" s="97"/>
      <c r="AF274" s="97"/>
      <c r="AG274" s="97"/>
      <c r="AH274" s="97"/>
      <c r="AI274" s="97"/>
      <c r="AJ274" s="98">
        <v>2.3481906502371701E-3</v>
      </c>
      <c r="AK274" s="98"/>
      <c r="AL274" s="98"/>
      <c r="AM274" s="98"/>
      <c r="AN274" s="98"/>
      <c r="AO274" s="98"/>
      <c r="AP274" s="98"/>
      <c r="AQ274" s="98"/>
      <c r="AR274" s="98"/>
      <c r="AS274" s="98"/>
    </row>
    <row r="275" spans="2:47" s="1" customFormat="1" ht="11.1" customHeight="1" x14ac:dyDescent="0.15">
      <c r="B275" s="12" t="s">
        <v>1226</v>
      </c>
      <c r="C275" s="108">
        <v>213745856.69999999</v>
      </c>
      <c r="D275" s="108"/>
      <c r="E275" s="108"/>
      <c r="F275" s="108"/>
      <c r="G275" s="108"/>
      <c r="H275" s="108"/>
      <c r="I275" s="108"/>
      <c r="J275" s="108"/>
      <c r="K275" s="108"/>
      <c r="L275" s="108"/>
      <c r="M275" s="108"/>
      <c r="N275" s="108"/>
      <c r="O275" s="98">
        <v>9.5437919366054193E-3</v>
      </c>
      <c r="P275" s="98"/>
      <c r="Q275" s="98"/>
      <c r="R275" s="98"/>
      <c r="S275" s="98"/>
      <c r="T275" s="98"/>
      <c r="U275" s="98"/>
      <c r="V275" s="98"/>
      <c r="W275" s="98"/>
      <c r="X275" s="98"/>
      <c r="Y275" s="98"/>
      <c r="Z275" s="97">
        <v>1700</v>
      </c>
      <c r="AA275" s="97"/>
      <c r="AB275" s="97"/>
      <c r="AC275" s="97"/>
      <c r="AD275" s="97"/>
      <c r="AE275" s="97"/>
      <c r="AF275" s="97"/>
      <c r="AG275" s="97"/>
      <c r="AH275" s="97"/>
      <c r="AI275" s="97"/>
      <c r="AJ275" s="98">
        <v>5.7109071608057102E-3</v>
      </c>
      <c r="AK275" s="98"/>
      <c r="AL275" s="98"/>
      <c r="AM275" s="98"/>
      <c r="AN275" s="98"/>
      <c r="AO275" s="98"/>
      <c r="AP275" s="98"/>
      <c r="AQ275" s="98"/>
      <c r="AR275" s="98"/>
      <c r="AS275" s="98"/>
    </row>
    <row r="276" spans="2:47" s="1" customFormat="1" ht="12.75" customHeight="1" x14ac:dyDescent="0.15">
      <c r="B276" s="45"/>
      <c r="C276" s="109">
        <v>22396324031.349899</v>
      </c>
      <c r="D276" s="109"/>
      <c r="E276" s="109"/>
      <c r="F276" s="109"/>
      <c r="G276" s="109"/>
      <c r="H276" s="109"/>
      <c r="I276" s="109"/>
      <c r="J276" s="109"/>
      <c r="K276" s="109"/>
      <c r="L276" s="109"/>
      <c r="M276" s="109"/>
      <c r="N276" s="109"/>
      <c r="O276" s="100">
        <v>1</v>
      </c>
      <c r="P276" s="100"/>
      <c r="Q276" s="100"/>
      <c r="R276" s="100"/>
      <c r="S276" s="100"/>
      <c r="T276" s="100"/>
      <c r="U276" s="100"/>
      <c r="V276" s="100"/>
      <c r="W276" s="100"/>
      <c r="X276" s="100"/>
      <c r="Y276" s="100"/>
      <c r="Z276" s="99">
        <v>297676</v>
      </c>
      <c r="AA276" s="99"/>
      <c r="AB276" s="99"/>
      <c r="AC276" s="99"/>
      <c r="AD276" s="99"/>
      <c r="AE276" s="99"/>
      <c r="AF276" s="99"/>
      <c r="AG276" s="99"/>
      <c r="AH276" s="99"/>
      <c r="AI276" s="99"/>
      <c r="AJ276" s="100">
        <v>1</v>
      </c>
      <c r="AK276" s="100"/>
      <c r="AL276" s="100"/>
      <c r="AM276" s="100"/>
      <c r="AN276" s="100"/>
      <c r="AO276" s="100"/>
      <c r="AP276" s="100"/>
      <c r="AQ276" s="100"/>
      <c r="AR276" s="100"/>
      <c r="AS276" s="100"/>
    </row>
    <row r="277" spans="2:47" s="1" customFormat="1" ht="9" customHeight="1" x14ac:dyDescent="0.15"/>
    <row r="278" spans="2:47" s="1" customFormat="1" ht="19.2" customHeight="1" x14ac:dyDescent="0.15">
      <c r="B278" s="80" t="s">
        <v>1259</v>
      </c>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0"/>
      <c r="AR278" s="80"/>
      <c r="AS278" s="80"/>
      <c r="AT278" s="80"/>
      <c r="AU278" s="80"/>
    </row>
    <row r="279" spans="2:47" s="1" customFormat="1" ht="7.95" customHeight="1" x14ac:dyDescent="0.15"/>
    <row r="280" spans="2:47" s="1" customFormat="1" ht="12.75" customHeight="1" x14ac:dyDescent="0.15">
      <c r="B280" s="44"/>
      <c r="C280" s="75" t="s">
        <v>1121</v>
      </c>
      <c r="D280" s="75"/>
      <c r="E280" s="75"/>
      <c r="F280" s="75"/>
      <c r="G280" s="75"/>
      <c r="H280" s="75"/>
      <c r="I280" s="75"/>
      <c r="J280" s="75"/>
      <c r="K280" s="75"/>
      <c r="L280" s="75"/>
      <c r="M280" s="75"/>
      <c r="N280" s="75"/>
      <c r="O280" s="75" t="s">
        <v>1122</v>
      </c>
      <c r="P280" s="75"/>
      <c r="Q280" s="75"/>
      <c r="R280" s="75"/>
      <c r="S280" s="75"/>
      <c r="T280" s="75"/>
      <c r="U280" s="75"/>
      <c r="V280" s="75"/>
      <c r="W280" s="75"/>
      <c r="X280" s="75"/>
      <c r="Y280" s="75"/>
      <c r="Z280" s="75" t="s">
        <v>1123</v>
      </c>
      <c r="AA280" s="75"/>
      <c r="AB280" s="75"/>
      <c r="AC280" s="75"/>
      <c r="AD280" s="75"/>
      <c r="AE280" s="75"/>
      <c r="AF280" s="75"/>
      <c r="AG280" s="75"/>
      <c r="AH280" s="75"/>
      <c r="AI280" s="75"/>
      <c r="AJ280" s="75" t="s">
        <v>1122</v>
      </c>
      <c r="AK280" s="75"/>
      <c r="AL280" s="75"/>
      <c r="AM280" s="75"/>
      <c r="AN280" s="75"/>
      <c r="AO280" s="75"/>
      <c r="AP280" s="75"/>
      <c r="AQ280" s="75"/>
      <c r="AR280" s="75"/>
      <c r="AS280" s="75"/>
    </row>
    <row r="281" spans="2:47" s="1" customFormat="1" ht="11.1" customHeight="1" x14ac:dyDescent="0.15">
      <c r="B281" s="12" t="s">
        <v>1214</v>
      </c>
      <c r="C281" s="108">
        <v>1000551740.3200001</v>
      </c>
      <c r="D281" s="108"/>
      <c r="E281" s="108"/>
      <c r="F281" s="108"/>
      <c r="G281" s="108"/>
      <c r="H281" s="108"/>
      <c r="I281" s="108"/>
      <c r="J281" s="108"/>
      <c r="K281" s="108"/>
      <c r="L281" s="108"/>
      <c r="M281" s="108"/>
      <c r="N281" s="108"/>
      <c r="O281" s="98">
        <v>4.4674819801653602E-2</v>
      </c>
      <c r="P281" s="98"/>
      <c r="Q281" s="98"/>
      <c r="R281" s="98"/>
      <c r="S281" s="98"/>
      <c r="T281" s="98"/>
      <c r="U281" s="98"/>
      <c r="V281" s="98"/>
      <c r="W281" s="98"/>
      <c r="X281" s="98"/>
      <c r="Y281" s="98"/>
      <c r="Z281" s="97">
        <v>30848</v>
      </c>
      <c r="AA281" s="97"/>
      <c r="AB281" s="97"/>
      <c r="AC281" s="97"/>
      <c r="AD281" s="97"/>
      <c r="AE281" s="97"/>
      <c r="AF281" s="97"/>
      <c r="AG281" s="97"/>
      <c r="AH281" s="97"/>
      <c r="AI281" s="97"/>
      <c r="AJ281" s="98">
        <v>0.10362944946855</v>
      </c>
      <c r="AK281" s="98"/>
      <c r="AL281" s="98"/>
      <c r="AM281" s="98"/>
      <c r="AN281" s="98"/>
      <c r="AO281" s="98"/>
      <c r="AP281" s="98"/>
      <c r="AQ281" s="98"/>
      <c r="AR281" s="98"/>
      <c r="AS281" s="98"/>
    </row>
    <row r="282" spans="2:47" s="1" customFormat="1" ht="11.1" customHeight="1" x14ac:dyDescent="0.15">
      <c r="B282" s="12" t="s">
        <v>1215</v>
      </c>
      <c r="C282" s="108">
        <v>1176356881.76999</v>
      </c>
      <c r="D282" s="108"/>
      <c r="E282" s="108"/>
      <c r="F282" s="108"/>
      <c r="G282" s="108"/>
      <c r="H282" s="108"/>
      <c r="I282" s="108"/>
      <c r="J282" s="108"/>
      <c r="K282" s="108"/>
      <c r="L282" s="108"/>
      <c r="M282" s="108"/>
      <c r="N282" s="108"/>
      <c r="O282" s="98">
        <v>5.2524551802490098E-2</v>
      </c>
      <c r="P282" s="98"/>
      <c r="Q282" s="98"/>
      <c r="R282" s="98"/>
      <c r="S282" s="98"/>
      <c r="T282" s="98"/>
      <c r="U282" s="98"/>
      <c r="V282" s="98"/>
      <c r="W282" s="98"/>
      <c r="X282" s="98"/>
      <c r="Y282" s="98"/>
      <c r="Z282" s="97">
        <v>29962</v>
      </c>
      <c r="AA282" s="97"/>
      <c r="AB282" s="97"/>
      <c r="AC282" s="97"/>
      <c r="AD282" s="97"/>
      <c r="AE282" s="97"/>
      <c r="AF282" s="97"/>
      <c r="AG282" s="97"/>
      <c r="AH282" s="97"/>
      <c r="AI282" s="97"/>
      <c r="AJ282" s="98">
        <v>0.10065305903062401</v>
      </c>
      <c r="AK282" s="98"/>
      <c r="AL282" s="98"/>
      <c r="AM282" s="98"/>
      <c r="AN282" s="98"/>
      <c r="AO282" s="98"/>
      <c r="AP282" s="98"/>
      <c r="AQ282" s="98"/>
      <c r="AR282" s="98"/>
      <c r="AS282" s="98"/>
    </row>
    <row r="283" spans="2:47" s="1" customFormat="1" ht="11.1" customHeight="1" x14ac:dyDescent="0.15">
      <c r="B283" s="12" t="s">
        <v>1216</v>
      </c>
      <c r="C283" s="108">
        <v>1591079180.1200099</v>
      </c>
      <c r="D283" s="108"/>
      <c r="E283" s="108"/>
      <c r="F283" s="108"/>
      <c r="G283" s="108"/>
      <c r="H283" s="108"/>
      <c r="I283" s="108"/>
      <c r="J283" s="108"/>
      <c r="K283" s="108"/>
      <c r="L283" s="108"/>
      <c r="M283" s="108"/>
      <c r="N283" s="108"/>
      <c r="O283" s="98">
        <v>7.1041978937831304E-2</v>
      </c>
      <c r="P283" s="98"/>
      <c r="Q283" s="98"/>
      <c r="R283" s="98"/>
      <c r="S283" s="98"/>
      <c r="T283" s="98"/>
      <c r="U283" s="98"/>
      <c r="V283" s="98"/>
      <c r="W283" s="98"/>
      <c r="X283" s="98"/>
      <c r="Y283" s="98"/>
      <c r="Z283" s="97">
        <v>32084</v>
      </c>
      <c r="AA283" s="97"/>
      <c r="AB283" s="97"/>
      <c r="AC283" s="97"/>
      <c r="AD283" s="97"/>
      <c r="AE283" s="97"/>
      <c r="AF283" s="97"/>
      <c r="AG283" s="97"/>
      <c r="AH283" s="97"/>
      <c r="AI283" s="97"/>
      <c r="AJ283" s="98">
        <v>0.10778161491017101</v>
      </c>
      <c r="AK283" s="98"/>
      <c r="AL283" s="98"/>
      <c r="AM283" s="98"/>
      <c r="AN283" s="98"/>
      <c r="AO283" s="98"/>
      <c r="AP283" s="98"/>
      <c r="AQ283" s="98"/>
      <c r="AR283" s="98"/>
      <c r="AS283" s="98"/>
    </row>
    <row r="284" spans="2:47" s="1" customFormat="1" ht="11.1" customHeight="1" x14ac:dyDescent="0.15">
      <c r="B284" s="12" t="s">
        <v>1217</v>
      </c>
      <c r="C284" s="108">
        <v>2163100659.4899998</v>
      </c>
      <c r="D284" s="108"/>
      <c r="E284" s="108"/>
      <c r="F284" s="108"/>
      <c r="G284" s="108"/>
      <c r="H284" s="108"/>
      <c r="I284" s="108"/>
      <c r="J284" s="108"/>
      <c r="K284" s="108"/>
      <c r="L284" s="108"/>
      <c r="M284" s="108"/>
      <c r="N284" s="108"/>
      <c r="O284" s="98">
        <v>9.6582843526559506E-2</v>
      </c>
      <c r="P284" s="98"/>
      <c r="Q284" s="98"/>
      <c r="R284" s="98"/>
      <c r="S284" s="98"/>
      <c r="T284" s="98"/>
      <c r="U284" s="98"/>
      <c r="V284" s="98"/>
      <c r="W284" s="98"/>
      <c r="X284" s="98"/>
      <c r="Y284" s="98"/>
      <c r="Z284" s="97">
        <v>36268</v>
      </c>
      <c r="AA284" s="97"/>
      <c r="AB284" s="97"/>
      <c r="AC284" s="97"/>
      <c r="AD284" s="97"/>
      <c r="AE284" s="97"/>
      <c r="AF284" s="97"/>
      <c r="AG284" s="97"/>
      <c r="AH284" s="97"/>
      <c r="AI284" s="97"/>
      <c r="AJ284" s="98">
        <v>0.12183716524006</v>
      </c>
      <c r="AK284" s="98"/>
      <c r="AL284" s="98"/>
      <c r="AM284" s="98"/>
      <c r="AN284" s="98"/>
      <c r="AO284" s="98"/>
      <c r="AP284" s="98"/>
      <c r="AQ284" s="98"/>
      <c r="AR284" s="98"/>
      <c r="AS284" s="98"/>
    </row>
    <row r="285" spans="2:47" s="1" customFormat="1" ht="11.1" customHeight="1" x14ac:dyDescent="0.15">
      <c r="B285" s="12" t="s">
        <v>1218</v>
      </c>
      <c r="C285" s="108">
        <v>2601576606.98001</v>
      </c>
      <c r="D285" s="108"/>
      <c r="E285" s="108"/>
      <c r="F285" s="108"/>
      <c r="G285" s="108"/>
      <c r="H285" s="108"/>
      <c r="I285" s="108"/>
      <c r="J285" s="108"/>
      <c r="K285" s="108"/>
      <c r="L285" s="108"/>
      <c r="M285" s="108"/>
      <c r="N285" s="108"/>
      <c r="O285" s="98">
        <v>0.11616087547842099</v>
      </c>
      <c r="P285" s="98"/>
      <c r="Q285" s="98"/>
      <c r="R285" s="98"/>
      <c r="S285" s="98"/>
      <c r="T285" s="98"/>
      <c r="U285" s="98"/>
      <c r="V285" s="98"/>
      <c r="W285" s="98"/>
      <c r="X285" s="98"/>
      <c r="Y285" s="98"/>
      <c r="Z285" s="97">
        <v>37055</v>
      </c>
      <c r="AA285" s="97"/>
      <c r="AB285" s="97"/>
      <c r="AC285" s="97"/>
      <c r="AD285" s="97"/>
      <c r="AE285" s="97"/>
      <c r="AF285" s="97"/>
      <c r="AG285" s="97"/>
      <c r="AH285" s="97"/>
      <c r="AI285" s="97"/>
      <c r="AJ285" s="98">
        <v>0.124480979319797</v>
      </c>
      <c r="AK285" s="98"/>
      <c r="AL285" s="98"/>
      <c r="AM285" s="98"/>
      <c r="AN285" s="98"/>
      <c r="AO285" s="98"/>
      <c r="AP285" s="98"/>
      <c r="AQ285" s="98"/>
      <c r="AR285" s="98"/>
      <c r="AS285" s="98"/>
    </row>
    <row r="286" spans="2:47" s="1" customFormat="1" ht="11.1" customHeight="1" x14ac:dyDescent="0.15">
      <c r="B286" s="12" t="s">
        <v>1219</v>
      </c>
      <c r="C286" s="108">
        <v>3032253074.6199598</v>
      </c>
      <c r="D286" s="108"/>
      <c r="E286" s="108"/>
      <c r="F286" s="108"/>
      <c r="G286" s="108"/>
      <c r="H286" s="108"/>
      <c r="I286" s="108"/>
      <c r="J286" s="108"/>
      <c r="K286" s="108"/>
      <c r="L286" s="108"/>
      <c r="M286" s="108"/>
      <c r="N286" s="108"/>
      <c r="O286" s="98">
        <v>0.13539065921601601</v>
      </c>
      <c r="P286" s="98"/>
      <c r="Q286" s="98"/>
      <c r="R286" s="98"/>
      <c r="S286" s="98"/>
      <c r="T286" s="98"/>
      <c r="U286" s="98"/>
      <c r="V286" s="98"/>
      <c r="W286" s="98"/>
      <c r="X286" s="98"/>
      <c r="Y286" s="98"/>
      <c r="Z286" s="97">
        <v>38102</v>
      </c>
      <c r="AA286" s="97"/>
      <c r="AB286" s="97"/>
      <c r="AC286" s="97"/>
      <c r="AD286" s="97"/>
      <c r="AE286" s="97"/>
      <c r="AF286" s="97"/>
      <c r="AG286" s="97"/>
      <c r="AH286" s="97"/>
      <c r="AI286" s="97"/>
      <c r="AJ286" s="98">
        <v>0.127998226259423</v>
      </c>
      <c r="AK286" s="98"/>
      <c r="AL286" s="98"/>
      <c r="AM286" s="98"/>
      <c r="AN286" s="98"/>
      <c r="AO286" s="98"/>
      <c r="AP286" s="98"/>
      <c r="AQ286" s="98"/>
      <c r="AR286" s="98"/>
      <c r="AS286" s="98"/>
    </row>
    <row r="287" spans="2:47" s="1" customFormat="1" ht="11.1" customHeight="1" x14ac:dyDescent="0.15">
      <c r="B287" s="12" t="s">
        <v>1220</v>
      </c>
      <c r="C287" s="108">
        <v>3556968800.3600001</v>
      </c>
      <c r="D287" s="108"/>
      <c r="E287" s="108"/>
      <c r="F287" s="108"/>
      <c r="G287" s="108"/>
      <c r="H287" s="108"/>
      <c r="I287" s="108"/>
      <c r="J287" s="108"/>
      <c r="K287" s="108"/>
      <c r="L287" s="108"/>
      <c r="M287" s="108"/>
      <c r="N287" s="108"/>
      <c r="O287" s="98">
        <v>0.15881931317751199</v>
      </c>
      <c r="P287" s="98"/>
      <c r="Q287" s="98"/>
      <c r="R287" s="98"/>
      <c r="S287" s="98"/>
      <c r="T287" s="98"/>
      <c r="U287" s="98"/>
      <c r="V287" s="98"/>
      <c r="W287" s="98"/>
      <c r="X287" s="98"/>
      <c r="Y287" s="98"/>
      <c r="Z287" s="97">
        <v>37807</v>
      </c>
      <c r="AA287" s="97"/>
      <c r="AB287" s="97"/>
      <c r="AC287" s="97"/>
      <c r="AD287" s="97"/>
      <c r="AE287" s="97"/>
      <c r="AF287" s="97"/>
      <c r="AG287" s="97"/>
      <c r="AH287" s="97"/>
      <c r="AI287" s="97"/>
      <c r="AJ287" s="98">
        <v>0.127007215899166</v>
      </c>
      <c r="AK287" s="98"/>
      <c r="AL287" s="98"/>
      <c r="AM287" s="98"/>
      <c r="AN287" s="98"/>
      <c r="AO287" s="98"/>
      <c r="AP287" s="98"/>
      <c r="AQ287" s="98"/>
      <c r="AR287" s="98"/>
      <c r="AS287" s="98"/>
    </row>
    <row r="288" spans="2:47" s="1" customFormat="1" ht="11.1" customHeight="1" x14ac:dyDescent="0.15">
      <c r="B288" s="12" t="s">
        <v>1221</v>
      </c>
      <c r="C288" s="108">
        <v>3524161823.8299599</v>
      </c>
      <c r="D288" s="108"/>
      <c r="E288" s="108"/>
      <c r="F288" s="108"/>
      <c r="G288" s="108"/>
      <c r="H288" s="108"/>
      <c r="I288" s="108"/>
      <c r="J288" s="108"/>
      <c r="K288" s="108"/>
      <c r="L288" s="108"/>
      <c r="M288" s="108"/>
      <c r="N288" s="108"/>
      <c r="O288" s="98">
        <v>0.15735447562273699</v>
      </c>
      <c r="P288" s="98"/>
      <c r="Q288" s="98"/>
      <c r="R288" s="98"/>
      <c r="S288" s="98"/>
      <c r="T288" s="98"/>
      <c r="U288" s="98"/>
      <c r="V288" s="98"/>
      <c r="W288" s="98"/>
      <c r="X288" s="98"/>
      <c r="Y288" s="98"/>
      <c r="Z288" s="97">
        <v>30015</v>
      </c>
      <c r="AA288" s="97"/>
      <c r="AB288" s="97"/>
      <c r="AC288" s="97"/>
      <c r="AD288" s="97"/>
      <c r="AE288" s="97"/>
      <c r="AF288" s="97"/>
      <c r="AG288" s="97"/>
      <c r="AH288" s="97"/>
      <c r="AI288" s="97"/>
      <c r="AJ288" s="98">
        <v>0.100831104959755</v>
      </c>
      <c r="AK288" s="98"/>
      <c r="AL288" s="98"/>
      <c r="AM288" s="98"/>
      <c r="AN288" s="98"/>
      <c r="AO288" s="98"/>
      <c r="AP288" s="98"/>
      <c r="AQ288" s="98"/>
      <c r="AR288" s="98"/>
      <c r="AS288" s="98"/>
    </row>
    <row r="289" spans="2:47" s="1" customFormat="1" ht="11.1" customHeight="1" x14ac:dyDescent="0.15">
      <c r="B289" s="12" t="s">
        <v>1222</v>
      </c>
      <c r="C289" s="108">
        <v>2080590226.8699999</v>
      </c>
      <c r="D289" s="108"/>
      <c r="E289" s="108"/>
      <c r="F289" s="108"/>
      <c r="G289" s="108"/>
      <c r="H289" s="108"/>
      <c r="I289" s="108"/>
      <c r="J289" s="108"/>
      <c r="K289" s="108"/>
      <c r="L289" s="108"/>
      <c r="M289" s="108"/>
      <c r="N289" s="108"/>
      <c r="O289" s="98">
        <v>9.2898737487349795E-2</v>
      </c>
      <c r="P289" s="98"/>
      <c r="Q289" s="98"/>
      <c r="R289" s="98"/>
      <c r="S289" s="98"/>
      <c r="T289" s="98"/>
      <c r="U289" s="98"/>
      <c r="V289" s="98"/>
      <c r="W289" s="98"/>
      <c r="X289" s="98"/>
      <c r="Y289" s="98"/>
      <c r="Z289" s="97">
        <v>14041</v>
      </c>
      <c r="AA289" s="97"/>
      <c r="AB289" s="97"/>
      <c r="AC289" s="97"/>
      <c r="AD289" s="97"/>
      <c r="AE289" s="97"/>
      <c r="AF289" s="97"/>
      <c r="AG289" s="97"/>
      <c r="AH289" s="97"/>
      <c r="AI289" s="97"/>
      <c r="AJ289" s="98">
        <v>4.7168733791101702E-2</v>
      </c>
      <c r="AK289" s="98"/>
      <c r="AL289" s="98"/>
      <c r="AM289" s="98"/>
      <c r="AN289" s="98"/>
      <c r="AO289" s="98"/>
      <c r="AP289" s="98"/>
      <c r="AQ289" s="98"/>
      <c r="AR289" s="98"/>
      <c r="AS289" s="98"/>
    </row>
    <row r="290" spans="2:47" s="1" customFormat="1" ht="11.1" customHeight="1" x14ac:dyDescent="0.15">
      <c r="B290" s="12" t="s">
        <v>1223</v>
      </c>
      <c r="C290" s="108">
        <v>1061575780.49</v>
      </c>
      <c r="D290" s="108"/>
      <c r="E290" s="108"/>
      <c r="F290" s="108"/>
      <c r="G290" s="108"/>
      <c r="H290" s="108"/>
      <c r="I290" s="108"/>
      <c r="J290" s="108"/>
      <c r="K290" s="108"/>
      <c r="L290" s="108"/>
      <c r="M290" s="108"/>
      <c r="N290" s="108"/>
      <c r="O290" s="98">
        <v>4.7399554453848101E-2</v>
      </c>
      <c r="P290" s="98"/>
      <c r="Q290" s="98"/>
      <c r="R290" s="98"/>
      <c r="S290" s="98"/>
      <c r="T290" s="98"/>
      <c r="U290" s="98"/>
      <c r="V290" s="98"/>
      <c r="W290" s="98"/>
      <c r="X290" s="98"/>
      <c r="Y290" s="98"/>
      <c r="Z290" s="97">
        <v>6311</v>
      </c>
      <c r="AA290" s="97"/>
      <c r="AB290" s="97"/>
      <c r="AC290" s="97"/>
      <c r="AD290" s="97"/>
      <c r="AE290" s="97"/>
      <c r="AF290" s="97"/>
      <c r="AG290" s="97"/>
      <c r="AH290" s="97"/>
      <c r="AI290" s="97"/>
      <c r="AJ290" s="98">
        <v>2.1200902995202799E-2</v>
      </c>
      <c r="AK290" s="98"/>
      <c r="AL290" s="98"/>
      <c r="AM290" s="98"/>
      <c r="AN290" s="98"/>
      <c r="AO290" s="98"/>
      <c r="AP290" s="98"/>
      <c r="AQ290" s="98"/>
      <c r="AR290" s="98"/>
      <c r="AS290" s="98"/>
    </row>
    <row r="291" spans="2:47" s="1" customFormat="1" ht="11.1" customHeight="1" x14ac:dyDescent="0.15">
      <c r="B291" s="12" t="s">
        <v>1224</v>
      </c>
      <c r="C291" s="108">
        <v>180292064.34</v>
      </c>
      <c r="D291" s="108"/>
      <c r="E291" s="108"/>
      <c r="F291" s="108"/>
      <c r="G291" s="108"/>
      <c r="H291" s="108"/>
      <c r="I291" s="108"/>
      <c r="J291" s="108"/>
      <c r="K291" s="108"/>
      <c r="L291" s="108"/>
      <c r="M291" s="108"/>
      <c r="N291" s="108"/>
      <c r="O291" s="98">
        <v>8.0500739356883302E-3</v>
      </c>
      <c r="P291" s="98"/>
      <c r="Q291" s="98"/>
      <c r="R291" s="98"/>
      <c r="S291" s="98"/>
      <c r="T291" s="98"/>
      <c r="U291" s="98"/>
      <c r="V291" s="98"/>
      <c r="W291" s="98"/>
      <c r="X291" s="98"/>
      <c r="Y291" s="98"/>
      <c r="Z291" s="97">
        <v>1575</v>
      </c>
      <c r="AA291" s="97"/>
      <c r="AB291" s="97"/>
      <c r="AC291" s="97"/>
      <c r="AD291" s="97"/>
      <c r="AE291" s="97"/>
      <c r="AF291" s="97"/>
      <c r="AG291" s="97"/>
      <c r="AH291" s="97"/>
      <c r="AI291" s="97"/>
      <c r="AJ291" s="98">
        <v>5.2909875166288201E-3</v>
      </c>
      <c r="AK291" s="98"/>
      <c r="AL291" s="98"/>
      <c r="AM291" s="98"/>
      <c r="AN291" s="98"/>
      <c r="AO291" s="98"/>
      <c r="AP291" s="98"/>
      <c r="AQ291" s="98"/>
      <c r="AR291" s="98"/>
      <c r="AS291" s="98"/>
    </row>
    <row r="292" spans="2:47" s="1" customFormat="1" ht="11.1" customHeight="1" x14ac:dyDescent="0.15">
      <c r="B292" s="12" t="s">
        <v>1225</v>
      </c>
      <c r="C292" s="108">
        <v>116019622.86</v>
      </c>
      <c r="D292" s="108"/>
      <c r="E292" s="108"/>
      <c r="F292" s="108"/>
      <c r="G292" s="108"/>
      <c r="H292" s="108"/>
      <c r="I292" s="108"/>
      <c r="J292" s="108"/>
      <c r="K292" s="108"/>
      <c r="L292" s="108"/>
      <c r="M292" s="108"/>
      <c r="N292" s="108"/>
      <c r="O292" s="98">
        <v>5.1802975656897099E-3</v>
      </c>
      <c r="P292" s="98"/>
      <c r="Q292" s="98"/>
      <c r="R292" s="98"/>
      <c r="S292" s="98"/>
      <c r="T292" s="98"/>
      <c r="U292" s="98"/>
      <c r="V292" s="98"/>
      <c r="W292" s="98"/>
      <c r="X292" s="98"/>
      <c r="Y292" s="98"/>
      <c r="Z292" s="97">
        <v>1031</v>
      </c>
      <c r="AA292" s="97"/>
      <c r="AB292" s="97"/>
      <c r="AC292" s="97"/>
      <c r="AD292" s="97"/>
      <c r="AE292" s="97"/>
      <c r="AF292" s="97"/>
      <c r="AG292" s="97"/>
      <c r="AH292" s="97"/>
      <c r="AI292" s="97"/>
      <c r="AJ292" s="98">
        <v>3.4634972251709902E-3</v>
      </c>
      <c r="AK292" s="98"/>
      <c r="AL292" s="98"/>
      <c r="AM292" s="98"/>
      <c r="AN292" s="98"/>
      <c r="AO292" s="98"/>
      <c r="AP292" s="98"/>
      <c r="AQ292" s="98"/>
      <c r="AR292" s="98"/>
      <c r="AS292" s="98"/>
    </row>
    <row r="293" spans="2:47" s="1" customFormat="1" ht="11.1" customHeight="1" x14ac:dyDescent="0.15">
      <c r="B293" s="12" t="s">
        <v>1226</v>
      </c>
      <c r="C293" s="108">
        <v>311797569.30000001</v>
      </c>
      <c r="D293" s="108"/>
      <c r="E293" s="108"/>
      <c r="F293" s="108"/>
      <c r="G293" s="108"/>
      <c r="H293" s="108"/>
      <c r="I293" s="108"/>
      <c r="J293" s="108"/>
      <c r="K293" s="108"/>
      <c r="L293" s="108"/>
      <c r="M293" s="108"/>
      <c r="N293" s="108"/>
      <c r="O293" s="98">
        <v>1.3921818994204201E-2</v>
      </c>
      <c r="P293" s="98"/>
      <c r="Q293" s="98"/>
      <c r="R293" s="98"/>
      <c r="S293" s="98"/>
      <c r="T293" s="98"/>
      <c r="U293" s="98"/>
      <c r="V293" s="98"/>
      <c r="W293" s="98"/>
      <c r="X293" s="98"/>
      <c r="Y293" s="98"/>
      <c r="Z293" s="97">
        <v>2577</v>
      </c>
      <c r="AA293" s="97"/>
      <c r="AB293" s="97"/>
      <c r="AC293" s="97"/>
      <c r="AD293" s="97"/>
      <c r="AE293" s="97"/>
      <c r="AF293" s="97"/>
      <c r="AG293" s="97"/>
      <c r="AH293" s="97"/>
      <c r="AI293" s="97"/>
      <c r="AJ293" s="98">
        <v>8.6570633843507695E-3</v>
      </c>
      <c r="AK293" s="98"/>
      <c r="AL293" s="98"/>
      <c r="AM293" s="98"/>
      <c r="AN293" s="98"/>
      <c r="AO293" s="98"/>
      <c r="AP293" s="98"/>
      <c r="AQ293" s="98"/>
      <c r="AR293" s="98"/>
      <c r="AS293" s="98"/>
    </row>
    <row r="294" spans="2:47" s="1" customFormat="1" ht="12.75" customHeight="1" x14ac:dyDescent="0.15">
      <c r="B294" s="45"/>
      <c r="C294" s="109">
        <v>22396324031.349899</v>
      </c>
      <c r="D294" s="109"/>
      <c r="E294" s="109"/>
      <c r="F294" s="109"/>
      <c r="G294" s="109"/>
      <c r="H294" s="109"/>
      <c r="I294" s="109"/>
      <c r="J294" s="109"/>
      <c r="K294" s="109"/>
      <c r="L294" s="109"/>
      <c r="M294" s="109"/>
      <c r="N294" s="109"/>
      <c r="O294" s="100">
        <v>1</v>
      </c>
      <c r="P294" s="100"/>
      <c r="Q294" s="100"/>
      <c r="R294" s="100"/>
      <c r="S294" s="100"/>
      <c r="T294" s="100"/>
      <c r="U294" s="100"/>
      <c r="V294" s="100"/>
      <c r="W294" s="100"/>
      <c r="X294" s="100"/>
      <c r="Y294" s="100"/>
      <c r="Z294" s="99">
        <v>297676</v>
      </c>
      <c r="AA294" s="99"/>
      <c r="AB294" s="99"/>
      <c r="AC294" s="99"/>
      <c r="AD294" s="99"/>
      <c r="AE294" s="99"/>
      <c r="AF294" s="99"/>
      <c r="AG294" s="99"/>
      <c r="AH294" s="99"/>
      <c r="AI294" s="99"/>
      <c r="AJ294" s="100">
        <v>1</v>
      </c>
      <c r="AK294" s="100"/>
      <c r="AL294" s="100"/>
      <c r="AM294" s="100"/>
      <c r="AN294" s="100"/>
      <c r="AO294" s="100"/>
      <c r="AP294" s="100"/>
      <c r="AQ294" s="100"/>
      <c r="AR294" s="100"/>
      <c r="AS294" s="100"/>
    </row>
    <row r="295" spans="2:47" s="1" customFormat="1" ht="9" customHeight="1" x14ac:dyDescent="0.15"/>
    <row r="296" spans="2:47" s="1" customFormat="1" ht="19.2" customHeight="1" x14ac:dyDescent="0.15">
      <c r="B296" s="80" t="s">
        <v>1260</v>
      </c>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c r="AS296" s="80"/>
      <c r="AT296" s="80"/>
      <c r="AU296" s="80"/>
    </row>
    <row r="297" spans="2:47" s="1" customFormat="1" ht="7.95" customHeight="1" x14ac:dyDescent="0.15"/>
    <row r="298" spans="2:47" s="1" customFormat="1" ht="13.35" customHeight="1" x14ac:dyDescent="0.15">
      <c r="B298" s="104"/>
      <c r="C298" s="104"/>
      <c r="D298" s="75" t="s">
        <v>1121</v>
      </c>
      <c r="E298" s="75"/>
      <c r="F298" s="75"/>
      <c r="G298" s="75"/>
      <c r="H298" s="75"/>
      <c r="I298" s="75"/>
      <c r="J298" s="75"/>
      <c r="K298" s="75"/>
      <c r="L298" s="75"/>
      <c r="M298" s="75"/>
      <c r="N298" s="75"/>
      <c r="O298" s="75"/>
      <c r="P298" s="75" t="s">
        <v>1122</v>
      </c>
      <c r="Q298" s="75"/>
      <c r="R298" s="75"/>
      <c r="S298" s="75"/>
      <c r="T298" s="75"/>
      <c r="U298" s="75"/>
      <c r="V298" s="75"/>
      <c r="W298" s="75"/>
      <c r="X298" s="75"/>
      <c r="Y298" s="75"/>
      <c r="Z298" s="75"/>
      <c r="AA298" s="75" t="s">
        <v>1123</v>
      </c>
      <c r="AB298" s="75"/>
      <c r="AC298" s="75"/>
      <c r="AD298" s="75"/>
      <c r="AE298" s="75"/>
      <c r="AF298" s="75"/>
      <c r="AG298" s="75"/>
      <c r="AH298" s="75"/>
      <c r="AI298" s="75"/>
      <c r="AJ298" s="75"/>
      <c r="AK298" s="75" t="s">
        <v>1122</v>
      </c>
      <c r="AL298" s="75"/>
      <c r="AM298" s="75"/>
      <c r="AN298" s="75"/>
      <c r="AO298" s="75"/>
      <c r="AP298" s="75"/>
      <c r="AQ298" s="75"/>
      <c r="AR298" s="75"/>
      <c r="AS298" s="75"/>
      <c r="AT298" s="101"/>
      <c r="AU298" s="101"/>
    </row>
    <row r="299" spans="2:47" s="1" customFormat="1" ht="11.1" customHeight="1" x14ac:dyDescent="0.15">
      <c r="B299" s="95" t="s">
        <v>1227</v>
      </c>
      <c r="C299" s="95"/>
      <c r="D299" s="108">
        <v>146389878.16999999</v>
      </c>
      <c r="E299" s="108"/>
      <c r="F299" s="108"/>
      <c r="G299" s="108"/>
      <c r="H299" s="108"/>
      <c r="I299" s="108"/>
      <c r="J299" s="108"/>
      <c r="K299" s="108"/>
      <c r="L299" s="108"/>
      <c r="M299" s="108"/>
      <c r="N299" s="108"/>
      <c r="O299" s="108"/>
      <c r="P299" s="98">
        <v>6.5363350684284303E-3</v>
      </c>
      <c r="Q299" s="98"/>
      <c r="R299" s="98"/>
      <c r="S299" s="98"/>
      <c r="T299" s="98"/>
      <c r="U299" s="98"/>
      <c r="V299" s="98"/>
      <c r="W299" s="98"/>
      <c r="X299" s="98"/>
      <c r="Y299" s="98"/>
      <c r="Z299" s="98"/>
      <c r="AA299" s="97">
        <v>16426</v>
      </c>
      <c r="AB299" s="97"/>
      <c r="AC299" s="97"/>
      <c r="AD299" s="97"/>
      <c r="AE299" s="97"/>
      <c r="AF299" s="97"/>
      <c r="AG299" s="97"/>
      <c r="AH299" s="97"/>
      <c r="AI299" s="97"/>
      <c r="AJ299" s="97"/>
      <c r="AK299" s="98">
        <v>5.5180800601996802E-2</v>
      </c>
      <c r="AL299" s="98"/>
      <c r="AM299" s="98"/>
      <c r="AN299" s="98"/>
      <c r="AO299" s="98"/>
      <c r="AP299" s="98"/>
      <c r="AQ299" s="98"/>
      <c r="AR299" s="98"/>
      <c r="AS299" s="98"/>
      <c r="AT299" s="102">
        <v>1</v>
      </c>
      <c r="AU299" s="102"/>
    </row>
    <row r="300" spans="2:47" s="1" customFormat="1" ht="11.1" customHeight="1" x14ac:dyDescent="0.15">
      <c r="B300" s="95" t="s">
        <v>1228</v>
      </c>
      <c r="C300" s="95"/>
      <c r="D300" s="108">
        <v>520713565.909998</v>
      </c>
      <c r="E300" s="108"/>
      <c r="F300" s="108"/>
      <c r="G300" s="108"/>
      <c r="H300" s="108"/>
      <c r="I300" s="108"/>
      <c r="J300" s="108"/>
      <c r="K300" s="108"/>
      <c r="L300" s="108"/>
      <c r="M300" s="108"/>
      <c r="N300" s="108"/>
      <c r="O300" s="108"/>
      <c r="P300" s="98">
        <v>2.3249956786708E-2</v>
      </c>
      <c r="Q300" s="98"/>
      <c r="R300" s="98"/>
      <c r="S300" s="98"/>
      <c r="T300" s="98"/>
      <c r="U300" s="98"/>
      <c r="V300" s="98"/>
      <c r="W300" s="98"/>
      <c r="X300" s="98"/>
      <c r="Y300" s="98"/>
      <c r="Z300" s="98"/>
      <c r="AA300" s="97">
        <v>20652</v>
      </c>
      <c r="AB300" s="97"/>
      <c r="AC300" s="97"/>
      <c r="AD300" s="97"/>
      <c r="AE300" s="97"/>
      <c r="AF300" s="97"/>
      <c r="AG300" s="97"/>
      <c r="AH300" s="97"/>
      <c r="AI300" s="97"/>
      <c r="AJ300" s="97"/>
      <c r="AK300" s="98">
        <v>6.93774439323291E-2</v>
      </c>
      <c r="AL300" s="98"/>
      <c r="AM300" s="98"/>
      <c r="AN300" s="98"/>
      <c r="AO300" s="98"/>
      <c r="AP300" s="98"/>
      <c r="AQ300" s="98"/>
      <c r="AR300" s="98"/>
      <c r="AS300" s="98"/>
      <c r="AT300" s="102">
        <v>2</v>
      </c>
      <c r="AU300" s="102"/>
    </row>
    <row r="301" spans="2:47" s="1" customFormat="1" ht="11.1" customHeight="1" x14ac:dyDescent="0.15">
      <c r="B301" s="95" t="s">
        <v>1229</v>
      </c>
      <c r="C301" s="95"/>
      <c r="D301" s="108">
        <v>1247971708.23</v>
      </c>
      <c r="E301" s="108"/>
      <c r="F301" s="108"/>
      <c r="G301" s="108"/>
      <c r="H301" s="108"/>
      <c r="I301" s="108"/>
      <c r="J301" s="108"/>
      <c r="K301" s="108"/>
      <c r="L301" s="108"/>
      <c r="M301" s="108"/>
      <c r="N301" s="108"/>
      <c r="O301" s="108"/>
      <c r="P301" s="98">
        <v>5.5722167016475803E-2</v>
      </c>
      <c r="Q301" s="98"/>
      <c r="R301" s="98"/>
      <c r="S301" s="98"/>
      <c r="T301" s="98"/>
      <c r="U301" s="98"/>
      <c r="V301" s="98"/>
      <c r="W301" s="98"/>
      <c r="X301" s="98"/>
      <c r="Y301" s="98"/>
      <c r="Z301" s="98"/>
      <c r="AA301" s="97">
        <v>28149</v>
      </c>
      <c r="AB301" s="97"/>
      <c r="AC301" s="97"/>
      <c r="AD301" s="97"/>
      <c r="AE301" s="97"/>
      <c r="AF301" s="97"/>
      <c r="AG301" s="97"/>
      <c r="AH301" s="97"/>
      <c r="AI301" s="97"/>
      <c r="AJ301" s="97"/>
      <c r="AK301" s="98">
        <v>9.4562544511482299E-2</v>
      </c>
      <c r="AL301" s="98"/>
      <c r="AM301" s="98"/>
      <c r="AN301" s="98"/>
      <c r="AO301" s="98"/>
      <c r="AP301" s="98"/>
      <c r="AQ301" s="98"/>
      <c r="AR301" s="98"/>
      <c r="AS301" s="98"/>
      <c r="AT301" s="102">
        <v>3</v>
      </c>
      <c r="AU301" s="102"/>
    </row>
    <row r="302" spans="2:47" s="1" customFormat="1" ht="11.1" customHeight="1" x14ac:dyDescent="0.15">
      <c r="B302" s="95" t="s">
        <v>1230</v>
      </c>
      <c r="C302" s="95"/>
      <c r="D302" s="108">
        <v>2610681135.6500101</v>
      </c>
      <c r="E302" s="108"/>
      <c r="F302" s="108"/>
      <c r="G302" s="108"/>
      <c r="H302" s="108"/>
      <c r="I302" s="108"/>
      <c r="J302" s="108"/>
      <c r="K302" s="108"/>
      <c r="L302" s="108"/>
      <c r="M302" s="108"/>
      <c r="N302" s="108"/>
      <c r="O302" s="108"/>
      <c r="P302" s="98">
        <v>0.116567394363272</v>
      </c>
      <c r="Q302" s="98"/>
      <c r="R302" s="98"/>
      <c r="S302" s="98"/>
      <c r="T302" s="98"/>
      <c r="U302" s="98"/>
      <c r="V302" s="98"/>
      <c r="W302" s="98"/>
      <c r="X302" s="98"/>
      <c r="Y302" s="98"/>
      <c r="Z302" s="98"/>
      <c r="AA302" s="97">
        <v>39035</v>
      </c>
      <c r="AB302" s="97"/>
      <c r="AC302" s="97"/>
      <c r="AD302" s="97"/>
      <c r="AE302" s="97"/>
      <c r="AF302" s="97"/>
      <c r="AG302" s="97"/>
      <c r="AH302" s="97"/>
      <c r="AI302" s="97"/>
      <c r="AJ302" s="97"/>
      <c r="AK302" s="98">
        <v>0.13113250648355901</v>
      </c>
      <c r="AL302" s="98"/>
      <c r="AM302" s="98"/>
      <c r="AN302" s="98"/>
      <c r="AO302" s="98"/>
      <c r="AP302" s="98"/>
      <c r="AQ302" s="98"/>
      <c r="AR302" s="98"/>
      <c r="AS302" s="98"/>
      <c r="AT302" s="102">
        <v>4</v>
      </c>
      <c r="AU302" s="102"/>
    </row>
    <row r="303" spans="2:47" s="1" customFormat="1" ht="11.1" customHeight="1" x14ac:dyDescent="0.15">
      <c r="B303" s="95" t="s">
        <v>1231</v>
      </c>
      <c r="C303" s="95"/>
      <c r="D303" s="108">
        <v>4115196669.1000099</v>
      </c>
      <c r="E303" s="108"/>
      <c r="F303" s="108"/>
      <c r="G303" s="108"/>
      <c r="H303" s="108"/>
      <c r="I303" s="108"/>
      <c r="J303" s="108"/>
      <c r="K303" s="108"/>
      <c r="L303" s="108"/>
      <c r="M303" s="108"/>
      <c r="N303" s="108"/>
      <c r="O303" s="108"/>
      <c r="P303" s="98">
        <v>0.183744290506764</v>
      </c>
      <c r="Q303" s="98"/>
      <c r="R303" s="98"/>
      <c r="S303" s="98"/>
      <c r="T303" s="98"/>
      <c r="U303" s="98"/>
      <c r="V303" s="98"/>
      <c r="W303" s="98"/>
      <c r="X303" s="98"/>
      <c r="Y303" s="98"/>
      <c r="Z303" s="98"/>
      <c r="AA303" s="97">
        <v>42528</v>
      </c>
      <c r="AB303" s="97"/>
      <c r="AC303" s="97"/>
      <c r="AD303" s="97"/>
      <c r="AE303" s="97"/>
      <c r="AF303" s="97"/>
      <c r="AG303" s="97"/>
      <c r="AH303" s="97"/>
      <c r="AI303" s="97"/>
      <c r="AJ303" s="97"/>
      <c r="AK303" s="98">
        <v>0.142866741020438</v>
      </c>
      <c r="AL303" s="98"/>
      <c r="AM303" s="98"/>
      <c r="AN303" s="98"/>
      <c r="AO303" s="98"/>
      <c r="AP303" s="98"/>
      <c r="AQ303" s="98"/>
      <c r="AR303" s="98"/>
      <c r="AS303" s="98"/>
      <c r="AT303" s="102">
        <v>5</v>
      </c>
      <c r="AU303" s="102"/>
    </row>
    <row r="304" spans="2:47" s="1" customFormat="1" ht="11.1" customHeight="1" x14ac:dyDescent="0.15">
      <c r="B304" s="95" t="s">
        <v>1232</v>
      </c>
      <c r="C304" s="95"/>
      <c r="D304" s="108">
        <v>960062928.60000098</v>
      </c>
      <c r="E304" s="108"/>
      <c r="F304" s="108"/>
      <c r="G304" s="108"/>
      <c r="H304" s="108"/>
      <c r="I304" s="108"/>
      <c r="J304" s="108"/>
      <c r="K304" s="108"/>
      <c r="L304" s="108"/>
      <c r="M304" s="108"/>
      <c r="N304" s="108"/>
      <c r="O304" s="108"/>
      <c r="P304" s="98">
        <v>4.2866986888389302E-2</v>
      </c>
      <c r="Q304" s="98"/>
      <c r="R304" s="98"/>
      <c r="S304" s="98"/>
      <c r="T304" s="98"/>
      <c r="U304" s="98"/>
      <c r="V304" s="98"/>
      <c r="W304" s="98"/>
      <c r="X304" s="98"/>
      <c r="Y304" s="98"/>
      <c r="Z304" s="98"/>
      <c r="AA304" s="97">
        <v>18163</v>
      </c>
      <c r="AB304" s="97"/>
      <c r="AC304" s="97"/>
      <c r="AD304" s="97"/>
      <c r="AE304" s="97"/>
      <c r="AF304" s="97"/>
      <c r="AG304" s="97"/>
      <c r="AH304" s="97"/>
      <c r="AI304" s="97"/>
      <c r="AJ304" s="97"/>
      <c r="AK304" s="98">
        <v>6.1016003977478903E-2</v>
      </c>
      <c r="AL304" s="98"/>
      <c r="AM304" s="98"/>
      <c r="AN304" s="98"/>
      <c r="AO304" s="98"/>
      <c r="AP304" s="98"/>
      <c r="AQ304" s="98"/>
      <c r="AR304" s="98"/>
      <c r="AS304" s="98"/>
      <c r="AT304" s="102">
        <v>6</v>
      </c>
      <c r="AU304" s="102"/>
    </row>
    <row r="305" spans="2:47" s="1" customFormat="1" ht="11.1" customHeight="1" x14ac:dyDescent="0.15">
      <c r="B305" s="95" t="s">
        <v>1233</v>
      </c>
      <c r="C305" s="95"/>
      <c r="D305" s="108">
        <v>1005249710.35</v>
      </c>
      <c r="E305" s="108"/>
      <c r="F305" s="108"/>
      <c r="G305" s="108"/>
      <c r="H305" s="108"/>
      <c r="I305" s="108"/>
      <c r="J305" s="108"/>
      <c r="K305" s="108"/>
      <c r="L305" s="108"/>
      <c r="M305" s="108"/>
      <c r="N305" s="108"/>
      <c r="O305" s="108"/>
      <c r="P305" s="98">
        <v>4.4884585030242702E-2</v>
      </c>
      <c r="Q305" s="98"/>
      <c r="R305" s="98"/>
      <c r="S305" s="98"/>
      <c r="T305" s="98"/>
      <c r="U305" s="98"/>
      <c r="V305" s="98"/>
      <c r="W305" s="98"/>
      <c r="X305" s="98"/>
      <c r="Y305" s="98"/>
      <c r="Z305" s="98"/>
      <c r="AA305" s="97">
        <v>16942</v>
      </c>
      <c r="AB305" s="97"/>
      <c r="AC305" s="97"/>
      <c r="AD305" s="97"/>
      <c r="AE305" s="97"/>
      <c r="AF305" s="97"/>
      <c r="AG305" s="97"/>
      <c r="AH305" s="97"/>
      <c r="AI305" s="97"/>
      <c r="AJ305" s="97"/>
      <c r="AK305" s="98">
        <v>5.6914228893159002E-2</v>
      </c>
      <c r="AL305" s="98"/>
      <c r="AM305" s="98"/>
      <c r="AN305" s="98"/>
      <c r="AO305" s="98"/>
      <c r="AP305" s="98"/>
      <c r="AQ305" s="98"/>
      <c r="AR305" s="98"/>
      <c r="AS305" s="98"/>
      <c r="AT305" s="102">
        <v>7</v>
      </c>
      <c r="AU305" s="102"/>
    </row>
    <row r="306" spans="2:47" s="1" customFormat="1" ht="11.1" customHeight="1" x14ac:dyDescent="0.15">
      <c r="B306" s="95" t="s">
        <v>1234</v>
      </c>
      <c r="C306" s="95"/>
      <c r="D306" s="108">
        <v>1311042813.5899999</v>
      </c>
      <c r="E306" s="108"/>
      <c r="F306" s="108"/>
      <c r="G306" s="108"/>
      <c r="H306" s="108"/>
      <c r="I306" s="108"/>
      <c r="J306" s="108"/>
      <c r="K306" s="108"/>
      <c r="L306" s="108"/>
      <c r="M306" s="108"/>
      <c r="N306" s="108"/>
      <c r="O306" s="108"/>
      <c r="P306" s="98">
        <v>5.85383035070767E-2</v>
      </c>
      <c r="Q306" s="98"/>
      <c r="R306" s="98"/>
      <c r="S306" s="98"/>
      <c r="T306" s="98"/>
      <c r="U306" s="98"/>
      <c r="V306" s="98"/>
      <c r="W306" s="98"/>
      <c r="X306" s="98"/>
      <c r="Y306" s="98"/>
      <c r="Z306" s="98"/>
      <c r="AA306" s="97">
        <v>17576</v>
      </c>
      <c r="AB306" s="97"/>
      <c r="AC306" s="97"/>
      <c r="AD306" s="97"/>
      <c r="AE306" s="97"/>
      <c r="AF306" s="97"/>
      <c r="AG306" s="97"/>
      <c r="AH306" s="97"/>
      <c r="AI306" s="97"/>
      <c r="AJ306" s="97"/>
      <c r="AK306" s="98">
        <v>5.9044061328424199E-2</v>
      </c>
      <c r="AL306" s="98"/>
      <c r="AM306" s="98"/>
      <c r="AN306" s="98"/>
      <c r="AO306" s="98"/>
      <c r="AP306" s="98"/>
      <c r="AQ306" s="98"/>
      <c r="AR306" s="98"/>
      <c r="AS306" s="98"/>
      <c r="AT306" s="102">
        <v>8</v>
      </c>
      <c r="AU306" s="102"/>
    </row>
    <row r="307" spans="2:47" s="1" customFormat="1" ht="11.1" customHeight="1" x14ac:dyDescent="0.15">
      <c r="B307" s="95" t="s">
        <v>1235</v>
      </c>
      <c r="C307" s="95"/>
      <c r="D307" s="108">
        <v>1615269931.79001</v>
      </c>
      <c r="E307" s="108"/>
      <c r="F307" s="108"/>
      <c r="G307" s="108"/>
      <c r="H307" s="108"/>
      <c r="I307" s="108"/>
      <c r="J307" s="108"/>
      <c r="K307" s="108"/>
      <c r="L307" s="108"/>
      <c r="M307" s="108"/>
      <c r="N307" s="108"/>
      <c r="O307" s="108"/>
      <c r="P307" s="98">
        <v>7.2122100462958805E-2</v>
      </c>
      <c r="Q307" s="98"/>
      <c r="R307" s="98"/>
      <c r="S307" s="98"/>
      <c r="T307" s="98"/>
      <c r="U307" s="98"/>
      <c r="V307" s="98"/>
      <c r="W307" s="98"/>
      <c r="X307" s="98"/>
      <c r="Y307" s="98"/>
      <c r="Z307" s="98"/>
      <c r="AA307" s="97">
        <v>17951</v>
      </c>
      <c r="AB307" s="97"/>
      <c r="AC307" s="97"/>
      <c r="AD307" s="97"/>
      <c r="AE307" s="97"/>
      <c r="AF307" s="97"/>
      <c r="AG307" s="97"/>
      <c r="AH307" s="97"/>
      <c r="AI307" s="97"/>
      <c r="AJ307" s="97"/>
      <c r="AK307" s="98">
        <v>6.0303820260954898E-2</v>
      </c>
      <c r="AL307" s="98"/>
      <c r="AM307" s="98"/>
      <c r="AN307" s="98"/>
      <c r="AO307" s="98"/>
      <c r="AP307" s="98"/>
      <c r="AQ307" s="98"/>
      <c r="AR307" s="98"/>
      <c r="AS307" s="98"/>
      <c r="AT307" s="102">
        <v>9</v>
      </c>
      <c r="AU307" s="102"/>
    </row>
    <row r="308" spans="2:47" s="1" customFormat="1" ht="11.1" customHeight="1" x14ac:dyDescent="0.15">
      <c r="B308" s="95" t="s">
        <v>1236</v>
      </c>
      <c r="C308" s="95"/>
      <c r="D308" s="108">
        <v>1910249374.3199999</v>
      </c>
      <c r="E308" s="108"/>
      <c r="F308" s="108"/>
      <c r="G308" s="108"/>
      <c r="H308" s="108"/>
      <c r="I308" s="108"/>
      <c r="J308" s="108"/>
      <c r="K308" s="108"/>
      <c r="L308" s="108"/>
      <c r="M308" s="108"/>
      <c r="N308" s="108"/>
      <c r="O308" s="108"/>
      <c r="P308" s="98">
        <v>8.5292986994029193E-2</v>
      </c>
      <c r="Q308" s="98"/>
      <c r="R308" s="98"/>
      <c r="S308" s="98"/>
      <c r="T308" s="98"/>
      <c r="U308" s="98"/>
      <c r="V308" s="98"/>
      <c r="W308" s="98"/>
      <c r="X308" s="98"/>
      <c r="Y308" s="98"/>
      <c r="Z308" s="98"/>
      <c r="AA308" s="97">
        <v>16941</v>
      </c>
      <c r="AB308" s="97"/>
      <c r="AC308" s="97"/>
      <c r="AD308" s="97"/>
      <c r="AE308" s="97"/>
      <c r="AF308" s="97"/>
      <c r="AG308" s="97"/>
      <c r="AH308" s="97"/>
      <c r="AI308" s="97"/>
      <c r="AJ308" s="97"/>
      <c r="AK308" s="98">
        <v>5.6910869536005597E-2</v>
      </c>
      <c r="AL308" s="98"/>
      <c r="AM308" s="98"/>
      <c r="AN308" s="98"/>
      <c r="AO308" s="98"/>
      <c r="AP308" s="98"/>
      <c r="AQ308" s="98"/>
      <c r="AR308" s="98"/>
      <c r="AS308" s="98"/>
      <c r="AT308" s="102">
        <v>10</v>
      </c>
      <c r="AU308" s="102"/>
    </row>
    <row r="309" spans="2:47" s="1" customFormat="1" ht="11.1" customHeight="1" x14ac:dyDescent="0.15">
      <c r="B309" s="95" t="s">
        <v>1237</v>
      </c>
      <c r="C309" s="95"/>
      <c r="D309" s="108">
        <v>3178043465.50001</v>
      </c>
      <c r="E309" s="108"/>
      <c r="F309" s="108"/>
      <c r="G309" s="108"/>
      <c r="H309" s="108"/>
      <c r="I309" s="108"/>
      <c r="J309" s="108"/>
      <c r="K309" s="108"/>
      <c r="L309" s="108"/>
      <c r="M309" s="108"/>
      <c r="N309" s="108"/>
      <c r="O309" s="108"/>
      <c r="P309" s="98">
        <v>0.141900227066345</v>
      </c>
      <c r="Q309" s="98"/>
      <c r="R309" s="98"/>
      <c r="S309" s="98"/>
      <c r="T309" s="98"/>
      <c r="U309" s="98"/>
      <c r="V309" s="98"/>
      <c r="W309" s="98"/>
      <c r="X309" s="98"/>
      <c r="Y309" s="98"/>
      <c r="Z309" s="98"/>
      <c r="AA309" s="97">
        <v>34732</v>
      </c>
      <c r="AB309" s="97"/>
      <c r="AC309" s="97"/>
      <c r="AD309" s="97"/>
      <c r="AE309" s="97"/>
      <c r="AF309" s="97"/>
      <c r="AG309" s="97"/>
      <c r="AH309" s="97"/>
      <c r="AI309" s="97"/>
      <c r="AJ309" s="97"/>
      <c r="AK309" s="98">
        <v>0.116677192652414</v>
      </c>
      <c r="AL309" s="98"/>
      <c r="AM309" s="98"/>
      <c r="AN309" s="98"/>
      <c r="AO309" s="98"/>
      <c r="AP309" s="98"/>
      <c r="AQ309" s="98"/>
      <c r="AR309" s="98"/>
      <c r="AS309" s="98"/>
      <c r="AT309" s="102">
        <v>11</v>
      </c>
      <c r="AU309" s="102"/>
    </row>
    <row r="310" spans="2:47" s="1" customFormat="1" ht="11.1" customHeight="1" x14ac:dyDescent="0.15">
      <c r="B310" s="95" t="s">
        <v>1238</v>
      </c>
      <c r="C310" s="95"/>
      <c r="D310" s="108">
        <v>1428731546.20999</v>
      </c>
      <c r="E310" s="108"/>
      <c r="F310" s="108"/>
      <c r="G310" s="108"/>
      <c r="H310" s="108"/>
      <c r="I310" s="108"/>
      <c r="J310" s="108"/>
      <c r="K310" s="108"/>
      <c r="L310" s="108"/>
      <c r="M310" s="108"/>
      <c r="N310" s="108"/>
      <c r="O310" s="108"/>
      <c r="P310" s="98">
        <v>6.37931271314916E-2</v>
      </c>
      <c r="Q310" s="98"/>
      <c r="R310" s="98"/>
      <c r="S310" s="98"/>
      <c r="T310" s="98"/>
      <c r="U310" s="98"/>
      <c r="V310" s="98"/>
      <c r="W310" s="98"/>
      <c r="X310" s="98"/>
      <c r="Y310" s="98"/>
      <c r="Z310" s="98"/>
      <c r="AA310" s="97">
        <v>13051</v>
      </c>
      <c r="AB310" s="97"/>
      <c r="AC310" s="97"/>
      <c r="AD310" s="97"/>
      <c r="AE310" s="97"/>
      <c r="AF310" s="97"/>
      <c r="AG310" s="97"/>
      <c r="AH310" s="97"/>
      <c r="AI310" s="97"/>
      <c r="AJ310" s="97"/>
      <c r="AK310" s="98">
        <v>4.3842970209220802E-2</v>
      </c>
      <c r="AL310" s="98"/>
      <c r="AM310" s="98"/>
      <c r="AN310" s="98"/>
      <c r="AO310" s="98"/>
      <c r="AP310" s="98"/>
      <c r="AQ310" s="98"/>
      <c r="AR310" s="98"/>
      <c r="AS310" s="98"/>
      <c r="AT310" s="102">
        <v>12</v>
      </c>
      <c r="AU310" s="102"/>
    </row>
    <row r="311" spans="2:47" s="1" customFormat="1" ht="11.1" customHeight="1" x14ac:dyDescent="0.15">
      <c r="B311" s="95" t="s">
        <v>1239</v>
      </c>
      <c r="C311" s="95"/>
      <c r="D311" s="108">
        <v>637652566.03999996</v>
      </c>
      <c r="E311" s="108"/>
      <c r="F311" s="108"/>
      <c r="G311" s="108"/>
      <c r="H311" s="108"/>
      <c r="I311" s="108"/>
      <c r="J311" s="108"/>
      <c r="K311" s="108"/>
      <c r="L311" s="108"/>
      <c r="M311" s="108"/>
      <c r="N311" s="108"/>
      <c r="O311" s="108"/>
      <c r="P311" s="98">
        <v>2.8471304717123402E-2</v>
      </c>
      <c r="Q311" s="98"/>
      <c r="R311" s="98"/>
      <c r="S311" s="98"/>
      <c r="T311" s="98"/>
      <c r="U311" s="98"/>
      <c r="V311" s="98"/>
      <c r="W311" s="98"/>
      <c r="X311" s="98"/>
      <c r="Y311" s="98"/>
      <c r="Z311" s="98"/>
      <c r="AA311" s="97">
        <v>5065</v>
      </c>
      <c r="AB311" s="97"/>
      <c r="AC311" s="97"/>
      <c r="AD311" s="97"/>
      <c r="AE311" s="97"/>
      <c r="AF311" s="97"/>
      <c r="AG311" s="97"/>
      <c r="AH311" s="97"/>
      <c r="AI311" s="97"/>
      <c r="AJ311" s="97"/>
      <c r="AK311" s="98">
        <v>1.7015143982047599E-2</v>
      </c>
      <c r="AL311" s="98"/>
      <c r="AM311" s="98"/>
      <c r="AN311" s="98"/>
      <c r="AO311" s="98"/>
      <c r="AP311" s="98"/>
      <c r="AQ311" s="98"/>
      <c r="AR311" s="98"/>
      <c r="AS311" s="98"/>
      <c r="AT311" s="102">
        <v>13</v>
      </c>
      <c r="AU311" s="102"/>
    </row>
    <row r="312" spans="2:47" s="1" customFormat="1" ht="11.1" customHeight="1" x14ac:dyDescent="0.15">
      <c r="B312" s="95" t="s">
        <v>1240</v>
      </c>
      <c r="C312" s="95"/>
      <c r="D312" s="108">
        <v>1709068737.8900001</v>
      </c>
      <c r="E312" s="108"/>
      <c r="F312" s="108"/>
      <c r="G312" s="108"/>
      <c r="H312" s="108"/>
      <c r="I312" s="108"/>
      <c r="J312" s="108"/>
      <c r="K312" s="108"/>
      <c r="L312" s="108"/>
      <c r="M312" s="108"/>
      <c r="N312" s="108"/>
      <c r="O312" s="108"/>
      <c r="P312" s="98">
        <v>7.6310234460694196E-2</v>
      </c>
      <c r="Q312" s="98"/>
      <c r="R312" s="98"/>
      <c r="S312" s="98"/>
      <c r="T312" s="98"/>
      <c r="U312" s="98"/>
      <c r="V312" s="98"/>
      <c r="W312" s="98"/>
      <c r="X312" s="98"/>
      <c r="Y312" s="98"/>
      <c r="Z312" s="98"/>
      <c r="AA312" s="97">
        <v>10465</v>
      </c>
      <c r="AB312" s="97"/>
      <c r="AC312" s="97"/>
      <c r="AD312" s="97"/>
      <c r="AE312" s="97"/>
      <c r="AF312" s="97"/>
      <c r="AG312" s="97"/>
      <c r="AH312" s="97"/>
      <c r="AI312" s="97"/>
      <c r="AJ312" s="97"/>
      <c r="AK312" s="98">
        <v>3.5155672610489297E-2</v>
      </c>
      <c r="AL312" s="98"/>
      <c r="AM312" s="98"/>
      <c r="AN312" s="98"/>
      <c r="AO312" s="98"/>
      <c r="AP312" s="98"/>
      <c r="AQ312" s="98"/>
      <c r="AR312" s="98"/>
      <c r="AS312" s="98"/>
      <c r="AT312" s="102">
        <v>14</v>
      </c>
      <c r="AU312" s="102"/>
    </row>
    <row r="313" spans="2:47" s="1" customFormat="1" ht="11.1" customHeight="1" x14ac:dyDescent="0.15">
      <c r="B313" s="104"/>
      <c r="C313" s="104"/>
      <c r="D313" s="109">
        <v>22396324031.349998</v>
      </c>
      <c r="E313" s="109"/>
      <c r="F313" s="109"/>
      <c r="G313" s="109"/>
      <c r="H313" s="109"/>
      <c r="I313" s="109"/>
      <c r="J313" s="109"/>
      <c r="K313" s="109"/>
      <c r="L313" s="109"/>
      <c r="M313" s="109"/>
      <c r="N313" s="109"/>
      <c r="O313" s="109"/>
      <c r="P313" s="100">
        <v>1</v>
      </c>
      <c r="Q313" s="100"/>
      <c r="R313" s="100"/>
      <c r="S313" s="100"/>
      <c r="T313" s="100"/>
      <c r="U313" s="100"/>
      <c r="V313" s="100"/>
      <c r="W313" s="100"/>
      <c r="X313" s="100"/>
      <c r="Y313" s="100"/>
      <c r="Z313" s="100"/>
      <c r="AA313" s="99">
        <v>297676</v>
      </c>
      <c r="AB313" s="99"/>
      <c r="AC313" s="99"/>
      <c r="AD313" s="99"/>
      <c r="AE313" s="99"/>
      <c r="AF313" s="99"/>
      <c r="AG313" s="99"/>
      <c r="AH313" s="99"/>
      <c r="AI313" s="99"/>
      <c r="AJ313" s="99"/>
      <c r="AK313" s="100">
        <v>1</v>
      </c>
      <c r="AL313" s="100"/>
      <c r="AM313" s="100"/>
      <c r="AN313" s="100"/>
      <c r="AO313" s="100"/>
      <c r="AP313" s="100"/>
      <c r="AQ313" s="100"/>
      <c r="AR313" s="100"/>
      <c r="AS313" s="100"/>
      <c r="AT313" s="103"/>
      <c r="AU313" s="103"/>
    </row>
    <row r="314" spans="2:47" s="1" customFormat="1" ht="9" customHeight="1" x14ac:dyDescent="0.15"/>
    <row r="315" spans="2:47" s="1" customFormat="1" ht="19.2" customHeight="1" x14ac:dyDescent="0.15">
      <c r="B315" s="80" t="s">
        <v>1261</v>
      </c>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row>
    <row r="316" spans="2:47" s="1" customFormat="1" ht="7.95" customHeight="1" x14ac:dyDescent="0.15"/>
    <row r="317" spans="2:47" s="1" customFormat="1" ht="10.65" customHeight="1" x14ac:dyDescent="0.15">
      <c r="B317" s="75" t="s">
        <v>1124</v>
      </c>
      <c r="C317" s="75"/>
      <c r="D317" s="75" t="s">
        <v>1121</v>
      </c>
      <c r="E317" s="75"/>
      <c r="F317" s="75"/>
      <c r="G317" s="75"/>
      <c r="H317" s="75"/>
      <c r="I317" s="75"/>
      <c r="J317" s="75"/>
      <c r="K317" s="75"/>
      <c r="L317" s="75"/>
      <c r="M317" s="75"/>
      <c r="N317" s="75"/>
      <c r="O317" s="75"/>
      <c r="P317" s="75" t="s">
        <v>1122</v>
      </c>
      <c r="Q317" s="75"/>
      <c r="R317" s="75"/>
      <c r="S317" s="75"/>
      <c r="T317" s="75"/>
      <c r="U317" s="75"/>
      <c r="V317" s="75"/>
      <c r="W317" s="75"/>
      <c r="X317" s="75"/>
      <c r="Y317" s="75"/>
      <c r="Z317" s="75"/>
      <c r="AA317" s="75" t="s">
        <v>1123</v>
      </c>
      <c r="AB317" s="75"/>
      <c r="AC317" s="75"/>
      <c r="AD317" s="75"/>
      <c r="AE317" s="75"/>
      <c r="AF317" s="75"/>
      <c r="AG317" s="75"/>
      <c r="AH317" s="75"/>
      <c r="AI317" s="75"/>
      <c r="AJ317" s="75"/>
      <c r="AK317" s="75" t="s">
        <v>1122</v>
      </c>
      <c r="AL317" s="75"/>
      <c r="AM317" s="75"/>
      <c r="AN317" s="75"/>
      <c r="AO317" s="75"/>
      <c r="AP317" s="75"/>
      <c r="AQ317" s="75"/>
      <c r="AR317" s="75"/>
      <c r="AS317" s="75"/>
      <c r="AT317" s="75"/>
    </row>
    <row r="318" spans="2:47" s="1" customFormat="1" ht="10.65" customHeight="1" x14ac:dyDescent="0.15">
      <c r="B318" s="95" t="s">
        <v>1241</v>
      </c>
      <c r="C318" s="95"/>
      <c r="D318" s="108">
        <v>397694550.75</v>
      </c>
      <c r="E318" s="108"/>
      <c r="F318" s="108"/>
      <c r="G318" s="108"/>
      <c r="H318" s="108"/>
      <c r="I318" s="108"/>
      <c r="J318" s="108"/>
      <c r="K318" s="108"/>
      <c r="L318" s="108"/>
      <c r="M318" s="108"/>
      <c r="N318" s="108"/>
      <c r="O318" s="108"/>
      <c r="P318" s="98">
        <v>1.7757135063473501E-2</v>
      </c>
      <c r="Q318" s="98"/>
      <c r="R318" s="98"/>
      <c r="S318" s="98"/>
      <c r="T318" s="98"/>
      <c r="U318" s="98"/>
      <c r="V318" s="98"/>
      <c r="W318" s="98"/>
      <c r="X318" s="98"/>
      <c r="Y318" s="98"/>
      <c r="Z318" s="98"/>
      <c r="AA318" s="97">
        <v>19568</v>
      </c>
      <c r="AB318" s="97"/>
      <c r="AC318" s="97"/>
      <c r="AD318" s="97"/>
      <c r="AE318" s="97"/>
      <c r="AF318" s="97"/>
      <c r="AG318" s="97"/>
      <c r="AH318" s="97"/>
      <c r="AI318" s="97"/>
      <c r="AJ318" s="97"/>
      <c r="AK318" s="98">
        <v>6.5735900778027101E-2</v>
      </c>
      <c r="AL318" s="98"/>
      <c r="AM318" s="98"/>
      <c r="AN318" s="98"/>
      <c r="AO318" s="98"/>
      <c r="AP318" s="98"/>
      <c r="AQ318" s="98"/>
      <c r="AR318" s="98"/>
      <c r="AS318" s="98"/>
      <c r="AT318" s="98"/>
    </row>
    <row r="319" spans="2:47" s="1" customFormat="1" ht="10.65" customHeight="1" x14ac:dyDescent="0.15">
      <c r="B319" s="95" t="s">
        <v>1126</v>
      </c>
      <c r="C319" s="95"/>
      <c r="D319" s="108">
        <v>598735846.61999798</v>
      </c>
      <c r="E319" s="108"/>
      <c r="F319" s="108"/>
      <c r="G319" s="108"/>
      <c r="H319" s="108"/>
      <c r="I319" s="108"/>
      <c r="J319" s="108"/>
      <c r="K319" s="108"/>
      <c r="L319" s="108"/>
      <c r="M319" s="108"/>
      <c r="N319" s="108"/>
      <c r="O319" s="108"/>
      <c r="P319" s="98">
        <v>2.6733666015096798E-2</v>
      </c>
      <c r="Q319" s="98"/>
      <c r="R319" s="98"/>
      <c r="S319" s="98"/>
      <c r="T319" s="98"/>
      <c r="U319" s="98"/>
      <c r="V319" s="98"/>
      <c r="W319" s="98"/>
      <c r="X319" s="98"/>
      <c r="Y319" s="98"/>
      <c r="Z319" s="98"/>
      <c r="AA319" s="97">
        <v>24564</v>
      </c>
      <c r="AB319" s="97"/>
      <c r="AC319" s="97"/>
      <c r="AD319" s="97"/>
      <c r="AE319" s="97"/>
      <c r="AF319" s="97"/>
      <c r="AG319" s="97"/>
      <c r="AH319" s="97"/>
      <c r="AI319" s="97"/>
      <c r="AJ319" s="97"/>
      <c r="AK319" s="98">
        <v>8.2519249116489099E-2</v>
      </c>
      <c r="AL319" s="98"/>
      <c r="AM319" s="98"/>
      <c r="AN319" s="98"/>
      <c r="AO319" s="98"/>
      <c r="AP319" s="98"/>
      <c r="AQ319" s="98"/>
      <c r="AR319" s="98"/>
      <c r="AS319" s="98"/>
      <c r="AT319" s="98"/>
    </row>
    <row r="320" spans="2:47" s="1" customFormat="1" ht="10.65" customHeight="1" x14ac:dyDescent="0.15">
      <c r="B320" s="95" t="s">
        <v>1127</v>
      </c>
      <c r="C320" s="95"/>
      <c r="D320" s="108">
        <v>720856271.61999798</v>
      </c>
      <c r="E320" s="108"/>
      <c r="F320" s="108"/>
      <c r="G320" s="108"/>
      <c r="H320" s="108"/>
      <c r="I320" s="108"/>
      <c r="J320" s="108"/>
      <c r="K320" s="108"/>
      <c r="L320" s="108"/>
      <c r="M320" s="108"/>
      <c r="N320" s="108"/>
      <c r="O320" s="108"/>
      <c r="P320" s="98">
        <v>3.2186365521902398E-2</v>
      </c>
      <c r="Q320" s="98"/>
      <c r="R320" s="98"/>
      <c r="S320" s="98"/>
      <c r="T320" s="98"/>
      <c r="U320" s="98"/>
      <c r="V320" s="98"/>
      <c r="W320" s="98"/>
      <c r="X320" s="98"/>
      <c r="Y320" s="98"/>
      <c r="Z320" s="98"/>
      <c r="AA320" s="97">
        <v>21251</v>
      </c>
      <c r="AB320" s="97"/>
      <c r="AC320" s="97"/>
      <c r="AD320" s="97"/>
      <c r="AE320" s="97"/>
      <c r="AF320" s="97"/>
      <c r="AG320" s="97"/>
      <c r="AH320" s="97"/>
      <c r="AI320" s="97"/>
      <c r="AJ320" s="97"/>
      <c r="AK320" s="98">
        <v>7.1389698867224793E-2</v>
      </c>
      <c r="AL320" s="98"/>
      <c r="AM320" s="98"/>
      <c r="AN320" s="98"/>
      <c r="AO320" s="98"/>
      <c r="AP320" s="98"/>
      <c r="AQ320" s="98"/>
      <c r="AR320" s="98"/>
      <c r="AS320" s="98"/>
      <c r="AT320" s="98"/>
    </row>
    <row r="321" spans="2:46" s="1" customFormat="1" ht="10.65" customHeight="1" x14ac:dyDescent="0.15">
      <c r="B321" s="95" t="s">
        <v>1128</v>
      </c>
      <c r="C321" s="95"/>
      <c r="D321" s="108">
        <v>987757538.43999803</v>
      </c>
      <c r="E321" s="108"/>
      <c r="F321" s="108"/>
      <c r="G321" s="108"/>
      <c r="H321" s="108"/>
      <c r="I321" s="108"/>
      <c r="J321" s="108"/>
      <c r="K321" s="108"/>
      <c r="L321" s="108"/>
      <c r="M321" s="108"/>
      <c r="N321" s="108"/>
      <c r="O321" s="108"/>
      <c r="P321" s="98">
        <v>4.4103556327250402E-2</v>
      </c>
      <c r="Q321" s="98"/>
      <c r="R321" s="98"/>
      <c r="S321" s="98"/>
      <c r="T321" s="98"/>
      <c r="U321" s="98"/>
      <c r="V321" s="98"/>
      <c r="W321" s="98"/>
      <c r="X321" s="98"/>
      <c r="Y321" s="98"/>
      <c r="Z321" s="98"/>
      <c r="AA321" s="97">
        <v>22790</v>
      </c>
      <c r="AB321" s="97"/>
      <c r="AC321" s="97"/>
      <c r="AD321" s="97"/>
      <c r="AE321" s="97"/>
      <c r="AF321" s="97"/>
      <c r="AG321" s="97"/>
      <c r="AH321" s="97"/>
      <c r="AI321" s="97"/>
      <c r="AJ321" s="97"/>
      <c r="AK321" s="98">
        <v>7.65597495263306E-2</v>
      </c>
      <c r="AL321" s="98"/>
      <c r="AM321" s="98"/>
      <c r="AN321" s="98"/>
      <c r="AO321" s="98"/>
      <c r="AP321" s="98"/>
      <c r="AQ321" s="98"/>
      <c r="AR321" s="98"/>
      <c r="AS321" s="98"/>
      <c r="AT321" s="98"/>
    </row>
    <row r="322" spans="2:46" s="1" customFormat="1" ht="10.65" customHeight="1" x14ac:dyDescent="0.15">
      <c r="B322" s="95" t="s">
        <v>1129</v>
      </c>
      <c r="C322" s="95"/>
      <c r="D322" s="108">
        <v>1445247106.05001</v>
      </c>
      <c r="E322" s="108"/>
      <c r="F322" s="108"/>
      <c r="G322" s="108"/>
      <c r="H322" s="108"/>
      <c r="I322" s="108"/>
      <c r="J322" s="108"/>
      <c r="K322" s="108"/>
      <c r="L322" s="108"/>
      <c r="M322" s="108"/>
      <c r="N322" s="108"/>
      <c r="O322" s="108"/>
      <c r="P322" s="98">
        <v>6.4530549925379405E-2</v>
      </c>
      <c r="Q322" s="98"/>
      <c r="R322" s="98"/>
      <c r="S322" s="98"/>
      <c r="T322" s="98"/>
      <c r="U322" s="98"/>
      <c r="V322" s="98"/>
      <c r="W322" s="98"/>
      <c r="X322" s="98"/>
      <c r="Y322" s="98"/>
      <c r="Z322" s="98"/>
      <c r="AA322" s="97">
        <v>27787</v>
      </c>
      <c r="AB322" s="97"/>
      <c r="AC322" s="97"/>
      <c r="AD322" s="97"/>
      <c r="AE322" s="97"/>
      <c r="AF322" s="97"/>
      <c r="AG322" s="97"/>
      <c r="AH322" s="97"/>
      <c r="AI322" s="97"/>
      <c r="AJ322" s="97"/>
      <c r="AK322" s="98">
        <v>9.3346457221945997E-2</v>
      </c>
      <c r="AL322" s="98"/>
      <c r="AM322" s="98"/>
      <c r="AN322" s="98"/>
      <c r="AO322" s="98"/>
      <c r="AP322" s="98"/>
      <c r="AQ322" s="98"/>
      <c r="AR322" s="98"/>
      <c r="AS322" s="98"/>
      <c r="AT322" s="98"/>
    </row>
    <row r="323" spans="2:46" s="1" customFormat="1" ht="10.65" customHeight="1" x14ac:dyDescent="0.15">
      <c r="B323" s="95" t="s">
        <v>1130</v>
      </c>
      <c r="C323" s="95"/>
      <c r="D323" s="108">
        <v>1406358513.51001</v>
      </c>
      <c r="E323" s="108"/>
      <c r="F323" s="108"/>
      <c r="G323" s="108"/>
      <c r="H323" s="108"/>
      <c r="I323" s="108"/>
      <c r="J323" s="108"/>
      <c r="K323" s="108"/>
      <c r="L323" s="108"/>
      <c r="M323" s="108"/>
      <c r="N323" s="108"/>
      <c r="O323" s="108"/>
      <c r="P323" s="98">
        <v>6.2794167093734296E-2</v>
      </c>
      <c r="Q323" s="98"/>
      <c r="R323" s="98"/>
      <c r="S323" s="98"/>
      <c r="T323" s="98"/>
      <c r="U323" s="98"/>
      <c r="V323" s="98"/>
      <c r="W323" s="98"/>
      <c r="X323" s="98"/>
      <c r="Y323" s="98"/>
      <c r="Z323" s="98"/>
      <c r="AA323" s="97">
        <v>22562</v>
      </c>
      <c r="AB323" s="97"/>
      <c r="AC323" s="97"/>
      <c r="AD323" s="97"/>
      <c r="AE323" s="97"/>
      <c r="AF323" s="97"/>
      <c r="AG323" s="97"/>
      <c r="AH323" s="97"/>
      <c r="AI323" s="97"/>
      <c r="AJ323" s="97"/>
      <c r="AK323" s="98">
        <v>7.5793816095352004E-2</v>
      </c>
      <c r="AL323" s="98"/>
      <c r="AM323" s="98"/>
      <c r="AN323" s="98"/>
      <c r="AO323" s="98"/>
      <c r="AP323" s="98"/>
      <c r="AQ323" s="98"/>
      <c r="AR323" s="98"/>
      <c r="AS323" s="98"/>
      <c r="AT323" s="98"/>
    </row>
    <row r="324" spans="2:46" s="1" customFormat="1" ht="10.65" customHeight="1" x14ac:dyDescent="0.15">
      <c r="B324" s="95" t="s">
        <v>1131</v>
      </c>
      <c r="C324" s="95"/>
      <c r="D324" s="108">
        <v>2306386975.25001</v>
      </c>
      <c r="E324" s="108"/>
      <c r="F324" s="108"/>
      <c r="G324" s="108"/>
      <c r="H324" s="108"/>
      <c r="I324" s="108"/>
      <c r="J324" s="108"/>
      <c r="K324" s="108"/>
      <c r="L324" s="108"/>
      <c r="M324" s="108"/>
      <c r="N324" s="108"/>
      <c r="O324" s="108"/>
      <c r="P324" s="98">
        <v>0.10298060396079101</v>
      </c>
      <c r="Q324" s="98"/>
      <c r="R324" s="98"/>
      <c r="S324" s="98"/>
      <c r="T324" s="98"/>
      <c r="U324" s="98"/>
      <c r="V324" s="98"/>
      <c r="W324" s="98"/>
      <c r="X324" s="98"/>
      <c r="Y324" s="98"/>
      <c r="Z324" s="98"/>
      <c r="AA324" s="97">
        <v>31987</v>
      </c>
      <c r="AB324" s="97"/>
      <c r="AC324" s="97"/>
      <c r="AD324" s="97"/>
      <c r="AE324" s="97"/>
      <c r="AF324" s="97"/>
      <c r="AG324" s="97"/>
      <c r="AH324" s="97"/>
      <c r="AI324" s="97"/>
      <c r="AJ324" s="97"/>
      <c r="AK324" s="98">
        <v>0.10745575726629</v>
      </c>
      <c r="AL324" s="98"/>
      <c r="AM324" s="98"/>
      <c r="AN324" s="98"/>
      <c r="AO324" s="98"/>
      <c r="AP324" s="98"/>
      <c r="AQ324" s="98"/>
      <c r="AR324" s="98"/>
      <c r="AS324" s="98"/>
      <c r="AT324" s="98"/>
    </row>
    <row r="325" spans="2:46" s="1" customFormat="1" ht="10.65" customHeight="1" x14ac:dyDescent="0.15">
      <c r="B325" s="95" t="s">
        <v>1132</v>
      </c>
      <c r="C325" s="95"/>
      <c r="D325" s="108">
        <v>2684787919.25</v>
      </c>
      <c r="E325" s="108"/>
      <c r="F325" s="108"/>
      <c r="G325" s="108"/>
      <c r="H325" s="108"/>
      <c r="I325" s="108"/>
      <c r="J325" s="108"/>
      <c r="K325" s="108"/>
      <c r="L325" s="108"/>
      <c r="M325" s="108"/>
      <c r="N325" s="108"/>
      <c r="O325" s="108"/>
      <c r="P325" s="98">
        <v>0.119876275923311</v>
      </c>
      <c r="Q325" s="98"/>
      <c r="R325" s="98"/>
      <c r="S325" s="98"/>
      <c r="T325" s="98"/>
      <c r="U325" s="98"/>
      <c r="V325" s="98"/>
      <c r="W325" s="98"/>
      <c r="X325" s="98"/>
      <c r="Y325" s="98"/>
      <c r="Z325" s="98"/>
      <c r="AA325" s="97">
        <v>32274</v>
      </c>
      <c r="AB325" s="97"/>
      <c r="AC325" s="97"/>
      <c r="AD325" s="97"/>
      <c r="AE325" s="97"/>
      <c r="AF325" s="97"/>
      <c r="AG325" s="97"/>
      <c r="AH325" s="97"/>
      <c r="AI325" s="97"/>
      <c r="AJ325" s="97"/>
      <c r="AK325" s="98">
        <v>0.10841989276932</v>
      </c>
      <c r="AL325" s="98"/>
      <c r="AM325" s="98"/>
      <c r="AN325" s="98"/>
      <c r="AO325" s="98"/>
      <c r="AP325" s="98"/>
      <c r="AQ325" s="98"/>
      <c r="AR325" s="98"/>
      <c r="AS325" s="98"/>
      <c r="AT325" s="98"/>
    </row>
    <row r="326" spans="2:46" s="1" customFormat="1" ht="10.65" customHeight="1" x14ac:dyDescent="0.15">
      <c r="B326" s="95" t="s">
        <v>1133</v>
      </c>
      <c r="C326" s="95"/>
      <c r="D326" s="108">
        <v>1478575504.3900001</v>
      </c>
      <c r="E326" s="108"/>
      <c r="F326" s="108"/>
      <c r="G326" s="108"/>
      <c r="H326" s="108"/>
      <c r="I326" s="108"/>
      <c r="J326" s="108"/>
      <c r="K326" s="108"/>
      <c r="L326" s="108"/>
      <c r="M326" s="108"/>
      <c r="N326" s="108"/>
      <c r="O326" s="108"/>
      <c r="P326" s="98">
        <v>6.6018669060168705E-2</v>
      </c>
      <c r="Q326" s="98"/>
      <c r="R326" s="98"/>
      <c r="S326" s="98"/>
      <c r="T326" s="98"/>
      <c r="U326" s="98"/>
      <c r="V326" s="98"/>
      <c r="W326" s="98"/>
      <c r="X326" s="98"/>
      <c r="Y326" s="98"/>
      <c r="Z326" s="98"/>
      <c r="AA326" s="97">
        <v>16262</v>
      </c>
      <c r="AB326" s="97"/>
      <c r="AC326" s="97"/>
      <c r="AD326" s="97"/>
      <c r="AE326" s="97"/>
      <c r="AF326" s="97"/>
      <c r="AG326" s="97"/>
      <c r="AH326" s="97"/>
      <c r="AI326" s="97"/>
      <c r="AJ326" s="97"/>
      <c r="AK326" s="98">
        <v>5.4629866028836703E-2</v>
      </c>
      <c r="AL326" s="98"/>
      <c r="AM326" s="98"/>
      <c r="AN326" s="98"/>
      <c r="AO326" s="98"/>
      <c r="AP326" s="98"/>
      <c r="AQ326" s="98"/>
      <c r="AR326" s="98"/>
      <c r="AS326" s="98"/>
      <c r="AT326" s="98"/>
    </row>
    <row r="327" spans="2:46" s="1" customFormat="1" ht="10.65" customHeight="1" x14ac:dyDescent="0.15">
      <c r="B327" s="95" t="s">
        <v>1134</v>
      </c>
      <c r="C327" s="95"/>
      <c r="D327" s="108">
        <v>3351444822.4600101</v>
      </c>
      <c r="E327" s="108"/>
      <c r="F327" s="108"/>
      <c r="G327" s="108"/>
      <c r="H327" s="108"/>
      <c r="I327" s="108"/>
      <c r="J327" s="108"/>
      <c r="K327" s="108"/>
      <c r="L327" s="108"/>
      <c r="M327" s="108"/>
      <c r="N327" s="108"/>
      <c r="O327" s="108"/>
      <c r="P327" s="98">
        <v>0.149642629646218</v>
      </c>
      <c r="Q327" s="98"/>
      <c r="R327" s="98"/>
      <c r="S327" s="98"/>
      <c r="T327" s="98"/>
      <c r="U327" s="98"/>
      <c r="V327" s="98"/>
      <c r="W327" s="98"/>
      <c r="X327" s="98"/>
      <c r="Y327" s="98"/>
      <c r="Z327" s="98"/>
      <c r="AA327" s="97">
        <v>31501</v>
      </c>
      <c r="AB327" s="97"/>
      <c r="AC327" s="97"/>
      <c r="AD327" s="97"/>
      <c r="AE327" s="97"/>
      <c r="AF327" s="97"/>
      <c r="AG327" s="97"/>
      <c r="AH327" s="97"/>
      <c r="AI327" s="97"/>
      <c r="AJ327" s="97"/>
      <c r="AK327" s="98">
        <v>0.10582310968972999</v>
      </c>
      <c r="AL327" s="98"/>
      <c r="AM327" s="98"/>
      <c r="AN327" s="98"/>
      <c r="AO327" s="98"/>
      <c r="AP327" s="98"/>
      <c r="AQ327" s="98"/>
      <c r="AR327" s="98"/>
      <c r="AS327" s="98"/>
      <c r="AT327" s="98"/>
    </row>
    <row r="328" spans="2:46" s="1" customFormat="1" ht="10.65" customHeight="1" x14ac:dyDescent="0.15">
      <c r="B328" s="95" t="s">
        <v>1135</v>
      </c>
      <c r="C328" s="95"/>
      <c r="D328" s="108">
        <v>2489447944.73</v>
      </c>
      <c r="E328" s="108"/>
      <c r="F328" s="108"/>
      <c r="G328" s="108"/>
      <c r="H328" s="108"/>
      <c r="I328" s="108"/>
      <c r="J328" s="108"/>
      <c r="K328" s="108"/>
      <c r="L328" s="108"/>
      <c r="M328" s="108"/>
      <c r="N328" s="108"/>
      <c r="O328" s="108"/>
      <c r="P328" s="98">
        <v>0.111154310021828</v>
      </c>
      <c r="Q328" s="98"/>
      <c r="R328" s="98"/>
      <c r="S328" s="98"/>
      <c r="T328" s="98"/>
      <c r="U328" s="98"/>
      <c r="V328" s="98"/>
      <c r="W328" s="98"/>
      <c r="X328" s="98"/>
      <c r="Y328" s="98"/>
      <c r="Z328" s="98"/>
      <c r="AA328" s="97">
        <v>19133</v>
      </c>
      <c r="AB328" s="97"/>
      <c r="AC328" s="97"/>
      <c r="AD328" s="97"/>
      <c r="AE328" s="97"/>
      <c r="AF328" s="97"/>
      <c r="AG328" s="97"/>
      <c r="AH328" s="97"/>
      <c r="AI328" s="97"/>
      <c r="AJ328" s="97"/>
      <c r="AK328" s="98">
        <v>6.4274580416291499E-2</v>
      </c>
      <c r="AL328" s="98"/>
      <c r="AM328" s="98"/>
      <c r="AN328" s="98"/>
      <c r="AO328" s="98"/>
      <c r="AP328" s="98"/>
      <c r="AQ328" s="98"/>
      <c r="AR328" s="98"/>
      <c r="AS328" s="98"/>
      <c r="AT328" s="98"/>
    </row>
    <row r="329" spans="2:46" s="1" customFormat="1" ht="10.65" customHeight="1" x14ac:dyDescent="0.15">
      <c r="B329" s="95" t="s">
        <v>1136</v>
      </c>
      <c r="C329" s="95"/>
      <c r="D329" s="108">
        <v>792323924.96000302</v>
      </c>
      <c r="E329" s="108"/>
      <c r="F329" s="108"/>
      <c r="G329" s="108"/>
      <c r="H329" s="108"/>
      <c r="I329" s="108"/>
      <c r="J329" s="108"/>
      <c r="K329" s="108"/>
      <c r="L329" s="108"/>
      <c r="M329" s="108"/>
      <c r="N329" s="108"/>
      <c r="O329" s="108"/>
      <c r="P329" s="98">
        <v>3.5377409428927697E-2</v>
      </c>
      <c r="Q329" s="98"/>
      <c r="R329" s="98"/>
      <c r="S329" s="98"/>
      <c r="T329" s="98"/>
      <c r="U329" s="98"/>
      <c r="V329" s="98"/>
      <c r="W329" s="98"/>
      <c r="X329" s="98"/>
      <c r="Y329" s="98"/>
      <c r="Z329" s="98"/>
      <c r="AA329" s="97">
        <v>5671</v>
      </c>
      <c r="AB329" s="97"/>
      <c r="AC329" s="97"/>
      <c r="AD329" s="97"/>
      <c r="AE329" s="97"/>
      <c r="AF329" s="97"/>
      <c r="AG329" s="97"/>
      <c r="AH329" s="97"/>
      <c r="AI329" s="97"/>
      <c r="AJ329" s="97"/>
      <c r="AK329" s="98">
        <v>1.9050914417017201E-2</v>
      </c>
      <c r="AL329" s="98"/>
      <c r="AM329" s="98"/>
      <c r="AN329" s="98"/>
      <c r="AO329" s="98"/>
      <c r="AP329" s="98"/>
      <c r="AQ329" s="98"/>
      <c r="AR329" s="98"/>
      <c r="AS329" s="98"/>
      <c r="AT329" s="98"/>
    </row>
    <row r="330" spans="2:46" s="1" customFormat="1" ht="10.65" customHeight="1" x14ac:dyDescent="0.15">
      <c r="B330" s="95" t="s">
        <v>1137</v>
      </c>
      <c r="C330" s="95"/>
      <c r="D330" s="108">
        <v>2173862804.3500099</v>
      </c>
      <c r="E330" s="108"/>
      <c r="F330" s="108"/>
      <c r="G330" s="108"/>
      <c r="H330" s="108"/>
      <c r="I330" s="108"/>
      <c r="J330" s="108"/>
      <c r="K330" s="108"/>
      <c r="L330" s="108"/>
      <c r="M330" s="108"/>
      <c r="N330" s="108"/>
      <c r="O330" s="108"/>
      <c r="P330" s="98">
        <v>9.7063375280115799E-2</v>
      </c>
      <c r="Q330" s="98"/>
      <c r="R330" s="98"/>
      <c r="S330" s="98"/>
      <c r="T330" s="98"/>
      <c r="U330" s="98"/>
      <c r="V330" s="98"/>
      <c r="W330" s="98"/>
      <c r="X330" s="98"/>
      <c r="Y330" s="98"/>
      <c r="Z330" s="98"/>
      <c r="AA330" s="97">
        <v>13291</v>
      </c>
      <c r="AB330" s="97"/>
      <c r="AC330" s="97"/>
      <c r="AD330" s="97"/>
      <c r="AE330" s="97"/>
      <c r="AF330" s="97"/>
      <c r="AG330" s="97"/>
      <c r="AH330" s="97"/>
      <c r="AI330" s="97"/>
      <c r="AJ330" s="97"/>
      <c r="AK330" s="98">
        <v>4.4649215926040403E-2</v>
      </c>
      <c r="AL330" s="98"/>
      <c r="AM330" s="98"/>
      <c r="AN330" s="98"/>
      <c r="AO330" s="98"/>
      <c r="AP330" s="98"/>
      <c r="AQ330" s="98"/>
      <c r="AR330" s="98"/>
      <c r="AS330" s="98"/>
      <c r="AT330" s="98"/>
    </row>
    <row r="331" spans="2:46" s="1" customFormat="1" ht="10.65" customHeight="1" x14ac:dyDescent="0.15">
      <c r="B331" s="95" t="s">
        <v>1138</v>
      </c>
      <c r="C331" s="95"/>
      <c r="D331" s="108">
        <v>1252228083.22</v>
      </c>
      <c r="E331" s="108"/>
      <c r="F331" s="108"/>
      <c r="G331" s="108"/>
      <c r="H331" s="108"/>
      <c r="I331" s="108"/>
      <c r="J331" s="108"/>
      <c r="K331" s="108"/>
      <c r="L331" s="108"/>
      <c r="M331" s="108"/>
      <c r="N331" s="108"/>
      <c r="O331" s="108"/>
      <c r="P331" s="98">
        <v>5.5912214945057499E-2</v>
      </c>
      <c r="Q331" s="98"/>
      <c r="R331" s="98"/>
      <c r="S331" s="98"/>
      <c r="T331" s="98"/>
      <c r="U331" s="98"/>
      <c r="V331" s="98"/>
      <c r="W331" s="98"/>
      <c r="X331" s="98"/>
      <c r="Y331" s="98"/>
      <c r="Z331" s="98"/>
      <c r="AA331" s="97">
        <v>7187</v>
      </c>
      <c r="AB331" s="97"/>
      <c r="AC331" s="97"/>
      <c r="AD331" s="97"/>
      <c r="AE331" s="97"/>
      <c r="AF331" s="97"/>
      <c r="AG331" s="97"/>
      <c r="AH331" s="97"/>
      <c r="AI331" s="97"/>
      <c r="AJ331" s="97"/>
      <c r="AK331" s="98">
        <v>2.4143699861594502E-2</v>
      </c>
      <c r="AL331" s="98"/>
      <c r="AM331" s="98"/>
      <c r="AN331" s="98"/>
      <c r="AO331" s="98"/>
      <c r="AP331" s="98"/>
      <c r="AQ331" s="98"/>
      <c r="AR331" s="98"/>
      <c r="AS331" s="98"/>
      <c r="AT331" s="98"/>
    </row>
    <row r="332" spans="2:46" s="1" customFormat="1" ht="10.65" customHeight="1" x14ac:dyDescent="0.15">
      <c r="B332" s="95" t="s">
        <v>1139</v>
      </c>
      <c r="C332" s="95"/>
      <c r="D332" s="108">
        <v>187101110.08000001</v>
      </c>
      <c r="E332" s="108"/>
      <c r="F332" s="108"/>
      <c r="G332" s="108"/>
      <c r="H332" s="108"/>
      <c r="I332" s="108"/>
      <c r="J332" s="108"/>
      <c r="K332" s="108"/>
      <c r="L332" s="108"/>
      <c r="M332" s="108"/>
      <c r="N332" s="108"/>
      <c r="O332" s="108"/>
      <c r="P332" s="98">
        <v>8.3540990842112597E-3</v>
      </c>
      <c r="Q332" s="98"/>
      <c r="R332" s="98"/>
      <c r="S332" s="98"/>
      <c r="T332" s="98"/>
      <c r="U332" s="98"/>
      <c r="V332" s="98"/>
      <c r="W332" s="98"/>
      <c r="X332" s="98"/>
      <c r="Y332" s="98"/>
      <c r="Z332" s="98"/>
      <c r="AA332" s="97">
        <v>1224</v>
      </c>
      <c r="AB332" s="97"/>
      <c r="AC332" s="97"/>
      <c r="AD332" s="97"/>
      <c r="AE332" s="97"/>
      <c r="AF332" s="97"/>
      <c r="AG332" s="97"/>
      <c r="AH332" s="97"/>
      <c r="AI332" s="97"/>
      <c r="AJ332" s="97"/>
      <c r="AK332" s="98">
        <v>4.1118531557801097E-3</v>
      </c>
      <c r="AL332" s="98"/>
      <c r="AM332" s="98"/>
      <c r="AN332" s="98"/>
      <c r="AO332" s="98"/>
      <c r="AP332" s="98"/>
      <c r="AQ332" s="98"/>
      <c r="AR332" s="98"/>
      <c r="AS332" s="98"/>
      <c r="AT332" s="98"/>
    </row>
    <row r="333" spans="2:46" s="1" customFormat="1" ht="10.65" customHeight="1" x14ac:dyDescent="0.15">
      <c r="B333" s="95" t="s">
        <v>1140</v>
      </c>
      <c r="C333" s="95"/>
      <c r="D333" s="108">
        <v>62201475.689999998</v>
      </c>
      <c r="E333" s="108"/>
      <c r="F333" s="108"/>
      <c r="G333" s="108"/>
      <c r="H333" s="108"/>
      <c r="I333" s="108"/>
      <c r="J333" s="108"/>
      <c r="K333" s="108"/>
      <c r="L333" s="108"/>
      <c r="M333" s="108"/>
      <c r="N333" s="108"/>
      <c r="O333" s="108"/>
      <c r="P333" s="98">
        <v>2.7773073653931499E-3</v>
      </c>
      <c r="Q333" s="98"/>
      <c r="R333" s="98"/>
      <c r="S333" s="98"/>
      <c r="T333" s="98"/>
      <c r="U333" s="98"/>
      <c r="V333" s="98"/>
      <c r="W333" s="98"/>
      <c r="X333" s="98"/>
      <c r="Y333" s="98"/>
      <c r="Z333" s="98"/>
      <c r="AA333" s="97">
        <v>339</v>
      </c>
      <c r="AB333" s="97"/>
      <c r="AC333" s="97"/>
      <c r="AD333" s="97"/>
      <c r="AE333" s="97"/>
      <c r="AF333" s="97"/>
      <c r="AG333" s="97"/>
      <c r="AH333" s="97"/>
      <c r="AI333" s="97"/>
      <c r="AJ333" s="97"/>
      <c r="AK333" s="98">
        <v>1.1388220750077299E-3</v>
      </c>
      <c r="AL333" s="98"/>
      <c r="AM333" s="98"/>
      <c r="AN333" s="98"/>
      <c r="AO333" s="98"/>
      <c r="AP333" s="98"/>
      <c r="AQ333" s="98"/>
      <c r="AR333" s="98"/>
      <c r="AS333" s="98"/>
      <c r="AT333" s="98"/>
    </row>
    <row r="334" spans="2:46" s="1" customFormat="1" ht="10.65" customHeight="1" x14ac:dyDescent="0.15">
      <c r="B334" s="95" t="s">
        <v>1141</v>
      </c>
      <c r="C334" s="95"/>
      <c r="D334" s="108">
        <v>52553670.729999997</v>
      </c>
      <c r="E334" s="108"/>
      <c r="F334" s="108"/>
      <c r="G334" s="108"/>
      <c r="H334" s="108"/>
      <c r="I334" s="108"/>
      <c r="J334" s="108"/>
      <c r="K334" s="108"/>
      <c r="L334" s="108"/>
      <c r="M334" s="108"/>
      <c r="N334" s="108"/>
      <c r="O334" s="108"/>
      <c r="P334" s="98">
        <v>2.3465310939614998E-3</v>
      </c>
      <c r="Q334" s="98"/>
      <c r="R334" s="98"/>
      <c r="S334" s="98"/>
      <c r="T334" s="98"/>
      <c r="U334" s="98"/>
      <c r="V334" s="98"/>
      <c r="W334" s="98"/>
      <c r="X334" s="98"/>
      <c r="Y334" s="98"/>
      <c r="Z334" s="98"/>
      <c r="AA334" s="97">
        <v>247</v>
      </c>
      <c r="AB334" s="97"/>
      <c r="AC334" s="97"/>
      <c r="AD334" s="97"/>
      <c r="AE334" s="97"/>
      <c r="AF334" s="97"/>
      <c r="AG334" s="97"/>
      <c r="AH334" s="97"/>
      <c r="AI334" s="97"/>
      <c r="AJ334" s="97"/>
      <c r="AK334" s="98">
        <v>8.2976121689353497E-4</v>
      </c>
      <c r="AL334" s="98"/>
      <c r="AM334" s="98"/>
      <c r="AN334" s="98"/>
      <c r="AO334" s="98"/>
      <c r="AP334" s="98"/>
      <c r="AQ334" s="98"/>
      <c r="AR334" s="98"/>
      <c r="AS334" s="98"/>
      <c r="AT334" s="98"/>
    </row>
    <row r="335" spans="2:46" s="1" customFormat="1" ht="10.65" customHeight="1" x14ac:dyDescent="0.15">
      <c r="B335" s="95" t="s">
        <v>1142</v>
      </c>
      <c r="C335" s="95"/>
      <c r="D335" s="108">
        <v>8759969.25</v>
      </c>
      <c r="E335" s="108"/>
      <c r="F335" s="108"/>
      <c r="G335" s="108"/>
      <c r="H335" s="108"/>
      <c r="I335" s="108"/>
      <c r="J335" s="108"/>
      <c r="K335" s="108"/>
      <c r="L335" s="108"/>
      <c r="M335" s="108"/>
      <c r="N335" s="108"/>
      <c r="O335" s="108"/>
      <c r="P335" s="98">
        <v>3.9113424317927903E-4</v>
      </c>
      <c r="Q335" s="98"/>
      <c r="R335" s="98"/>
      <c r="S335" s="98"/>
      <c r="T335" s="98"/>
      <c r="U335" s="98"/>
      <c r="V335" s="98"/>
      <c r="W335" s="98"/>
      <c r="X335" s="98"/>
      <c r="Y335" s="98"/>
      <c r="Z335" s="98"/>
      <c r="AA335" s="97">
        <v>38</v>
      </c>
      <c r="AB335" s="97"/>
      <c r="AC335" s="97"/>
      <c r="AD335" s="97"/>
      <c r="AE335" s="97"/>
      <c r="AF335" s="97"/>
      <c r="AG335" s="97"/>
      <c r="AH335" s="97"/>
      <c r="AI335" s="97"/>
      <c r="AJ335" s="97"/>
      <c r="AK335" s="98">
        <v>1.27655571829775E-4</v>
      </c>
      <c r="AL335" s="98"/>
      <c r="AM335" s="98"/>
      <c r="AN335" s="98"/>
      <c r="AO335" s="98"/>
      <c r="AP335" s="98"/>
      <c r="AQ335" s="98"/>
      <c r="AR335" s="98"/>
      <c r="AS335" s="98"/>
      <c r="AT335" s="98"/>
    </row>
    <row r="336" spans="2:46" s="1" customFormat="1" ht="9.6" customHeight="1" x14ac:dyDescent="0.15">
      <c r="B336" s="104"/>
      <c r="C336" s="104"/>
      <c r="D336" s="109">
        <v>22396324031.349998</v>
      </c>
      <c r="E336" s="109"/>
      <c r="F336" s="109"/>
      <c r="G336" s="109"/>
      <c r="H336" s="109"/>
      <c r="I336" s="109"/>
      <c r="J336" s="109"/>
      <c r="K336" s="109"/>
      <c r="L336" s="109"/>
      <c r="M336" s="109"/>
      <c r="N336" s="109"/>
      <c r="O336" s="109"/>
      <c r="P336" s="100">
        <v>1</v>
      </c>
      <c r="Q336" s="100"/>
      <c r="R336" s="100"/>
      <c r="S336" s="100"/>
      <c r="T336" s="100"/>
      <c r="U336" s="100"/>
      <c r="V336" s="100"/>
      <c r="W336" s="100"/>
      <c r="X336" s="100"/>
      <c r="Y336" s="100"/>
      <c r="Z336" s="100"/>
      <c r="AA336" s="99">
        <v>297676</v>
      </c>
      <c r="AB336" s="99"/>
      <c r="AC336" s="99"/>
      <c r="AD336" s="99"/>
      <c r="AE336" s="99"/>
      <c r="AF336" s="99"/>
      <c r="AG336" s="99"/>
      <c r="AH336" s="99"/>
      <c r="AI336" s="99"/>
      <c r="AJ336" s="99"/>
      <c r="AK336" s="100">
        <v>1</v>
      </c>
      <c r="AL336" s="100"/>
      <c r="AM336" s="100"/>
      <c r="AN336" s="100"/>
      <c r="AO336" s="100"/>
      <c r="AP336" s="100"/>
      <c r="AQ336" s="100"/>
      <c r="AR336" s="100"/>
      <c r="AS336" s="100"/>
      <c r="AT336" s="100"/>
    </row>
    <row r="337" spans="2:47" s="1" customFormat="1" ht="9" customHeight="1" x14ac:dyDescent="0.15"/>
    <row r="338" spans="2:47" s="1" customFormat="1" ht="19.2" customHeight="1" x14ac:dyDescent="0.15">
      <c r="B338" s="80" t="s">
        <v>1262</v>
      </c>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c r="AQ338" s="80"/>
      <c r="AR338" s="80"/>
      <c r="AS338" s="80"/>
      <c r="AT338" s="80"/>
      <c r="AU338" s="80"/>
    </row>
    <row r="339" spans="2:47" s="1" customFormat="1" ht="7.95" customHeight="1" x14ac:dyDescent="0.15"/>
    <row r="340" spans="2:47" s="1" customFormat="1" ht="12.3" customHeight="1" x14ac:dyDescent="0.15">
      <c r="B340" s="75" t="s">
        <v>1124</v>
      </c>
      <c r="C340" s="75"/>
      <c r="D340" s="75"/>
      <c r="E340" s="75" t="s">
        <v>1121</v>
      </c>
      <c r="F340" s="75"/>
      <c r="G340" s="75"/>
      <c r="H340" s="75"/>
      <c r="I340" s="75"/>
      <c r="J340" s="75"/>
      <c r="K340" s="75"/>
      <c r="L340" s="75"/>
      <c r="M340" s="75"/>
      <c r="N340" s="75"/>
      <c r="O340" s="75"/>
      <c r="P340" s="75"/>
      <c r="Q340" s="75" t="s">
        <v>1122</v>
      </c>
      <c r="R340" s="75"/>
      <c r="S340" s="75"/>
      <c r="T340" s="75"/>
      <c r="U340" s="75"/>
      <c r="V340" s="75"/>
      <c r="W340" s="75"/>
      <c r="X340" s="75"/>
      <c r="Y340" s="75"/>
      <c r="Z340" s="75"/>
      <c r="AA340" s="75"/>
      <c r="AB340" s="75" t="s">
        <v>1123</v>
      </c>
      <c r="AC340" s="75"/>
      <c r="AD340" s="75"/>
      <c r="AE340" s="75"/>
      <c r="AF340" s="75"/>
      <c r="AG340" s="75"/>
      <c r="AH340" s="75"/>
      <c r="AI340" s="75"/>
      <c r="AJ340" s="75"/>
      <c r="AK340" s="75"/>
      <c r="AL340" s="75" t="s">
        <v>1122</v>
      </c>
      <c r="AM340" s="75"/>
      <c r="AN340" s="75"/>
      <c r="AO340" s="75"/>
      <c r="AP340" s="75"/>
      <c r="AQ340" s="75"/>
      <c r="AR340" s="75"/>
      <c r="AS340" s="75"/>
      <c r="AT340" s="75"/>
      <c r="AU340" s="75"/>
    </row>
    <row r="341" spans="2:47" s="1" customFormat="1" ht="10.65" customHeight="1" x14ac:dyDescent="0.15">
      <c r="B341" s="95" t="s">
        <v>1208</v>
      </c>
      <c r="C341" s="95"/>
      <c r="D341" s="95"/>
      <c r="E341" s="108">
        <v>19694826863.340199</v>
      </c>
      <c r="F341" s="108"/>
      <c r="G341" s="108"/>
      <c r="H341" s="108"/>
      <c r="I341" s="108"/>
      <c r="J341" s="108"/>
      <c r="K341" s="108"/>
      <c r="L341" s="108"/>
      <c r="M341" s="108"/>
      <c r="N341" s="108"/>
      <c r="O341" s="108"/>
      <c r="P341" s="108"/>
      <c r="Q341" s="98">
        <v>0.87937765303679005</v>
      </c>
      <c r="R341" s="98"/>
      <c r="S341" s="98"/>
      <c r="T341" s="98"/>
      <c r="U341" s="98"/>
      <c r="V341" s="98"/>
      <c r="W341" s="98"/>
      <c r="X341" s="98"/>
      <c r="Y341" s="98"/>
      <c r="Z341" s="98"/>
      <c r="AA341" s="98"/>
      <c r="AB341" s="97">
        <v>263300</v>
      </c>
      <c r="AC341" s="97"/>
      <c r="AD341" s="97"/>
      <c r="AE341" s="97"/>
      <c r="AF341" s="97"/>
      <c r="AG341" s="97"/>
      <c r="AH341" s="97"/>
      <c r="AI341" s="97"/>
      <c r="AJ341" s="97"/>
      <c r="AK341" s="97"/>
      <c r="AL341" s="98">
        <v>0.88451873849420204</v>
      </c>
      <c r="AM341" s="98"/>
      <c r="AN341" s="98"/>
      <c r="AO341" s="98"/>
      <c r="AP341" s="98"/>
      <c r="AQ341" s="98"/>
      <c r="AR341" s="98"/>
      <c r="AS341" s="98"/>
      <c r="AT341" s="98"/>
      <c r="AU341" s="98"/>
    </row>
    <row r="342" spans="2:47" s="1" customFormat="1" ht="10.65" customHeight="1" x14ac:dyDescent="0.15">
      <c r="B342" s="95" t="s">
        <v>1241</v>
      </c>
      <c r="C342" s="95"/>
      <c r="D342" s="95"/>
      <c r="E342" s="108">
        <v>1224638148.6100099</v>
      </c>
      <c r="F342" s="108"/>
      <c r="G342" s="108"/>
      <c r="H342" s="108"/>
      <c r="I342" s="108"/>
      <c r="J342" s="108"/>
      <c r="K342" s="108"/>
      <c r="L342" s="108"/>
      <c r="M342" s="108"/>
      <c r="N342" s="108"/>
      <c r="O342" s="108"/>
      <c r="P342" s="108"/>
      <c r="Q342" s="98">
        <v>5.4680319274527898E-2</v>
      </c>
      <c r="R342" s="98"/>
      <c r="S342" s="98"/>
      <c r="T342" s="98"/>
      <c r="U342" s="98"/>
      <c r="V342" s="98"/>
      <c r="W342" s="98"/>
      <c r="X342" s="98"/>
      <c r="Y342" s="98"/>
      <c r="Z342" s="98"/>
      <c r="AA342" s="98"/>
      <c r="AB342" s="97">
        <v>19056</v>
      </c>
      <c r="AC342" s="97"/>
      <c r="AD342" s="97"/>
      <c r="AE342" s="97"/>
      <c r="AF342" s="97"/>
      <c r="AG342" s="97"/>
      <c r="AH342" s="97"/>
      <c r="AI342" s="97"/>
      <c r="AJ342" s="97"/>
      <c r="AK342" s="97"/>
      <c r="AL342" s="98">
        <v>6.4015909915478605E-2</v>
      </c>
      <c r="AM342" s="98"/>
      <c r="AN342" s="98"/>
      <c r="AO342" s="98"/>
      <c r="AP342" s="98"/>
      <c r="AQ342" s="98"/>
      <c r="AR342" s="98"/>
      <c r="AS342" s="98"/>
      <c r="AT342" s="98"/>
      <c r="AU342" s="98"/>
    </row>
    <row r="343" spans="2:47" s="1" customFormat="1" ht="10.65" customHeight="1" x14ac:dyDescent="0.15">
      <c r="B343" s="95" t="s">
        <v>1126</v>
      </c>
      <c r="C343" s="95"/>
      <c r="D343" s="95"/>
      <c r="E343" s="108">
        <v>503960130.69000101</v>
      </c>
      <c r="F343" s="108"/>
      <c r="G343" s="108"/>
      <c r="H343" s="108"/>
      <c r="I343" s="108"/>
      <c r="J343" s="108"/>
      <c r="K343" s="108"/>
      <c r="L343" s="108"/>
      <c r="M343" s="108"/>
      <c r="N343" s="108"/>
      <c r="O343" s="108"/>
      <c r="P343" s="108"/>
      <c r="Q343" s="98">
        <v>2.25019128132171E-2</v>
      </c>
      <c r="R343" s="98"/>
      <c r="S343" s="98"/>
      <c r="T343" s="98"/>
      <c r="U343" s="98"/>
      <c r="V343" s="98"/>
      <c r="W343" s="98"/>
      <c r="X343" s="98"/>
      <c r="Y343" s="98"/>
      <c r="Z343" s="98"/>
      <c r="AA343" s="98"/>
      <c r="AB343" s="97">
        <v>6030</v>
      </c>
      <c r="AC343" s="97"/>
      <c r="AD343" s="97"/>
      <c r="AE343" s="97"/>
      <c r="AF343" s="97"/>
      <c r="AG343" s="97"/>
      <c r="AH343" s="97"/>
      <c r="AI343" s="97"/>
      <c r="AJ343" s="97"/>
      <c r="AK343" s="97"/>
      <c r="AL343" s="98">
        <v>2.02569236350932E-2</v>
      </c>
      <c r="AM343" s="98"/>
      <c r="AN343" s="98"/>
      <c r="AO343" s="98"/>
      <c r="AP343" s="98"/>
      <c r="AQ343" s="98"/>
      <c r="AR343" s="98"/>
      <c r="AS343" s="98"/>
      <c r="AT343" s="98"/>
      <c r="AU343" s="98"/>
    </row>
    <row r="344" spans="2:47" s="1" customFormat="1" ht="10.65" customHeight="1" x14ac:dyDescent="0.15">
      <c r="B344" s="95" t="s">
        <v>1127</v>
      </c>
      <c r="C344" s="95"/>
      <c r="D344" s="95"/>
      <c r="E344" s="108">
        <v>489871541.390001</v>
      </c>
      <c r="F344" s="108"/>
      <c r="G344" s="108"/>
      <c r="H344" s="108"/>
      <c r="I344" s="108"/>
      <c r="J344" s="108"/>
      <c r="K344" s="108"/>
      <c r="L344" s="108"/>
      <c r="M344" s="108"/>
      <c r="N344" s="108"/>
      <c r="O344" s="108"/>
      <c r="P344" s="108"/>
      <c r="Q344" s="98">
        <v>2.18728547017038E-2</v>
      </c>
      <c r="R344" s="98"/>
      <c r="S344" s="98"/>
      <c r="T344" s="98"/>
      <c r="U344" s="98"/>
      <c r="V344" s="98"/>
      <c r="W344" s="98"/>
      <c r="X344" s="98"/>
      <c r="Y344" s="98"/>
      <c r="Z344" s="98"/>
      <c r="AA344" s="98"/>
      <c r="AB344" s="97">
        <v>4104</v>
      </c>
      <c r="AC344" s="97"/>
      <c r="AD344" s="97"/>
      <c r="AE344" s="97"/>
      <c r="AF344" s="97"/>
      <c r="AG344" s="97"/>
      <c r="AH344" s="97"/>
      <c r="AI344" s="97"/>
      <c r="AJ344" s="97"/>
      <c r="AK344" s="97"/>
      <c r="AL344" s="98">
        <v>1.3786801757615701E-2</v>
      </c>
      <c r="AM344" s="98"/>
      <c r="AN344" s="98"/>
      <c r="AO344" s="98"/>
      <c r="AP344" s="98"/>
      <c r="AQ344" s="98"/>
      <c r="AR344" s="98"/>
      <c r="AS344" s="98"/>
      <c r="AT344" s="98"/>
      <c r="AU344" s="98"/>
    </row>
    <row r="345" spans="2:47" s="1" customFormat="1" ht="10.65" customHeight="1" x14ac:dyDescent="0.15">
      <c r="B345" s="95" t="s">
        <v>1128</v>
      </c>
      <c r="C345" s="95"/>
      <c r="D345" s="95"/>
      <c r="E345" s="108">
        <v>213229243.83000001</v>
      </c>
      <c r="F345" s="108"/>
      <c r="G345" s="108"/>
      <c r="H345" s="108"/>
      <c r="I345" s="108"/>
      <c r="J345" s="108"/>
      <c r="K345" s="108"/>
      <c r="L345" s="108"/>
      <c r="M345" s="108"/>
      <c r="N345" s="108"/>
      <c r="O345" s="108"/>
      <c r="P345" s="108"/>
      <c r="Q345" s="98">
        <v>9.5207250766475293E-3</v>
      </c>
      <c r="R345" s="98"/>
      <c r="S345" s="98"/>
      <c r="T345" s="98"/>
      <c r="U345" s="98"/>
      <c r="V345" s="98"/>
      <c r="W345" s="98"/>
      <c r="X345" s="98"/>
      <c r="Y345" s="98"/>
      <c r="Z345" s="98"/>
      <c r="AA345" s="98"/>
      <c r="AB345" s="97">
        <v>2996</v>
      </c>
      <c r="AC345" s="97"/>
      <c r="AD345" s="97"/>
      <c r="AE345" s="97"/>
      <c r="AF345" s="97"/>
      <c r="AG345" s="97"/>
      <c r="AH345" s="97"/>
      <c r="AI345" s="97"/>
      <c r="AJ345" s="97"/>
      <c r="AK345" s="97"/>
      <c r="AL345" s="98">
        <v>1.00646340316317E-2</v>
      </c>
      <c r="AM345" s="98"/>
      <c r="AN345" s="98"/>
      <c r="AO345" s="98"/>
      <c r="AP345" s="98"/>
      <c r="AQ345" s="98"/>
      <c r="AR345" s="98"/>
      <c r="AS345" s="98"/>
      <c r="AT345" s="98"/>
      <c r="AU345" s="98"/>
    </row>
    <row r="346" spans="2:47" s="1" customFormat="1" ht="10.65" customHeight="1" x14ac:dyDescent="0.15">
      <c r="B346" s="95" t="s">
        <v>1129</v>
      </c>
      <c r="C346" s="95"/>
      <c r="D346" s="95"/>
      <c r="E346" s="108">
        <v>208835237.68000001</v>
      </c>
      <c r="F346" s="108"/>
      <c r="G346" s="108"/>
      <c r="H346" s="108"/>
      <c r="I346" s="108"/>
      <c r="J346" s="108"/>
      <c r="K346" s="108"/>
      <c r="L346" s="108"/>
      <c r="M346" s="108"/>
      <c r="N346" s="108"/>
      <c r="O346" s="108"/>
      <c r="P346" s="108"/>
      <c r="Q346" s="98">
        <v>9.3245318913797708E-3</v>
      </c>
      <c r="R346" s="98"/>
      <c r="S346" s="98"/>
      <c r="T346" s="98"/>
      <c r="U346" s="98"/>
      <c r="V346" s="98"/>
      <c r="W346" s="98"/>
      <c r="X346" s="98"/>
      <c r="Y346" s="98"/>
      <c r="Z346" s="98"/>
      <c r="AA346" s="98"/>
      <c r="AB346" s="97">
        <v>1770</v>
      </c>
      <c r="AC346" s="97"/>
      <c r="AD346" s="97"/>
      <c r="AE346" s="97"/>
      <c r="AF346" s="97"/>
      <c r="AG346" s="97"/>
      <c r="AH346" s="97"/>
      <c r="AI346" s="97"/>
      <c r="AJ346" s="97"/>
      <c r="AK346" s="97"/>
      <c r="AL346" s="98">
        <v>5.94606216154477E-3</v>
      </c>
      <c r="AM346" s="98"/>
      <c r="AN346" s="98"/>
      <c r="AO346" s="98"/>
      <c r="AP346" s="98"/>
      <c r="AQ346" s="98"/>
      <c r="AR346" s="98"/>
      <c r="AS346" s="98"/>
      <c r="AT346" s="98"/>
      <c r="AU346" s="98"/>
    </row>
    <row r="347" spans="2:47" s="1" customFormat="1" ht="10.65" customHeight="1" x14ac:dyDescent="0.15">
      <c r="B347" s="95" t="s">
        <v>1130</v>
      </c>
      <c r="C347" s="95"/>
      <c r="D347" s="95"/>
      <c r="E347" s="108">
        <v>46995141.340000004</v>
      </c>
      <c r="F347" s="108"/>
      <c r="G347" s="108"/>
      <c r="H347" s="108"/>
      <c r="I347" s="108"/>
      <c r="J347" s="108"/>
      <c r="K347" s="108"/>
      <c r="L347" s="108"/>
      <c r="M347" s="108"/>
      <c r="N347" s="108"/>
      <c r="O347" s="108"/>
      <c r="P347" s="108"/>
      <c r="Q347" s="98">
        <v>2.0983417311794799E-3</v>
      </c>
      <c r="R347" s="98"/>
      <c r="S347" s="98"/>
      <c r="T347" s="98"/>
      <c r="U347" s="98"/>
      <c r="V347" s="98"/>
      <c r="W347" s="98"/>
      <c r="X347" s="98"/>
      <c r="Y347" s="98"/>
      <c r="Z347" s="98"/>
      <c r="AA347" s="98"/>
      <c r="AB347" s="97">
        <v>328</v>
      </c>
      <c r="AC347" s="97"/>
      <c r="AD347" s="97"/>
      <c r="AE347" s="97"/>
      <c r="AF347" s="97"/>
      <c r="AG347" s="97"/>
      <c r="AH347" s="97"/>
      <c r="AI347" s="97"/>
      <c r="AJ347" s="97"/>
      <c r="AK347" s="97"/>
      <c r="AL347" s="98">
        <v>1.1018691463201601E-3</v>
      </c>
      <c r="AM347" s="98"/>
      <c r="AN347" s="98"/>
      <c r="AO347" s="98"/>
      <c r="AP347" s="98"/>
      <c r="AQ347" s="98"/>
      <c r="AR347" s="98"/>
      <c r="AS347" s="98"/>
      <c r="AT347" s="98"/>
      <c r="AU347" s="98"/>
    </row>
    <row r="348" spans="2:47" s="1" customFormat="1" ht="10.65" customHeight="1" x14ac:dyDescent="0.15">
      <c r="B348" s="95" t="s">
        <v>1132</v>
      </c>
      <c r="C348" s="95"/>
      <c r="D348" s="95"/>
      <c r="E348" s="108">
        <v>12889348.470000001</v>
      </c>
      <c r="F348" s="108"/>
      <c r="G348" s="108"/>
      <c r="H348" s="108"/>
      <c r="I348" s="108"/>
      <c r="J348" s="108"/>
      <c r="K348" s="108"/>
      <c r="L348" s="108"/>
      <c r="M348" s="108"/>
      <c r="N348" s="108"/>
      <c r="O348" s="108"/>
      <c r="P348" s="108"/>
      <c r="Q348" s="98">
        <v>5.7551178720032696E-4</v>
      </c>
      <c r="R348" s="98"/>
      <c r="S348" s="98"/>
      <c r="T348" s="98"/>
      <c r="U348" s="98"/>
      <c r="V348" s="98"/>
      <c r="W348" s="98"/>
      <c r="X348" s="98"/>
      <c r="Y348" s="98"/>
      <c r="Z348" s="98"/>
      <c r="AA348" s="98"/>
      <c r="AB348" s="97">
        <v>79</v>
      </c>
      <c r="AC348" s="97"/>
      <c r="AD348" s="97"/>
      <c r="AE348" s="97"/>
      <c r="AF348" s="97"/>
      <c r="AG348" s="97"/>
      <c r="AH348" s="97"/>
      <c r="AI348" s="97"/>
      <c r="AJ348" s="97"/>
      <c r="AK348" s="97"/>
      <c r="AL348" s="98">
        <v>2.6538921511979501E-4</v>
      </c>
      <c r="AM348" s="98"/>
      <c r="AN348" s="98"/>
      <c r="AO348" s="98"/>
      <c r="AP348" s="98"/>
      <c r="AQ348" s="98"/>
      <c r="AR348" s="98"/>
      <c r="AS348" s="98"/>
      <c r="AT348" s="98"/>
      <c r="AU348" s="98"/>
    </row>
    <row r="349" spans="2:47" s="1" customFormat="1" ht="10.65" customHeight="1" x14ac:dyDescent="0.15">
      <c r="B349" s="95" t="s">
        <v>1131</v>
      </c>
      <c r="C349" s="95"/>
      <c r="D349" s="95"/>
      <c r="E349" s="108">
        <v>1078376</v>
      </c>
      <c r="F349" s="108"/>
      <c r="G349" s="108"/>
      <c r="H349" s="108"/>
      <c r="I349" s="108"/>
      <c r="J349" s="108"/>
      <c r="K349" s="108"/>
      <c r="L349" s="108"/>
      <c r="M349" s="108"/>
      <c r="N349" s="108"/>
      <c r="O349" s="108"/>
      <c r="P349" s="108"/>
      <c r="Q349" s="98">
        <v>4.8149687354518398E-5</v>
      </c>
      <c r="R349" s="98"/>
      <c r="S349" s="98"/>
      <c r="T349" s="98"/>
      <c r="U349" s="98"/>
      <c r="V349" s="98"/>
      <c r="W349" s="98"/>
      <c r="X349" s="98"/>
      <c r="Y349" s="98"/>
      <c r="Z349" s="98"/>
      <c r="AA349" s="98"/>
      <c r="AB349" s="97">
        <v>13</v>
      </c>
      <c r="AC349" s="97"/>
      <c r="AD349" s="97"/>
      <c r="AE349" s="97"/>
      <c r="AF349" s="97"/>
      <c r="AG349" s="97"/>
      <c r="AH349" s="97"/>
      <c r="AI349" s="97"/>
      <c r="AJ349" s="97"/>
      <c r="AK349" s="97"/>
      <c r="AL349" s="98">
        <v>4.3671642994396601E-5</v>
      </c>
      <c r="AM349" s="98"/>
      <c r="AN349" s="98"/>
      <c r="AO349" s="98"/>
      <c r="AP349" s="98"/>
      <c r="AQ349" s="98"/>
      <c r="AR349" s="98"/>
      <c r="AS349" s="98"/>
      <c r="AT349" s="98"/>
      <c r="AU349" s="98"/>
    </row>
    <row r="350" spans="2:47" s="1" customFormat="1" ht="9.6" customHeight="1" x14ac:dyDescent="0.15">
      <c r="B350" s="104"/>
      <c r="C350" s="104"/>
      <c r="D350" s="104"/>
      <c r="E350" s="109">
        <v>22396324031.350201</v>
      </c>
      <c r="F350" s="109"/>
      <c r="G350" s="109"/>
      <c r="H350" s="109"/>
      <c r="I350" s="109"/>
      <c r="J350" s="109"/>
      <c r="K350" s="109"/>
      <c r="L350" s="109"/>
      <c r="M350" s="109"/>
      <c r="N350" s="109"/>
      <c r="O350" s="109"/>
      <c r="P350" s="109"/>
      <c r="Q350" s="100">
        <v>1</v>
      </c>
      <c r="R350" s="100"/>
      <c r="S350" s="100"/>
      <c r="T350" s="100"/>
      <c r="U350" s="100"/>
      <c r="V350" s="100"/>
      <c r="W350" s="100"/>
      <c r="X350" s="100"/>
      <c r="Y350" s="100"/>
      <c r="Z350" s="100"/>
      <c r="AA350" s="100"/>
      <c r="AB350" s="99">
        <v>297676</v>
      </c>
      <c r="AC350" s="99"/>
      <c r="AD350" s="99"/>
      <c r="AE350" s="99"/>
      <c r="AF350" s="99"/>
      <c r="AG350" s="99"/>
      <c r="AH350" s="99"/>
      <c r="AI350" s="99"/>
      <c r="AJ350" s="99"/>
      <c r="AK350" s="99"/>
      <c r="AL350" s="100">
        <v>1</v>
      </c>
      <c r="AM350" s="100"/>
      <c r="AN350" s="100"/>
      <c r="AO350" s="100"/>
      <c r="AP350" s="100"/>
      <c r="AQ350" s="100"/>
      <c r="AR350" s="100"/>
      <c r="AS350" s="100"/>
      <c r="AT350" s="100"/>
      <c r="AU350" s="100"/>
    </row>
    <row r="351" spans="2:47" s="1" customFormat="1" ht="11.7" customHeight="1" x14ac:dyDescent="0.15"/>
    <row r="352" spans="2:47" s="1" customFormat="1" ht="19.2" customHeight="1" x14ac:dyDescent="0.15">
      <c r="B352" s="80" t="s">
        <v>1263</v>
      </c>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80"/>
      <c r="AO352" s="80"/>
      <c r="AP352" s="80"/>
      <c r="AQ352" s="80"/>
      <c r="AR352" s="80"/>
      <c r="AS352" s="80"/>
      <c r="AT352" s="80"/>
      <c r="AU352" s="80"/>
    </row>
    <row r="353" spans="2:47" s="1" customFormat="1" ht="9" customHeight="1" x14ac:dyDescent="0.15"/>
    <row r="354" spans="2:47" s="1" customFormat="1" ht="12.3" customHeight="1" x14ac:dyDescent="0.15">
      <c r="B354" s="75"/>
      <c r="C354" s="75"/>
      <c r="D354" s="75"/>
      <c r="E354" s="75" t="s">
        <v>1121</v>
      </c>
      <c r="F354" s="75"/>
      <c r="G354" s="75"/>
      <c r="H354" s="75"/>
      <c r="I354" s="75"/>
      <c r="J354" s="75"/>
      <c r="K354" s="75"/>
      <c r="L354" s="75"/>
      <c r="M354" s="75"/>
      <c r="N354" s="75"/>
      <c r="O354" s="75"/>
      <c r="P354" s="75"/>
      <c r="Q354" s="75" t="s">
        <v>1122</v>
      </c>
      <c r="R354" s="75"/>
      <c r="S354" s="75"/>
      <c r="T354" s="75"/>
      <c r="U354" s="75"/>
      <c r="V354" s="75"/>
      <c r="W354" s="75"/>
      <c r="X354" s="75"/>
      <c r="Y354" s="75"/>
      <c r="Z354" s="75"/>
      <c r="AA354" s="75"/>
      <c r="AB354" s="75" t="s">
        <v>1242</v>
      </c>
      <c r="AC354" s="75"/>
      <c r="AD354" s="75"/>
      <c r="AE354" s="75"/>
      <c r="AF354" s="75"/>
      <c r="AG354" s="75"/>
      <c r="AH354" s="75"/>
      <c r="AI354" s="75"/>
      <c r="AJ354" s="75"/>
      <c r="AK354" s="75"/>
      <c r="AL354" s="75" t="s">
        <v>1122</v>
      </c>
      <c r="AM354" s="75"/>
      <c r="AN354" s="75"/>
      <c r="AO354" s="75"/>
      <c r="AP354" s="75"/>
      <c r="AQ354" s="75"/>
      <c r="AR354" s="75"/>
      <c r="AS354" s="75"/>
      <c r="AT354" s="75"/>
      <c r="AU354" s="75"/>
    </row>
    <row r="355" spans="2:47" s="1" customFormat="1" ht="12.3" customHeight="1" x14ac:dyDescent="0.15">
      <c r="B355" s="95" t="s">
        <v>780</v>
      </c>
      <c r="C355" s="95"/>
      <c r="D355" s="95"/>
      <c r="E355" s="108">
        <v>57171838730.789299</v>
      </c>
      <c r="F355" s="108"/>
      <c r="G355" s="108"/>
      <c r="H355" s="108"/>
      <c r="I355" s="108"/>
      <c r="J355" s="108"/>
      <c r="K355" s="108"/>
      <c r="L355" s="108"/>
      <c r="M355" s="108"/>
      <c r="N355" s="108"/>
      <c r="O355" s="108"/>
      <c r="P355" s="108"/>
      <c r="Q355" s="98">
        <v>0.83966249623239297</v>
      </c>
      <c r="R355" s="98"/>
      <c r="S355" s="98"/>
      <c r="T355" s="98"/>
      <c r="U355" s="98"/>
      <c r="V355" s="98"/>
      <c r="W355" s="98"/>
      <c r="X355" s="98"/>
      <c r="Y355" s="98"/>
      <c r="Z355" s="98"/>
      <c r="AA355" s="98"/>
      <c r="AB355" s="97">
        <v>141632</v>
      </c>
      <c r="AC355" s="97"/>
      <c r="AD355" s="97"/>
      <c r="AE355" s="97"/>
      <c r="AF355" s="97"/>
      <c r="AG355" s="97"/>
      <c r="AH355" s="97"/>
      <c r="AI355" s="97"/>
      <c r="AJ355" s="97"/>
      <c r="AK355" s="97"/>
      <c r="AL355" s="98">
        <v>0.82123122060963805</v>
      </c>
      <c r="AM355" s="98"/>
      <c r="AN355" s="98"/>
      <c r="AO355" s="98"/>
      <c r="AP355" s="98"/>
      <c r="AQ355" s="98"/>
      <c r="AR355" s="98"/>
      <c r="AS355" s="98"/>
      <c r="AT355" s="98"/>
      <c r="AU355" s="98"/>
    </row>
    <row r="356" spans="2:47" s="1" customFormat="1" ht="12.3" customHeight="1" x14ac:dyDescent="0.15">
      <c r="B356" s="95" t="s">
        <v>790</v>
      </c>
      <c r="C356" s="95"/>
      <c r="D356" s="95"/>
      <c r="E356" s="108">
        <v>10917231565.1</v>
      </c>
      <c r="F356" s="108"/>
      <c r="G356" s="108"/>
      <c r="H356" s="108"/>
      <c r="I356" s="108"/>
      <c r="J356" s="108"/>
      <c r="K356" s="108"/>
      <c r="L356" s="108"/>
      <c r="M356" s="108"/>
      <c r="N356" s="108"/>
      <c r="O356" s="108"/>
      <c r="P356" s="108"/>
      <c r="Q356" s="98">
        <v>0.160337503767607</v>
      </c>
      <c r="R356" s="98"/>
      <c r="S356" s="98"/>
      <c r="T356" s="98"/>
      <c r="U356" s="98"/>
      <c r="V356" s="98"/>
      <c r="W356" s="98"/>
      <c r="X356" s="98"/>
      <c r="Y356" s="98"/>
      <c r="Z356" s="98"/>
      <c r="AA356" s="98"/>
      <c r="AB356" s="97">
        <v>30831</v>
      </c>
      <c r="AC356" s="97"/>
      <c r="AD356" s="97"/>
      <c r="AE356" s="97"/>
      <c r="AF356" s="97"/>
      <c r="AG356" s="97"/>
      <c r="AH356" s="97"/>
      <c r="AI356" s="97"/>
      <c r="AJ356" s="97"/>
      <c r="AK356" s="97"/>
      <c r="AL356" s="98">
        <v>0.17876877939036201</v>
      </c>
      <c r="AM356" s="98"/>
      <c r="AN356" s="98"/>
      <c r="AO356" s="98"/>
      <c r="AP356" s="98"/>
      <c r="AQ356" s="98"/>
      <c r="AR356" s="98"/>
      <c r="AS356" s="98"/>
      <c r="AT356" s="98"/>
      <c r="AU356" s="98"/>
    </row>
    <row r="357" spans="2:47" s="1" customFormat="1" ht="9.6" customHeight="1" x14ac:dyDescent="0.15">
      <c r="B357" s="104"/>
      <c r="C357" s="104"/>
      <c r="D357" s="104"/>
      <c r="E357" s="109">
        <v>68089070295.889297</v>
      </c>
      <c r="F357" s="109"/>
      <c r="G357" s="109"/>
      <c r="H357" s="109"/>
      <c r="I357" s="109"/>
      <c r="J357" s="109"/>
      <c r="K357" s="109"/>
      <c r="L357" s="109"/>
      <c r="M357" s="109"/>
      <c r="N357" s="109"/>
      <c r="O357" s="109"/>
      <c r="P357" s="109"/>
      <c r="Q357" s="100">
        <v>1</v>
      </c>
      <c r="R357" s="100"/>
      <c r="S357" s="100"/>
      <c r="T357" s="100"/>
      <c r="U357" s="100"/>
      <c r="V357" s="100"/>
      <c r="W357" s="100"/>
      <c r="X357" s="100"/>
      <c r="Y357" s="100"/>
      <c r="Z357" s="100"/>
      <c r="AA357" s="100"/>
      <c r="AB357" s="99">
        <v>172463</v>
      </c>
      <c r="AC357" s="99"/>
      <c r="AD357" s="99"/>
      <c r="AE357" s="99"/>
      <c r="AF357" s="99"/>
      <c r="AG357" s="99"/>
      <c r="AH357" s="99"/>
      <c r="AI357" s="99"/>
      <c r="AJ357" s="99"/>
      <c r="AK357" s="99"/>
      <c r="AL357" s="100">
        <v>1</v>
      </c>
      <c r="AM357" s="100"/>
      <c r="AN357" s="100"/>
      <c r="AO357" s="100"/>
      <c r="AP357" s="100"/>
      <c r="AQ357" s="100"/>
      <c r="AR357" s="100"/>
      <c r="AS357" s="100"/>
      <c r="AT357" s="100"/>
      <c r="AU357" s="100"/>
    </row>
    <row r="358" spans="2:47" s="1" customFormat="1" ht="9" customHeight="1" x14ac:dyDescent="0.15"/>
    <row r="359" spans="2:47" s="1" customFormat="1" ht="19.2" customHeight="1" x14ac:dyDescent="0.15">
      <c r="B359" s="80" t="s">
        <v>1264</v>
      </c>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80"/>
      <c r="AO359" s="80"/>
      <c r="AP359" s="80"/>
      <c r="AQ359" s="80"/>
      <c r="AR359" s="80"/>
      <c r="AS359" s="80"/>
      <c r="AT359" s="80"/>
      <c r="AU359" s="80"/>
    </row>
    <row r="360" spans="2:47" s="1" customFormat="1" ht="9" customHeight="1" x14ac:dyDescent="0.15"/>
    <row r="361" spans="2:47" s="1" customFormat="1" ht="14.85" customHeight="1" x14ac:dyDescent="0.15">
      <c r="B361" s="105"/>
      <c r="C361" s="105"/>
      <c r="D361" s="105"/>
      <c r="E361" s="75" t="s">
        <v>1121</v>
      </c>
      <c r="F361" s="75"/>
      <c r="G361" s="75"/>
      <c r="H361" s="75"/>
      <c r="I361" s="75"/>
      <c r="J361" s="75"/>
      <c r="K361" s="75"/>
      <c r="L361" s="75"/>
      <c r="M361" s="75"/>
      <c r="N361" s="75"/>
      <c r="O361" s="75"/>
      <c r="P361" s="75"/>
      <c r="Q361" s="75" t="s">
        <v>1122</v>
      </c>
      <c r="R361" s="75"/>
      <c r="S361" s="75"/>
      <c r="T361" s="75"/>
      <c r="U361" s="75"/>
      <c r="V361" s="75"/>
      <c r="W361" s="75"/>
      <c r="X361" s="75"/>
      <c r="Y361" s="75"/>
      <c r="Z361" s="75"/>
      <c r="AA361" s="75"/>
      <c r="AB361" s="75" t="s">
        <v>1123</v>
      </c>
      <c r="AC361" s="75"/>
      <c r="AD361" s="75"/>
      <c r="AE361" s="75"/>
      <c r="AF361" s="75"/>
      <c r="AG361" s="75"/>
      <c r="AH361" s="75"/>
      <c r="AI361" s="75"/>
      <c r="AJ361" s="75"/>
      <c r="AK361" s="75"/>
      <c r="AL361" s="75" t="s">
        <v>1122</v>
      </c>
      <c r="AM361" s="75"/>
      <c r="AN361" s="75"/>
      <c r="AO361" s="75"/>
      <c r="AP361" s="75"/>
      <c r="AQ361" s="75"/>
      <c r="AR361" s="75"/>
      <c r="AS361" s="75"/>
      <c r="AT361" s="75"/>
      <c r="AU361" s="75"/>
    </row>
    <row r="362" spans="2:47" s="1" customFormat="1" ht="12.3" customHeight="1" x14ac:dyDescent="0.15">
      <c r="B362" s="106" t="s">
        <v>1243</v>
      </c>
      <c r="C362" s="106"/>
      <c r="D362" s="106"/>
      <c r="E362" s="108">
        <v>20095562357.7803</v>
      </c>
      <c r="F362" s="108"/>
      <c r="G362" s="108"/>
      <c r="H362" s="108"/>
      <c r="I362" s="108"/>
      <c r="J362" s="108"/>
      <c r="K362" s="108"/>
      <c r="L362" s="108"/>
      <c r="M362" s="108"/>
      <c r="N362" s="108"/>
      <c r="O362" s="108"/>
      <c r="P362" s="108"/>
      <c r="Q362" s="98">
        <v>0.89727056679705997</v>
      </c>
      <c r="R362" s="98"/>
      <c r="S362" s="98"/>
      <c r="T362" s="98"/>
      <c r="U362" s="98"/>
      <c r="V362" s="98"/>
      <c r="W362" s="98"/>
      <c r="X362" s="98"/>
      <c r="Y362" s="98"/>
      <c r="Z362" s="98"/>
      <c r="AA362" s="98"/>
      <c r="AB362" s="97">
        <v>269817</v>
      </c>
      <c r="AC362" s="97"/>
      <c r="AD362" s="97"/>
      <c r="AE362" s="97"/>
      <c r="AF362" s="97"/>
      <c r="AG362" s="97"/>
      <c r="AH362" s="97"/>
      <c r="AI362" s="97"/>
      <c r="AJ362" s="97"/>
      <c r="AK362" s="97"/>
      <c r="AL362" s="98">
        <v>0.90641166906300796</v>
      </c>
      <c r="AM362" s="98"/>
      <c r="AN362" s="98"/>
      <c r="AO362" s="98"/>
      <c r="AP362" s="98"/>
      <c r="AQ362" s="98"/>
      <c r="AR362" s="98"/>
      <c r="AS362" s="98"/>
      <c r="AT362" s="98"/>
      <c r="AU362" s="98"/>
    </row>
    <row r="363" spans="2:47" s="1" customFormat="1" ht="12.3" customHeight="1" x14ac:dyDescent="0.15">
      <c r="B363" s="106" t="s">
        <v>1244</v>
      </c>
      <c r="C363" s="106"/>
      <c r="D363" s="106"/>
      <c r="E363" s="108">
        <v>2294796665.0800099</v>
      </c>
      <c r="F363" s="108"/>
      <c r="G363" s="108"/>
      <c r="H363" s="108"/>
      <c r="I363" s="108"/>
      <c r="J363" s="108"/>
      <c r="K363" s="108"/>
      <c r="L363" s="108"/>
      <c r="M363" s="108"/>
      <c r="N363" s="108"/>
      <c r="O363" s="108"/>
      <c r="P363" s="108"/>
      <c r="Q363" s="98">
        <v>0.10246309447335</v>
      </c>
      <c r="R363" s="98"/>
      <c r="S363" s="98"/>
      <c r="T363" s="98"/>
      <c r="U363" s="98"/>
      <c r="V363" s="98"/>
      <c r="W363" s="98"/>
      <c r="X363" s="98"/>
      <c r="Y363" s="98"/>
      <c r="Z363" s="98"/>
      <c r="AA363" s="98"/>
      <c r="AB363" s="97">
        <v>26228</v>
      </c>
      <c r="AC363" s="97"/>
      <c r="AD363" s="97"/>
      <c r="AE363" s="97"/>
      <c r="AF363" s="97"/>
      <c r="AG363" s="97"/>
      <c r="AH363" s="97"/>
      <c r="AI363" s="97"/>
      <c r="AJ363" s="97"/>
      <c r="AK363" s="97"/>
      <c r="AL363" s="98">
        <v>8.8109219419771803E-2</v>
      </c>
      <c r="AM363" s="98"/>
      <c r="AN363" s="98"/>
      <c r="AO363" s="98"/>
      <c r="AP363" s="98"/>
      <c r="AQ363" s="98"/>
      <c r="AR363" s="98"/>
      <c r="AS363" s="98"/>
      <c r="AT363" s="98"/>
      <c r="AU363" s="98"/>
    </row>
    <row r="364" spans="2:47" s="1" customFormat="1" ht="12.3" customHeight="1" x14ac:dyDescent="0.15">
      <c r="B364" s="106" t="s">
        <v>1245</v>
      </c>
      <c r="C364" s="106"/>
      <c r="D364" s="106"/>
      <c r="E364" s="108">
        <v>5965008.4900000002</v>
      </c>
      <c r="F364" s="108"/>
      <c r="G364" s="108"/>
      <c r="H364" s="108"/>
      <c r="I364" s="108"/>
      <c r="J364" s="108"/>
      <c r="K364" s="108"/>
      <c r="L364" s="108"/>
      <c r="M364" s="108"/>
      <c r="N364" s="108"/>
      <c r="O364" s="108"/>
      <c r="P364" s="108"/>
      <c r="Q364" s="98">
        <v>2.6633872959018598E-4</v>
      </c>
      <c r="R364" s="98"/>
      <c r="S364" s="98"/>
      <c r="T364" s="98"/>
      <c r="U364" s="98"/>
      <c r="V364" s="98"/>
      <c r="W364" s="98"/>
      <c r="X364" s="98"/>
      <c r="Y364" s="98"/>
      <c r="Z364" s="98"/>
      <c r="AA364" s="98"/>
      <c r="AB364" s="97">
        <v>86</v>
      </c>
      <c r="AC364" s="97"/>
      <c r="AD364" s="97"/>
      <c r="AE364" s="97"/>
      <c r="AF364" s="97"/>
      <c r="AG364" s="97"/>
      <c r="AH364" s="97"/>
      <c r="AI364" s="97"/>
      <c r="AJ364" s="97"/>
      <c r="AK364" s="97"/>
      <c r="AL364" s="98">
        <v>2.8890471519370101E-4</v>
      </c>
      <c r="AM364" s="98"/>
      <c r="AN364" s="98"/>
      <c r="AO364" s="98"/>
      <c r="AP364" s="98"/>
      <c r="AQ364" s="98"/>
      <c r="AR364" s="98"/>
      <c r="AS364" s="98"/>
      <c r="AT364" s="98"/>
      <c r="AU364" s="98"/>
    </row>
    <row r="365" spans="2:47" s="1" customFormat="1" ht="12.3" customHeight="1" x14ac:dyDescent="0.15">
      <c r="B365" s="106" t="s">
        <v>790</v>
      </c>
      <c r="C365" s="106"/>
      <c r="D365" s="106"/>
      <c r="E365" s="108">
        <v>0</v>
      </c>
      <c r="F365" s="108"/>
      <c r="G365" s="108"/>
      <c r="H365" s="108"/>
      <c r="I365" s="108"/>
      <c r="J365" s="108"/>
      <c r="K365" s="108"/>
      <c r="L365" s="108"/>
      <c r="M365" s="108"/>
      <c r="N365" s="108"/>
      <c r="O365" s="108"/>
      <c r="P365" s="108"/>
      <c r="Q365" s="98">
        <v>0</v>
      </c>
      <c r="R365" s="98"/>
      <c r="S365" s="98"/>
      <c r="T365" s="98"/>
      <c r="U365" s="98"/>
      <c r="V365" s="98"/>
      <c r="W365" s="98"/>
      <c r="X365" s="98"/>
      <c r="Y365" s="98"/>
      <c r="Z365" s="98"/>
      <c r="AA365" s="98"/>
      <c r="AB365" s="97">
        <v>1545</v>
      </c>
      <c r="AC365" s="97"/>
      <c r="AD365" s="97"/>
      <c r="AE365" s="97"/>
      <c r="AF365" s="97"/>
      <c r="AG365" s="97"/>
      <c r="AH365" s="97"/>
      <c r="AI365" s="97"/>
      <c r="AJ365" s="97"/>
      <c r="AK365" s="97"/>
      <c r="AL365" s="98">
        <v>5.1902068020263604E-3</v>
      </c>
      <c r="AM365" s="98"/>
      <c r="AN365" s="98"/>
      <c r="AO365" s="98"/>
      <c r="AP365" s="98"/>
      <c r="AQ365" s="98"/>
      <c r="AR365" s="98"/>
      <c r="AS365" s="98"/>
      <c r="AT365" s="98"/>
      <c r="AU365" s="98"/>
    </row>
    <row r="366" spans="2:47" s="1" customFormat="1" ht="13.35" customHeight="1" x14ac:dyDescent="0.15">
      <c r="B366" s="105"/>
      <c r="C366" s="105"/>
      <c r="D366" s="105"/>
      <c r="E366" s="109">
        <v>22396324031.350399</v>
      </c>
      <c r="F366" s="109"/>
      <c r="G366" s="109"/>
      <c r="H366" s="109"/>
      <c r="I366" s="109"/>
      <c r="J366" s="109"/>
      <c r="K366" s="109"/>
      <c r="L366" s="109"/>
      <c r="M366" s="109"/>
      <c r="N366" s="109"/>
      <c r="O366" s="109"/>
      <c r="P366" s="109"/>
      <c r="Q366" s="100">
        <v>1</v>
      </c>
      <c r="R366" s="100"/>
      <c r="S366" s="100"/>
      <c r="T366" s="100"/>
      <c r="U366" s="100"/>
      <c r="V366" s="100"/>
      <c r="W366" s="100"/>
      <c r="X366" s="100"/>
      <c r="Y366" s="100"/>
      <c r="Z366" s="100"/>
      <c r="AA366" s="100"/>
      <c r="AB366" s="99">
        <v>297676</v>
      </c>
      <c r="AC366" s="99"/>
      <c r="AD366" s="99"/>
      <c r="AE366" s="99"/>
      <c r="AF366" s="99"/>
      <c r="AG366" s="99"/>
      <c r="AH366" s="99"/>
      <c r="AI366" s="99"/>
      <c r="AJ366" s="99"/>
      <c r="AK366" s="99"/>
      <c r="AL366" s="100">
        <v>1</v>
      </c>
      <c r="AM366" s="100"/>
      <c r="AN366" s="100"/>
      <c r="AO366" s="100"/>
      <c r="AP366" s="100"/>
      <c r="AQ366" s="100"/>
      <c r="AR366" s="100"/>
      <c r="AS366" s="100"/>
      <c r="AT366" s="100"/>
      <c r="AU366" s="100"/>
    </row>
  </sheetData>
  <mergeCells count="1505">
    <mergeCell ref="X94:AH94"/>
    <mergeCell ref="X95:AH95"/>
    <mergeCell ref="X96:AH96"/>
    <mergeCell ref="X97:AH97"/>
    <mergeCell ref="X98:AH98"/>
    <mergeCell ref="X99:AH99"/>
    <mergeCell ref="Z262:AI262"/>
    <mergeCell ref="Z263:AI263"/>
    <mergeCell ref="Z264:AI264"/>
    <mergeCell ref="Z265:AI265"/>
    <mergeCell ref="Z266:AI266"/>
    <mergeCell ref="Z267:AI267"/>
    <mergeCell ref="Z268:AI268"/>
    <mergeCell ref="Z269:AI269"/>
    <mergeCell ref="Z270:AI270"/>
    <mergeCell ref="Z271:AI271"/>
    <mergeCell ref="Z272:AI272"/>
    <mergeCell ref="X77:AH77"/>
    <mergeCell ref="X78:AH78"/>
    <mergeCell ref="X79:AH79"/>
    <mergeCell ref="X80:AH80"/>
    <mergeCell ref="X81:AH81"/>
    <mergeCell ref="X82:AH82"/>
    <mergeCell ref="X83:AH83"/>
    <mergeCell ref="X84:AH84"/>
    <mergeCell ref="X85:AH85"/>
    <mergeCell ref="X86:AH86"/>
    <mergeCell ref="X87:AH87"/>
    <mergeCell ref="X88:AH88"/>
    <mergeCell ref="X89:AH89"/>
    <mergeCell ref="X90:AH90"/>
    <mergeCell ref="X91:AH91"/>
    <mergeCell ref="X92:AH92"/>
    <mergeCell ref="X93:AH93"/>
    <mergeCell ref="X57:AH57"/>
    <mergeCell ref="X58:AH58"/>
    <mergeCell ref="X59:AH59"/>
    <mergeCell ref="X60:AH60"/>
    <mergeCell ref="X61:AH61"/>
    <mergeCell ref="X62:AH62"/>
    <mergeCell ref="X63:AH63"/>
    <mergeCell ref="X64:AH64"/>
    <mergeCell ref="X68:AH68"/>
    <mergeCell ref="X69:AH69"/>
    <mergeCell ref="X70:AH70"/>
    <mergeCell ref="X71:AH71"/>
    <mergeCell ref="X72:AH72"/>
    <mergeCell ref="X73:AH73"/>
    <mergeCell ref="X74:AH74"/>
    <mergeCell ref="X75:AH75"/>
    <mergeCell ref="X76:AH76"/>
    <mergeCell ref="X40:AH40"/>
    <mergeCell ref="X41:AH41"/>
    <mergeCell ref="X42:AH42"/>
    <mergeCell ref="X43:AH43"/>
    <mergeCell ref="X44:AH44"/>
    <mergeCell ref="X45:AH45"/>
    <mergeCell ref="X46:AH46"/>
    <mergeCell ref="X47:AH47"/>
    <mergeCell ref="X48:AH48"/>
    <mergeCell ref="X49:AH49"/>
    <mergeCell ref="X50:AH50"/>
    <mergeCell ref="X51:AH51"/>
    <mergeCell ref="X52:AH52"/>
    <mergeCell ref="X53:AH53"/>
    <mergeCell ref="X54:AH54"/>
    <mergeCell ref="X55:AH55"/>
    <mergeCell ref="X56:AH56"/>
    <mergeCell ref="W138:AG138"/>
    <mergeCell ref="W139:AG139"/>
    <mergeCell ref="W14:AG14"/>
    <mergeCell ref="W140:AG140"/>
    <mergeCell ref="W141:AG141"/>
    <mergeCell ref="W142:AG142"/>
    <mergeCell ref="W143:AG143"/>
    <mergeCell ref="W144:AG144"/>
    <mergeCell ref="W145:AG145"/>
    <mergeCell ref="W15:AG15"/>
    <mergeCell ref="W16:AG16"/>
    <mergeCell ref="W17:AG17"/>
    <mergeCell ref="W18:AG18"/>
    <mergeCell ref="W19:AG19"/>
    <mergeCell ref="W20:AG20"/>
    <mergeCell ref="W21:AG21"/>
    <mergeCell ref="W22:AG22"/>
    <mergeCell ref="W23:AG23"/>
    <mergeCell ref="W24:AG24"/>
    <mergeCell ref="W25:AG25"/>
    <mergeCell ref="W26:AG26"/>
    <mergeCell ref="W27:AG27"/>
    <mergeCell ref="X100:AH100"/>
    <mergeCell ref="X31:AH31"/>
    <mergeCell ref="X32:AH32"/>
    <mergeCell ref="X33:AH33"/>
    <mergeCell ref="X34:AH34"/>
    <mergeCell ref="X35:AH35"/>
    <mergeCell ref="X36:AH36"/>
    <mergeCell ref="X37:AH37"/>
    <mergeCell ref="X38:AH38"/>
    <mergeCell ref="X39:AH39"/>
    <mergeCell ref="W121:AG121"/>
    <mergeCell ref="W122:AG122"/>
    <mergeCell ref="W123:AG123"/>
    <mergeCell ref="W124:AG124"/>
    <mergeCell ref="W125:AG125"/>
    <mergeCell ref="W126:AG126"/>
    <mergeCell ref="W127:AG127"/>
    <mergeCell ref="W128:AG128"/>
    <mergeCell ref="W129:AG129"/>
    <mergeCell ref="W130:AG130"/>
    <mergeCell ref="W131:AG131"/>
    <mergeCell ref="W132:AG132"/>
    <mergeCell ref="W133:AG133"/>
    <mergeCell ref="W134:AG134"/>
    <mergeCell ref="W135:AG135"/>
    <mergeCell ref="W136:AG136"/>
    <mergeCell ref="W137:AG137"/>
    <mergeCell ref="U206:AE206"/>
    <mergeCell ref="U207:AE207"/>
    <mergeCell ref="U208:AE208"/>
    <mergeCell ref="U209:AE209"/>
    <mergeCell ref="U210:AE210"/>
    <mergeCell ref="U211:AE211"/>
    <mergeCell ref="U212:AE212"/>
    <mergeCell ref="U213:AE213"/>
    <mergeCell ref="V186:AF186"/>
    <mergeCell ref="V187:AF187"/>
    <mergeCell ref="V188:AF188"/>
    <mergeCell ref="V189:AF189"/>
    <mergeCell ref="V190:AF190"/>
    <mergeCell ref="V191:AF191"/>
    <mergeCell ref="V192:AF192"/>
    <mergeCell ref="W104:AG104"/>
    <mergeCell ref="W105:AG105"/>
    <mergeCell ref="W106:AG106"/>
    <mergeCell ref="W107:AG107"/>
    <mergeCell ref="W108:AG108"/>
    <mergeCell ref="W109:AG109"/>
    <mergeCell ref="W110:AG110"/>
    <mergeCell ref="W111:AG111"/>
    <mergeCell ref="W112:AG112"/>
    <mergeCell ref="W113:AG113"/>
    <mergeCell ref="W114:AG114"/>
    <mergeCell ref="W115:AG115"/>
    <mergeCell ref="W116:AG116"/>
    <mergeCell ref="W117:AG117"/>
    <mergeCell ref="W118:AG118"/>
    <mergeCell ref="W119:AG119"/>
    <mergeCell ref="W120:AG120"/>
    <mergeCell ref="U176:AF176"/>
    <mergeCell ref="U177:AF177"/>
    <mergeCell ref="U178:AF178"/>
    <mergeCell ref="U179:AF179"/>
    <mergeCell ref="U180:AF180"/>
    <mergeCell ref="U181:AF181"/>
    <mergeCell ref="U182:AF182"/>
    <mergeCell ref="U196:AE196"/>
    <mergeCell ref="U197:AE197"/>
    <mergeCell ref="U198:AE198"/>
    <mergeCell ref="U199:AE199"/>
    <mergeCell ref="U200:AE200"/>
    <mergeCell ref="U201:AE201"/>
    <mergeCell ref="U202:AE202"/>
    <mergeCell ref="U203:AE203"/>
    <mergeCell ref="U204:AE204"/>
    <mergeCell ref="U205:AE205"/>
    <mergeCell ref="U159:AF159"/>
    <mergeCell ref="U160:AF160"/>
    <mergeCell ref="U161:AF161"/>
    <mergeCell ref="U162:AF162"/>
    <mergeCell ref="U163:AF163"/>
    <mergeCell ref="U164:AF164"/>
    <mergeCell ref="U165:AF165"/>
    <mergeCell ref="U166:AF166"/>
    <mergeCell ref="U167:AF167"/>
    <mergeCell ref="U168:AF168"/>
    <mergeCell ref="U169:AF169"/>
    <mergeCell ref="U170:AF170"/>
    <mergeCell ref="U171:AF171"/>
    <mergeCell ref="U172:AF172"/>
    <mergeCell ref="U173:AF173"/>
    <mergeCell ref="U174:AF174"/>
    <mergeCell ref="U175:AF175"/>
    <mergeCell ref="Q363:AA363"/>
    <mergeCell ref="Q364:AA364"/>
    <mergeCell ref="Q365:AA365"/>
    <mergeCell ref="Q366:AA366"/>
    <mergeCell ref="R247:AB247"/>
    <mergeCell ref="R248:AB248"/>
    <mergeCell ref="R249:AB249"/>
    <mergeCell ref="R250:AB250"/>
    <mergeCell ref="S225:AC225"/>
    <mergeCell ref="S226:AC226"/>
    <mergeCell ref="S227:AC227"/>
    <mergeCell ref="S228:AC228"/>
    <mergeCell ref="S229:AC229"/>
    <mergeCell ref="S230:AC230"/>
    <mergeCell ref="S231:AC231"/>
    <mergeCell ref="S232:AC232"/>
    <mergeCell ref="S233:AC233"/>
    <mergeCell ref="S234:AC234"/>
    <mergeCell ref="S235:AC235"/>
    <mergeCell ref="S236:AC236"/>
    <mergeCell ref="S237:AC237"/>
    <mergeCell ref="S238:AC238"/>
    <mergeCell ref="S239:AC239"/>
    <mergeCell ref="S240:AC240"/>
    <mergeCell ref="S241:AC241"/>
    <mergeCell ref="S242:AC242"/>
    <mergeCell ref="S243:AC243"/>
    <mergeCell ref="Z273:AI273"/>
    <mergeCell ref="Z274:AI274"/>
    <mergeCell ref="Z275:AI275"/>
    <mergeCell ref="Z276:AI276"/>
    <mergeCell ref="Z280:AI280"/>
    <mergeCell ref="Q340:AA340"/>
    <mergeCell ref="Q341:AA341"/>
    <mergeCell ref="Q342:AA342"/>
    <mergeCell ref="Q343:AA343"/>
    <mergeCell ref="Q344:AA344"/>
    <mergeCell ref="Q345:AA345"/>
    <mergeCell ref="Q346:AA346"/>
    <mergeCell ref="Q347:AA347"/>
    <mergeCell ref="Q348:AA348"/>
    <mergeCell ref="Q349:AA349"/>
    <mergeCell ref="Q350:AA350"/>
    <mergeCell ref="Q354:AA354"/>
    <mergeCell ref="Q355:AA355"/>
    <mergeCell ref="Q356:AA356"/>
    <mergeCell ref="Q357:AA357"/>
    <mergeCell ref="Q361:AA361"/>
    <mergeCell ref="Q362:AA362"/>
    <mergeCell ref="P320:Z320"/>
    <mergeCell ref="P321:Z321"/>
    <mergeCell ref="P322:Z322"/>
    <mergeCell ref="P323:Z323"/>
    <mergeCell ref="P324:Z324"/>
    <mergeCell ref="P325:Z325"/>
    <mergeCell ref="P326:Z326"/>
    <mergeCell ref="P327:Z327"/>
    <mergeCell ref="P328:Z328"/>
    <mergeCell ref="P329:Z329"/>
    <mergeCell ref="P330:Z330"/>
    <mergeCell ref="P331:Z331"/>
    <mergeCell ref="P332:Z332"/>
    <mergeCell ref="P333:Z333"/>
    <mergeCell ref="P334:Z334"/>
    <mergeCell ref="P335:Z335"/>
    <mergeCell ref="P336:Z336"/>
    <mergeCell ref="P300:Z300"/>
    <mergeCell ref="P301:Z301"/>
    <mergeCell ref="P302:Z302"/>
    <mergeCell ref="P303:Z303"/>
    <mergeCell ref="P304:Z304"/>
    <mergeCell ref="P305:Z305"/>
    <mergeCell ref="P306:Z306"/>
    <mergeCell ref="P307:Z307"/>
    <mergeCell ref="P308:Z308"/>
    <mergeCell ref="P309:Z309"/>
    <mergeCell ref="P310:Z310"/>
    <mergeCell ref="P311:Z311"/>
    <mergeCell ref="P312:Z312"/>
    <mergeCell ref="P313:Z313"/>
    <mergeCell ref="P317:Z317"/>
    <mergeCell ref="P318:Z318"/>
    <mergeCell ref="P319:Z319"/>
    <mergeCell ref="O285:Y285"/>
    <mergeCell ref="O286:Y286"/>
    <mergeCell ref="O287:Y287"/>
    <mergeCell ref="O288:Y288"/>
    <mergeCell ref="O289:Y289"/>
    <mergeCell ref="O290:Y290"/>
    <mergeCell ref="O291:Y291"/>
    <mergeCell ref="O292:Y292"/>
    <mergeCell ref="O293:Y293"/>
    <mergeCell ref="O294:Y294"/>
    <mergeCell ref="P254:Z254"/>
    <mergeCell ref="P255:Z255"/>
    <mergeCell ref="P256:Z256"/>
    <mergeCell ref="P257:Z257"/>
    <mergeCell ref="P258:Z258"/>
    <mergeCell ref="P298:Z298"/>
    <mergeCell ref="P299:Z299"/>
    <mergeCell ref="Z281:AI281"/>
    <mergeCell ref="Z282:AI282"/>
    <mergeCell ref="Z283:AI283"/>
    <mergeCell ref="Z284:AI284"/>
    <mergeCell ref="Z285:AI285"/>
    <mergeCell ref="Z286:AI286"/>
    <mergeCell ref="Z287:AI287"/>
    <mergeCell ref="Z288:AI288"/>
    <mergeCell ref="Z289:AI289"/>
    <mergeCell ref="Z290:AI290"/>
    <mergeCell ref="Z291:AI291"/>
    <mergeCell ref="Z292:AI292"/>
    <mergeCell ref="Z293:AI293"/>
    <mergeCell ref="Z294:AI294"/>
    <mergeCell ref="M90:W90"/>
    <mergeCell ref="M91:W91"/>
    <mergeCell ref="M92:W92"/>
    <mergeCell ref="M93:W93"/>
    <mergeCell ref="M94:W94"/>
    <mergeCell ref="M95:W95"/>
    <mergeCell ref="M96:W96"/>
    <mergeCell ref="M97:W97"/>
    <mergeCell ref="M98:W98"/>
    <mergeCell ref="M99:W99"/>
    <mergeCell ref="N3:AV3"/>
    <mergeCell ref="N9:X9"/>
    <mergeCell ref="O262:Y262"/>
    <mergeCell ref="O263:Y263"/>
    <mergeCell ref="O264:Y264"/>
    <mergeCell ref="O265:Y265"/>
    <mergeCell ref="O266:Y266"/>
    <mergeCell ref="T217:AD217"/>
    <mergeCell ref="T218:AD218"/>
    <mergeCell ref="T219:AD219"/>
    <mergeCell ref="T220:AD220"/>
    <mergeCell ref="T221:AD221"/>
    <mergeCell ref="U149:AF149"/>
    <mergeCell ref="U150:AF150"/>
    <mergeCell ref="U151:AF151"/>
    <mergeCell ref="U152:AF152"/>
    <mergeCell ref="U153:AF153"/>
    <mergeCell ref="U154:AF154"/>
    <mergeCell ref="U155:AF155"/>
    <mergeCell ref="U156:AF156"/>
    <mergeCell ref="U157:AF157"/>
    <mergeCell ref="U158:AF158"/>
    <mergeCell ref="K174:T174"/>
    <mergeCell ref="K175:T175"/>
    <mergeCell ref="K176:T176"/>
    <mergeCell ref="K177:T177"/>
    <mergeCell ref="K178:T178"/>
    <mergeCell ref="K179:T179"/>
    <mergeCell ref="K18:V18"/>
    <mergeCell ref="K180:T180"/>
    <mergeCell ref="K181:T181"/>
    <mergeCell ref="K182:T182"/>
    <mergeCell ref="K19:V19"/>
    <mergeCell ref="K20:V20"/>
    <mergeCell ref="K21:V21"/>
    <mergeCell ref="K22:V22"/>
    <mergeCell ref="K23:V23"/>
    <mergeCell ref="K24:V24"/>
    <mergeCell ref="K25:V25"/>
    <mergeCell ref="K26:V26"/>
    <mergeCell ref="K27:V27"/>
    <mergeCell ref="L31:W31"/>
    <mergeCell ref="L32:W32"/>
    <mergeCell ref="L33:W33"/>
    <mergeCell ref="L34:W34"/>
    <mergeCell ref="L35:W35"/>
    <mergeCell ref="L36:W36"/>
    <mergeCell ref="L37:W37"/>
    <mergeCell ref="L38:W38"/>
    <mergeCell ref="L39:W39"/>
    <mergeCell ref="L40:W40"/>
    <mergeCell ref="L41:W41"/>
    <mergeCell ref="L42:W42"/>
    <mergeCell ref="L43:W43"/>
    <mergeCell ref="K159:T159"/>
    <mergeCell ref="K16:V16"/>
    <mergeCell ref="K160:T160"/>
    <mergeCell ref="K161:T161"/>
    <mergeCell ref="K162:T162"/>
    <mergeCell ref="K163:T163"/>
    <mergeCell ref="K164:T164"/>
    <mergeCell ref="K165:T165"/>
    <mergeCell ref="K166:T166"/>
    <mergeCell ref="K167:T167"/>
    <mergeCell ref="K168:T168"/>
    <mergeCell ref="K169:T169"/>
    <mergeCell ref="K17:V17"/>
    <mergeCell ref="K170:T170"/>
    <mergeCell ref="K171:T171"/>
    <mergeCell ref="K172:T172"/>
    <mergeCell ref="K173:T173"/>
    <mergeCell ref="L44:W44"/>
    <mergeCell ref="L45:W45"/>
    <mergeCell ref="L46:W46"/>
    <mergeCell ref="L47:W47"/>
    <mergeCell ref="L48:W48"/>
    <mergeCell ref="L49:W49"/>
    <mergeCell ref="L50:W50"/>
    <mergeCell ref="L51:W51"/>
    <mergeCell ref="L52:W52"/>
    <mergeCell ref="L53:W53"/>
    <mergeCell ref="L54:W54"/>
    <mergeCell ref="L55:W55"/>
    <mergeCell ref="L56:W56"/>
    <mergeCell ref="L57:W57"/>
    <mergeCell ref="L58:W58"/>
    <mergeCell ref="K140:V140"/>
    <mergeCell ref="K141:V141"/>
    <mergeCell ref="K142:V142"/>
    <mergeCell ref="K143:V143"/>
    <mergeCell ref="K144:V144"/>
    <mergeCell ref="K145:V145"/>
    <mergeCell ref="K149:T149"/>
    <mergeCell ref="K15:V15"/>
    <mergeCell ref="K150:T150"/>
    <mergeCell ref="K151:T151"/>
    <mergeCell ref="K152:T152"/>
    <mergeCell ref="K153:T153"/>
    <mergeCell ref="K154:T154"/>
    <mergeCell ref="K155:T155"/>
    <mergeCell ref="K156:T156"/>
    <mergeCell ref="K157:T157"/>
    <mergeCell ref="K158:T158"/>
    <mergeCell ref="L59:W59"/>
    <mergeCell ref="L60:W60"/>
    <mergeCell ref="L61:W61"/>
    <mergeCell ref="L62:W62"/>
    <mergeCell ref="L63:W63"/>
    <mergeCell ref="L64:W64"/>
    <mergeCell ref="M100:W100"/>
    <mergeCell ref="M68:W68"/>
    <mergeCell ref="M69:W69"/>
    <mergeCell ref="M70:W70"/>
    <mergeCell ref="M71:W71"/>
    <mergeCell ref="M72:W72"/>
    <mergeCell ref="M73:W73"/>
    <mergeCell ref="M74:W74"/>
    <mergeCell ref="M75:W75"/>
    <mergeCell ref="G236:R236"/>
    <mergeCell ref="G237:R237"/>
    <mergeCell ref="G238:R238"/>
    <mergeCell ref="G239:R239"/>
    <mergeCell ref="G240:R240"/>
    <mergeCell ref="G241:R241"/>
    <mergeCell ref="G242:R242"/>
    <mergeCell ref="G243:R243"/>
    <mergeCell ref="H217:S217"/>
    <mergeCell ref="H218:S218"/>
    <mergeCell ref="H219:S219"/>
    <mergeCell ref="H220:S220"/>
    <mergeCell ref="H221:S221"/>
    <mergeCell ref="I196:T196"/>
    <mergeCell ref="I197:T197"/>
    <mergeCell ref="I198:T198"/>
    <mergeCell ref="I199:T199"/>
    <mergeCell ref="I200:T200"/>
    <mergeCell ref="I201:T201"/>
    <mergeCell ref="I202:T202"/>
    <mergeCell ref="I203:T203"/>
    <mergeCell ref="I204:T204"/>
    <mergeCell ref="I205:T205"/>
    <mergeCell ref="I206:T206"/>
    <mergeCell ref="I207:T207"/>
    <mergeCell ref="I208:T208"/>
    <mergeCell ref="I209:T209"/>
    <mergeCell ref="I210:T210"/>
    <mergeCell ref="I211:T211"/>
    <mergeCell ref="I212:T212"/>
    <mergeCell ref="I213:T213"/>
    <mergeCell ref="E344:P344"/>
    <mergeCell ref="E345:P345"/>
    <mergeCell ref="E346:P346"/>
    <mergeCell ref="E347:P347"/>
    <mergeCell ref="E348:P348"/>
    <mergeCell ref="E349:P349"/>
    <mergeCell ref="E350:P350"/>
    <mergeCell ref="E354:P354"/>
    <mergeCell ref="E355:P355"/>
    <mergeCell ref="E356:P356"/>
    <mergeCell ref="E357:P357"/>
    <mergeCell ref="E361:P361"/>
    <mergeCell ref="E362:P362"/>
    <mergeCell ref="E363:P363"/>
    <mergeCell ref="E364:P364"/>
    <mergeCell ref="E365:P365"/>
    <mergeCell ref="E366:P366"/>
    <mergeCell ref="D324:O324"/>
    <mergeCell ref="D325:O325"/>
    <mergeCell ref="D326:O326"/>
    <mergeCell ref="D327:O327"/>
    <mergeCell ref="D328:O328"/>
    <mergeCell ref="D329:O329"/>
    <mergeCell ref="D330:O330"/>
    <mergeCell ref="D331:O331"/>
    <mergeCell ref="D332:O332"/>
    <mergeCell ref="D333:O333"/>
    <mergeCell ref="D334:O334"/>
    <mergeCell ref="D335:O335"/>
    <mergeCell ref="D336:O336"/>
    <mergeCell ref="E340:P340"/>
    <mergeCell ref="E341:P341"/>
    <mergeCell ref="E342:P342"/>
    <mergeCell ref="E343:P343"/>
    <mergeCell ref="D304:O304"/>
    <mergeCell ref="D305:O305"/>
    <mergeCell ref="D306:O306"/>
    <mergeCell ref="D307:O307"/>
    <mergeCell ref="D308:O308"/>
    <mergeCell ref="D309:O309"/>
    <mergeCell ref="D310:O310"/>
    <mergeCell ref="D311:O311"/>
    <mergeCell ref="D312:O312"/>
    <mergeCell ref="D313:O313"/>
    <mergeCell ref="D317:O317"/>
    <mergeCell ref="D318:O318"/>
    <mergeCell ref="D319:O319"/>
    <mergeCell ref="D320:O320"/>
    <mergeCell ref="D321:O321"/>
    <mergeCell ref="D322:O322"/>
    <mergeCell ref="D323:O323"/>
    <mergeCell ref="C289:N289"/>
    <mergeCell ref="C290:N290"/>
    <mergeCell ref="C291:N291"/>
    <mergeCell ref="C292:N292"/>
    <mergeCell ref="C293:N293"/>
    <mergeCell ref="C294:N294"/>
    <mergeCell ref="D254:O254"/>
    <mergeCell ref="D255:O255"/>
    <mergeCell ref="D256:O256"/>
    <mergeCell ref="D257:O257"/>
    <mergeCell ref="D258:O258"/>
    <mergeCell ref="D298:O298"/>
    <mergeCell ref="D299:O299"/>
    <mergeCell ref="D300:O300"/>
    <mergeCell ref="D301:O301"/>
    <mergeCell ref="D302:O302"/>
    <mergeCell ref="D303:O303"/>
    <mergeCell ref="O267:Y267"/>
    <mergeCell ref="O268:Y268"/>
    <mergeCell ref="O269:Y269"/>
    <mergeCell ref="O270:Y270"/>
    <mergeCell ref="O271:Y271"/>
    <mergeCell ref="O272:Y272"/>
    <mergeCell ref="O273:Y273"/>
    <mergeCell ref="O274:Y274"/>
    <mergeCell ref="O275:Y275"/>
    <mergeCell ref="O276:Y276"/>
    <mergeCell ref="O280:Y280"/>
    <mergeCell ref="O281:Y281"/>
    <mergeCell ref="O282:Y282"/>
    <mergeCell ref="O283:Y283"/>
    <mergeCell ref="O284:Y284"/>
    <mergeCell ref="B361:D361"/>
    <mergeCell ref="B362:D362"/>
    <mergeCell ref="B363:D363"/>
    <mergeCell ref="B364:D364"/>
    <mergeCell ref="B365:D365"/>
    <mergeCell ref="B366:D366"/>
    <mergeCell ref="B37:K37"/>
    <mergeCell ref="B38:K38"/>
    <mergeCell ref="B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61:K61"/>
    <mergeCell ref="B62:K62"/>
    <mergeCell ref="B342:D342"/>
    <mergeCell ref="B343:D343"/>
    <mergeCell ref="B344:D344"/>
    <mergeCell ref="B345:D345"/>
    <mergeCell ref="B346:D346"/>
    <mergeCell ref="B347:D347"/>
    <mergeCell ref="B348:D348"/>
    <mergeCell ref="B349:D349"/>
    <mergeCell ref="B35:K35"/>
    <mergeCell ref="B350:D350"/>
    <mergeCell ref="B352:AU352"/>
    <mergeCell ref="B354:D354"/>
    <mergeCell ref="B355:D355"/>
    <mergeCell ref="B356:D356"/>
    <mergeCell ref="B357:D357"/>
    <mergeCell ref="B359:AU359"/>
    <mergeCell ref="B36:K36"/>
    <mergeCell ref="B63:K63"/>
    <mergeCell ref="B64:K64"/>
    <mergeCell ref="B66:AU66"/>
    <mergeCell ref="B68:L68"/>
    <mergeCell ref="B69:L69"/>
    <mergeCell ref="B70:L70"/>
    <mergeCell ref="B71:L71"/>
    <mergeCell ref="B72:L72"/>
    <mergeCell ref="B73:L73"/>
    <mergeCell ref="B74:L74"/>
    <mergeCell ref="B75:L75"/>
    <mergeCell ref="B76:L76"/>
    <mergeCell ref="B77:L77"/>
    <mergeCell ref="B78:L78"/>
    <mergeCell ref="B79:L79"/>
    <mergeCell ref="B321:C321"/>
    <mergeCell ref="B322:C322"/>
    <mergeCell ref="B323:C323"/>
    <mergeCell ref="B324:C324"/>
    <mergeCell ref="B325:C325"/>
    <mergeCell ref="B326:C326"/>
    <mergeCell ref="B327:C327"/>
    <mergeCell ref="B328:C328"/>
    <mergeCell ref="B329:C329"/>
    <mergeCell ref="B33:K33"/>
    <mergeCell ref="B330:C330"/>
    <mergeCell ref="B331:C331"/>
    <mergeCell ref="B332:C332"/>
    <mergeCell ref="B333:C333"/>
    <mergeCell ref="B334:C334"/>
    <mergeCell ref="B335:C335"/>
    <mergeCell ref="B336:C336"/>
    <mergeCell ref="B34:K34"/>
    <mergeCell ref="B80:L80"/>
    <mergeCell ref="B81:L81"/>
    <mergeCell ref="B82:L82"/>
    <mergeCell ref="B83:L83"/>
    <mergeCell ref="B84:L84"/>
    <mergeCell ref="B85:L85"/>
    <mergeCell ref="B86:L86"/>
    <mergeCell ref="B87:L87"/>
    <mergeCell ref="B88:L88"/>
    <mergeCell ref="B89:L89"/>
    <mergeCell ref="B90:L90"/>
    <mergeCell ref="B91:L91"/>
    <mergeCell ref="B92:L92"/>
    <mergeCell ref="B93:L93"/>
    <mergeCell ref="B304:C304"/>
    <mergeCell ref="B305:C305"/>
    <mergeCell ref="B306:C306"/>
    <mergeCell ref="B307:C307"/>
    <mergeCell ref="B308:C308"/>
    <mergeCell ref="B309:C309"/>
    <mergeCell ref="B31:K31"/>
    <mergeCell ref="B310:C310"/>
    <mergeCell ref="B311:C311"/>
    <mergeCell ref="B312:C312"/>
    <mergeCell ref="B313:C313"/>
    <mergeCell ref="B315:AU315"/>
    <mergeCell ref="B317:C317"/>
    <mergeCell ref="B318:C318"/>
    <mergeCell ref="B319:C319"/>
    <mergeCell ref="B32:K32"/>
    <mergeCell ref="B320:C320"/>
    <mergeCell ref="B94:L94"/>
    <mergeCell ref="B95:L95"/>
    <mergeCell ref="B96:L96"/>
    <mergeCell ref="B97:L97"/>
    <mergeCell ref="B98:L98"/>
    <mergeCell ref="B99:L99"/>
    <mergeCell ref="C262:N262"/>
    <mergeCell ref="C263:N263"/>
    <mergeCell ref="C264:N264"/>
    <mergeCell ref="C265:N265"/>
    <mergeCell ref="C266:N266"/>
    <mergeCell ref="C267:N267"/>
    <mergeCell ref="C268:N268"/>
    <mergeCell ref="C269:N269"/>
    <mergeCell ref="C270:N270"/>
    <mergeCell ref="B254:C254"/>
    <mergeCell ref="B255:C255"/>
    <mergeCell ref="B256:C256"/>
    <mergeCell ref="B257:C257"/>
    <mergeCell ref="B258:C258"/>
    <mergeCell ref="B26:J26"/>
    <mergeCell ref="B260:AU260"/>
    <mergeCell ref="B27:J27"/>
    <mergeCell ref="B278:AU278"/>
    <mergeCell ref="B29:AU29"/>
    <mergeCell ref="B296:AU296"/>
    <mergeCell ref="B298:C298"/>
    <mergeCell ref="B299:C299"/>
    <mergeCell ref="B300:C300"/>
    <mergeCell ref="B301:C301"/>
    <mergeCell ref="B302:C302"/>
    <mergeCell ref="B303:C303"/>
    <mergeCell ref="C271:N271"/>
    <mergeCell ref="C272:N272"/>
    <mergeCell ref="C273:N273"/>
    <mergeCell ref="C274:N274"/>
    <mergeCell ref="C275:N275"/>
    <mergeCell ref="C276:N276"/>
    <mergeCell ref="C280:N280"/>
    <mergeCell ref="C281:N281"/>
    <mergeCell ref="C282:N282"/>
    <mergeCell ref="C283:N283"/>
    <mergeCell ref="C284:N284"/>
    <mergeCell ref="C285:N285"/>
    <mergeCell ref="C286:N286"/>
    <mergeCell ref="C287:N287"/>
    <mergeCell ref="C288:N288"/>
    <mergeCell ref="B235:F235"/>
    <mergeCell ref="B236:F236"/>
    <mergeCell ref="B237:F237"/>
    <mergeCell ref="B238:F238"/>
    <mergeCell ref="B239:F239"/>
    <mergeCell ref="B24:J24"/>
    <mergeCell ref="B240:F240"/>
    <mergeCell ref="B241:F241"/>
    <mergeCell ref="B242:F242"/>
    <mergeCell ref="B243:F243"/>
    <mergeCell ref="B245:AU245"/>
    <mergeCell ref="B247:E247"/>
    <mergeCell ref="B248:E248"/>
    <mergeCell ref="B249:E249"/>
    <mergeCell ref="B25:J25"/>
    <mergeCell ref="B250:E250"/>
    <mergeCell ref="B252:AU252"/>
    <mergeCell ref="F247:Q247"/>
    <mergeCell ref="F248:Q248"/>
    <mergeCell ref="F249:Q249"/>
    <mergeCell ref="F250:Q250"/>
    <mergeCell ref="G225:R225"/>
    <mergeCell ref="G226:R226"/>
    <mergeCell ref="G227:R227"/>
    <mergeCell ref="G228:R228"/>
    <mergeCell ref="G229:R229"/>
    <mergeCell ref="G230:R230"/>
    <mergeCell ref="G231:R231"/>
    <mergeCell ref="G232:R232"/>
    <mergeCell ref="G233:R233"/>
    <mergeCell ref="G234:R234"/>
    <mergeCell ref="G235:R235"/>
    <mergeCell ref="B218:G218"/>
    <mergeCell ref="B219:G219"/>
    <mergeCell ref="B22:J22"/>
    <mergeCell ref="B220:G220"/>
    <mergeCell ref="B221:G221"/>
    <mergeCell ref="B223:AU223"/>
    <mergeCell ref="B225:F225"/>
    <mergeCell ref="B226:F226"/>
    <mergeCell ref="B227:F227"/>
    <mergeCell ref="B228:F228"/>
    <mergeCell ref="B229:F229"/>
    <mergeCell ref="B23:J23"/>
    <mergeCell ref="B230:F230"/>
    <mergeCell ref="B231:F231"/>
    <mergeCell ref="B232:F232"/>
    <mergeCell ref="B233:F233"/>
    <mergeCell ref="B234:F234"/>
    <mergeCell ref="J186:U186"/>
    <mergeCell ref="J187:U187"/>
    <mergeCell ref="J188:U188"/>
    <mergeCell ref="J189:U189"/>
    <mergeCell ref="J190:U190"/>
    <mergeCell ref="J191:U191"/>
    <mergeCell ref="J192:U192"/>
    <mergeCell ref="K104:V104"/>
    <mergeCell ref="K105:V105"/>
    <mergeCell ref="K106:V106"/>
    <mergeCell ref="K107:V107"/>
    <mergeCell ref="K108:V108"/>
    <mergeCell ref="K109:V109"/>
    <mergeCell ref="K110:V110"/>
    <mergeCell ref="K111:V111"/>
    <mergeCell ref="B2:L4"/>
    <mergeCell ref="B20:J20"/>
    <mergeCell ref="B200:H200"/>
    <mergeCell ref="B201:H201"/>
    <mergeCell ref="B202:H202"/>
    <mergeCell ref="B203:H203"/>
    <mergeCell ref="B204:H204"/>
    <mergeCell ref="B205:H205"/>
    <mergeCell ref="B206:H206"/>
    <mergeCell ref="B207:H207"/>
    <mergeCell ref="B208:H208"/>
    <mergeCell ref="B209:H209"/>
    <mergeCell ref="B21:J21"/>
    <mergeCell ref="B210:H210"/>
    <mergeCell ref="B211:H211"/>
    <mergeCell ref="B212:H212"/>
    <mergeCell ref="B213:H213"/>
    <mergeCell ref="B6:AU6"/>
    <mergeCell ref="B8:K10"/>
    <mergeCell ref="K112:V112"/>
    <mergeCell ref="K113:V113"/>
    <mergeCell ref="K114:V114"/>
    <mergeCell ref="K115:V115"/>
    <mergeCell ref="K116:V116"/>
    <mergeCell ref="K117:V117"/>
    <mergeCell ref="K118:V118"/>
    <mergeCell ref="K119:V119"/>
    <mergeCell ref="K120:V120"/>
    <mergeCell ref="K121:V121"/>
    <mergeCell ref="K122:V122"/>
    <mergeCell ref="K123:V123"/>
    <mergeCell ref="K124:V124"/>
    <mergeCell ref="B168:J168"/>
    <mergeCell ref="B169:J169"/>
    <mergeCell ref="B17:J17"/>
    <mergeCell ref="B170:J170"/>
    <mergeCell ref="B171:J171"/>
    <mergeCell ref="B172:J172"/>
    <mergeCell ref="B173:J173"/>
    <mergeCell ref="B174:J174"/>
    <mergeCell ref="B175:J175"/>
    <mergeCell ref="B176:J176"/>
    <mergeCell ref="B177:J177"/>
    <mergeCell ref="B178:J178"/>
    <mergeCell ref="B179:J179"/>
    <mergeCell ref="B18:J18"/>
    <mergeCell ref="B180:J180"/>
    <mergeCell ref="B181:J181"/>
    <mergeCell ref="B182:J182"/>
    <mergeCell ref="B19:J19"/>
    <mergeCell ref="B152:J152"/>
    <mergeCell ref="B153:J153"/>
    <mergeCell ref="B154:J154"/>
    <mergeCell ref="B155:J155"/>
    <mergeCell ref="B156:J156"/>
    <mergeCell ref="B157:J157"/>
    <mergeCell ref="B158:J158"/>
    <mergeCell ref="B159:J159"/>
    <mergeCell ref="B16:J16"/>
    <mergeCell ref="B160:J160"/>
    <mergeCell ref="B161:J161"/>
    <mergeCell ref="B162:J162"/>
    <mergeCell ref="B163:J163"/>
    <mergeCell ref="B164:J164"/>
    <mergeCell ref="B165:J165"/>
    <mergeCell ref="B166:J166"/>
    <mergeCell ref="B167:J167"/>
    <mergeCell ref="B135:J135"/>
    <mergeCell ref="B136:J136"/>
    <mergeCell ref="B137:J137"/>
    <mergeCell ref="B138:J138"/>
    <mergeCell ref="B139:J139"/>
    <mergeCell ref="B14:J14"/>
    <mergeCell ref="B140:J140"/>
    <mergeCell ref="B141:J141"/>
    <mergeCell ref="B142:J142"/>
    <mergeCell ref="B143:J143"/>
    <mergeCell ref="B144:J144"/>
    <mergeCell ref="B145:J145"/>
    <mergeCell ref="B147:AU147"/>
    <mergeCell ref="B149:J149"/>
    <mergeCell ref="B15:J15"/>
    <mergeCell ref="B150:J150"/>
    <mergeCell ref="B151:J151"/>
    <mergeCell ref="K125:V125"/>
    <mergeCell ref="K126:V126"/>
    <mergeCell ref="K127:V127"/>
    <mergeCell ref="K128:V128"/>
    <mergeCell ref="K129:V129"/>
    <mergeCell ref="K130:V130"/>
    <mergeCell ref="K131:V131"/>
    <mergeCell ref="K132:V132"/>
    <mergeCell ref="K133:V133"/>
    <mergeCell ref="K134:V134"/>
    <mergeCell ref="K135:V135"/>
    <mergeCell ref="K136:V136"/>
    <mergeCell ref="K137:V137"/>
    <mergeCell ref="K138:V138"/>
    <mergeCell ref="K139:V139"/>
    <mergeCell ref="B119:J119"/>
    <mergeCell ref="B12:AU12"/>
    <mergeCell ref="B120:J120"/>
    <mergeCell ref="B121:J121"/>
    <mergeCell ref="B122:J122"/>
    <mergeCell ref="B123:J123"/>
    <mergeCell ref="B124:J124"/>
    <mergeCell ref="B125:J125"/>
    <mergeCell ref="B126:J126"/>
    <mergeCell ref="B127:J127"/>
    <mergeCell ref="B128:J128"/>
    <mergeCell ref="B129:J129"/>
    <mergeCell ref="B130:J130"/>
    <mergeCell ref="B131:J131"/>
    <mergeCell ref="B132:J132"/>
    <mergeCell ref="B133:J133"/>
    <mergeCell ref="B134:J134"/>
    <mergeCell ref="K14:V14"/>
    <mergeCell ref="M76:W76"/>
    <mergeCell ref="M77:W77"/>
    <mergeCell ref="M78:W78"/>
    <mergeCell ref="M79:W79"/>
    <mergeCell ref="M80:W80"/>
    <mergeCell ref="M81:W81"/>
    <mergeCell ref="M82:W82"/>
    <mergeCell ref="M83:W83"/>
    <mergeCell ref="M84:W84"/>
    <mergeCell ref="M85:W85"/>
    <mergeCell ref="M86:W86"/>
    <mergeCell ref="M87:W87"/>
    <mergeCell ref="M88:W88"/>
    <mergeCell ref="M89:W89"/>
    <mergeCell ref="B100:L100"/>
    <mergeCell ref="B102:AU102"/>
    <mergeCell ref="B104:J104"/>
    <mergeCell ref="B105:J105"/>
    <mergeCell ref="B106:J106"/>
    <mergeCell ref="B107:J107"/>
    <mergeCell ref="B108:J108"/>
    <mergeCell ref="B109:J109"/>
    <mergeCell ref="B110:J110"/>
    <mergeCell ref="B111:J111"/>
    <mergeCell ref="B112:J112"/>
    <mergeCell ref="B113:J113"/>
    <mergeCell ref="B114:J114"/>
    <mergeCell ref="B115:J115"/>
    <mergeCell ref="B116:J116"/>
    <mergeCell ref="B117:J117"/>
    <mergeCell ref="B118:J118"/>
    <mergeCell ref="AR59:AS59"/>
    <mergeCell ref="AR60:AS60"/>
    <mergeCell ref="AR61:AS61"/>
    <mergeCell ref="AR62:AS62"/>
    <mergeCell ref="AR63:AS63"/>
    <mergeCell ref="AR64:AS64"/>
    <mergeCell ref="AT298:AU298"/>
    <mergeCell ref="AT299:AU299"/>
    <mergeCell ref="AT300:AU300"/>
    <mergeCell ref="AT301:AU301"/>
    <mergeCell ref="AT302:AU302"/>
    <mergeCell ref="AT303:AU303"/>
    <mergeCell ref="AT304:AU304"/>
    <mergeCell ref="AT305:AU305"/>
    <mergeCell ref="AT306:AU306"/>
    <mergeCell ref="AT307:AU307"/>
    <mergeCell ref="AT308:AU308"/>
    <mergeCell ref="B184:AU184"/>
    <mergeCell ref="B186:I186"/>
    <mergeCell ref="B187:I187"/>
    <mergeCell ref="B188:I188"/>
    <mergeCell ref="B189:I189"/>
    <mergeCell ref="B190:I190"/>
    <mergeCell ref="B191:I191"/>
    <mergeCell ref="B192:I192"/>
    <mergeCell ref="B194:AU194"/>
    <mergeCell ref="B196:H196"/>
    <mergeCell ref="B197:H197"/>
    <mergeCell ref="B198:H198"/>
    <mergeCell ref="B199:H199"/>
    <mergeCell ref="B215:AU215"/>
    <mergeCell ref="B217:G217"/>
    <mergeCell ref="AQ210:AU210"/>
    <mergeCell ref="AQ211:AU211"/>
    <mergeCell ref="AQ212:AU212"/>
    <mergeCell ref="AQ213:AU213"/>
    <mergeCell ref="AR31:AS31"/>
    <mergeCell ref="AR32:AS32"/>
    <mergeCell ref="AR33:AS33"/>
    <mergeCell ref="AR34:AS34"/>
    <mergeCell ref="AR35:AS35"/>
    <mergeCell ref="AR36:AS36"/>
    <mergeCell ref="AR37:AS37"/>
    <mergeCell ref="AR38:AS38"/>
    <mergeCell ref="AR39:AS39"/>
    <mergeCell ref="AR40:AS40"/>
    <mergeCell ref="AR41:AS41"/>
    <mergeCell ref="AR42:AS42"/>
    <mergeCell ref="AR43:AS43"/>
    <mergeCell ref="AR44:AS44"/>
    <mergeCell ref="AR45:AS45"/>
    <mergeCell ref="AR46:AS46"/>
    <mergeCell ref="AR47:AS47"/>
    <mergeCell ref="AR48:AS48"/>
    <mergeCell ref="AR49:AS49"/>
    <mergeCell ref="AR50:AS50"/>
    <mergeCell ref="AR51:AS51"/>
    <mergeCell ref="AR52:AS52"/>
    <mergeCell ref="AR53:AS53"/>
    <mergeCell ref="AR54:AS54"/>
    <mergeCell ref="AR55:AS55"/>
    <mergeCell ref="AR56:AS56"/>
    <mergeCell ref="AR57:AS57"/>
    <mergeCell ref="AR58:AS58"/>
    <mergeCell ref="AO83:AU83"/>
    <mergeCell ref="AO84:AU84"/>
    <mergeCell ref="AO85:AU85"/>
    <mergeCell ref="AO86:AU86"/>
    <mergeCell ref="AO87:AU87"/>
    <mergeCell ref="AO88:AU88"/>
    <mergeCell ref="AO89:AU89"/>
    <mergeCell ref="AO90:AU90"/>
    <mergeCell ref="AO91:AU91"/>
    <mergeCell ref="AO92:AU92"/>
    <mergeCell ref="AO93:AU93"/>
    <mergeCell ref="AO94:AU94"/>
    <mergeCell ref="AO95:AU95"/>
    <mergeCell ref="AO96:AU96"/>
    <mergeCell ref="AO97:AU97"/>
    <mergeCell ref="AO98:AU98"/>
    <mergeCell ref="AO99:AU99"/>
    <mergeCell ref="AO145:AT145"/>
    <mergeCell ref="AO225:AU225"/>
    <mergeCell ref="AO226:AU226"/>
    <mergeCell ref="AO227:AU227"/>
    <mergeCell ref="AO228:AU228"/>
    <mergeCell ref="AO229:AU229"/>
    <mergeCell ref="AO230:AU230"/>
    <mergeCell ref="AO231:AU231"/>
    <mergeCell ref="AO232:AU232"/>
    <mergeCell ref="AO233:AU233"/>
    <mergeCell ref="AO234:AU234"/>
    <mergeCell ref="AO235:AU235"/>
    <mergeCell ref="AO236:AU236"/>
    <mergeCell ref="AO237:AU237"/>
    <mergeCell ref="AO238:AU238"/>
    <mergeCell ref="AO239:AU239"/>
    <mergeCell ref="AO240:AU240"/>
    <mergeCell ref="AP217:AU217"/>
    <mergeCell ref="AP218:AU218"/>
    <mergeCell ref="AP219:AU219"/>
    <mergeCell ref="AP220:AU220"/>
    <mergeCell ref="AP221:AU221"/>
    <mergeCell ref="AQ196:AU196"/>
    <mergeCell ref="AQ197:AU197"/>
    <mergeCell ref="AQ198:AU198"/>
    <mergeCell ref="AQ199:AU199"/>
    <mergeCell ref="AQ200:AU200"/>
    <mergeCell ref="AQ201:AU201"/>
    <mergeCell ref="AQ202:AU202"/>
    <mergeCell ref="AQ203:AU203"/>
    <mergeCell ref="AQ204:AU204"/>
    <mergeCell ref="AQ205:AU205"/>
    <mergeCell ref="AO128:AT128"/>
    <mergeCell ref="AO129:AT129"/>
    <mergeCell ref="AO130:AT130"/>
    <mergeCell ref="AO131:AT131"/>
    <mergeCell ref="AO132:AT132"/>
    <mergeCell ref="AO133:AT133"/>
    <mergeCell ref="AO134:AT134"/>
    <mergeCell ref="AO135:AT135"/>
    <mergeCell ref="AO136:AT136"/>
    <mergeCell ref="AO137:AT137"/>
    <mergeCell ref="AO138:AT138"/>
    <mergeCell ref="AO139:AT139"/>
    <mergeCell ref="AO140:AT140"/>
    <mergeCell ref="AO141:AT141"/>
    <mergeCell ref="AO142:AT142"/>
    <mergeCell ref="AO143:AT143"/>
    <mergeCell ref="AO144:AT144"/>
    <mergeCell ref="AN190:AU190"/>
    <mergeCell ref="AN191:AU191"/>
    <mergeCell ref="AN192:AU192"/>
    <mergeCell ref="AN247:AT247"/>
    <mergeCell ref="AN248:AT248"/>
    <mergeCell ref="AN249:AT249"/>
    <mergeCell ref="AN250:AT250"/>
    <mergeCell ref="AO100:AU100"/>
    <mergeCell ref="AO104:AT104"/>
    <mergeCell ref="AO105:AT105"/>
    <mergeCell ref="AO106:AT106"/>
    <mergeCell ref="AO107:AT107"/>
    <mergeCell ref="AO108:AT108"/>
    <mergeCell ref="AO109:AT109"/>
    <mergeCell ref="AO110:AT110"/>
    <mergeCell ref="AO111:AT111"/>
    <mergeCell ref="AO112:AT112"/>
    <mergeCell ref="AO113:AT113"/>
    <mergeCell ref="AO114:AT114"/>
    <mergeCell ref="AO115:AT115"/>
    <mergeCell ref="AO116:AT116"/>
    <mergeCell ref="AO117:AT117"/>
    <mergeCell ref="AO118:AT118"/>
    <mergeCell ref="AO119:AT119"/>
    <mergeCell ref="AO120:AT120"/>
    <mergeCell ref="AO121:AT121"/>
    <mergeCell ref="AO122:AT122"/>
    <mergeCell ref="AO123:AT123"/>
    <mergeCell ref="AO124:AT124"/>
    <mergeCell ref="AO125:AT125"/>
    <mergeCell ref="AO126:AT126"/>
    <mergeCell ref="AO127:AT127"/>
    <mergeCell ref="AM170:AU170"/>
    <mergeCell ref="AM171:AU171"/>
    <mergeCell ref="AM172:AU172"/>
    <mergeCell ref="AM173:AU173"/>
    <mergeCell ref="AM174:AU174"/>
    <mergeCell ref="AM175:AU175"/>
    <mergeCell ref="AM176:AU176"/>
    <mergeCell ref="AM177:AU177"/>
    <mergeCell ref="AM178:AU178"/>
    <mergeCell ref="AM179:AU179"/>
    <mergeCell ref="AM180:AU180"/>
    <mergeCell ref="AM181:AU181"/>
    <mergeCell ref="AM182:AU182"/>
    <mergeCell ref="AN186:AU186"/>
    <mergeCell ref="AN187:AU187"/>
    <mergeCell ref="AN188:AU188"/>
    <mergeCell ref="AN189:AU189"/>
    <mergeCell ref="AL350:AU350"/>
    <mergeCell ref="AL354:AU354"/>
    <mergeCell ref="AL355:AU355"/>
    <mergeCell ref="AL356:AU356"/>
    <mergeCell ref="AL357:AU357"/>
    <mergeCell ref="AL361:AU361"/>
    <mergeCell ref="AL362:AU362"/>
    <mergeCell ref="AL363:AU363"/>
    <mergeCell ref="AL364:AU364"/>
    <mergeCell ref="AL365:AU365"/>
    <mergeCell ref="AL366:AU366"/>
    <mergeCell ref="AM149:AU149"/>
    <mergeCell ref="AM150:AU150"/>
    <mergeCell ref="AM151:AU151"/>
    <mergeCell ref="AM152:AU152"/>
    <mergeCell ref="AM153:AU153"/>
    <mergeCell ref="AM154:AU154"/>
    <mergeCell ref="AM155:AU155"/>
    <mergeCell ref="AM156:AU156"/>
    <mergeCell ref="AM157:AU157"/>
    <mergeCell ref="AM158:AU158"/>
    <mergeCell ref="AM159:AU159"/>
    <mergeCell ref="AM160:AU160"/>
    <mergeCell ref="AM161:AU161"/>
    <mergeCell ref="AM162:AU162"/>
    <mergeCell ref="AM163:AU163"/>
    <mergeCell ref="AM164:AU164"/>
    <mergeCell ref="AM165:AU165"/>
    <mergeCell ref="AM166:AU166"/>
    <mergeCell ref="AM167:AU167"/>
    <mergeCell ref="AM168:AU168"/>
    <mergeCell ref="AM169:AU169"/>
    <mergeCell ref="AK318:AT318"/>
    <mergeCell ref="AK319:AT319"/>
    <mergeCell ref="AK320:AT320"/>
    <mergeCell ref="AK321:AT321"/>
    <mergeCell ref="AK322:AT322"/>
    <mergeCell ref="AK323:AT323"/>
    <mergeCell ref="AK324:AT324"/>
    <mergeCell ref="AK325:AT325"/>
    <mergeCell ref="AK326:AT326"/>
    <mergeCell ref="AK327:AT327"/>
    <mergeCell ref="AK328:AT328"/>
    <mergeCell ref="AK329:AT329"/>
    <mergeCell ref="AK330:AT330"/>
    <mergeCell ref="AK331:AT331"/>
    <mergeCell ref="AK332:AT332"/>
    <mergeCell ref="AK333:AT333"/>
    <mergeCell ref="AK334:AT334"/>
    <mergeCell ref="AK298:AS298"/>
    <mergeCell ref="AK299:AS299"/>
    <mergeCell ref="AK300:AS300"/>
    <mergeCell ref="AK301:AS301"/>
    <mergeCell ref="AK302:AS302"/>
    <mergeCell ref="AK303:AS303"/>
    <mergeCell ref="AK304:AS304"/>
    <mergeCell ref="AK305:AS305"/>
    <mergeCell ref="AK306:AS306"/>
    <mergeCell ref="AK307:AS307"/>
    <mergeCell ref="AK308:AS308"/>
    <mergeCell ref="AK309:AS309"/>
    <mergeCell ref="AK310:AS310"/>
    <mergeCell ref="AK311:AS311"/>
    <mergeCell ref="AK312:AS312"/>
    <mergeCell ref="AK313:AS313"/>
    <mergeCell ref="AK317:AT317"/>
    <mergeCell ref="AT309:AU309"/>
    <mergeCell ref="AT310:AU310"/>
    <mergeCell ref="AT311:AU311"/>
    <mergeCell ref="AT312:AU312"/>
    <mergeCell ref="AT313:AU313"/>
    <mergeCell ref="AJ280:AS280"/>
    <mergeCell ref="AJ281:AS281"/>
    <mergeCell ref="AJ282:AS282"/>
    <mergeCell ref="AJ283:AS283"/>
    <mergeCell ref="AJ284:AS284"/>
    <mergeCell ref="AJ285:AS285"/>
    <mergeCell ref="AJ286:AS286"/>
    <mergeCell ref="AJ287:AS287"/>
    <mergeCell ref="AJ288:AS288"/>
    <mergeCell ref="AJ289:AS289"/>
    <mergeCell ref="AJ290:AS290"/>
    <mergeCell ref="AJ291:AS291"/>
    <mergeCell ref="AJ292:AS292"/>
    <mergeCell ref="AJ293:AS293"/>
    <mergeCell ref="AJ294:AS294"/>
    <mergeCell ref="AK254:AT254"/>
    <mergeCell ref="AK255:AT255"/>
    <mergeCell ref="AK256:AT256"/>
    <mergeCell ref="AK257:AT257"/>
    <mergeCell ref="AK258:AT258"/>
    <mergeCell ref="AI83:AN83"/>
    <mergeCell ref="AI84:AN84"/>
    <mergeCell ref="AI85:AN85"/>
    <mergeCell ref="AI86:AN86"/>
    <mergeCell ref="AI87:AN87"/>
    <mergeCell ref="AI88:AN88"/>
    <mergeCell ref="AI89:AN89"/>
    <mergeCell ref="AI90:AN90"/>
    <mergeCell ref="AI91:AN91"/>
    <mergeCell ref="AI92:AN92"/>
    <mergeCell ref="AI93:AN93"/>
    <mergeCell ref="AI94:AN94"/>
    <mergeCell ref="AI95:AN95"/>
    <mergeCell ref="AI96:AN96"/>
    <mergeCell ref="AI97:AN97"/>
    <mergeCell ref="AI98:AN98"/>
    <mergeCell ref="AI99:AN99"/>
    <mergeCell ref="AI63:AQ63"/>
    <mergeCell ref="AI64:AQ64"/>
    <mergeCell ref="AI68:AN68"/>
    <mergeCell ref="AI69:AN69"/>
    <mergeCell ref="AI70:AN70"/>
    <mergeCell ref="AI71:AN71"/>
    <mergeCell ref="AI72:AN72"/>
    <mergeCell ref="AI73:AN73"/>
    <mergeCell ref="AI74:AN74"/>
    <mergeCell ref="AI75:AN75"/>
    <mergeCell ref="AI76:AN76"/>
    <mergeCell ref="AI77:AN77"/>
    <mergeCell ref="AI78:AN78"/>
    <mergeCell ref="AI79:AN79"/>
    <mergeCell ref="AI80:AN80"/>
    <mergeCell ref="AI81:AN81"/>
    <mergeCell ref="AI82:AN82"/>
    <mergeCell ref="AO68:AU68"/>
    <mergeCell ref="AO69:AU69"/>
    <mergeCell ref="AO70:AU70"/>
    <mergeCell ref="AO71:AU71"/>
    <mergeCell ref="AO72:AU72"/>
    <mergeCell ref="AO73:AU73"/>
    <mergeCell ref="AO74:AU74"/>
    <mergeCell ref="AO75:AU75"/>
    <mergeCell ref="AO76:AU76"/>
    <mergeCell ref="AO77:AU77"/>
    <mergeCell ref="AO78:AU78"/>
    <mergeCell ref="AO79:AU79"/>
    <mergeCell ref="AO80:AU80"/>
    <mergeCell ref="AO81:AU81"/>
    <mergeCell ref="AO82:AU82"/>
    <mergeCell ref="AH145:AN145"/>
    <mergeCell ref="AH15:AR15"/>
    <mergeCell ref="AH16:AR16"/>
    <mergeCell ref="AH17:AR17"/>
    <mergeCell ref="AH18:AR18"/>
    <mergeCell ref="AH19:AR19"/>
    <mergeCell ref="AH20:AR20"/>
    <mergeCell ref="AH21:AR21"/>
    <mergeCell ref="AH22:AR22"/>
    <mergeCell ref="AH23:AR23"/>
    <mergeCell ref="AH24:AR24"/>
    <mergeCell ref="AH25:AR25"/>
    <mergeCell ref="AH26:AR26"/>
    <mergeCell ref="AH27:AR27"/>
    <mergeCell ref="AI100:AN100"/>
    <mergeCell ref="AI31:AQ31"/>
    <mergeCell ref="AI32:AQ32"/>
    <mergeCell ref="AI33:AQ33"/>
    <mergeCell ref="AI34:AQ34"/>
    <mergeCell ref="AI35:AQ35"/>
    <mergeCell ref="AI36:AQ36"/>
    <mergeCell ref="AI37:AQ37"/>
    <mergeCell ref="AI38:AQ38"/>
    <mergeCell ref="AI39:AQ39"/>
    <mergeCell ref="AI40:AQ40"/>
    <mergeCell ref="AI41:AQ41"/>
    <mergeCell ref="AI42:AQ42"/>
    <mergeCell ref="AI43:AQ43"/>
    <mergeCell ref="AI44:AQ44"/>
    <mergeCell ref="AI45:AQ45"/>
    <mergeCell ref="AI46:AQ46"/>
    <mergeCell ref="AI47:AQ47"/>
    <mergeCell ref="AH129:AN129"/>
    <mergeCell ref="AH130:AN130"/>
    <mergeCell ref="AH131:AN131"/>
    <mergeCell ref="AH132:AN132"/>
    <mergeCell ref="AH133:AN133"/>
    <mergeCell ref="AH134:AN134"/>
    <mergeCell ref="AH135:AN135"/>
    <mergeCell ref="AH136:AN136"/>
    <mergeCell ref="AH137:AN137"/>
    <mergeCell ref="AH138:AN138"/>
    <mergeCell ref="AH139:AN139"/>
    <mergeCell ref="AH14:AR14"/>
    <mergeCell ref="AH140:AN140"/>
    <mergeCell ref="AH141:AN141"/>
    <mergeCell ref="AH142:AN142"/>
    <mergeCell ref="AH143:AN143"/>
    <mergeCell ref="AH144:AN144"/>
    <mergeCell ref="AI48:AQ48"/>
    <mergeCell ref="AI49:AQ49"/>
    <mergeCell ref="AI50:AQ50"/>
    <mergeCell ref="AI51:AQ51"/>
    <mergeCell ref="AI52:AQ52"/>
    <mergeCell ref="AI53:AQ53"/>
    <mergeCell ref="AI54:AQ54"/>
    <mergeCell ref="AI55:AQ55"/>
    <mergeCell ref="AI56:AQ56"/>
    <mergeCell ref="AI57:AQ57"/>
    <mergeCell ref="AI58:AQ58"/>
    <mergeCell ref="AI59:AQ59"/>
    <mergeCell ref="AI60:AQ60"/>
    <mergeCell ref="AI61:AQ61"/>
    <mergeCell ref="AI62:AQ62"/>
    <mergeCell ref="AG186:AM186"/>
    <mergeCell ref="AG187:AM187"/>
    <mergeCell ref="AG188:AM188"/>
    <mergeCell ref="AG189:AM189"/>
    <mergeCell ref="AG190:AM190"/>
    <mergeCell ref="AG191:AM191"/>
    <mergeCell ref="AG192:AM192"/>
    <mergeCell ref="AH104:AN104"/>
    <mergeCell ref="AH105:AN105"/>
    <mergeCell ref="AH106:AN106"/>
    <mergeCell ref="AH107:AN107"/>
    <mergeCell ref="AH108:AN108"/>
    <mergeCell ref="AH109:AN109"/>
    <mergeCell ref="AH110:AN110"/>
    <mergeCell ref="AH111:AN111"/>
    <mergeCell ref="AH112:AN112"/>
    <mergeCell ref="AH113:AN113"/>
    <mergeCell ref="AH114:AN114"/>
    <mergeCell ref="AH115:AN115"/>
    <mergeCell ref="AH116:AN116"/>
    <mergeCell ref="AH117:AN117"/>
    <mergeCell ref="AH118:AN118"/>
    <mergeCell ref="AH119:AN119"/>
    <mergeCell ref="AH120:AN120"/>
    <mergeCell ref="AH121:AN121"/>
    <mergeCell ref="AH122:AN122"/>
    <mergeCell ref="AH123:AN123"/>
    <mergeCell ref="AH124:AN124"/>
    <mergeCell ref="AH125:AN125"/>
    <mergeCell ref="AH126:AN126"/>
    <mergeCell ref="AH127:AN127"/>
    <mergeCell ref="AH128:AN128"/>
    <mergeCell ref="AG166:AL166"/>
    <mergeCell ref="AG167:AL167"/>
    <mergeCell ref="AG168:AL168"/>
    <mergeCell ref="AG169:AL169"/>
    <mergeCell ref="AG170:AL170"/>
    <mergeCell ref="AG171:AL171"/>
    <mergeCell ref="AG172:AL172"/>
    <mergeCell ref="AG173:AL173"/>
    <mergeCell ref="AG174:AL174"/>
    <mergeCell ref="AG175:AL175"/>
    <mergeCell ref="AG176:AL176"/>
    <mergeCell ref="AG177:AL177"/>
    <mergeCell ref="AG178:AL178"/>
    <mergeCell ref="AG179:AL179"/>
    <mergeCell ref="AG180:AL180"/>
    <mergeCell ref="AG181:AL181"/>
    <mergeCell ref="AG182:AL182"/>
    <mergeCell ref="AG149:AL149"/>
    <mergeCell ref="AG150:AL150"/>
    <mergeCell ref="AG151:AL151"/>
    <mergeCell ref="AG152:AL152"/>
    <mergeCell ref="AG153:AL153"/>
    <mergeCell ref="AG154:AL154"/>
    <mergeCell ref="AG155:AL155"/>
    <mergeCell ref="AG156:AL156"/>
    <mergeCell ref="AG157:AL157"/>
    <mergeCell ref="AG158:AL158"/>
    <mergeCell ref="AG159:AL159"/>
    <mergeCell ref="AG160:AL160"/>
    <mergeCell ref="AG161:AL161"/>
    <mergeCell ref="AG162:AL162"/>
    <mergeCell ref="AG163:AL163"/>
    <mergeCell ref="AG164:AL164"/>
    <mergeCell ref="AG165:AL165"/>
    <mergeCell ref="AD242:AN242"/>
    <mergeCell ref="AD243:AN243"/>
    <mergeCell ref="AE217:AO217"/>
    <mergeCell ref="AE218:AO218"/>
    <mergeCell ref="AE219:AO219"/>
    <mergeCell ref="AE220:AO220"/>
    <mergeCell ref="AE221:AO221"/>
    <mergeCell ref="AF196:AP196"/>
    <mergeCell ref="AF197:AP197"/>
    <mergeCell ref="AF198:AP198"/>
    <mergeCell ref="AF199:AP199"/>
    <mergeCell ref="AF200:AP200"/>
    <mergeCell ref="AF201:AP201"/>
    <mergeCell ref="AF202:AP202"/>
    <mergeCell ref="AF203:AP203"/>
    <mergeCell ref="AF204:AP204"/>
    <mergeCell ref="AF205:AP205"/>
    <mergeCell ref="AF206:AP206"/>
    <mergeCell ref="AF207:AP207"/>
    <mergeCell ref="AF208:AP208"/>
    <mergeCell ref="AF209:AP209"/>
    <mergeCell ref="AF210:AP210"/>
    <mergeCell ref="AF211:AP211"/>
    <mergeCell ref="AF212:AP212"/>
    <mergeCell ref="AF213:AP213"/>
    <mergeCell ref="AO241:AU241"/>
    <mergeCell ref="AO242:AU242"/>
    <mergeCell ref="AO243:AU243"/>
    <mergeCell ref="AQ206:AU206"/>
    <mergeCell ref="AQ207:AU207"/>
    <mergeCell ref="AQ208:AU208"/>
    <mergeCell ref="AQ209:AU209"/>
    <mergeCell ref="AB350:AK350"/>
    <mergeCell ref="AB354:AK354"/>
    <mergeCell ref="AB355:AK355"/>
    <mergeCell ref="AB356:AK356"/>
    <mergeCell ref="AB357:AK357"/>
    <mergeCell ref="AB361:AK361"/>
    <mergeCell ref="AB362:AK362"/>
    <mergeCell ref="AB363:AK363"/>
    <mergeCell ref="AB364:AK364"/>
    <mergeCell ref="AB365:AK365"/>
    <mergeCell ref="AB366:AK366"/>
    <mergeCell ref="AC247:AM247"/>
    <mergeCell ref="AC248:AM248"/>
    <mergeCell ref="AC249:AM249"/>
    <mergeCell ref="AC250:AM250"/>
    <mergeCell ref="AD225:AN225"/>
    <mergeCell ref="AD226:AN226"/>
    <mergeCell ref="AD227:AN227"/>
    <mergeCell ref="AD228:AN228"/>
    <mergeCell ref="AD229:AN229"/>
    <mergeCell ref="AD230:AN230"/>
    <mergeCell ref="AD231:AN231"/>
    <mergeCell ref="AD232:AN232"/>
    <mergeCell ref="AD233:AN233"/>
    <mergeCell ref="AD234:AN234"/>
    <mergeCell ref="AD235:AN235"/>
    <mergeCell ref="AD236:AN236"/>
    <mergeCell ref="AD237:AN237"/>
    <mergeCell ref="AD238:AN238"/>
    <mergeCell ref="AD239:AN239"/>
    <mergeCell ref="AD240:AN240"/>
    <mergeCell ref="AD241:AN241"/>
    <mergeCell ref="AA330:AJ330"/>
    <mergeCell ref="AA331:AJ331"/>
    <mergeCell ref="AA332:AJ332"/>
    <mergeCell ref="AA333:AJ333"/>
    <mergeCell ref="AA334:AJ334"/>
    <mergeCell ref="AA335:AJ335"/>
    <mergeCell ref="AA336:AJ336"/>
    <mergeCell ref="AB340:AK340"/>
    <mergeCell ref="AB341:AK341"/>
    <mergeCell ref="AB342:AK342"/>
    <mergeCell ref="AB343:AK343"/>
    <mergeCell ref="AB344:AK344"/>
    <mergeCell ref="AB345:AK345"/>
    <mergeCell ref="AB346:AK346"/>
    <mergeCell ref="AB347:AK347"/>
    <mergeCell ref="AB348:AK348"/>
    <mergeCell ref="AB349:AK349"/>
    <mergeCell ref="AK335:AT335"/>
    <mergeCell ref="AK336:AT336"/>
    <mergeCell ref="AL340:AU340"/>
    <mergeCell ref="AL341:AU341"/>
    <mergeCell ref="AL342:AU342"/>
    <mergeCell ref="AL343:AU343"/>
    <mergeCell ref="AL344:AU344"/>
    <mergeCell ref="AL345:AU345"/>
    <mergeCell ref="AL346:AU346"/>
    <mergeCell ref="AL347:AU347"/>
    <mergeCell ref="AL348:AU348"/>
    <mergeCell ref="AL349:AU349"/>
    <mergeCell ref="B338:AU338"/>
    <mergeCell ref="B340:D340"/>
    <mergeCell ref="B341:D341"/>
    <mergeCell ref="AA310:AJ310"/>
    <mergeCell ref="AA311:AJ311"/>
    <mergeCell ref="AA312:AJ312"/>
    <mergeCell ref="AA313:AJ313"/>
    <mergeCell ref="AA317:AJ317"/>
    <mergeCell ref="AA318:AJ318"/>
    <mergeCell ref="AA319:AJ319"/>
    <mergeCell ref="AA320:AJ320"/>
    <mergeCell ref="AA321:AJ321"/>
    <mergeCell ref="AA322:AJ322"/>
    <mergeCell ref="AA323:AJ323"/>
    <mergeCell ref="AA324:AJ324"/>
    <mergeCell ref="AA325:AJ325"/>
    <mergeCell ref="AA326:AJ326"/>
    <mergeCell ref="AA327:AJ327"/>
    <mergeCell ref="AA328:AJ328"/>
    <mergeCell ref="AA329:AJ329"/>
    <mergeCell ref="AA254:AJ254"/>
    <mergeCell ref="AA255:AJ255"/>
    <mergeCell ref="AA256:AJ256"/>
    <mergeCell ref="AA257:AJ257"/>
    <mergeCell ref="AA258:AJ258"/>
    <mergeCell ref="AA298:AJ298"/>
    <mergeCell ref="AA299:AJ299"/>
    <mergeCell ref="AA300:AJ300"/>
    <mergeCell ref="AA301:AJ301"/>
    <mergeCell ref="AA302:AJ302"/>
    <mergeCell ref="AA303:AJ303"/>
    <mergeCell ref="AA304:AJ304"/>
    <mergeCell ref="AA305:AJ305"/>
    <mergeCell ref="AA306:AJ306"/>
    <mergeCell ref="AA307:AJ307"/>
    <mergeCell ref="AA308:AJ308"/>
    <mergeCell ref="AA309:AJ309"/>
    <mergeCell ref="AJ262:AS262"/>
    <mergeCell ref="AJ263:AS263"/>
    <mergeCell ref="AJ264:AS264"/>
    <mergeCell ref="AJ265:AS265"/>
    <mergeCell ref="AJ266:AS266"/>
    <mergeCell ref="AJ267:AS267"/>
    <mergeCell ref="AJ268:AS268"/>
    <mergeCell ref="AJ269:AS269"/>
    <mergeCell ref="AJ270:AS270"/>
    <mergeCell ref="AJ271:AS271"/>
    <mergeCell ref="AJ272:AS272"/>
    <mergeCell ref="AJ273:AS273"/>
    <mergeCell ref="AJ274:AS274"/>
    <mergeCell ref="AJ275:AS275"/>
    <mergeCell ref="AJ276:AS276"/>
  </mergeCells>
  <pageMargins left="0.7" right="0.7" top="0.75" bottom="0.75" header="0.3" footer="0.3"/>
  <pageSetup paperSize="9" scale="80" orientation="portrait" r:id="rId1"/>
  <headerFooter alignWithMargins="0">
    <oddFooter>&amp;R_x000D_&amp;1#&amp;"Aptos"&amp;10&amp;K0078D7 Classification : Internal</oddFooter>
  </headerFooter>
  <rowBreaks count="5" manualBreakCount="5">
    <brk id="64" max="16383" man="1"/>
    <brk id="101" max="16383" man="1"/>
    <brk id="183" max="16383" man="1"/>
    <brk id="251" max="16383" man="1"/>
    <brk id="33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47"/>
  <sheetViews>
    <sheetView topLeftCell="A2" zoomScaleNormal="100" workbookViewId="0"/>
  </sheetViews>
  <sheetFormatPr defaultRowHeight="14.4" x14ac:dyDescent="0.25"/>
  <cols>
    <col min="1" max="1" width="0.6640625" customWidth="1"/>
    <col min="2" max="2" width="0.109375" customWidth="1"/>
    <col min="3" max="3" width="21.6640625" customWidth="1"/>
    <col min="4" max="4" width="0.88671875" customWidth="1"/>
    <col min="5" max="5" width="14.5546875" customWidth="1"/>
    <col min="6" max="6" width="48.88671875" customWidth="1"/>
    <col min="7" max="8" width="0" hidden="1" customWidth="1"/>
    <col min="9" max="9" width="0.109375" customWidth="1"/>
  </cols>
  <sheetData>
    <row r="1" spans="2:8" s="1" customFormat="1" ht="0.45" customHeight="1" x14ac:dyDescent="0.15"/>
    <row r="2" spans="2:8" s="1" customFormat="1" ht="7.95" customHeight="1" x14ac:dyDescent="0.15">
      <c r="B2" s="60"/>
      <c r="C2" s="60"/>
      <c r="D2" s="60"/>
    </row>
    <row r="3" spans="2:8" s="1" customFormat="1" ht="22.95" customHeight="1" x14ac:dyDescent="0.15">
      <c r="B3" s="60"/>
      <c r="C3" s="60"/>
      <c r="D3" s="60"/>
      <c r="E3" s="62" t="s">
        <v>0</v>
      </c>
      <c r="F3" s="62"/>
      <c r="G3" s="62"/>
      <c r="H3" s="62"/>
    </row>
    <row r="4" spans="2:8" s="1" customFormat="1" ht="6.3" customHeight="1" x14ac:dyDescent="0.15">
      <c r="B4" s="60"/>
      <c r="C4" s="60"/>
      <c r="D4" s="60"/>
    </row>
    <row r="5" spans="2:8" s="1" customFormat="1" ht="9.6" customHeight="1" x14ac:dyDescent="0.15"/>
    <row r="6" spans="2:8" s="1" customFormat="1" ht="33" customHeight="1" x14ac:dyDescent="0.15">
      <c r="B6" s="61" t="s">
        <v>1246</v>
      </c>
      <c r="C6" s="61"/>
      <c r="D6" s="61"/>
      <c r="E6" s="61"/>
      <c r="F6" s="61"/>
    </row>
    <row r="7" spans="2:8" s="1" customFormat="1" ht="6.9" customHeight="1" x14ac:dyDescent="0.15"/>
    <row r="8" spans="2:8" s="1" customFormat="1" ht="5.25" customHeight="1" x14ac:dyDescent="0.15">
      <c r="B8" s="64" t="s">
        <v>1113</v>
      </c>
      <c r="C8" s="64"/>
    </row>
    <row r="9" spans="2:8" s="1" customFormat="1" ht="21.3" customHeight="1" x14ac:dyDescent="0.15">
      <c r="B9" s="64"/>
      <c r="C9" s="64"/>
      <c r="E9" s="4">
        <v>46295</v>
      </c>
    </row>
    <row r="10" spans="2:8" s="1" customFormat="1" ht="2.7" customHeight="1" x14ac:dyDescent="0.15">
      <c r="B10" s="64"/>
      <c r="C10" s="64"/>
    </row>
    <row r="11" spans="2:8" s="1" customFormat="1" ht="2.1" customHeight="1" x14ac:dyDescent="0.15"/>
    <row r="12" spans="2:8" s="1" customFormat="1" ht="19.2" customHeight="1" x14ac:dyDescent="0.15">
      <c r="C12" s="80" t="s">
        <v>1247</v>
      </c>
      <c r="D12" s="80"/>
      <c r="E12" s="80"/>
      <c r="F12" s="80"/>
      <c r="G12" s="80"/>
      <c r="H12" s="80"/>
    </row>
    <row r="13" spans="2:8" s="1" customFormat="1" ht="238.35" customHeight="1" x14ac:dyDescent="0.15"/>
    <row r="14" spans="2:8" s="1" customFormat="1" ht="19.2" customHeight="1" x14ac:dyDescent="0.15">
      <c r="B14" s="80" t="s">
        <v>1248</v>
      </c>
      <c r="C14" s="80"/>
      <c r="D14" s="80"/>
      <c r="E14" s="80"/>
      <c r="F14" s="80"/>
      <c r="G14" s="80"/>
      <c r="H14" s="80"/>
    </row>
    <row r="15" spans="2:8" s="1" customFormat="1" ht="399.45" customHeight="1" x14ac:dyDescent="0.15"/>
    <row r="16" spans="2:8" s="1" customFormat="1" ht="19.2" customHeight="1" x14ac:dyDescent="0.15">
      <c r="B16" s="80" t="s">
        <v>1249</v>
      </c>
      <c r="C16" s="80"/>
      <c r="D16" s="80"/>
      <c r="E16" s="80"/>
      <c r="F16" s="80"/>
      <c r="G16" s="80"/>
      <c r="H16" s="80"/>
    </row>
    <row r="17" spans="2:8" s="1" customFormat="1" ht="355.2" customHeight="1" x14ac:dyDescent="0.15"/>
    <row r="18" spans="2:8" s="1" customFormat="1" ht="19.2" customHeight="1" x14ac:dyDescent="0.15">
      <c r="B18" s="80" t="s">
        <v>1250</v>
      </c>
      <c r="C18" s="80"/>
      <c r="D18" s="80"/>
      <c r="E18" s="80"/>
      <c r="F18" s="80"/>
    </row>
    <row r="19" spans="2:8" s="1" customFormat="1" ht="393.6" customHeight="1" x14ac:dyDescent="0.15"/>
    <row r="20" spans="2:8" s="1" customFormat="1" ht="19.2" customHeight="1" x14ac:dyDescent="0.15">
      <c r="B20" s="80" t="s">
        <v>1251</v>
      </c>
      <c r="C20" s="80"/>
      <c r="D20" s="80"/>
      <c r="E20" s="80"/>
      <c r="F20" s="80"/>
    </row>
    <row r="21" spans="2:8" s="1" customFormat="1" ht="394.65" customHeight="1" x14ac:dyDescent="0.15"/>
    <row r="22" spans="2:8" s="1" customFormat="1" ht="19.2" customHeight="1" x14ac:dyDescent="0.15">
      <c r="B22" s="80" t="s">
        <v>1252</v>
      </c>
      <c r="C22" s="80"/>
      <c r="D22" s="80"/>
      <c r="E22" s="80"/>
      <c r="F22" s="80"/>
    </row>
    <row r="23" spans="2:8" s="1" customFormat="1" ht="375.9" customHeight="1" x14ac:dyDescent="0.15"/>
    <row r="24" spans="2:8" s="1" customFormat="1" ht="19.649999999999999" customHeight="1" x14ac:dyDescent="0.15">
      <c r="B24" s="80" t="s">
        <v>1253</v>
      </c>
      <c r="C24" s="80"/>
      <c r="D24" s="80"/>
      <c r="E24" s="80"/>
      <c r="F24" s="80"/>
    </row>
    <row r="25" spans="2:8" s="1" customFormat="1" ht="263.39999999999998" customHeight="1" x14ac:dyDescent="0.15"/>
    <row r="26" spans="2:8" s="1" customFormat="1" ht="19.2" customHeight="1" x14ac:dyDescent="0.15">
      <c r="B26" s="80" t="s">
        <v>1254</v>
      </c>
      <c r="C26" s="80"/>
      <c r="D26" s="80"/>
      <c r="E26" s="80"/>
      <c r="F26" s="80"/>
      <c r="G26" s="80"/>
      <c r="H26" s="80"/>
    </row>
    <row r="27" spans="2:8" s="1" customFormat="1" ht="175.95" customHeight="1" x14ac:dyDescent="0.15"/>
    <row r="28" spans="2:8" s="1" customFormat="1" ht="19.2" customHeight="1" x14ac:dyDescent="0.15">
      <c r="B28" s="80" t="s">
        <v>1255</v>
      </c>
      <c r="C28" s="80"/>
      <c r="D28" s="80"/>
      <c r="E28" s="80"/>
      <c r="F28" s="80"/>
    </row>
    <row r="29" spans="2:8" s="1" customFormat="1" ht="284.7" customHeight="1" x14ac:dyDescent="0.15"/>
    <row r="30" spans="2:8" s="1" customFormat="1" ht="19.2" customHeight="1" x14ac:dyDescent="0.15">
      <c r="B30" s="80" t="s">
        <v>1256</v>
      </c>
      <c r="C30" s="80"/>
      <c r="D30" s="80"/>
      <c r="E30" s="80"/>
      <c r="F30" s="80"/>
    </row>
    <row r="31" spans="2:8" s="1" customFormat="1" ht="195.15" customHeight="1" x14ac:dyDescent="0.15"/>
    <row r="32" spans="2:8" s="1" customFormat="1" ht="19.2" customHeight="1" x14ac:dyDescent="0.15">
      <c r="B32" s="80" t="s">
        <v>1257</v>
      </c>
      <c r="C32" s="80"/>
      <c r="D32" s="80"/>
      <c r="E32" s="80"/>
      <c r="F32" s="80"/>
    </row>
    <row r="33" spans="2:8" s="1" customFormat="1" ht="193.05" customHeight="1" x14ac:dyDescent="0.15"/>
    <row r="34" spans="2:8" s="1" customFormat="1" ht="19.2" customHeight="1" x14ac:dyDescent="0.15">
      <c r="B34" s="80" t="s">
        <v>1258</v>
      </c>
      <c r="C34" s="80"/>
      <c r="D34" s="80"/>
      <c r="E34" s="80"/>
      <c r="F34" s="80"/>
      <c r="G34" s="80"/>
      <c r="H34" s="80"/>
    </row>
    <row r="35" spans="2:8" s="1" customFormat="1" ht="341.25" customHeight="1" x14ac:dyDescent="0.15"/>
    <row r="36" spans="2:8" s="1" customFormat="1" ht="19.2" customHeight="1" x14ac:dyDescent="0.15">
      <c r="B36" s="80" t="s">
        <v>1259</v>
      </c>
      <c r="C36" s="80"/>
      <c r="D36" s="80"/>
      <c r="E36" s="80"/>
      <c r="F36" s="80"/>
      <c r="G36" s="80"/>
      <c r="H36" s="80"/>
    </row>
    <row r="37" spans="2:8" s="1" customFormat="1" ht="318.89999999999998" customHeight="1" x14ac:dyDescent="0.15"/>
    <row r="38" spans="2:8" s="1" customFormat="1" ht="19.2" customHeight="1" x14ac:dyDescent="0.15">
      <c r="B38" s="80" t="s">
        <v>1260</v>
      </c>
      <c r="C38" s="80"/>
      <c r="D38" s="80"/>
      <c r="E38" s="80"/>
      <c r="F38" s="80"/>
    </row>
    <row r="39" spans="2:8" s="1" customFormat="1" ht="278.85000000000002" customHeight="1" x14ac:dyDescent="0.15"/>
    <row r="40" spans="2:8" s="1" customFormat="1" ht="19.2" customHeight="1" x14ac:dyDescent="0.15">
      <c r="B40" s="80" t="s">
        <v>1261</v>
      </c>
      <c r="C40" s="80"/>
      <c r="D40" s="80"/>
      <c r="E40" s="80"/>
      <c r="F40" s="80"/>
    </row>
    <row r="41" spans="2:8" s="1" customFormat="1" ht="361.5" customHeight="1" x14ac:dyDescent="0.15"/>
    <row r="42" spans="2:8" s="1" customFormat="1" ht="19.2" customHeight="1" x14ac:dyDescent="0.15">
      <c r="B42" s="80" t="s">
        <v>1262</v>
      </c>
      <c r="C42" s="80"/>
      <c r="D42" s="80"/>
      <c r="E42" s="80"/>
      <c r="F42" s="80"/>
    </row>
    <row r="43" spans="2:8" s="1" customFormat="1" ht="394.65" customHeight="1" x14ac:dyDescent="0.15"/>
    <row r="44" spans="2:8" s="1" customFormat="1" ht="19.2" customHeight="1" x14ac:dyDescent="0.15">
      <c r="B44" s="80" t="s">
        <v>1263</v>
      </c>
      <c r="C44" s="80"/>
      <c r="D44" s="80"/>
      <c r="E44" s="80"/>
      <c r="F44" s="80"/>
    </row>
    <row r="45" spans="2:8" s="1" customFormat="1" ht="181.35" customHeight="1" x14ac:dyDescent="0.15"/>
    <row r="46" spans="2:8" s="1" customFormat="1" ht="19.2" customHeight="1" x14ac:dyDescent="0.15">
      <c r="B46" s="80" t="s">
        <v>1264</v>
      </c>
      <c r="C46" s="80"/>
      <c r="D46" s="80"/>
      <c r="E46" s="80"/>
      <c r="F46" s="80"/>
      <c r="G46" s="80"/>
    </row>
    <row r="47" spans="2:8" s="1" customFormat="1" ht="172.8" customHeight="1" x14ac:dyDescent="0.15"/>
  </sheetData>
  <mergeCells count="22">
    <mergeCell ref="B42:F42"/>
    <mergeCell ref="B44:F44"/>
    <mergeCell ref="B46:G46"/>
    <mergeCell ref="B6:F6"/>
    <mergeCell ref="B8:C10"/>
    <mergeCell ref="C12:H12"/>
    <mergeCell ref="B32:F32"/>
    <mergeCell ref="B34:H34"/>
    <mergeCell ref="B36:H36"/>
    <mergeCell ref="B38:F38"/>
    <mergeCell ref="B40:F40"/>
    <mergeCell ref="B22:F22"/>
    <mergeCell ref="B24:F24"/>
    <mergeCell ref="B26:H26"/>
    <mergeCell ref="B28:F28"/>
    <mergeCell ref="B30:F30"/>
    <mergeCell ref="B14:H14"/>
    <mergeCell ref="B16:H16"/>
    <mergeCell ref="B18:F18"/>
    <mergeCell ref="B2:D4"/>
    <mergeCell ref="B20:F20"/>
    <mergeCell ref="E3:H3"/>
  </mergeCells>
  <pageMargins left="0.7" right="0.7" top="0.75" bottom="0.75" header="0.3" footer="0.3"/>
  <pageSetup paperSize="9" scale="28" orientation="portrait" r:id="rId1"/>
  <headerFooter alignWithMargins="0">
    <oddFooter>&amp;R_x000D_&amp;1#&amp;"Aptos"&amp;10&amp;K0078D7 Classification : Internal</oddFooter>
  </headerFooter>
  <rowBreaks count="2" manualBreakCount="2">
    <brk id="25" max="16383" man="1"/>
    <brk id="43"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I25"/>
  <sheetViews>
    <sheetView view="pageBreakPreview" topLeftCell="A13" zoomScale="60" zoomScaleNormal="100" workbookViewId="0"/>
  </sheetViews>
  <sheetFormatPr defaultRowHeight="14.4" x14ac:dyDescent="0.25"/>
  <cols>
    <col min="1" max="1" width="0.6640625" customWidth="1"/>
    <col min="2" max="2" width="13.6640625" customWidth="1"/>
    <col min="3" max="3" width="6.6640625" customWidth="1"/>
    <col min="4" max="4" width="13.5546875" customWidth="1"/>
    <col min="5" max="5" width="14.5546875" customWidth="1"/>
    <col min="6" max="6" width="21.21875" customWidth="1"/>
    <col min="7" max="7" width="14.5546875" customWidth="1"/>
    <col min="8" max="9" width="0.109375" customWidth="1"/>
    <col min="10" max="10" width="0.21875" customWidth="1"/>
  </cols>
  <sheetData>
    <row r="1" spans="2:9" s="1" customFormat="1" ht="0.45" customHeight="1" x14ac:dyDescent="0.15"/>
    <row r="2" spans="2:9" s="1" customFormat="1" ht="7.95" customHeight="1" x14ac:dyDescent="0.15">
      <c r="B2" s="60"/>
      <c r="C2" s="60"/>
    </row>
    <row r="3" spans="2:9" s="1" customFormat="1" ht="22.95" customHeight="1" x14ac:dyDescent="0.15">
      <c r="B3" s="60"/>
      <c r="C3" s="60"/>
      <c r="D3" s="62" t="s">
        <v>0</v>
      </c>
      <c r="E3" s="62"/>
      <c r="F3" s="62"/>
      <c r="G3" s="62"/>
      <c r="H3" s="62"/>
      <c r="I3" s="62"/>
    </row>
    <row r="4" spans="2:9" s="1" customFormat="1" ht="6.3" customHeight="1" x14ac:dyDescent="0.15">
      <c r="B4" s="60"/>
      <c r="C4" s="60"/>
    </row>
    <row r="5" spans="2:9" s="1" customFormat="1" ht="9" customHeight="1" x14ac:dyDescent="0.15"/>
    <row r="6" spans="2:9" s="1" customFormat="1" ht="33" customHeight="1" x14ac:dyDescent="0.15">
      <c r="B6" s="61" t="s">
        <v>1270</v>
      </c>
      <c r="C6" s="61"/>
      <c r="D6" s="61"/>
      <c r="E6" s="61"/>
      <c r="F6" s="61"/>
      <c r="G6" s="61"/>
      <c r="H6" s="61"/>
    </row>
    <row r="7" spans="2:9" s="1" customFormat="1" ht="14.4" customHeight="1" x14ac:dyDescent="0.15"/>
    <row r="8" spans="2:9" s="1" customFormat="1" ht="21.3" customHeight="1" x14ac:dyDescent="0.15">
      <c r="B8" s="64" t="s">
        <v>1113</v>
      </c>
      <c r="D8" s="4">
        <v>46295</v>
      </c>
    </row>
    <row r="9" spans="2:9" s="1" customFormat="1" ht="1.05" customHeight="1" x14ac:dyDescent="0.15">
      <c r="B9" s="64"/>
    </row>
    <row r="10" spans="2:9" s="1" customFormat="1" ht="12.75" customHeight="1" x14ac:dyDescent="0.15"/>
    <row r="11" spans="2:9" s="1" customFormat="1" ht="19.2" customHeight="1" x14ac:dyDescent="0.15">
      <c r="B11" s="110" t="s">
        <v>1271</v>
      </c>
      <c r="C11" s="110"/>
      <c r="D11" s="110"/>
      <c r="E11" s="110"/>
      <c r="F11" s="110"/>
      <c r="G11" s="110"/>
      <c r="H11" s="110"/>
    </row>
    <row r="12" spans="2:9" s="1" customFormat="1" ht="14.85" customHeight="1" x14ac:dyDescent="0.15"/>
    <row r="13" spans="2:9" s="1" customFormat="1" ht="14.85" customHeight="1" x14ac:dyDescent="0.15">
      <c r="B13" s="5"/>
      <c r="C13" s="111" t="s">
        <v>1121</v>
      </c>
      <c r="D13" s="111"/>
      <c r="E13" s="22" t="s">
        <v>1122</v>
      </c>
      <c r="F13" s="22" t="s">
        <v>1123</v>
      </c>
      <c r="G13" s="22" t="s">
        <v>1122</v>
      </c>
    </row>
    <row r="14" spans="2:9" s="1" customFormat="1" ht="14.85" customHeight="1" x14ac:dyDescent="0.15">
      <c r="B14" s="8" t="s">
        <v>1265</v>
      </c>
      <c r="C14" s="112">
        <v>22320871043.539902</v>
      </c>
      <c r="D14" s="112"/>
      <c r="E14" s="46">
        <v>0.99663101017361699</v>
      </c>
      <c r="F14" s="47">
        <v>297059</v>
      </c>
      <c r="G14" s="46">
        <v>0.99792727663634295</v>
      </c>
    </row>
    <row r="15" spans="2:9" s="1" customFormat="1" ht="2.7" customHeight="1" x14ac:dyDescent="0.15"/>
    <row r="16" spans="2:9" s="1" customFormat="1" ht="14.85" customHeight="1" x14ac:dyDescent="0.15">
      <c r="B16" s="8" t="s">
        <v>1266</v>
      </c>
      <c r="C16" s="112">
        <v>54310504.940000102</v>
      </c>
      <c r="D16" s="112"/>
      <c r="E16" s="46">
        <v>2.4249740655643698E-3</v>
      </c>
      <c r="F16" s="47">
        <v>426</v>
      </c>
      <c r="G16" s="46">
        <v>1.43108614735484E-3</v>
      </c>
    </row>
    <row r="17" spans="2:7" s="1" customFormat="1" ht="1.05" customHeight="1" x14ac:dyDescent="0.15"/>
    <row r="18" spans="2:7" s="1" customFormat="1" ht="14.85" customHeight="1" x14ac:dyDescent="0.15">
      <c r="B18" s="8" t="s">
        <v>1267</v>
      </c>
      <c r="C18" s="112">
        <v>16753653.43</v>
      </c>
      <c r="D18" s="112"/>
      <c r="E18" s="46">
        <v>7.4805371660762105E-4</v>
      </c>
      <c r="F18" s="47">
        <v>142</v>
      </c>
      <c r="G18" s="46">
        <v>4.7702871578494699E-4</v>
      </c>
    </row>
    <row r="19" spans="2:7" s="1" customFormat="1" ht="2.1" customHeight="1" x14ac:dyDescent="0.15"/>
    <row r="20" spans="2:7" s="1" customFormat="1" ht="14.85" customHeight="1" x14ac:dyDescent="0.15">
      <c r="B20" s="8" t="s">
        <v>1268</v>
      </c>
      <c r="C20" s="112"/>
      <c r="D20" s="112"/>
      <c r="E20" s="46"/>
      <c r="F20" s="47"/>
      <c r="G20" s="46"/>
    </row>
    <row r="21" spans="2:7" s="1" customFormat="1" ht="2.1" customHeight="1" x14ac:dyDescent="0.15"/>
    <row r="22" spans="2:7" s="1" customFormat="1" ht="14.85" customHeight="1" x14ac:dyDescent="0.15">
      <c r="B22" s="8" t="s">
        <v>1269</v>
      </c>
      <c r="C22" s="112">
        <v>4388829.4400000004</v>
      </c>
      <c r="D22" s="112"/>
      <c r="E22" s="46">
        <v>1.9596204421120999E-4</v>
      </c>
      <c r="F22" s="47">
        <v>49</v>
      </c>
      <c r="G22" s="46">
        <v>1.6460850051734101E-4</v>
      </c>
    </row>
    <row r="23" spans="2:7" s="1" customFormat="1" ht="1.05" customHeight="1" x14ac:dyDescent="0.15"/>
    <row r="24" spans="2:7" s="1" customFormat="1" ht="14.85" customHeight="1" x14ac:dyDescent="0.15">
      <c r="B24" s="6" t="s">
        <v>72</v>
      </c>
      <c r="C24" s="113">
        <v>22396324031.349899</v>
      </c>
      <c r="D24" s="113"/>
      <c r="E24" s="48">
        <v>1</v>
      </c>
      <c r="F24" s="49">
        <v>297676</v>
      </c>
      <c r="G24" s="48">
        <v>1</v>
      </c>
    </row>
    <row r="25" spans="2:7" s="1" customFormat="1" ht="358.95" customHeight="1" x14ac:dyDescent="0.15"/>
  </sheetData>
  <mergeCells count="12">
    <mergeCell ref="C24:D24"/>
    <mergeCell ref="D3:I3"/>
    <mergeCell ref="C14:D14"/>
    <mergeCell ref="C16:D16"/>
    <mergeCell ref="C18:D18"/>
    <mergeCell ref="C20:D20"/>
    <mergeCell ref="C22:D22"/>
    <mergeCell ref="B11:H11"/>
    <mergeCell ref="B2:C4"/>
    <mergeCell ref="B6:H6"/>
    <mergeCell ref="B8:B9"/>
    <mergeCell ref="C13:D13"/>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N478"/>
  <sheetViews>
    <sheetView view="pageBreakPreview" topLeftCell="A33" zoomScale="60" zoomScaleNormal="100" workbookViewId="0"/>
  </sheetViews>
  <sheetFormatPr defaultRowHeight="14.4" x14ac:dyDescent="0.25"/>
  <cols>
    <col min="1" max="1" width="0.44140625" customWidth="1"/>
    <col min="2" max="2" width="0.109375" customWidth="1"/>
    <col min="3" max="3" width="0.44140625" customWidth="1"/>
    <col min="4" max="4" width="9.21875" customWidth="1"/>
    <col min="5" max="5" width="5.21875" customWidth="1"/>
    <col min="6" max="6" width="0.44140625" customWidth="1"/>
    <col min="7" max="7" width="6.5546875" customWidth="1"/>
    <col min="8" max="8" width="5.44140625" customWidth="1"/>
    <col min="9" max="9" width="8.44140625" customWidth="1"/>
    <col min="10" max="10" width="3.109375" customWidth="1"/>
    <col min="11" max="11" width="12.21875" customWidth="1"/>
    <col min="12" max="12" width="12" customWidth="1"/>
    <col min="13" max="13" width="12.33203125" customWidth="1"/>
    <col min="14" max="14" width="6.109375" customWidth="1"/>
    <col min="15" max="15" width="0.109375" customWidth="1"/>
  </cols>
  <sheetData>
    <row r="1" spans="2:14" s="1" customFormat="1" ht="9" customHeight="1" x14ac:dyDescent="0.15">
      <c r="C1" s="60"/>
      <c r="D1" s="60"/>
      <c r="E1" s="60"/>
      <c r="F1" s="60"/>
      <c r="G1" s="60"/>
    </row>
    <row r="2" spans="2:14" s="1" customFormat="1" ht="22.95" customHeight="1" x14ac:dyDescent="0.15">
      <c r="C2" s="60"/>
      <c r="D2" s="60"/>
      <c r="E2" s="60"/>
      <c r="F2" s="60"/>
      <c r="G2" s="60"/>
      <c r="I2" s="62" t="s">
        <v>0</v>
      </c>
      <c r="J2" s="62"/>
      <c r="K2" s="62"/>
      <c r="L2" s="62"/>
      <c r="M2" s="62"/>
      <c r="N2" s="62"/>
    </row>
    <row r="3" spans="2:14" s="1" customFormat="1" ht="5.85" customHeight="1" x14ac:dyDescent="0.15">
      <c r="C3" s="60"/>
      <c r="D3" s="60"/>
      <c r="E3" s="60"/>
      <c r="F3" s="60"/>
      <c r="G3" s="60"/>
    </row>
    <row r="4" spans="2:14" s="1" customFormat="1" ht="2.1" customHeight="1" x14ac:dyDescent="0.15"/>
    <row r="5" spans="2:14" s="1" customFormat="1" ht="31.95" customHeight="1" x14ac:dyDescent="0.15">
      <c r="C5" s="61" t="s">
        <v>1281</v>
      </c>
      <c r="D5" s="61"/>
      <c r="E5" s="61"/>
      <c r="F5" s="61"/>
      <c r="G5" s="61"/>
      <c r="H5" s="61"/>
      <c r="I5" s="61"/>
      <c r="J5" s="61"/>
      <c r="K5" s="61"/>
      <c r="L5" s="61"/>
      <c r="M5" s="61"/>
    </row>
    <row r="6" spans="2:14" s="1" customFormat="1" ht="2.1" customHeight="1" x14ac:dyDescent="0.15"/>
    <row r="7" spans="2:14" s="1" customFormat="1" ht="2.1" customHeight="1" x14ac:dyDescent="0.15">
      <c r="C7" s="64" t="s">
        <v>1113</v>
      </c>
      <c r="D7" s="64"/>
      <c r="E7" s="64"/>
    </row>
    <row r="8" spans="2:14" s="1" customFormat="1" ht="21.3" customHeight="1" x14ac:dyDescent="0.15">
      <c r="H8" s="118">
        <v>46266</v>
      </c>
      <c r="I8" s="118"/>
    </row>
    <row r="9" spans="2:14" s="1" customFormat="1" ht="4.2" customHeight="1" x14ac:dyDescent="0.15"/>
    <row r="10" spans="2:14" s="1" customFormat="1" ht="17.55" customHeight="1" x14ac:dyDescent="0.15">
      <c r="B10" s="114" t="s">
        <v>1282</v>
      </c>
      <c r="C10" s="114"/>
      <c r="D10" s="114"/>
      <c r="E10" s="114"/>
      <c r="F10" s="114"/>
      <c r="G10" s="59" t="s">
        <v>1283</v>
      </c>
      <c r="I10" s="119" t="s">
        <v>1284</v>
      </c>
      <c r="J10" s="119"/>
      <c r="K10" s="119"/>
      <c r="L10" s="119"/>
      <c r="M10" s="119"/>
    </row>
    <row r="11" spans="2:14" s="1" customFormat="1" ht="27.15" customHeight="1" x14ac:dyDescent="0.15">
      <c r="C11" s="50" t="s">
        <v>1272</v>
      </c>
      <c r="D11" s="22" t="s">
        <v>1273</v>
      </c>
      <c r="E11" s="22" t="s">
        <v>1274</v>
      </c>
      <c r="F11" s="50" t="s">
        <v>1275</v>
      </c>
      <c r="G11" s="116" t="s">
        <v>1276</v>
      </c>
      <c r="H11" s="116"/>
      <c r="I11" s="111" t="s">
        <v>1277</v>
      </c>
      <c r="J11" s="111"/>
      <c r="K11" s="22" t="s">
        <v>1278</v>
      </c>
      <c r="L11" s="22" t="s">
        <v>1279</v>
      </c>
      <c r="M11" s="22" t="s">
        <v>1280</v>
      </c>
    </row>
    <row r="12" spans="2:14" s="1" customFormat="1" ht="12.75" customHeight="1" x14ac:dyDescent="0.15">
      <c r="C12" s="51">
        <v>46266</v>
      </c>
      <c r="D12" s="52">
        <v>46296</v>
      </c>
      <c r="E12" s="13">
        <v>1</v>
      </c>
      <c r="F12" s="53">
        <v>30</v>
      </c>
      <c r="G12" s="115">
        <v>17000000000</v>
      </c>
      <c r="H12" s="115"/>
      <c r="I12" s="97">
        <v>22251785173.2136</v>
      </c>
      <c r="J12" s="97"/>
      <c r="K12" s="13">
        <v>22215260940.278099</v>
      </c>
      <c r="L12" s="13">
        <v>22160583230.4842</v>
      </c>
      <c r="M12" s="13">
        <v>22069742680.493698</v>
      </c>
    </row>
    <row r="13" spans="2:14" s="1" customFormat="1" ht="12.75" customHeight="1" x14ac:dyDescent="0.15">
      <c r="C13" s="51">
        <v>46266</v>
      </c>
      <c r="D13" s="52">
        <v>46327</v>
      </c>
      <c r="E13" s="13">
        <v>2</v>
      </c>
      <c r="F13" s="53">
        <v>61</v>
      </c>
      <c r="G13" s="115">
        <v>17000000000</v>
      </c>
      <c r="H13" s="115"/>
      <c r="I13" s="97">
        <v>22110850283.028301</v>
      </c>
      <c r="J13" s="97"/>
      <c r="K13" s="13">
        <v>22037117298.710201</v>
      </c>
      <c r="L13" s="13">
        <v>21926971065.098598</v>
      </c>
      <c r="M13" s="13">
        <v>21744596168.179501</v>
      </c>
    </row>
    <row r="14" spans="2:14" s="1" customFormat="1" ht="12.75" customHeight="1" x14ac:dyDescent="0.15">
      <c r="C14" s="51">
        <v>46266</v>
      </c>
      <c r="D14" s="52">
        <v>46357</v>
      </c>
      <c r="E14" s="13">
        <v>3</v>
      </c>
      <c r="F14" s="53">
        <v>91</v>
      </c>
      <c r="G14" s="115">
        <v>17000000000</v>
      </c>
      <c r="H14" s="115"/>
      <c r="I14" s="97">
        <v>21967648627.884201</v>
      </c>
      <c r="J14" s="97"/>
      <c r="K14" s="13">
        <v>21858455570.423698</v>
      </c>
      <c r="L14" s="13">
        <v>21695671711.743599</v>
      </c>
      <c r="M14" s="13">
        <v>21427025536.016201</v>
      </c>
    </row>
    <row r="15" spans="2:14" s="1" customFormat="1" ht="12.75" customHeight="1" x14ac:dyDescent="0.15">
      <c r="C15" s="51">
        <v>46266</v>
      </c>
      <c r="D15" s="52">
        <v>46388</v>
      </c>
      <c r="E15" s="13">
        <v>4</v>
      </c>
      <c r="F15" s="53">
        <v>122</v>
      </c>
      <c r="G15" s="115">
        <v>17000000000</v>
      </c>
      <c r="H15" s="115"/>
      <c r="I15" s="97">
        <v>21823444715.816399</v>
      </c>
      <c r="J15" s="97"/>
      <c r="K15" s="13">
        <v>21678138249.246601</v>
      </c>
      <c r="L15" s="13">
        <v>21461975856.827999</v>
      </c>
      <c r="M15" s="13">
        <v>21106445857.4813</v>
      </c>
    </row>
    <row r="16" spans="2:14" s="1" customFormat="1" ht="12.75" customHeight="1" x14ac:dyDescent="0.15">
      <c r="C16" s="51">
        <v>46266</v>
      </c>
      <c r="D16" s="52">
        <v>46419</v>
      </c>
      <c r="E16" s="13">
        <v>5</v>
      </c>
      <c r="F16" s="53">
        <v>153</v>
      </c>
      <c r="G16" s="115">
        <v>17000000000</v>
      </c>
      <c r="H16" s="115"/>
      <c r="I16" s="97">
        <v>21683066924.656502</v>
      </c>
      <c r="J16" s="97"/>
      <c r="K16" s="13">
        <v>21502163910.9842</v>
      </c>
      <c r="L16" s="13">
        <v>21233617092.008499</v>
      </c>
      <c r="M16" s="13">
        <v>20793423887.909401</v>
      </c>
    </row>
    <row r="17" spans="3:13" s="1" customFormat="1" ht="12.75" customHeight="1" x14ac:dyDescent="0.15">
      <c r="C17" s="51">
        <v>46266</v>
      </c>
      <c r="D17" s="52">
        <v>46447</v>
      </c>
      <c r="E17" s="13">
        <v>6</v>
      </c>
      <c r="F17" s="53">
        <v>181</v>
      </c>
      <c r="G17" s="115">
        <v>17000000000</v>
      </c>
      <c r="H17" s="115"/>
      <c r="I17" s="97">
        <v>21540811361.6558</v>
      </c>
      <c r="J17" s="97"/>
      <c r="K17" s="13">
        <v>21328368637.324402</v>
      </c>
      <c r="L17" s="13">
        <v>21013605165.676899</v>
      </c>
      <c r="M17" s="13">
        <v>20499232665.2822</v>
      </c>
    </row>
    <row r="18" spans="3:13" s="1" customFormat="1" ht="12.75" customHeight="1" x14ac:dyDescent="0.15">
      <c r="C18" s="51">
        <v>46266</v>
      </c>
      <c r="D18" s="52">
        <v>46478</v>
      </c>
      <c r="E18" s="13">
        <v>7</v>
      </c>
      <c r="F18" s="53">
        <v>212</v>
      </c>
      <c r="G18" s="115">
        <v>17000000000</v>
      </c>
      <c r="H18" s="115"/>
      <c r="I18" s="97">
        <v>21399480952.822899</v>
      </c>
      <c r="J18" s="97"/>
      <c r="K18" s="13">
        <v>21152494927.716801</v>
      </c>
      <c r="L18" s="13">
        <v>20787325754.8041</v>
      </c>
      <c r="M18" s="13">
        <v>20192601672.402302</v>
      </c>
    </row>
    <row r="19" spans="3:13" s="1" customFormat="1" ht="12.75" customHeight="1" x14ac:dyDescent="0.15">
      <c r="C19" s="51">
        <v>46266</v>
      </c>
      <c r="D19" s="52">
        <v>46508</v>
      </c>
      <c r="E19" s="13">
        <v>8</v>
      </c>
      <c r="F19" s="53">
        <v>242</v>
      </c>
      <c r="G19" s="115">
        <v>14500000000</v>
      </c>
      <c r="H19" s="115"/>
      <c r="I19" s="97">
        <v>21250553915.4963</v>
      </c>
      <c r="J19" s="97"/>
      <c r="K19" s="13">
        <v>20970808537.160599</v>
      </c>
      <c r="L19" s="13">
        <v>20558052213.946301</v>
      </c>
      <c r="M19" s="13">
        <v>19888027171.3806</v>
      </c>
    </row>
    <row r="20" spans="3:13" s="1" customFormat="1" ht="12.75" customHeight="1" x14ac:dyDescent="0.15">
      <c r="C20" s="51">
        <v>46266</v>
      </c>
      <c r="D20" s="52">
        <v>46539</v>
      </c>
      <c r="E20" s="13">
        <v>9</v>
      </c>
      <c r="F20" s="53">
        <v>273</v>
      </c>
      <c r="G20" s="115">
        <v>14500000000</v>
      </c>
      <c r="H20" s="115"/>
      <c r="I20" s="97">
        <v>21112817013.325901</v>
      </c>
      <c r="J20" s="97"/>
      <c r="K20" s="13">
        <v>20799547317.094101</v>
      </c>
      <c r="L20" s="13">
        <v>20338305451.726299</v>
      </c>
      <c r="M20" s="13">
        <v>19592106142.764099</v>
      </c>
    </row>
    <row r="21" spans="3:13" s="1" customFormat="1" ht="12.75" customHeight="1" x14ac:dyDescent="0.15">
      <c r="C21" s="51">
        <v>46266</v>
      </c>
      <c r="D21" s="52">
        <v>46569</v>
      </c>
      <c r="E21" s="13">
        <v>10</v>
      </c>
      <c r="F21" s="53">
        <v>303</v>
      </c>
      <c r="G21" s="115">
        <v>14500000000</v>
      </c>
      <c r="H21" s="115"/>
      <c r="I21" s="97">
        <v>20969485321.572601</v>
      </c>
      <c r="J21" s="97"/>
      <c r="K21" s="13">
        <v>20624433620.5144</v>
      </c>
      <c r="L21" s="13">
        <v>20117438426.202499</v>
      </c>
      <c r="M21" s="13">
        <v>19299902883.4533</v>
      </c>
    </row>
    <row r="22" spans="3:13" s="1" customFormat="1" ht="12.75" customHeight="1" x14ac:dyDescent="0.15">
      <c r="C22" s="51">
        <v>46266</v>
      </c>
      <c r="D22" s="52">
        <v>46600</v>
      </c>
      <c r="E22" s="13">
        <v>11</v>
      </c>
      <c r="F22" s="53">
        <v>334</v>
      </c>
      <c r="G22" s="115">
        <v>14500000000</v>
      </c>
      <c r="H22" s="115"/>
      <c r="I22" s="97">
        <v>20834096503.912102</v>
      </c>
      <c r="J22" s="97"/>
      <c r="K22" s="13">
        <v>20456517903.476398</v>
      </c>
      <c r="L22" s="13">
        <v>19902904217.3521</v>
      </c>
      <c r="M22" s="13">
        <v>19013213084.773998</v>
      </c>
    </row>
    <row r="23" spans="3:13" s="1" customFormat="1" ht="12.75" customHeight="1" x14ac:dyDescent="0.15">
      <c r="C23" s="51">
        <v>46266</v>
      </c>
      <c r="D23" s="52">
        <v>46631</v>
      </c>
      <c r="E23" s="13">
        <v>12</v>
      </c>
      <c r="F23" s="53">
        <v>365</v>
      </c>
      <c r="G23" s="115">
        <v>14500000000</v>
      </c>
      <c r="H23" s="115"/>
      <c r="I23" s="97">
        <v>20697305083.3936</v>
      </c>
      <c r="J23" s="97"/>
      <c r="K23" s="13">
        <v>20287737604.246101</v>
      </c>
      <c r="L23" s="13">
        <v>19688492055.552299</v>
      </c>
      <c r="M23" s="13">
        <v>18728721721.497101</v>
      </c>
    </row>
    <row r="24" spans="3:13" s="1" customFormat="1" ht="12.75" customHeight="1" x14ac:dyDescent="0.15">
      <c r="C24" s="51">
        <v>46266</v>
      </c>
      <c r="D24" s="52">
        <v>46661</v>
      </c>
      <c r="E24" s="13">
        <v>13</v>
      </c>
      <c r="F24" s="53">
        <v>395</v>
      </c>
      <c r="G24" s="115">
        <v>14500000000</v>
      </c>
      <c r="H24" s="115"/>
      <c r="I24" s="97">
        <v>20555575623.1073</v>
      </c>
      <c r="J24" s="97"/>
      <c r="K24" s="13">
        <v>20115740349.998199</v>
      </c>
      <c r="L24" s="13">
        <v>19473527313.2598</v>
      </c>
      <c r="M24" s="13">
        <v>18448301579.698799</v>
      </c>
    </row>
    <row r="25" spans="3:13" s="1" customFormat="1" ht="12.75" customHeight="1" x14ac:dyDescent="0.15">
      <c r="C25" s="51">
        <v>46266</v>
      </c>
      <c r="D25" s="52">
        <v>46692</v>
      </c>
      <c r="E25" s="13">
        <v>14</v>
      </c>
      <c r="F25" s="53">
        <v>426</v>
      </c>
      <c r="G25" s="115">
        <v>14500000000</v>
      </c>
      <c r="H25" s="115"/>
      <c r="I25" s="97">
        <v>20419283996.5909</v>
      </c>
      <c r="J25" s="97"/>
      <c r="K25" s="13">
        <v>19948473436.164501</v>
      </c>
      <c r="L25" s="13">
        <v>19262487170.937801</v>
      </c>
      <c r="M25" s="13">
        <v>18171080299.040901</v>
      </c>
    </row>
    <row r="26" spans="3:13" s="1" customFormat="1" ht="12.75" customHeight="1" x14ac:dyDescent="0.15">
      <c r="C26" s="51">
        <v>46266</v>
      </c>
      <c r="D26" s="52">
        <v>46722</v>
      </c>
      <c r="E26" s="13">
        <v>15</v>
      </c>
      <c r="F26" s="53">
        <v>456</v>
      </c>
      <c r="G26" s="115">
        <v>13000000000</v>
      </c>
      <c r="H26" s="115"/>
      <c r="I26" s="97">
        <v>20284580779.5816</v>
      </c>
      <c r="J26" s="97"/>
      <c r="K26" s="13">
        <v>19784348535.419102</v>
      </c>
      <c r="L26" s="13">
        <v>19056986103.978699</v>
      </c>
      <c r="M26" s="13">
        <v>17903530721.7855</v>
      </c>
    </row>
    <row r="27" spans="3:13" s="1" customFormat="1" ht="12.75" customHeight="1" x14ac:dyDescent="0.15">
      <c r="C27" s="51">
        <v>46266</v>
      </c>
      <c r="D27" s="52">
        <v>46753</v>
      </c>
      <c r="E27" s="13">
        <v>16</v>
      </c>
      <c r="F27" s="53">
        <v>487</v>
      </c>
      <c r="G27" s="115">
        <v>13000000000</v>
      </c>
      <c r="H27" s="115"/>
      <c r="I27" s="97">
        <v>20149808619.5065</v>
      </c>
      <c r="J27" s="97"/>
      <c r="K27" s="13">
        <v>19619567180.3592</v>
      </c>
      <c r="L27" s="13">
        <v>18850200687.490799</v>
      </c>
      <c r="M27" s="13">
        <v>17634252959.5592</v>
      </c>
    </row>
    <row r="28" spans="3:13" s="1" customFormat="1" ht="12.75" customHeight="1" x14ac:dyDescent="0.15">
      <c r="C28" s="51">
        <v>46266</v>
      </c>
      <c r="D28" s="52">
        <v>46784</v>
      </c>
      <c r="E28" s="13">
        <v>17</v>
      </c>
      <c r="F28" s="53">
        <v>518</v>
      </c>
      <c r="G28" s="115">
        <v>13000000000</v>
      </c>
      <c r="H28" s="115"/>
      <c r="I28" s="97">
        <v>20014845173.736301</v>
      </c>
      <c r="J28" s="97"/>
      <c r="K28" s="13">
        <v>19455101938.938702</v>
      </c>
      <c r="L28" s="13">
        <v>18644646753.2122</v>
      </c>
      <c r="M28" s="13">
        <v>17368082251.874699</v>
      </c>
    </row>
    <row r="29" spans="3:13" s="1" customFormat="1" ht="12.75" customHeight="1" x14ac:dyDescent="0.15">
      <c r="C29" s="51">
        <v>46266</v>
      </c>
      <c r="D29" s="52">
        <v>46813</v>
      </c>
      <c r="E29" s="13">
        <v>18</v>
      </c>
      <c r="F29" s="53">
        <v>547</v>
      </c>
      <c r="G29" s="115">
        <v>13000000000</v>
      </c>
      <c r="H29" s="115"/>
      <c r="I29" s="97">
        <v>19879863895.306702</v>
      </c>
      <c r="J29" s="97"/>
      <c r="K29" s="13">
        <v>19293233666.404202</v>
      </c>
      <c r="L29" s="13">
        <v>18445528993.1483</v>
      </c>
      <c r="M29" s="13">
        <v>17114506068.6521</v>
      </c>
    </row>
    <row r="30" spans="3:13" s="1" customFormat="1" ht="12.75" customHeight="1" x14ac:dyDescent="0.15">
      <c r="C30" s="51">
        <v>46266</v>
      </c>
      <c r="D30" s="52">
        <v>46844</v>
      </c>
      <c r="E30" s="13">
        <v>19</v>
      </c>
      <c r="F30" s="53">
        <v>578</v>
      </c>
      <c r="G30" s="115">
        <v>13000000000</v>
      </c>
      <c r="H30" s="115"/>
      <c r="I30" s="97">
        <v>19747869686.665298</v>
      </c>
      <c r="J30" s="97"/>
      <c r="K30" s="13">
        <v>19132628957.553398</v>
      </c>
      <c r="L30" s="13">
        <v>18245460650.0527</v>
      </c>
      <c r="M30" s="13">
        <v>16857171577.7241</v>
      </c>
    </row>
    <row r="31" spans="3:13" s="1" customFormat="1" ht="12.75" customHeight="1" x14ac:dyDescent="0.15">
      <c r="C31" s="51">
        <v>46266</v>
      </c>
      <c r="D31" s="52">
        <v>46874</v>
      </c>
      <c r="E31" s="13">
        <v>20</v>
      </c>
      <c r="F31" s="53">
        <v>608</v>
      </c>
      <c r="G31" s="115">
        <v>13000000000</v>
      </c>
      <c r="H31" s="115"/>
      <c r="I31" s="97">
        <v>19611384445.876701</v>
      </c>
      <c r="J31" s="97"/>
      <c r="K31" s="13">
        <v>18969208505.513401</v>
      </c>
      <c r="L31" s="13">
        <v>18045094507.653099</v>
      </c>
      <c r="M31" s="13">
        <v>16603709219.4788</v>
      </c>
    </row>
    <row r="32" spans="3:13" s="1" customFormat="1" ht="12.75" customHeight="1" x14ac:dyDescent="0.15">
      <c r="C32" s="51">
        <v>46266</v>
      </c>
      <c r="D32" s="52">
        <v>46905</v>
      </c>
      <c r="E32" s="13">
        <v>21</v>
      </c>
      <c r="F32" s="53">
        <v>639</v>
      </c>
      <c r="G32" s="115">
        <v>13000000000</v>
      </c>
      <c r="H32" s="115"/>
      <c r="I32" s="97">
        <v>19476448653.718498</v>
      </c>
      <c r="J32" s="97"/>
      <c r="K32" s="13">
        <v>18806739379.464001</v>
      </c>
      <c r="L32" s="13">
        <v>17845040987.535599</v>
      </c>
      <c r="M32" s="13">
        <v>16350089240.344801</v>
      </c>
    </row>
    <row r="33" spans="3:13" s="1" customFormat="1" ht="12.75" customHeight="1" x14ac:dyDescent="0.15">
      <c r="C33" s="51">
        <v>46266</v>
      </c>
      <c r="D33" s="52">
        <v>46935</v>
      </c>
      <c r="E33" s="13">
        <v>22</v>
      </c>
      <c r="F33" s="53">
        <v>669</v>
      </c>
      <c r="G33" s="115">
        <v>13000000000</v>
      </c>
      <c r="H33" s="115"/>
      <c r="I33" s="97">
        <v>19338206162.4105</v>
      </c>
      <c r="J33" s="97"/>
      <c r="K33" s="13">
        <v>18642600037.009201</v>
      </c>
      <c r="L33" s="13">
        <v>17645756953.033401</v>
      </c>
      <c r="M33" s="13">
        <v>16101226307.000601</v>
      </c>
    </row>
    <row r="34" spans="3:13" s="1" customFormat="1" ht="12.75" customHeight="1" x14ac:dyDescent="0.15">
      <c r="C34" s="51">
        <v>46266</v>
      </c>
      <c r="D34" s="52">
        <v>46966</v>
      </c>
      <c r="E34" s="13">
        <v>23</v>
      </c>
      <c r="F34" s="53">
        <v>700</v>
      </c>
      <c r="G34" s="115">
        <v>13000000000</v>
      </c>
      <c r="H34" s="115"/>
      <c r="I34" s="97">
        <v>19208900254.489201</v>
      </c>
      <c r="J34" s="97"/>
      <c r="K34" s="13">
        <v>18486537529.491199</v>
      </c>
      <c r="L34" s="13">
        <v>17453538187.385502</v>
      </c>
      <c r="M34" s="13">
        <v>15858377843.7645</v>
      </c>
    </row>
    <row r="35" spans="3:13" s="1" customFormat="1" ht="12.75" customHeight="1" x14ac:dyDescent="0.15">
      <c r="C35" s="51">
        <v>46266</v>
      </c>
      <c r="D35" s="52">
        <v>46997</v>
      </c>
      <c r="E35" s="13">
        <v>24</v>
      </c>
      <c r="F35" s="53">
        <v>731</v>
      </c>
      <c r="G35" s="115">
        <v>13000000000</v>
      </c>
      <c r="H35" s="115"/>
      <c r="I35" s="97">
        <v>19074216041.6726</v>
      </c>
      <c r="J35" s="97"/>
      <c r="K35" s="13">
        <v>18325783509.137299</v>
      </c>
      <c r="L35" s="13">
        <v>17257764901.051998</v>
      </c>
      <c r="M35" s="13">
        <v>15614081741.1686</v>
      </c>
    </row>
    <row r="36" spans="3:13" s="1" customFormat="1" ht="12.75" customHeight="1" x14ac:dyDescent="0.15">
      <c r="C36" s="51">
        <v>46266</v>
      </c>
      <c r="D36" s="52">
        <v>47027</v>
      </c>
      <c r="E36" s="13">
        <v>25</v>
      </c>
      <c r="F36" s="53">
        <v>761</v>
      </c>
      <c r="G36" s="115">
        <v>13000000000</v>
      </c>
      <c r="H36" s="115"/>
      <c r="I36" s="97">
        <v>18942025134.4949</v>
      </c>
      <c r="J36" s="97"/>
      <c r="K36" s="13">
        <v>18168907896.3908</v>
      </c>
      <c r="L36" s="13">
        <v>17067919556.8197</v>
      </c>
      <c r="M36" s="13">
        <v>15379016786.723</v>
      </c>
    </row>
    <row r="37" spans="3:13" s="1" customFormat="1" ht="12.75" customHeight="1" x14ac:dyDescent="0.15">
      <c r="C37" s="51">
        <v>46266</v>
      </c>
      <c r="D37" s="52">
        <v>47058</v>
      </c>
      <c r="E37" s="13">
        <v>26</v>
      </c>
      <c r="F37" s="53">
        <v>792</v>
      </c>
      <c r="G37" s="115">
        <v>13000000000</v>
      </c>
      <c r="H37" s="115"/>
      <c r="I37" s="97">
        <v>18808866186.817799</v>
      </c>
      <c r="J37" s="97"/>
      <c r="K37" s="13">
        <v>18010584637.651901</v>
      </c>
      <c r="L37" s="13">
        <v>16876161290.917101</v>
      </c>
      <c r="M37" s="13">
        <v>15141826677.0443</v>
      </c>
    </row>
    <row r="38" spans="3:13" s="1" customFormat="1" ht="12.75" customHeight="1" x14ac:dyDescent="0.15">
      <c r="C38" s="51">
        <v>46266</v>
      </c>
      <c r="D38" s="52">
        <v>47088</v>
      </c>
      <c r="E38" s="13">
        <v>27</v>
      </c>
      <c r="F38" s="53">
        <v>822</v>
      </c>
      <c r="G38" s="115">
        <v>13000000000</v>
      </c>
      <c r="H38" s="115"/>
      <c r="I38" s="97">
        <v>18678002322.141399</v>
      </c>
      <c r="J38" s="97"/>
      <c r="K38" s="13">
        <v>17855917853.9142</v>
      </c>
      <c r="L38" s="13">
        <v>16690056367.607599</v>
      </c>
      <c r="M38" s="13">
        <v>14913462624.191799</v>
      </c>
    </row>
    <row r="39" spans="3:13" s="1" customFormat="1" ht="12.75" customHeight="1" x14ac:dyDescent="0.15">
      <c r="C39" s="51">
        <v>46266</v>
      </c>
      <c r="D39" s="52">
        <v>47119</v>
      </c>
      <c r="E39" s="13">
        <v>28</v>
      </c>
      <c r="F39" s="53">
        <v>853</v>
      </c>
      <c r="G39" s="115">
        <v>13000000000</v>
      </c>
      <c r="H39" s="115"/>
      <c r="I39" s="97">
        <v>18547741480.7799</v>
      </c>
      <c r="J39" s="97"/>
      <c r="K39" s="13">
        <v>17701316499.559299</v>
      </c>
      <c r="L39" s="13">
        <v>16503470619.3902</v>
      </c>
      <c r="M39" s="13">
        <v>14684277754.4221</v>
      </c>
    </row>
    <row r="40" spans="3:13" s="1" customFormat="1" ht="12.75" customHeight="1" x14ac:dyDescent="0.15">
      <c r="C40" s="51">
        <v>46266</v>
      </c>
      <c r="D40" s="52">
        <v>47150</v>
      </c>
      <c r="E40" s="13">
        <v>29</v>
      </c>
      <c r="F40" s="53">
        <v>884</v>
      </c>
      <c r="G40" s="115">
        <v>10500000000</v>
      </c>
      <c r="H40" s="115"/>
      <c r="I40" s="97">
        <v>18416869699.472599</v>
      </c>
      <c r="J40" s="97"/>
      <c r="K40" s="13">
        <v>17546606139.521599</v>
      </c>
      <c r="L40" s="13">
        <v>16317624602.726</v>
      </c>
      <c r="M40" s="13">
        <v>14457422187.608601</v>
      </c>
    </row>
    <row r="41" spans="3:13" s="1" customFormat="1" ht="12.75" customHeight="1" x14ac:dyDescent="0.15">
      <c r="C41" s="51">
        <v>46266</v>
      </c>
      <c r="D41" s="52">
        <v>47178</v>
      </c>
      <c r="E41" s="13">
        <v>30</v>
      </c>
      <c r="F41" s="53">
        <v>912</v>
      </c>
      <c r="G41" s="115">
        <v>10500000000</v>
      </c>
      <c r="H41" s="115"/>
      <c r="I41" s="97">
        <v>18287258745.062302</v>
      </c>
      <c r="J41" s="97"/>
      <c r="K41" s="13">
        <v>17396426442.711201</v>
      </c>
      <c r="L41" s="13">
        <v>16140796837.920099</v>
      </c>
      <c r="M41" s="13">
        <v>14246031759.563299</v>
      </c>
    </row>
    <row r="42" spans="3:13" s="1" customFormat="1" ht="12.75" customHeight="1" x14ac:dyDescent="0.15">
      <c r="C42" s="51">
        <v>46266</v>
      </c>
      <c r="D42" s="52">
        <v>47209</v>
      </c>
      <c r="E42" s="13">
        <v>31</v>
      </c>
      <c r="F42" s="53">
        <v>943</v>
      </c>
      <c r="G42" s="115">
        <v>10500000000</v>
      </c>
      <c r="H42" s="115"/>
      <c r="I42" s="97">
        <v>18149630606.5336</v>
      </c>
      <c r="J42" s="97"/>
      <c r="K42" s="13">
        <v>17236219051.702301</v>
      </c>
      <c r="L42" s="13">
        <v>15951481471.1443</v>
      </c>
      <c r="M42" s="13">
        <v>14019308103.959999</v>
      </c>
    </row>
    <row r="43" spans="3:13" s="1" customFormat="1" ht="12.75" customHeight="1" x14ac:dyDescent="0.15">
      <c r="C43" s="51">
        <v>46266</v>
      </c>
      <c r="D43" s="52">
        <v>47239</v>
      </c>
      <c r="E43" s="13">
        <v>32</v>
      </c>
      <c r="F43" s="53">
        <v>973</v>
      </c>
      <c r="G43" s="115">
        <v>10500000000</v>
      </c>
      <c r="H43" s="115"/>
      <c r="I43" s="97">
        <v>18016879619.927101</v>
      </c>
      <c r="J43" s="97"/>
      <c r="K43" s="13">
        <v>17082064272.119101</v>
      </c>
      <c r="L43" s="13">
        <v>15769907205.480301</v>
      </c>
      <c r="M43" s="13">
        <v>13802913867.5441</v>
      </c>
    </row>
    <row r="44" spans="3:13" s="1" customFormat="1" ht="12.75" customHeight="1" x14ac:dyDescent="0.15">
      <c r="C44" s="51">
        <v>46266</v>
      </c>
      <c r="D44" s="52">
        <v>47270</v>
      </c>
      <c r="E44" s="13">
        <v>33</v>
      </c>
      <c r="F44" s="53">
        <v>1004</v>
      </c>
      <c r="G44" s="115">
        <v>10500000000</v>
      </c>
      <c r="H44" s="115"/>
      <c r="I44" s="97">
        <v>17884843432.9772</v>
      </c>
      <c r="J44" s="97"/>
      <c r="K44" s="13">
        <v>16928118731.3309</v>
      </c>
      <c r="L44" s="13">
        <v>15588042297.5329</v>
      </c>
      <c r="M44" s="13">
        <v>13585944472.1994</v>
      </c>
    </row>
    <row r="45" spans="3:13" s="1" customFormat="1" ht="12.75" customHeight="1" x14ac:dyDescent="0.15">
      <c r="C45" s="51">
        <v>46266</v>
      </c>
      <c r="D45" s="52">
        <v>47300</v>
      </c>
      <c r="E45" s="13">
        <v>34</v>
      </c>
      <c r="F45" s="53">
        <v>1034</v>
      </c>
      <c r="G45" s="115">
        <v>10500000000</v>
      </c>
      <c r="H45" s="115"/>
      <c r="I45" s="97">
        <v>17752866475.812302</v>
      </c>
      <c r="J45" s="97"/>
      <c r="K45" s="13">
        <v>16775620806.4095</v>
      </c>
      <c r="L45" s="13">
        <v>15409595804.25</v>
      </c>
      <c r="M45" s="13">
        <v>13375363401.098301</v>
      </c>
    </row>
    <row r="46" spans="3:13" s="1" customFormat="1" ht="12.75" customHeight="1" x14ac:dyDescent="0.15">
      <c r="C46" s="51">
        <v>46266</v>
      </c>
      <c r="D46" s="52">
        <v>47331</v>
      </c>
      <c r="E46" s="13">
        <v>35</v>
      </c>
      <c r="F46" s="53">
        <v>1065</v>
      </c>
      <c r="G46" s="115">
        <v>10500000000</v>
      </c>
      <c r="H46" s="115"/>
      <c r="I46" s="97">
        <v>17625986762.569698</v>
      </c>
      <c r="J46" s="97"/>
      <c r="K46" s="13">
        <v>16627476123.727699</v>
      </c>
      <c r="L46" s="13">
        <v>15234670730.6784</v>
      </c>
      <c r="M46" s="13">
        <v>13167521461.5881</v>
      </c>
    </row>
    <row r="47" spans="3:13" s="1" customFormat="1" ht="12.75" customHeight="1" x14ac:dyDescent="0.15">
      <c r="C47" s="51">
        <v>46266</v>
      </c>
      <c r="D47" s="52">
        <v>47362</v>
      </c>
      <c r="E47" s="13">
        <v>36</v>
      </c>
      <c r="F47" s="53">
        <v>1096</v>
      </c>
      <c r="G47" s="115">
        <v>10500000000</v>
      </c>
      <c r="H47" s="115"/>
      <c r="I47" s="97">
        <v>17494241607.669498</v>
      </c>
      <c r="J47" s="97"/>
      <c r="K47" s="13">
        <v>16475203681.7209</v>
      </c>
      <c r="L47" s="13">
        <v>15056763352.407801</v>
      </c>
      <c r="M47" s="13">
        <v>12958633491.440599</v>
      </c>
    </row>
    <row r="48" spans="3:13" s="1" customFormat="1" ht="12.75" customHeight="1" x14ac:dyDescent="0.15">
      <c r="C48" s="51">
        <v>46266</v>
      </c>
      <c r="D48" s="52">
        <v>47392</v>
      </c>
      <c r="E48" s="13">
        <v>37</v>
      </c>
      <c r="F48" s="53">
        <v>1126</v>
      </c>
      <c r="G48" s="115">
        <v>10500000000</v>
      </c>
      <c r="H48" s="115"/>
      <c r="I48" s="97">
        <v>17366283971.929798</v>
      </c>
      <c r="J48" s="97"/>
      <c r="K48" s="13">
        <v>16327854850.073</v>
      </c>
      <c r="L48" s="13">
        <v>14885373299.054899</v>
      </c>
      <c r="M48" s="13">
        <v>12758610995.5348</v>
      </c>
    </row>
    <row r="49" spans="3:13" s="1" customFormat="1" ht="12.75" customHeight="1" x14ac:dyDescent="0.15">
      <c r="C49" s="51">
        <v>46266</v>
      </c>
      <c r="D49" s="52">
        <v>47423</v>
      </c>
      <c r="E49" s="13">
        <v>38</v>
      </c>
      <c r="F49" s="53">
        <v>1157</v>
      </c>
      <c r="G49" s="115">
        <v>10500000000</v>
      </c>
      <c r="H49" s="115"/>
      <c r="I49" s="97">
        <v>17236184441.437801</v>
      </c>
      <c r="J49" s="97"/>
      <c r="K49" s="13">
        <v>16178048926.0791</v>
      </c>
      <c r="L49" s="13">
        <v>14711292715.117901</v>
      </c>
      <c r="M49" s="13">
        <v>12555994655.0658</v>
      </c>
    </row>
    <row r="50" spans="3:13" s="1" customFormat="1" ht="12.75" customHeight="1" x14ac:dyDescent="0.15">
      <c r="C50" s="51">
        <v>46266</v>
      </c>
      <c r="D50" s="52">
        <v>47453</v>
      </c>
      <c r="E50" s="13">
        <v>39</v>
      </c>
      <c r="F50" s="53">
        <v>1187</v>
      </c>
      <c r="G50" s="115">
        <v>10500000000</v>
      </c>
      <c r="H50" s="115"/>
      <c r="I50" s="97">
        <v>17107593095.974899</v>
      </c>
      <c r="J50" s="97"/>
      <c r="K50" s="13">
        <v>16030995201.660601</v>
      </c>
      <c r="L50" s="13">
        <v>14541692065.6432</v>
      </c>
      <c r="M50" s="13">
        <v>12360365482.387699</v>
      </c>
    </row>
    <row r="51" spans="3:13" s="1" customFormat="1" ht="12.75" customHeight="1" x14ac:dyDescent="0.15">
      <c r="C51" s="51">
        <v>46266</v>
      </c>
      <c r="D51" s="52">
        <v>47484</v>
      </c>
      <c r="E51" s="13">
        <v>40</v>
      </c>
      <c r="F51" s="53">
        <v>1218</v>
      </c>
      <c r="G51" s="115">
        <v>10500000000</v>
      </c>
      <c r="H51" s="115"/>
      <c r="I51" s="97">
        <v>16981910318.4422</v>
      </c>
      <c r="J51" s="97"/>
      <c r="K51" s="13">
        <v>15886231764.931801</v>
      </c>
      <c r="L51" s="13">
        <v>14373728810.674601</v>
      </c>
      <c r="M51" s="13">
        <v>12165849372.4063</v>
      </c>
    </row>
    <row r="52" spans="3:13" s="1" customFormat="1" ht="12.75" customHeight="1" x14ac:dyDescent="0.15">
      <c r="C52" s="51">
        <v>46266</v>
      </c>
      <c r="D52" s="52">
        <v>47515</v>
      </c>
      <c r="E52" s="13">
        <v>41</v>
      </c>
      <c r="F52" s="53">
        <v>1249</v>
      </c>
      <c r="G52" s="115">
        <v>10500000000</v>
      </c>
      <c r="H52" s="115"/>
      <c r="I52" s="97">
        <v>16858442903.4671</v>
      </c>
      <c r="J52" s="97"/>
      <c r="K52" s="13">
        <v>15743982183.0035</v>
      </c>
      <c r="L52" s="13">
        <v>14208794561.916901</v>
      </c>
      <c r="M52" s="13">
        <v>11975312159.193701</v>
      </c>
    </row>
    <row r="53" spans="3:13" s="1" customFormat="1" ht="12.75" customHeight="1" x14ac:dyDescent="0.15">
      <c r="C53" s="51">
        <v>46266</v>
      </c>
      <c r="D53" s="52">
        <v>47543</v>
      </c>
      <c r="E53" s="13">
        <v>42</v>
      </c>
      <c r="F53" s="53">
        <v>1277</v>
      </c>
      <c r="G53" s="115">
        <v>10500000000</v>
      </c>
      <c r="H53" s="115"/>
      <c r="I53" s="97">
        <v>16733627705.5175</v>
      </c>
      <c r="J53" s="97"/>
      <c r="K53" s="13">
        <v>15603475942.003201</v>
      </c>
      <c r="L53" s="13">
        <v>14049637444.345501</v>
      </c>
      <c r="M53" s="13">
        <v>11795863447.648899</v>
      </c>
    </row>
    <row r="54" spans="3:13" s="1" customFormat="1" ht="12.75" customHeight="1" x14ac:dyDescent="0.15">
      <c r="C54" s="51">
        <v>46266</v>
      </c>
      <c r="D54" s="52">
        <v>47574</v>
      </c>
      <c r="E54" s="13">
        <v>43</v>
      </c>
      <c r="F54" s="53">
        <v>1308</v>
      </c>
      <c r="G54" s="115">
        <v>10500000000</v>
      </c>
      <c r="H54" s="115"/>
      <c r="I54" s="97">
        <v>16604683446.0704</v>
      </c>
      <c r="J54" s="97"/>
      <c r="K54" s="13">
        <v>15456979567.9275</v>
      </c>
      <c r="L54" s="13">
        <v>13882333945.0201</v>
      </c>
      <c r="M54" s="13">
        <v>11606030993.7736</v>
      </c>
    </row>
    <row r="55" spans="3:13" s="1" customFormat="1" ht="12.75" customHeight="1" x14ac:dyDescent="0.15">
      <c r="C55" s="51">
        <v>46266</v>
      </c>
      <c r="D55" s="52">
        <v>47604</v>
      </c>
      <c r="E55" s="13">
        <v>44</v>
      </c>
      <c r="F55" s="53">
        <v>1338</v>
      </c>
      <c r="G55" s="115">
        <v>8000000000</v>
      </c>
      <c r="H55" s="115"/>
      <c r="I55" s="97">
        <v>16477474526.2073</v>
      </c>
      <c r="J55" s="97"/>
      <c r="K55" s="13">
        <v>15313386414.892599</v>
      </c>
      <c r="L55" s="13">
        <v>13719518300.5949</v>
      </c>
      <c r="M55" s="13">
        <v>11422895019.251301</v>
      </c>
    </row>
    <row r="56" spans="3:13" s="1" customFormat="1" ht="12.75" customHeight="1" x14ac:dyDescent="0.15">
      <c r="C56" s="51">
        <v>46266</v>
      </c>
      <c r="D56" s="52">
        <v>47635</v>
      </c>
      <c r="E56" s="13">
        <v>45</v>
      </c>
      <c r="F56" s="53">
        <v>1369</v>
      </c>
      <c r="G56" s="115">
        <v>8000000000</v>
      </c>
      <c r="H56" s="115"/>
      <c r="I56" s="97">
        <v>16353812606.8057</v>
      </c>
      <c r="J56" s="97"/>
      <c r="K56" s="13">
        <v>15172683154.545</v>
      </c>
      <c r="L56" s="13">
        <v>13558888936.7349</v>
      </c>
      <c r="M56" s="13">
        <v>11241339006.4638</v>
      </c>
    </row>
    <row r="57" spans="3:13" s="1" customFormat="1" ht="12.75" customHeight="1" x14ac:dyDescent="0.15">
      <c r="C57" s="51">
        <v>46266</v>
      </c>
      <c r="D57" s="52">
        <v>47665</v>
      </c>
      <c r="E57" s="13">
        <v>46</v>
      </c>
      <c r="F57" s="53">
        <v>1399</v>
      </c>
      <c r="G57" s="115">
        <v>8000000000</v>
      </c>
      <c r="H57" s="115"/>
      <c r="I57" s="97">
        <v>16227962151.333799</v>
      </c>
      <c r="J57" s="97"/>
      <c r="K57" s="13">
        <v>15031209164.6026</v>
      </c>
      <c r="L57" s="13">
        <v>13399401488.8964</v>
      </c>
      <c r="M57" s="13">
        <v>11063573498.4478</v>
      </c>
    </row>
    <row r="58" spans="3:13" s="1" customFormat="1" ht="12.75" customHeight="1" x14ac:dyDescent="0.15">
      <c r="C58" s="51">
        <v>46266</v>
      </c>
      <c r="D58" s="52">
        <v>47696</v>
      </c>
      <c r="E58" s="13">
        <v>47</v>
      </c>
      <c r="F58" s="53">
        <v>1430</v>
      </c>
      <c r="G58" s="115">
        <v>8000000000</v>
      </c>
      <c r="H58" s="115"/>
      <c r="I58" s="97">
        <v>16105547841.907801</v>
      </c>
      <c r="J58" s="97"/>
      <c r="K58" s="13">
        <v>14892520732.9149</v>
      </c>
      <c r="L58" s="13">
        <v>13242006240.8494</v>
      </c>
      <c r="M58" s="13">
        <v>10887306088.8472</v>
      </c>
    </row>
    <row r="59" spans="3:13" s="1" customFormat="1" ht="12.75" customHeight="1" x14ac:dyDescent="0.15">
      <c r="C59" s="51">
        <v>46266</v>
      </c>
      <c r="D59" s="52">
        <v>47727</v>
      </c>
      <c r="E59" s="13">
        <v>48</v>
      </c>
      <c r="F59" s="53">
        <v>1461</v>
      </c>
      <c r="G59" s="115">
        <v>8000000000</v>
      </c>
      <c r="H59" s="115"/>
      <c r="I59" s="97">
        <v>15983274851.737801</v>
      </c>
      <c r="J59" s="97"/>
      <c r="K59" s="13">
        <v>14754389966.959801</v>
      </c>
      <c r="L59" s="13">
        <v>13085819503.3342</v>
      </c>
      <c r="M59" s="13">
        <v>10713322781.6698</v>
      </c>
    </row>
    <row r="60" spans="3:13" s="1" customFormat="1" ht="12.75" customHeight="1" x14ac:dyDescent="0.15">
      <c r="C60" s="51">
        <v>46266</v>
      </c>
      <c r="D60" s="52">
        <v>47757</v>
      </c>
      <c r="E60" s="13">
        <v>49</v>
      </c>
      <c r="F60" s="53">
        <v>1491</v>
      </c>
      <c r="G60" s="115">
        <v>8000000000</v>
      </c>
      <c r="H60" s="115"/>
      <c r="I60" s="97">
        <v>15861039443.9153</v>
      </c>
      <c r="J60" s="97"/>
      <c r="K60" s="13">
        <v>14617519965.916201</v>
      </c>
      <c r="L60" s="13">
        <v>12932519166.869499</v>
      </c>
      <c r="M60" s="13">
        <v>10544414714.7934</v>
      </c>
    </row>
    <row r="61" spans="3:13" s="1" customFormat="1" ht="12.75" customHeight="1" x14ac:dyDescent="0.15">
      <c r="C61" s="51">
        <v>46266</v>
      </c>
      <c r="D61" s="52">
        <v>47788</v>
      </c>
      <c r="E61" s="13">
        <v>50</v>
      </c>
      <c r="F61" s="53">
        <v>1522</v>
      </c>
      <c r="G61" s="115">
        <v>8000000000</v>
      </c>
      <c r="H61" s="115"/>
      <c r="I61" s="97">
        <v>15738515142.423401</v>
      </c>
      <c r="J61" s="97"/>
      <c r="K61" s="13">
        <v>14480000799.8843</v>
      </c>
      <c r="L61" s="13">
        <v>12778271570.887501</v>
      </c>
      <c r="M61" s="13">
        <v>10374521644.640699</v>
      </c>
    </row>
    <row r="62" spans="3:13" s="1" customFormat="1" ht="12.75" customHeight="1" x14ac:dyDescent="0.15">
      <c r="C62" s="51">
        <v>46266</v>
      </c>
      <c r="D62" s="52">
        <v>47818</v>
      </c>
      <c r="E62" s="13">
        <v>51</v>
      </c>
      <c r="F62" s="53">
        <v>1552</v>
      </c>
      <c r="G62" s="115">
        <v>8000000000</v>
      </c>
      <c r="H62" s="115"/>
      <c r="I62" s="97">
        <v>15615433475.8428</v>
      </c>
      <c r="J62" s="97"/>
      <c r="K62" s="13">
        <v>14343179532.969999</v>
      </c>
      <c r="L62" s="13">
        <v>12626376340.1026</v>
      </c>
      <c r="M62" s="13">
        <v>10209178107.6071</v>
      </c>
    </row>
    <row r="63" spans="3:13" s="1" customFormat="1" ht="12.75" customHeight="1" x14ac:dyDescent="0.15">
      <c r="C63" s="51">
        <v>46266</v>
      </c>
      <c r="D63" s="52">
        <v>47849</v>
      </c>
      <c r="E63" s="13">
        <v>52</v>
      </c>
      <c r="F63" s="53">
        <v>1583</v>
      </c>
      <c r="G63" s="115">
        <v>8000000000</v>
      </c>
      <c r="H63" s="115"/>
      <c r="I63" s="97">
        <v>15492274235.2216</v>
      </c>
      <c r="J63" s="97"/>
      <c r="K63" s="13">
        <v>14205919359.379499</v>
      </c>
      <c r="L63" s="13">
        <v>12473741311.886801</v>
      </c>
      <c r="M63" s="13">
        <v>10043044881.378401</v>
      </c>
    </row>
    <row r="64" spans="3:13" s="1" customFormat="1" ht="12.75" customHeight="1" x14ac:dyDescent="0.15">
      <c r="C64" s="51">
        <v>46266</v>
      </c>
      <c r="D64" s="52">
        <v>47880</v>
      </c>
      <c r="E64" s="13">
        <v>53</v>
      </c>
      <c r="F64" s="53">
        <v>1614</v>
      </c>
      <c r="G64" s="115">
        <v>8000000000</v>
      </c>
      <c r="H64" s="115"/>
      <c r="I64" s="97">
        <v>15370714182.4981</v>
      </c>
      <c r="J64" s="97"/>
      <c r="K64" s="13">
        <v>14070547449.022301</v>
      </c>
      <c r="L64" s="13">
        <v>12323454786.087999</v>
      </c>
      <c r="M64" s="13">
        <v>9880018686.1253796</v>
      </c>
    </row>
    <row r="65" spans="3:13" s="1" customFormat="1" ht="12.75" customHeight="1" x14ac:dyDescent="0.15">
      <c r="C65" s="51">
        <v>46266</v>
      </c>
      <c r="D65" s="52">
        <v>47908</v>
      </c>
      <c r="E65" s="13">
        <v>54</v>
      </c>
      <c r="F65" s="53">
        <v>1642</v>
      </c>
      <c r="G65" s="115">
        <v>8000000000</v>
      </c>
      <c r="H65" s="115"/>
      <c r="I65" s="97">
        <v>15246724103.8258</v>
      </c>
      <c r="J65" s="97"/>
      <c r="K65" s="13">
        <v>13935662271.193899</v>
      </c>
      <c r="L65" s="13">
        <v>12177277692.060301</v>
      </c>
      <c r="M65" s="13">
        <v>9725468040.3883991</v>
      </c>
    </row>
    <row r="66" spans="3:13" s="1" customFormat="1" ht="12.75" customHeight="1" x14ac:dyDescent="0.15">
      <c r="C66" s="51">
        <v>46266</v>
      </c>
      <c r="D66" s="52">
        <v>47939</v>
      </c>
      <c r="E66" s="13">
        <v>55</v>
      </c>
      <c r="F66" s="53">
        <v>1673</v>
      </c>
      <c r="G66" s="115">
        <v>8000000000</v>
      </c>
      <c r="H66" s="115"/>
      <c r="I66" s="97">
        <v>15127707975.693501</v>
      </c>
      <c r="J66" s="97"/>
      <c r="K66" s="13">
        <v>13803428896.686399</v>
      </c>
      <c r="L66" s="13">
        <v>12031053900.598101</v>
      </c>
      <c r="M66" s="13">
        <v>9567987367.1066303</v>
      </c>
    </row>
    <row r="67" spans="3:13" s="1" customFormat="1" ht="12.75" customHeight="1" x14ac:dyDescent="0.15">
      <c r="C67" s="51">
        <v>46266</v>
      </c>
      <c r="D67" s="52">
        <v>47969</v>
      </c>
      <c r="E67" s="13">
        <v>56</v>
      </c>
      <c r="F67" s="53">
        <v>1703</v>
      </c>
      <c r="G67" s="115">
        <v>8000000000</v>
      </c>
      <c r="H67" s="115"/>
      <c r="I67" s="97">
        <v>15006008747.693701</v>
      </c>
      <c r="J67" s="97"/>
      <c r="K67" s="13">
        <v>13669908443.4629</v>
      </c>
      <c r="L67" s="13">
        <v>11885352401.8379</v>
      </c>
      <c r="M67" s="13">
        <v>9413368656.4205704</v>
      </c>
    </row>
    <row r="68" spans="3:13" s="1" customFormat="1" ht="12.75" customHeight="1" x14ac:dyDescent="0.15">
      <c r="C68" s="51">
        <v>46266</v>
      </c>
      <c r="D68" s="52">
        <v>48000</v>
      </c>
      <c r="E68" s="13">
        <v>57</v>
      </c>
      <c r="F68" s="53">
        <v>1734</v>
      </c>
      <c r="G68" s="115">
        <v>8000000000</v>
      </c>
      <c r="H68" s="115"/>
      <c r="I68" s="97">
        <v>14883504192.9223</v>
      </c>
      <c r="J68" s="97"/>
      <c r="K68" s="13">
        <v>13535315511.354401</v>
      </c>
      <c r="L68" s="13">
        <v>11738400794.371901</v>
      </c>
      <c r="M68" s="13">
        <v>9257603106.3303909</v>
      </c>
    </row>
    <row r="69" spans="3:13" s="1" customFormat="1" ht="12.75" customHeight="1" x14ac:dyDescent="0.15">
      <c r="C69" s="51">
        <v>46266</v>
      </c>
      <c r="D69" s="52">
        <v>48030</v>
      </c>
      <c r="E69" s="13">
        <v>58</v>
      </c>
      <c r="F69" s="53">
        <v>1764</v>
      </c>
      <c r="G69" s="115">
        <v>8000000000</v>
      </c>
      <c r="H69" s="115"/>
      <c r="I69" s="97">
        <v>14765334420.600401</v>
      </c>
      <c r="J69" s="97"/>
      <c r="K69" s="13">
        <v>13405809316.542999</v>
      </c>
      <c r="L69" s="13">
        <v>11597472602.253201</v>
      </c>
      <c r="M69" s="13">
        <v>9108965610.0646496</v>
      </c>
    </row>
    <row r="70" spans="3:13" s="1" customFormat="1" ht="12.75" customHeight="1" x14ac:dyDescent="0.15">
      <c r="C70" s="51">
        <v>46266</v>
      </c>
      <c r="D70" s="52">
        <v>48061</v>
      </c>
      <c r="E70" s="13">
        <v>59</v>
      </c>
      <c r="F70" s="53">
        <v>1795</v>
      </c>
      <c r="G70" s="115">
        <v>8000000000</v>
      </c>
      <c r="H70" s="115"/>
      <c r="I70" s="97">
        <v>14646990744.2812</v>
      </c>
      <c r="J70" s="97"/>
      <c r="K70" s="13">
        <v>13275807183.4447</v>
      </c>
      <c r="L70" s="13">
        <v>11455797983.891399</v>
      </c>
      <c r="M70" s="13">
        <v>8959580447.1722698</v>
      </c>
    </row>
    <row r="71" spans="3:13" s="1" customFormat="1" ht="12.75" customHeight="1" x14ac:dyDescent="0.15">
      <c r="C71" s="51">
        <v>46266</v>
      </c>
      <c r="D71" s="52">
        <v>48092</v>
      </c>
      <c r="E71" s="13">
        <v>60</v>
      </c>
      <c r="F71" s="53">
        <v>1826</v>
      </c>
      <c r="G71" s="115">
        <v>8000000000</v>
      </c>
      <c r="H71" s="115"/>
      <c r="I71" s="97">
        <v>14529098536.734501</v>
      </c>
      <c r="J71" s="97"/>
      <c r="K71" s="13">
        <v>13146615983.085501</v>
      </c>
      <c r="L71" s="13">
        <v>11315466950.2861</v>
      </c>
      <c r="M71" s="13">
        <v>8812343692.9843292</v>
      </c>
    </row>
    <row r="72" spans="3:13" s="1" customFormat="1" ht="12.75" customHeight="1" x14ac:dyDescent="0.15">
      <c r="C72" s="51">
        <v>46266</v>
      </c>
      <c r="D72" s="52">
        <v>48122</v>
      </c>
      <c r="E72" s="13">
        <v>61</v>
      </c>
      <c r="F72" s="53">
        <v>1856</v>
      </c>
      <c r="G72" s="115">
        <v>8000000000</v>
      </c>
      <c r="H72" s="115"/>
      <c r="I72" s="97">
        <v>14408349926.6614</v>
      </c>
      <c r="J72" s="97"/>
      <c r="K72" s="13">
        <v>13015957318.796</v>
      </c>
      <c r="L72" s="13">
        <v>11175433700.079599</v>
      </c>
      <c r="M72" s="13">
        <v>8667611082.58288</v>
      </c>
    </row>
    <row r="73" spans="3:13" s="1" customFormat="1" ht="12.75" customHeight="1" x14ac:dyDescent="0.15">
      <c r="C73" s="51">
        <v>46266</v>
      </c>
      <c r="D73" s="52">
        <v>48153</v>
      </c>
      <c r="E73" s="13">
        <v>62</v>
      </c>
      <c r="F73" s="53">
        <v>1887</v>
      </c>
      <c r="G73" s="115">
        <v>8000000000</v>
      </c>
      <c r="H73" s="115"/>
      <c r="I73" s="97">
        <v>14289501716.497499</v>
      </c>
      <c r="J73" s="97"/>
      <c r="K73" s="13">
        <v>12886700418.2138</v>
      </c>
      <c r="L73" s="13">
        <v>11036315208.476801</v>
      </c>
      <c r="M73" s="13">
        <v>8523456426.0221701</v>
      </c>
    </row>
    <row r="74" spans="3:13" s="1" customFormat="1" ht="12.75" customHeight="1" x14ac:dyDescent="0.15">
      <c r="C74" s="51">
        <v>46266</v>
      </c>
      <c r="D74" s="52">
        <v>48183</v>
      </c>
      <c r="E74" s="13">
        <v>63</v>
      </c>
      <c r="F74" s="53">
        <v>1917</v>
      </c>
      <c r="G74" s="115">
        <v>8000000000</v>
      </c>
      <c r="H74" s="115"/>
      <c r="I74" s="97">
        <v>14172336591.1548</v>
      </c>
      <c r="J74" s="97"/>
      <c r="K74" s="13">
        <v>12760058518.198799</v>
      </c>
      <c r="L74" s="13">
        <v>10900961274.790001</v>
      </c>
      <c r="M74" s="13">
        <v>8384410432.5498896</v>
      </c>
    </row>
    <row r="75" spans="3:13" s="1" customFormat="1" ht="12.75" customHeight="1" x14ac:dyDescent="0.15">
      <c r="C75" s="51">
        <v>46266</v>
      </c>
      <c r="D75" s="52">
        <v>48214</v>
      </c>
      <c r="E75" s="13">
        <v>64</v>
      </c>
      <c r="F75" s="53">
        <v>1948</v>
      </c>
      <c r="G75" s="115">
        <v>5500000000</v>
      </c>
      <c r="H75" s="115"/>
      <c r="I75" s="97">
        <v>14052973504.4027</v>
      </c>
      <c r="J75" s="97"/>
      <c r="K75" s="13">
        <v>12631130273.931999</v>
      </c>
      <c r="L75" s="13">
        <v>10763374168.836901</v>
      </c>
      <c r="M75" s="13">
        <v>8243521793.1746502</v>
      </c>
    </row>
    <row r="76" spans="3:13" s="1" customFormat="1" ht="12.75" customHeight="1" x14ac:dyDescent="0.15">
      <c r="C76" s="51">
        <v>46266</v>
      </c>
      <c r="D76" s="52">
        <v>48245</v>
      </c>
      <c r="E76" s="13">
        <v>65</v>
      </c>
      <c r="F76" s="53">
        <v>1979</v>
      </c>
      <c r="G76" s="115">
        <v>5500000000</v>
      </c>
      <c r="H76" s="115"/>
      <c r="I76" s="97">
        <v>13936387034.572399</v>
      </c>
      <c r="J76" s="97"/>
      <c r="K76" s="13">
        <v>12505094120.102501</v>
      </c>
      <c r="L76" s="13">
        <v>10628874552.7943</v>
      </c>
      <c r="M76" s="13">
        <v>8106030869.9948702</v>
      </c>
    </row>
    <row r="77" spans="3:13" s="1" customFormat="1" ht="12.75" customHeight="1" x14ac:dyDescent="0.15">
      <c r="C77" s="51">
        <v>46266</v>
      </c>
      <c r="D77" s="52">
        <v>48274</v>
      </c>
      <c r="E77" s="13">
        <v>66</v>
      </c>
      <c r="F77" s="53">
        <v>2008</v>
      </c>
      <c r="G77" s="115">
        <v>5500000000</v>
      </c>
      <c r="H77" s="115"/>
      <c r="I77" s="97">
        <v>13819287702.318501</v>
      </c>
      <c r="J77" s="97"/>
      <c r="K77" s="13">
        <v>12380345538.4555</v>
      </c>
      <c r="L77" s="13">
        <v>10497805556.097099</v>
      </c>
      <c r="M77" s="13">
        <v>7974345417.8572598</v>
      </c>
    </row>
    <row r="78" spans="3:13" s="1" customFormat="1" ht="12.75" customHeight="1" x14ac:dyDescent="0.15">
      <c r="C78" s="51">
        <v>46266</v>
      </c>
      <c r="D78" s="52">
        <v>48305</v>
      </c>
      <c r="E78" s="13">
        <v>67</v>
      </c>
      <c r="F78" s="53">
        <v>2039</v>
      </c>
      <c r="G78" s="115">
        <v>5500000000</v>
      </c>
      <c r="H78" s="115"/>
      <c r="I78" s="97">
        <v>13704773155.640301</v>
      </c>
      <c r="J78" s="97"/>
      <c r="K78" s="13">
        <v>12256930911.2616</v>
      </c>
      <c r="L78" s="13">
        <v>10366725266.265301</v>
      </c>
      <c r="M78" s="13">
        <v>7841420218.4808197</v>
      </c>
    </row>
    <row r="79" spans="3:13" s="1" customFormat="1" ht="12.75" customHeight="1" x14ac:dyDescent="0.15">
      <c r="C79" s="51">
        <v>46266</v>
      </c>
      <c r="D79" s="52">
        <v>48335</v>
      </c>
      <c r="E79" s="13">
        <v>68</v>
      </c>
      <c r="F79" s="53">
        <v>2069</v>
      </c>
      <c r="G79" s="115">
        <v>5500000000</v>
      </c>
      <c r="H79" s="115"/>
      <c r="I79" s="97">
        <v>13587002380.373301</v>
      </c>
      <c r="J79" s="97"/>
      <c r="K79" s="13">
        <v>12131656319.2938</v>
      </c>
      <c r="L79" s="13">
        <v>10235515422.4335</v>
      </c>
      <c r="M79" s="13">
        <v>7710436047.6639004</v>
      </c>
    </row>
    <row r="80" spans="3:13" s="1" customFormat="1" ht="12.75" customHeight="1" x14ac:dyDescent="0.15">
      <c r="C80" s="51">
        <v>46266</v>
      </c>
      <c r="D80" s="52">
        <v>48366</v>
      </c>
      <c r="E80" s="13">
        <v>69</v>
      </c>
      <c r="F80" s="53">
        <v>2100</v>
      </c>
      <c r="G80" s="115">
        <v>5500000000</v>
      </c>
      <c r="H80" s="115"/>
      <c r="I80" s="97">
        <v>13469009395.5861</v>
      </c>
      <c r="J80" s="97"/>
      <c r="K80" s="13">
        <v>12005904431.8538</v>
      </c>
      <c r="L80" s="13">
        <v>10103656976.528799</v>
      </c>
      <c r="M80" s="13">
        <v>7578869608.2803602</v>
      </c>
    </row>
    <row r="81" spans="3:13" s="1" customFormat="1" ht="12.75" customHeight="1" x14ac:dyDescent="0.15">
      <c r="C81" s="51">
        <v>46266</v>
      </c>
      <c r="D81" s="52">
        <v>48396</v>
      </c>
      <c r="E81" s="13">
        <v>70</v>
      </c>
      <c r="F81" s="53">
        <v>2130</v>
      </c>
      <c r="G81" s="115">
        <v>5500000000</v>
      </c>
      <c r="H81" s="115"/>
      <c r="I81" s="97">
        <v>13353798577.0434</v>
      </c>
      <c r="J81" s="97"/>
      <c r="K81" s="13">
        <v>11883670669.312099</v>
      </c>
      <c r="L81" s="13">
        <v>9976175632.1324291</v>
      </c>
      <c r="M81" s="13">
        <v>7452569104.5158796</v>
      </c>
    </row>
    <row r="82" spans="3:13" s="1" customFormat="1" ht="12.75" customHeight="1" x14ac:dyDescent="0.15">
      <c r="C82" s="51">
        <v>46266</v>
      </c>
      <c r="D82" s="52">
        <v>48427</v>
      </c>
      <c r="E82" s="13">
        <v>71</v>
      </c>
      <c r="F82" s="53">
        <v>2161</v>
      </c>
      <c r="G82" s="115">
        <v>5500000000</v>
      </c>
      <c r="H82" s="115"/>
      <c r="I82" s="97">
        <v>13239908956.0793</v>
      </c>
      <c r="J82" s="97"/>
      <c r="K82" s="13">
        <v>11762335541.522699</v>
      </c>
      <c r="L82" s="13">
        <v>9849204067.1744595</v>
      </c>
      <c r="M82" s="13">
        <v>7326552748.5346098</v>
      </c>
    </row>
    <row r="83" spans="3:13" s="1" customFormat="1" ht="12.75" customHeight="1" x14ac:dyDescent="0.15">
      <c r="C83" s="51">
        <v>46266</v>
      </c>
      <c r="D83" s="52">
        <v>48458</v>
      </c>
      <c r="E83" s="13">
        <v>72</v>
      </c>
      <c r="F83" s="53">
        <v>2192</v>
      </c>
      <c r="G83" s="115">
        <v>5500000000</v>
      </c>
      <c r="H83" s="115"/>
      <c r="I83" s="97">
        <v>13125837466.009001</v>
      </c>
      <c r="J83" s="97"/>
      <c r="K83" s="13">
        <v>11641216516.6005</v>
      </c>
      <c r="L83" s="13">
        <v>9722994300.7550106</v>
      </c>
      <c r="M83" s="13">
        <v>7202034471.3659601</v>
      </c>
    </row>
    <row r="84" spans="3:13" s="1" customFormat="1" ht="12.75" customHeight="1" x14ac:dyDescent="0.15">
      <c r="C84" s="51">
        <v>46266</v>
      </c>
      <c r="D84" s="52">
        <v>48488</v>
      </c>
      <c r="E84" s="13">
        <v>73</v>
      </c>
      <c r="F84" s="53">
        <v>2222</v>
      </c>
      <c r="G84" s="115">
        <v>5500000000</v>
      </c>
      <c r="H84" s="115"/>
      <c r="I84" s="97">
        <v>13012270097.6847</v>
      </c>
      <c r="J84" s="97"/>
      <c r="K84" s="13">
        <v>11521551738.654301</v>
      </c>
      <c r="L84" s="13">
        <v>9599362806.7110596</v>
      </c>
      <c r="M84" s="13">
        <v>7081310767.61236</v>
      </c>
    </row>
    <row r="85" spans="3:13" s="1" customFormat="1" ht="12.75" customHeight="1" x14ac:dyDescent="0.15">
      <c r="C85" s="51">
        <v>46266</v>
      </c>
      <c r="D85" s="52">
        <v>48519</v>
      </c>
      <c r="E85" s="13">
        <v>74</v>
      </c>
      <c r="F85" s="53">
        <v>2253</v>
      </c>
      <c r="G85" s="115">
        <v>5500000000</v>
      </c>
      <c r="H85" s="115"/>
      <c r="I85" s="97">
        <v>12899075833.7127</v>
      </c>
      <c r="J85" s="97"/>
      <c r="K85" s="13">
        <v>11401953881.0938</v>
      </c>
      <c r="L85" s="13">
        <v>9475558224.8469696</v>
      </c>
      <c r="M85" s="13">
        <v>6960375539.7894402</v>
      </c>
    </row>
    <row r="86" spans="3:13" s="1" customFormat="1" ht="12.75" customHeight="1" x14ac:dyDescent="0.15">
      <c r="C86" s="51">
        <v>46266</v>
      </c>
      <c r="D86" s="52">
        <v>48549</v>
      </c>
      <c r="E86" s="13">
        <v>75</v>
      </c>
      <c r="F86" s="53">
        <v>2283</v>
      </c>
      <c r="G86" s="115">
        <v>5500000000</v>
      </c>
      <c r="H86" s="115"/>
      <c r="I86" s="97">
        <v>12785300222.792601</v>
      </c>
      <c r="J86" s="97"/>
      <c r="K86" s="13">
        <v>11282833386.0187</v>
      </c>
      <c r="L86" s="13">
        <v>9353485273.5359402</v>
      </c>
      <c r="M86" s="13">
        <v>6842541149.3541899</v>
      </c>
    </row>
    <row r="87" spans="3:13" s="1" customFormat="1" ht="12.75" customHeight="1" x14ac:dyDescent="0.15">
      <c r="C87" s="51">
        <v>46266</v>
      </c>
      <c r="D87" s="52">
        <v>48580</v>
      </c>
      <c r="E87" s="13">
        <v>76</v>
      </c>
      <c r="F87" s="53">
        <v>2314</v>
      </c>
      <c r="G87" s="115">
        <v>5500000000</v>
      </c>
      <c r="H87" s="115"/>
      <c r="I87" s="97">
        <v>12673097311.899599</v>
      </c>
      <c r="J87" s="97"/>
      <c r="K87" s="13">
        <v>11164847440.6238</v>
      </c>
      <c r="L87" s="13">
        <v>9232135667.5850906</v>
      </c>
      <c r="M87" s="13">
        <v>6725161970.6747599</v>
      </c>
    </row>
    <row r="88" spans="3:13" s="1" customFormat="1" ht="12.75" customHeight="1" x14ac:dyDescent="0.15">
      <c r="C88" s="51">
        <v>46266</v>
      </c>
      <c r="D88" s="52">
        <v>48611</v>
      </c>
      <c r="E88" s="13">
        <v>77</v>
      </c>
      <c r="F88" s="53">
        <v>2345</v>
      </c>
      <c r="G88" s="115">
        <v>5500000000</v>
      </c>
      <c r="H88" s="115"/>
      <c r="I88" s="97">
        <v>12561425661.5982</v>
      </c>
      <c r="J88" s="97"/>
      <c r="K88" s="13">
        <v>11047696504.4818</v>
      </c>
      <c r="L88" s="13">
        <v>9112031505.7366295</v>
      </c>
      <c r="M88" s="13">
        <v>6609557770.2692204</v>
      </c>
    </row>
    <row r="89" spans="3:13" s="1" customFormat="1" ht="12.75" customHeight="1" x14ac:dyDescent="0.15">
      <c r="C89" s="51">
        <v>46266</v>
      </c>
      <c r="D89" s="52">
        <v>48639</v>
      </c>
      <c r="E89" s="13">
        <v>78</v>
      </c>
      <c r="F89" s="53">
        <v>2373</v>
      </c>
      <c r="G89" s="115">
        <v>2500000000</v>
      </c>
      <c r="H89" s="115"/>
      <c r="I89" s="97">
        <v>12450449722.988899</v>
      </c>
      <c r="J89" s="97"/>
      <c r="K89" s="13">
        <v>10933317609.660101</v>
      </c>
      <c r="L89" s="13">
        <v>8996975921.6548004</v>
      </c>
      <c r="M89" s="13">
        <v>6501128638.8660498</v>
      </c>
    </row>
    <row r="90" spans="3:13" s="1" customFormat="1" ht="12.75" customHeight="1" x14ac:dyDescent="0.15">
      <c r="C90" s="51">
        <v>46266</v>
      </c>
      <c r="D90" s="52">
        <v>48670</v>
      </c>
      <c r="E90" s="13">
        <v>79</v>
      </c>
      <c r="F90" s="53">
        <v>2404</v>
      </c>
      <c r="G90" s="115">
        <v>2500000000</v>
      </c>
      <c r="H90" s="115"/>
      <c r="I90" s="97">
        <v>12339259087.6015</v>
      </c>
      <c r="J90" s="97"/>
      <c r="K90" s="13">
        <v>10817297845.1404</v>
      </c>
      <c r="L90" s="13">
        <v>8878865443.9666405</v>
      </c>
      <c r="M90" s="13">
        <v>6388608800.8316498</v>
      </c>
    </row>
    <row r="91" spans="3:13" s="1" customFormat="1" ht="12.75" customHeight="1" x14ac:dyDescent="0.15">
      <c r="C91" s="51">
        <v>46266</v>
      </c>
      <c r="D91" s="52">
        <v>48700</v>
      </c>
      <c r="E91" s="13">
        <v>80</v>
      </c>
      <c r="F91" s="53">
        <v>2434</v>
      </c>
      <c r="G91" s="115">
        <v>2500000000</v>
      </c>
      <c r="H91" s="115"/>
      <c r="I91" s="97">
        <v>12229674599.945499</v>
      </c>
      <c r="J91" s="97"/>
      <c r="K91" s="13">
        <v>10703631936.771</v>
      </c>
      <c r="L91" s="13">
        <v>8763944541.3536606</v>
      </c>
      <c r="M91" s="13">
        <v>6280070585.7126102</v>
      </c>
    </row>
    <row r="92" spans="3:13" s="1" customFormat="1" ht="12.75" customHeight="1" x14ac:dyDescent="0.15">
      <c r="C92" s="51">
        <v>46266</v>
      </c>
      <c r="D92" s="52">
        <v>48731</v>
      </c>
      <c r="E92" s="13">
        <v>81</v>
      </c>
      <c r="F92" s="53">
        <v>2465</v>
      </c>
      <c r="G92" s="115">
        <v>2500000000</v>
      </c>
      <c r="H92" s="115"/>
      <c r="I92" s="97">
        <v>12119139125.9438</v>
      </c>
      <c r="J92" s="97"/>
      <c r="K92" s="13">
        <v>10588899225.754299</v>
      </c>
      <c r="L92" s="13">
        <v>8647953823.5246201</v>
      </c>
      <c r="M92" s="13">
        <v>6170706437.7384996</v>
      </c>
    </row>
    <row r="93" spans="3:13" s="1" customFormat="1" ht="12.75" customHeight="1" x14ac:dyDescent="0.15">
      <c r="C93" s="51">
        <v>46266</v>
      </c>
      <c r="D93" s="52">
        <v>48761</v>
      </c>
      <c r="E93" s="13">
        <v>82</v>
      </c>
      <c r="F93" s="53">
        <v>2495</v>
      </c>
      <c r="G93" s="115">
        <v>2500000000</v>
      </c>
      <c r="H93" s="115"/>
      <c r="I93" s="97">
        <v>12009051697.9883</v>
      </c>
      <c r="J93" s="97"/>
      <c r="K93" s="13">
        <v>10475489329.747601</v>
      </c>
      <c r="L93" s="13">
        <v>8534274998.9425097</v>
      </c>
      <c r="M93" s="13">
        <v>6064629029.2963896</v>
      </c>
    </row>
    <row r="94" spans="3:13" s="1" customFormat="1" ht="12.75" customHeight="1" x14ac:dyDescent="0.15">
      <c r="C94" s="51">
        <v>46266</v>
      </c>
      <c r="D94" s="52">
        <v>48792</v>
      </c>
      <c r="E94" s="13">
        <v>83</v>
      </c>
      <c r="F94" s="53">
        <v>2526</v>
      </c>
      <c r="G94" s="115">
        <v>2500000000</v>
      </c>
      <c r="H94" s="115"/>
      <c r="I94" s="97">
        <v>11900725488.079201</v>
      </c>
      <c r="J94" s="97"/>
      <c r="K94" s="13">
        <v>10363389497.0056</v>
      </c>
      <c r="L94" s="13">
        <v>8421476245.8390398</v>
      </c>
      <c r="M94" s="13">
        <v>5959124445.9084902</v>
      </c>
    </row>
    <row r="95" spans="3:13" s="1" customFormat="1" ht="12.75" customHeight="1" x14ac:dyDescent="0.15">
      <c r="C95" s="51">
        <v>46266</v>
      </c>
      <c r="D95" s="52">
        <v>48823</v>
      </c>
      <c r="E95" s="13">
        <v>84</v>
      </c>
      <c r="F95" s="53">
        <v>2557</v>
      </c>
      <c r="G95" s="115">
        <v>2500000000</v>
      </c>
      <c r="H95" s="115"/>
      <c r="I95" s="97">
        <v>11791315705.018101</v>
      </c>
      <c r="J95" s="97"/>
      <c r="K95" s="13">
        <v>10250697792.2561</v>
      </c>
      <c r="L95" s="13">
        <v>8308716292.20403</v>
      </c>
      <c r="M95" s="13">
        <v>5854432141.4753799</v>
      </c>
    </row>
    <row r="96" spans="3:13" s="1" customFormat="1" ht="12.75" customHeight="1" x14ac:dyDescent="0.15">
      <c r="C96" s="51">
        <v>46266</v>
      </c>
      <c r="D96" s="52">
        <v>48853</v>
      </c>
      <c r="E96" s="13">
        <v>85</v>
      </c>
      <c r="F96" s="53">
        <v>2587</v>
      </c>
      <c r="G96" s="115">
        <v>2500000000</v>
      </c>
      <c r="H96" s="115"/>
      <c r="I96" s="97">
        <v>11682858118.4659</v>
      </c>
      <c r="J96" s="97"/>
      <c r="K96" s="13">
        <v>10139740145.724001</v>
      </c>
      <c r="L96" s="13">
        <v>8198550810.5495396</v>
      </c>
      <c r="M96" s="13">
        <v>5753127813.8326197</v>
      </c>
    </row>
    <row r="97" spans="3:13" s="1" customFormat="1" ht="12.75" customHeight="1" x14ac:dyDescent="0.15">
      <c r="C97" s="51">
        <v>46266</v>
      </c>
      <c r="D97" s="52">
        <v>48884</v>
      </c>
      <c r="E97" s="13">
        <v>86</v>
      </c>
      <c r="F97" s="53">
        <v>2618</v>
      </c>
      <c r="G97" s="115">
        <v>2500000000</v>
      </c>
      <c r="H97" s="115"/>
      <c r="I97" s="97">
        <v>11571264646.494699</v>
      </c>
      <c r="J97" s="97"/>
      <c r="K97" s="13">
        <v>10025852901.1175</v>
      </c>
      <c r="L97" s="13">
        <v>8085850148.2234201</v>
      </c>
      <c r="M97" s="13">
        <v>5650010281.0171499</v>
      </c>
    </row>
    <row r="98" spans="3:13" s="1" customFormat="1" ht="12.75" customHeight="1" x14ac:dyDescent="0.15">
      <c r="C98" s="51">
        <v>46266</v>
      </c>
      <c r="D98" s="52">
        <v>48914</v>
      </c>
      <c r="E98" s="13">
        <v>87</v>
      </c>
      <c r="F98" s="53">
        <v>2648</v>
      </c>
      <c r="G98" s="115">
        <v>2500000000</v>
      </c>
      <c r="H98" s="115"/>
      <c r="I98" s="97">
        <v>11463660123.8018</v>
      </c>
      <c r="J98" s="97"/>
      <c r="K98" s="13">
        <v>9916316137.3449097</v>
      </c>
      <c r="L98" s="13">
        <v>7977824738.6240997</v>
      </c>
      <c r="M98" s="13">
        <v>5551676151.9670401</v>
      </c>
    </row>
    <row r="99" spans="3:13" s="1" customFormat="1" ht="12.75" customHeight="1" x14ac:dyDescent="0.15">
      <c r="C99" s="51">
        <v>46266</v>
      </c>
      <c r="D99" s="52">
        <v>48945</v>
      </c>
      <c r="E99" s="13">
        <v>88</v>
      </c>
      <c r="F99" s="53">
        <v>2679</v>
      </c>
      <c r="G99" s="115">
        <v>2500000000</v>
      </c>
      <c r="H99" s="115"/>
      <c r="I99" s="97">
        <v>11356731384.1793</v>
      </c>
      <c r="J99" s="97"/>
      <c r="K99" s="13">
        <v>9807158517.9944305</v>
      </c>
      <c r="L99" s="13">
        <v>7869939891.6703997</v>
      </c>
      <c r="M99" s="13">
        <v>5453403945.2600403</v>
      </c>
    </row>
    <row r="100" spans="3:13" s="1" customFormat="1" ht="12.75" customHeight="1" x14ac:dyDescent="0.15">
      <c r="C100" s="51">
        <v>46266</v>
      </c>
      <c r="D100" s="52">
        <v>48976</v>
      </c>
      <c r="E100" s="13">
        <v>89</v>
      </c>
      <c r="F100" s="53">
        <v>2710</v>
      </c>
      <c r="G100" s="115">
        <v>2500000000</v>
      </c>
      <c r="H100" s="115"/>
      <c r="I100" s="97">
        <v>11248871089.1749</v>
      </c>
      <c r="J100" s="97"/>
      <c r="K100" s="13">
        <v>9697539566.9018803</v>
      </c>
      <c r="L100" s="13">
        <v>7762182928.8375797</v>
      </c>
      <c r="M100" s="13">
        <v>5355952855.8772497</v>
      </c>
    </row>
    <row r="101" spans="3:13" s="1" customFormat="1" ht="12.75" customHeight="1" x14ac:dyDescent="0.15">
      <c r="C101" s="51">
        <v>46266</v>
      </c>
      <c r="D101" s="52">
        <v>49004</v>
      </c>
      <c r="E101" s="13">
        <v>90</v>
      </c>
      <c r="F101" s="53">
        <v>2738</v>
      </c>
      <c r="G101" s="115">
        <v>2500000000</v>
      </c>
      <c r="H101" s="115"/>
      <c r="I101" s="97">
        <v>11141076010.5994</v>
      </c>
      <c r="J101" s="97"/>
      <c r="K101" s="13">
        <v>9589895630.60005</v>
      </c>
      <c r="L101" s="13">
        <v>7658387022.3743401</v>
      </c>
      <c r="M101" s="13">
        <v>5264112879.8495598</v>
      </c>
    </row>
    <row r="102" spans="3:13" s="1" customFormat="1" ht="12.75" customHeight="1" x14ac:dyDescent="0.15">
      <c r="C102" s="51">
        <v>46266</v>
      </c>
      <c r="D102" s="52">
        <v>49035</v>
      </c>
      <c r="E102" s="13">
        <v>91</v>
      </c>
      <c r="F102" s="53">
        <v>2769</v>
      </c>
      <c r="G102" s="115">
        <v>2500000000</v>
      </c>
      <c r="H102" s="115"/>
      <c r="I102" s="97">
        <v>11034235499.978201</v>
      </c>
      <c r="J102" s="97"/>
      <c r="K102" s="13">
        <v>9481821411.3404007</v>
      </c>
      <c r="L102" s="13">
        <v>7552822760.6107397</v>
      </c>
      <c r="M102" s="13">
        <v>5169562572.3696899</v>
      </c>
    </row>
    <row r="103" spans="3:13" s="1" customFormat="1" ht="12.75" customHeight="1" x14ac:dyDescent="0.15">
      <c r="C103" s="51">
        <v>46266</v>
      </c>
      <c r="D103" s="52">
        <v>49065</v>
      </c>
      <c r="E103" s="13">
        <v>92</v>
      </c>
      <c r="F103" s="53">
        <v>2799</v>
      </c>
      <c r="G103" s="115">
        <v>2500000000</v>
      </c>
      <c r="H103" s="115"/>
      <c r="I103" s="97">
        <v>10928154909.5655</v>
      </c>
      <c r="J103" s="97"/>
      <c r="K103" s="13">
        <v>9375251468.6544495</v>
      </c>
      <c r="L103" s="13">
        <v>7449553011.4133301</v>
      </c>
      <c r="M103" s="13">
        <v>5077977841.4363098</v>
      </c>
    </row>
    <row r="104" spans="3:13" s="1" customFormat="1" ht="12.75" customHeight="1" x14ac:dyDescent="0.15">
      <c r="C104" s="51">
        <v>46266</v>
      </c>
      <c r="D104" s="52">
        <v>49096</v>
      </c>
      <c r="E104" s="13">
        <v>93</v>
      </c>
      <c r="F104" s="53">
        <v>2830</v>
      </c>
      <c r="G104" s="115">
        <v>2500000000</v>
      </c>
      <c r="H104" s="115"/>
      <c r="I104" s="97">
        <v>10822328171.015301</v>
      </c>
      <c r="J104" s="97"/>
      <c r="K104" s="13">
        <v>9268715695.9116096</v>
      </c>
      <c r="L104" s="13">
        <v>7346169477.9170103</v>
      </c>
      <c r="M104" s="13">
        <v>4986297074.8270302</v>
      </c>
    </row>
    <row r="105" spans="3:13" s="1" customFormat="1" ht="12.75" customHeight="1" x14ac:dyDescent="0.15">
      <c r="C105" s="51">
        <v>46266</v>
      </c>
      <c r="D105" s="52">
        <v>49126</v>
      </c>
      <c r="E105" s="13">
        <v>94</v>
      </c>
      <c r="F105" s="53">
        <v>2860</v>
      </c>
      <c r="G105" s="115">
        <v>2500000000</v>
      </c>
      <c r="H105" s="115"/>
      <c r="I105" s="97">
        <v>10717328156.180799</v>
      </c>
      <c r="J105" s="97"/>
      <c r="K105" s="13">
        <v>9163722958.4186497</v>
      </c>
      <c r="L105" s="13">
        <v>7245078587.3443699</v>
      </c>
      <c r="M105" s="13">
        <v>4897521938.7181797</v>
      </c>
    </row>
    <row r="106" spans="3:13" s="1" customFormat="1" ht="12.75" customHeight="1" x14ac:dyDescent="0.15">
      <c r="C106" s="51">
        <v>46266</v>
      </c>
      <c r="D106" s="52">
        <v>49157</v>
      </c>
      <c r="E106" s="13">
        <v>95</v>
      </c>
      <c r="F106" s="53">
        <v>2891</v>
      </c>
      <c r="G106" s="115">
        <v>2500000000</v>
      </c>
      <c r="H106" s="115"/>
      <c r="I106" s="97">
        <v>10612700363.8419</v>
      </c>
      <c r="J106" s="97"/>
      <c r="K106" s="13">
        <v>9058871598.6426392</v>
      </c>
      <c r="L106" s="13">
        <v>7143965466.5118504</v>
      </c>
      <c r="M106" s="13">
        <v>4808717405.6376696</v>
      </c>
    </row>
    <row r="107" spans="3:13" s="1" customFormat="1" ht="12.75" customHeight="1" x14ac:dyDescent="0.15">
      <c r="C107" s="51">
        <v>46266</v>
      </c>
      <c r="D107" s="52">
        <v>49188</v>
      </c>
      <c r="E107" s="13">
        <v>96</v>
      </c>
      <c r="F107" s="53">
        <v>2922</v>
      </c>
      <c r="G107" s="115">
        <v>2500000000</v>
      </c>
      <c r="H107" s="115"/>
      <c r="I107" s="97">
        <v>10507030321.917801</v>
      </c>
      <c r="J107" s="97"/>
      <c r="K107" s="13">
        <v>8953461406.5978909</v>
      </c>
      <c r="L107" s="13">
        <v>7042880205.2962704</v>
      </c>
      <c r="M107" s="13">
        <v>4720595956.3031502</v>
      </c>
    </row>
    <row r="108" spans="3:13" s="1" customFormat="1" ht="12.75" customHeight="1" x14ac:dyDescent="0.15">
      <c r="C108" s="51">
        <v>46266</v>
      </c>
      <c r="D108" s="52">
        <v>49218</v>
      </c>
      <c r="E108" s="13">
        <v>97</v>
      </c>
      <c r="F108" s="53">
        <v>2952</v>
      </c>
      <c r="G108" s="115">
        <v>2500000000</v>
      </c>
      <c r="H108" s="115"/>
      <c r="I108" s="97">
        <v>10404135405.278299</v>
      </c>
      <c r="J108" s="97"/>
      <c r="K108" s="13">
        <v>8851228173.5562992</v>
      </c>
      <c r="L108" s="13">
        <v>6945326059.5801497</v>
      </c>
      <c r="M108" s="13">
        <v>4636126220.4881697</v>
      </c>
    </row>
    <row r="109" spans="3:13" s="1" customFormat="1" ht="12.75" customHeight="1" x14ac:dyDescent="0.15">
      <c r="C109" s="51">
        <v>46266</v>
      </c>
      <c r="D109" s="52">
        <v>49249</v>
      </c>
      <c r="E109" s="13">
        <v>98</v>
      </c>
      <c r="F109" s="53">
        <v>2983</v>
      </c>
      <c r="G109" s="115">
        <v>2500000000</v>
      </c>
      <c r="H109" s="115"/>
      <c r="I109" s="97">
        <v>10300726993.8241</v>
      </c>
      <c r="J109" s="97"/>
      <c r="K109" s="13">
        <v>8748391234.3639107</v>
      </c>
      <c r="L109" s="13">
        <v>6847174443.3385496</v>
      </c>
      <c r="M109" s="13">
        <v>4551249288.6003304</v>
      </c>
    </row>
    <row r="110" spans="3:13" s="1" customFormat="1" ht="12.75" customHeight="1" x14ac:dyDescent="0.15">
      <c r="C110" s="51">
        <v>46266</v>
      </c>
      <c r="D110" s="52">
        <v>49279</v>
      </c>
      <c r="E110" s="13">
        <v>99</v>
      </c>
      <c r="F110" s="53">
        <v>3013</v>
      </c>
      <c r="G110" s="115">
        <v>2500000000</v>
      </c>
      <c r="H110" s="115"/>
      <c r="I110" s="97">
        <v>10198274754.6201</v>
      </c>
      <c r="J110" s="97"/>
      <c r="K110" s="13">
        <v>8647161862.2793808</v>
      </c>
      <c r="L110" s="13">
        <v>6751286703.5342999</v>
      </c>
      <c r="M110" s="13">
        <v>4469118460.9847898</v>
      </c>
    </row>
    <row r="111" spans="3:13" s="1" customFormat="1" ht="12.75" customHeight="1" x14ac:dyDescent="0.15">
      <c r="C111" s="51">
        <v>46266</v>
      </c>
      <c r="D111" s="52">
        <v>49310</v>
      </c>
      <c r="E111" s="13">
        <v>100</v>
      </c>
      <c r="F111" s="53">
        <v>3044</v>
      </c>
      <c r="G111" s="115">
        <v>0</v>
      </c>
      <c r="H111" s="115"/>
      <c r="I111" s="97">
        <v>10095784319.4508</v>
      </c>
      <c r="J111" s="97"/>
      <c r="K111" s="13">
        <v>8545740939.0450296</v>
      </c>
      <c r="L111" s="13">
        <v>6655133611.9603596</v>
      </c>
      <c r="M111" s="13">
        <v>4386808877.9254599</v>
      </c>
    </row>
    <row r="112" spans="3:13" s="1" customFormat="1" ht="11.1" customHeight="1" x14ac:dyDescent="0.15">
      <c r="C112" s="51">
        <v>46266</v>
      </c>
      <c r="D112" s="52">
        <v>49341</v>
      </c>
      <c r="E112" s="13">
        <v>101</v>
      </c>
      <c r="F112" s="53">
        <v>3075</v>
      </c>
      <c r="G112" s="115"/>
      <c r="H112" s="115"/>
      <c r="I112" s="97">
        <v>9995570794.6744308</v>
      </c>
      <c r="J112" s="97"/>
      <c r="K112" s="13">
        <v>8446563234.5541897</v>
      </c>
      <c r="L112" s="13">
        <v>6561168427.9169798</v>
      </c>
      <c r="M112" s="13">
        <v>4306552447.7790298</v>
      </c>
    </row>
    <row r="113" spans="3:13" s="1" customFormat="1" ht="11.1" customHeight="1" x14ac:dyDescent="0.15">
      <c r="C113" s="51">
        <v>46266</v>
      </c>
      <c r="D113" s="52">
        <v>49369</v>
      </c>
      <c r="E113" s="13">
        <v>102</v>
      </c>
      <c r="F113" s="53">
        <v>3103</v>
      </c>
      <c r="G113" s="115"/>
      <c r="H113" s="115"/>
      <c r="I113" s="97">
        <v>9895325040.5438004</v>
      </c>
      <c r="J113" s="97"/>
      <c r="K113" s="13">
        <v>8349041614.3771696</v>
      </c>
      <c r="L113" s="13">
        <v>6470515629.4352999</v>
      </c>
      <c r="M113" s="13">
        <v>4230799614.0595598</v>
      </c>
    </row>
    <row r="114" spans="3:13" s="1" customFormat="1" ht="11.1" customHeight="1" x14ac:dyDescent="0.15">
      <c r="C114" s="51">
        <v>46266</v>
      </c>
      <c r="D114" s="52">
        <v>49400</v>
      </c>
      <c r="E114" s="13">
        <v>103</v>
      </c>
      <c r="F114" s="53">
        <v>3134</v>
      </c>
      <c r="G114" s="115"/>
      <c r="H114" s="115"/>
      <c r="I114" s="97">
        <v>9794011683.6576691</v>
      </c>
      <c r="J114" s="97"/>
      <c r="K114" s="13">
        <v>8249544282.4209604</v>
      </c>
      <c r="L114" s="13">
        <v>6377145352.3687096</v>
      </c>
      <c r="M114" s="13">
        <v>4152087535.9499402</v>
      </c>
    </row>
    <row r="115" spans="3:13" s="1" customFormat="1" ht="11.1" customHeight="1" x14ac:dyDescent="0.15">
      <c r="C115" s="51">
        <v>46266</v>
      </c>
      <c r="D115" s="52">
        <v>49430</v>
      </c>
      <c r="E115" s="13">
        <v>104</v>
      </c>
      <c r="F115" s="53">
        <v>3164</v>
      </c>
      <c r="G115" s="115"/>
      <c r="H115" s="115"/>
      <c r="I115" s="97">
        <v>9695506507.0452404</v>
      </c>
      <c r="J115" s="97"/>
      <c r="K115" s="13">
        <v>8153168218.16642</v>
      </c>
      <c r="L115" s="13">
        <v>6287131266.7295504</v>
      </c>
      <c r="M115" s="13">
        <v>4076700404.3643098</v>
      </c>
    </row>
    <row r="116" spans="3:13" s="1" customFormat="1" ht="11.1" customHeight="1" x14ac:dyDescent="0.15">
      <c r="C116" s="51">
        <v>46266</v>
      </c>
      <c r="D116" s="52">
        <v>49461</v>
      </c>
      <c r="E116" s="13">
        <v>105</v>
      </c>
      <c r="F116" s="53">
        <v>3195</v>
      </c>
      <c r="G116" s="115"/>
      <c r="H116" s="115"/>
      <c r="I116" s="97">
        <v>9596627056.1992607</v>
      </c>
      <c r="J116" s="97"/>
      <c r="K116" s="13">
        <v>8056330928.7613497</v>
      </c>
      <c r="L116" s="13">
        <v>6196657823.5546103</v>
      </c>
      <c r="M116" s="13">
        <v>4001017061.7564101</v>
      </c>
    </row>
    <row r="117" spans="3:13" s="1" customFormat="1" ht="11.1" customHeight="1" x14ac:dyDescent="0.15">
      <c r="C117" s="51">
        <v>46266</v>
      </c>
      <c r="D117" s="52">
        <v>49491</v>
      </c>
      <c r="E117" s="13">
        <v>106</v>
      </c>
      <c r="F117" s="53">
        <v>3225</v>
      </c>
      <c r="G117" s="115"/>
      <c r="H117" s="115"/>
      <c r="I117" s="97">
        <v>9498587119.2087994</v>
      </c>
      <c r="J117" s="97"/>
      <c r="K117" s="13">
        <v>7960938162.3031998</v>
      </c>
      <c r="L117" s="13">
        <v>6108213882.4531698</v>
      </c>
      <c r="M117" s="13">
        <v>3927744301.9423399</v>
      </c>
    </row>
    <row r="118" spans="3:13" s="1" customFormat="1" ht="11.1" customHeight="1" x14ac:dyDescent="0.15">
      <c r="C118" s="51">
        <v>46266</v>
      </c>
      <c r="D118" s="52">
        <v>49522</v>
      </c>
      <c r="E118" s="13">
        <v>107</v>
      </c>
      <c r="F118" s="53">
        <v>3256</v>
      </c>
      <c r="G118" s="115"/>
      <c r="H118" s="115"/>
      <c r="I118" s="97">
        <v>9400464578.6059895</v>
      </c>
      <c r="J118" s="97"/>
      <c r="K118" s="13">
        <v>7865337023.1127396</v>
      </c>
      <c r="L118" s="13">
        <v>6019513802.5644598</v>
      </c>
      <c r="M118" s="13">
        <v>3854313229.9574099</v>
      </c>
    </row>
    <row r="119" spans="3:13" s="1" customFormat="1" ht="11.1" customHeight="1" x14ac:dyDescent="0.15">
      <c r="C119" s="51">
        <v>46266</v>
      </c>
      <c r="D119" s="52">
        <v>49553</v>
      </c>
      <c r="E119" s="13">
        <v>108</v>
      </c>
      <c r="F119" s="53">
        <v>3287</v>
      </c>
      <c r="G119" s="115"/>
      <c r="H119" s="115"/>
      <c r="I119" s="97">
        <v>9303276422.9298401</v>
      </c>
      <c r="J119" s="97"/>
      <c r="K119" s="13">
        <v>7770817746.9006395</v>
      </c>
      <c r="L119" s="13">
        <v>5932051248.1047802</v>
      </c>
      <c r="M119" s="13">
        <v>3782222771.2132101</v>
      </c>
    </row>
    <row r="120" spans="3:13" s="1" customFormat="1" ht="11.1" customHeight="1" x14ac:dyDescent="0.15">
      <c r="C120" s="51">
        <v>46266</v>
      </c>
      <c r="D120" s="52">
        <v>49583</v>
      </c>
      <c r="E120" s="13">
        <v>109</v>
      </c>
      <c r="F120" s="53">
        <v>3317</v>
      </c>
      <c r="G120" s="115"/>
      <c r="H120" s="115"/>
      <c r="I120" s="97">
        <v>9206255162.3566208</v>
      </c>
      <c r="J120" s="97"/>
      <c r="K120" s="13">
        <v>7677156013.5499601</v>
      </c>
      <c r="L120" s="13">
        <v>5846127793.9604998</v>
      </c>
      <c r="M120" s="13">
        <v>3712159248.1132398</v>
      </c>
    </row>
    <row r="121" spans="3:13" s="1" customFormat="1" ht="11.1" customHeight="1" x14ac:dyDescent="0.15">
      <c r="C121" s="51">
        <v>46266</v>
      </c>
      <c r="D121" s="52">
        <v>49614</v>
      </c>
      <c r="E121" s="13">
        <v>110</v>
      </c>
      <c r="F121" s="53">
        <v>3348</v>
      </c>
      <c r="G121" s="115"/>
      <c r="H121" s="115"/>
      <c r="I121" s="97">
        <v>9109441402.850771</v>
      </c>
      <c r="J121" s="97"/>
      <c r="K121" s="13">
        <v>7583538295.75844</v>
      </c>
      <c r="L121" s="13">
        <v>5760151623.0433903</v>
      </c>
      <c r="M121" s="13">
        <v>3642074532.7743001</v>
      </c>
    </row>
    <row r="122" spans="3:13" s="1" customFormat="1" ht="11.1" customHeight="1" x14ac:dyDescent="0.15">
      <c r="C122" s="51">
        <v>46266</v>
      </c>
      <c r="D122" s="52">
        <v>49644</v>
      </c>
      <c r="E122" s="13">
        <v>111</v>
      </c>
      <c r="F122" s="53">
        <v>3378</v>
      </c>
      <c r="G122" s="115"/>
      <c r="H122" s="115"/>
      <c r="I122" s="97">
        <v>9013454631.9229202</v>
      </c>
      <c r="J122" s="97"/>
      <c r="K122" s="13">
        <v>7491313554.27707</v>
      </c>
      <c r="L122" s="13">
        <v>5676096542.9829597</v>
      </c>
      <c r="M122" s="13">
        <v>3574215804.06109</v>
      </c>
    </row>
    <row r="123" spans="3:13" s="1" customFormat="1" ht="11.1" customHeight="1" x14ac:dyDescent="0.15">
      <c r="C123" s="51">
        <v>46266</v>
      </c>
      <c r="D123" s="52">
        <v>49675</v>
      </c>
      <c r="E123" s="13">
        <v>112</v>
      </c>
      <c r="F123" s="53">
        <v>3409</v>
      </c>
      <c r="G123" s="115"/>
      <c r="H123" s="115"/>
      <c r="I123" s="97">
        <v>8917672631.7950706</v>
      </c>
      <c r="J123" s="97"/>
      <c r="K123" s="13">
        <v>7399135871.8812199</v>
      </c>
      <c r="L123" s="13">
        <v>5591996537.0072803</v>
      </c>
      <c r="M123" s="13">
        <v>3506343910.9464898</v>
      </c>
    </row>
    <row r="124" spans="3:13" s="1" customFormat="1" ht="11.1" customHeight="1" x14ac:dyDescent="0.15">
      <c r="C124" s="51">
        <v>46266</v>
      </c>
      <c r="D124" s="52">
        <v>49706</v>
      </c>
      <c r="E124" s="13">
        <v>113</v>
      </c>
      <c r="F124" s="53">
        <v>3440</v>
      </c>
      <c r="G124" s="115"/>
      <c r="H124" s="115"/>
      <c r="I124" s="97">
        <v>8822401467.8913593</v>
      </c>
      <c r="J124" s="97"/>
      <c r="K124" s="13">
        <v>7307672449.9331799</v>
      </c>
      <c r="L124" s="13">
        <v>5508826024.9729404</v>
      </c>
      <c r="M124" s="13">
        <v>3439563196.9620299</v>
      </c>
    </row>
    <row r="125" spans="3:13" s="1" customFormat="1" ht="11.1" customHeight="1" x14ac:dyDescent="0.15">
      <c r="C125" s="51">
        <v>46266</v>
      </c>
      <c r="D125" s="52">
        <v>49735</v>
      </c>
      <c r="E125" s="13">
        <v>114</v>
      </c>
      <c r="F125" s="53">
        <v>3469</v>
      </c>
      <c r="G125" s="115"/>
      <c r="H125" s="115"/>
      <c r="I125" s="97">
        <v>8726748365.0617695</v>
      </c>
      <c r="J125" s="97"/>
      <c r="K125" s="13">
        <v>7216972511.9314899</v>
      </c>
      <c r="L125" s="13">
        <v>5427508060.6575603</v>
      </c>
      <c r="M125" s="13">
        <v>3375361253.8847299</v>
      </c>
    </row>
    <row r="126" spans="3:13" s="1" customFormat="1" ht="11.1" customHeight="1" x14ac:dyDescent="0.15">
      <c r="C126" s="51">
        <v>46266</v>
      </c>
      <c r="D126" s="52">
        <v>49766</v>
      </c>
      <c r="E126" s="13">
        <v>115</v>
      </c>
      <c r="F126" s="53">
        <v>3500</v>
      </c>
      <c r="G126" s="115"/>
      <c r="H126" s="115"/>
      <c r="I126" s="97">
        <v>8632168846.0568295</v>
      </c>
      <c r="J126" s="97"/>
      <c r="K126" s="13">
        <v>7126647916.0416498</v>
      </c>
      <c r="L126" s="13">
        <v>5345949135.9553499</v>
      </c>
      <c r="M126" s="13">
        <v>3310558187.3345399</v>
      </c>
    </row>
    <row r="127" spans="3:13" s="1" customFormat="1" ht="11.1" customHeight="1" x14ac:dyDescent="0.15">
      <c r="C127" s="51">
        <v>46266</v>
      </c>
      <c r="D127" s="52">
        <v>49796</v>
      </c>
      <c r="E127" s="13">
        <v>116</v>
      </c>
      <c r="F127" s="53">
        <v>3530</v>
      </c>
      <c r="G127" s="115"/>
      <c r="H127" s="115"/>
      <c r="I127" s="97">
        <v>8536267852.4814596</v>
      </c>
      <c r="J127" s="97"/>
      <c r="K127" s="13">
        <v>7035905070.7170601</v>
      </c>
      <c r="L127" s="13">
        <v>5264889461.4011602</v>
      </c>
      <c r="M127" s="13">
        <v>3246995928.8717599</v>
      </c>
    </row>
    <row r="128" spans="3:13" s="1" customFormat="1" ht="11.1" customHeight="1" x14ac:dyDescent="0.15">
      <c r="C128" s="51">
        <v>46266</v>
      </c>
      <c r="D128" s="52">
        <v>49827</v>
      </c>
      <c r="E128" s="13">
        <v>117</v>
      </c>
      <c r="F128" s="53">
        <v>3561</v>
      </c>
      <c r="G128" s="115"/>
      <c r="H128" s="115"/>
      <c r="I128" s="97">
        <v>8441645659.8038902</v>
      </c>
      <c r="J128" s="97"/>
      <c r="K128" s="13">
        <v>6946112851.7861204</v>
      </c>
      <c r="L128" s="13">
        <v>5184480125.15518</v>
      </c>
      <c r="M128" s="13">
        <v>3183862620.19838</v>
      </c>
    </row>
    <row r="129" spans="3:13" s="1" customFormat="1" ht="11.1" customHeight="1" x14ac:dyDescent="0.15">
      <c r="C129" s="51">
        <v>46266</v>
      </c>
      <c r="D129" s="52">
        <v>49857</v>
      </c>
      <c r="E129" s="13">
        <v>118</v>
      </c>
      <c r="F129" s="53">
        <v>3591</v>
      </c>
      <c r="G129" s="115"/>
      <c r="H129" s="115"/>
      <c r="I129" s="97">
        <v>8348151401.35254</v>
      </c>
      <c r="J129" s="97"/>
      <c r="K129" s="13">
        <v>6857907033.7262096</v>
      </c>
      <c r="L129" s="13">
        <v>5106046197.6640196</v>
      </c>
      <c r="M129" s="13">
        <v>3122841409.3108301</v>
      </c>
    </row>
    <row r="130" spans="3:13" s="1" customFormat="1" ht="11.1" customHeight="1" x14ac:dyDescent="0.15">
      <c r="C130" s="51">
        <v>46266</v>
      </c>
      <c r="D130" s="52">
        <v>49888</v>
      </c>
      <c r="E130" s="13">
        <v>119</v>
      </c>
      <c r="F130" s="53">
        <v>3622</v>
      </c>
      <c r="G130" s="115"/>
      <c r="H130" s="115"/>
      <c r="I130" s="97">
        <v>8255527341.0439596</v>
      </c>
      <c r="J130" s="97"/>
      <c r="K130" s="13">
        <v>6770315006.1059999</v>
      </c>
      <c r="L130" s="13">
        <v>5028009794.6083603</v>
      </c>
      <c r="M130" s="13">
        <v>3062089810.3870401</v>
      </c>
    </row>
    <row r="131" spans="3:13" s="1" customFormat="1" ht="11.1" customHeight="1" x14ac:dyDescent="0.15">
      <c r="C131" s="51">
        <v>46266</v>
      </c>
      <c r="D131" s="52">
        <v>49919</v>
      </c>
      <c r="E131" s="13">
        <v>120</v>
      </c>
      <c r="F131" s="53">
        <v>3653</v>
      </c>
      <c r="G131" s="115"/>
      <c r="H131" s="115"/>
      <c r="I131" s="97">
        <v>8162565257.2278099</v>
      </c>
      <c r="J131" s="97"/>
      <c r="K131" s="13">
        <v>6682723634.5440397</v>
      </c>
      <c r="L131" s="13">
        <v>4950337777.4305401</v>
      </c>
      <c r="M131" s="13">
        <v>3002017793.8260798</v>
      </c>
    </row>
    <row r="132" spans="3:13" s="1" customFormat="1" ht="11.1" customHeight="1" x14ac:dyDescent="0.15">
      <c r="C132" s="51">
        <v>46266</v>
      </c>
      <c r="D132" s="52">
        <v>49949</v>
      </c>
      <c r="E132" s="13">
        <v>121</v>
      </c>
      <c r="F132" s="53">
        <v>3683</v>
      </c>
      <c r="G132" s="115"/>
      <c r="H132" s="115"/>
      <c r="I132" s="97">
        <v>8070099036.6462297</v>
      </c>
      <c r="J132" s="97"/>
      <c r="K132" s="13">
        <v>6596176373.4642</v>
      </c>
      <c r="L132" s="13">
        <v>4874200153.4060402</v>
      </c>
      <c r="M132" s="13">
        <v>2943729305.1255102</v>
      </c>
    </row>
    <row r="133" spans="3:13" s="1" customFormat="1" ht="11.1" customHeight="1" x14ac:dyDescent="0.15">
      <c r="C133" s="51">
        <v>46266</v>
      </c>
      <c r="D133" s="52">
        <v>49980</v>
      </c>
      <c r="E133" s="13">
        <v>122</v>
      </c>
      <c r="F133" s="53">
        <v>3714</v>
      </c>
      <c r="G133" s="115"/>
      <c r="H133" s="115"/>
      <c r="I133" s="97">
        <v>7978848759.7137804</v>
      </c>
      <c r="J133" s="97"/>
      <c r="K133" s="13">
        <v>6510530941.8501196</v>
      </c>
      <c r="L133" s="13">
        <v>4798677895.9568796</v>
      </c>
      <c r="M133" s="13">
        <v>2885843207.1394401</v>
      </c>
    </row>
    <row r="134" spans="3:13" s="1" customFormat="1" ht="11.1" customHeight="1" x14ac:dyDescent="0.15">
      <c r="C134" s="51">
        <v>46266</v>
      </c>
      <c r="D134" s="52">
        <v>50010</v>
      </c>
      <c r="E134" s="13">
        <v>123</v>
      </c>
      <c r="F134" s="53">
        <v>3744</v>
      </c>
      <c r="G134" s="115"/>
      <c r="H134" s="115"/>
      <c r="I134" s="97">
        <v>7887122299.7361097</v>
      </c>
      <c r="J134" s="97"/>
      <c r="K134" s="13">
        <v>6425120983.8250799</v>
      </c>
      <c r="L134" s="13">
        <v>4724069402.8438101</v>
      </c>
      <c r="M134" s="13">
        <v>2829329219.3400502</v>
      </c>
    </row>
    <row r="135" spans="3:13" s="1" customFormat="1" ht="11.1" customHeight="1" x14ac:dyDescent="0.15">
      <c r="C135" s="51">
        <v>46266</v>
      </c>
      <c r="D135" s="52">
        <v>50041</v>
      </c>
      <c r="E135" s="13">
        <v>124</v>
      </c>
      <c r="F135" s="53">
        <v>3775</v>
      </c>
      <c r="G135" s="115"/>
      <c r="H135" s="115"/>
      <c r="I135" s="97">
        <v>7796844002.9159603</v>
      </c>
      <c r="J135" s="97"/>
      <c r="K135" s="13">
        <v>6340804434.5514698</v>
      </c>
      <c r="L135" s="13">
        <v>4650219052.5888596</v>
      </c>
      <c r="M135" s="13">
        <v>2773302518.81991</v>
      </c>
    </row>
    <row r="136" spans="3:13" s="1" customFormat="1" ht="11.1" customHeight="1" x14ac:dyDescent="0.15">
      <c r="C136" s="51">
        <v>46266</v>
      </c>
      <c r="D136" s="52">
        <v>50072</v>
      </c>
      <c r="E136" s="13">
        <v>125</v>
      </c>
      <c r="F136" s="53">
        <v>3806</v>
      </c>
      <c r="G136" s="115"/>
      <c r="H136" s="115"/>
      <c r="I136" s="97">
        <v>7706317257.2255497</v>
      </c>
      <c r="J136" s="97"/>
      <c r="K136" s="13">
        <v>6256553707.5387096</v>
      </c>
      <c r="L136" s="13">
        <v>4576761930.7854099</v>
      </c>
      <c r="M136" s="13">
        <v>2717933188.5036898</v>
      </c>
    </row>
    <row r="137" spans="3:13" s="1" customFormat="1" ht="11.1" customHeight="1" x14ac:dyDescent="0.15">
      <c r="C137" s="51">
        <v>46266</v>
      </c>
      <c r="D137" s="52">
        <v>50100</v>
      </c>
      <c r="E137" s="13">
        <v>126</v>
      </c>
      <c r="F137" s="53">
        <v>3834</v>
      </c>
      <c r="G137" s="115"/>
      <c r="H137" s="115"/>
      <c r="I137" s="97">
        <v>7616518846.3822403</v>
      </c>
      <c r="J137" s="97"/>
      <c r="K137" s="13">
        <v>6174175026.4866896</v>
      </c>
      <c r="L137" s="13">
        <v>4506124619.9933004</v>
      </c>
      <c r="M137" s="13">
        <v>2665745372.4447598</v>
      </c>
    </row>
    <row r="138" spans="3:13" s="1" customFormat="1" ht="11.1" customHeight="1" x14ac:dyDescent="0.15">
      <c r="C138" s="51">
        <v>46266</v>
      </c>
      <c r="D138" s="52">
        <v>50131</v>
      </c>
      <c r="E138" s="13">
        <v>127</v>
      </c>
      <c r="F138" s="53">
        <v>3865</v>
      </c>
      <c r="G138" s="115"/>
      <c r="H138" s="115"/>
      <c r="I138" s="97">
        <v>7527083392.2785501</v>
      </c>
      <c r="J138" s="97"/>
      <c r="K138" s="13">
        <v>6091327113.0946999</v>
      </c>
      <c r="L138" s="13">
        <v>4434353145.5836096</v>
      </c>
      <c r="M138" s="13">
        <v>2612175561.38519</v>
      </c>
    </row>
    <row r="139" spans="3:13" s="1" customFormat="1" ht="11.1" customHeight="1" x14ac:dyDescent="0.15">
      <c r="C139" s="51">
        <v>46266</v>
      </c>
      <c r="D139" s="52">
        <v>50161</v>
      </c>
      <c r="E139" s="13">
        <v>128</v>
      </c>
      <c r="F139" s="53">
        <v>3895</v>
      </c>
      <c r="G139" s="115"/>
      <c r="H139" s="115"/>
      <c r="I139" s="97">
        <v>7437944845.4117699</v>
      </c>
      <c r="J139" s="97"/>
      <c r="K139" s="13">
        <v>6009311389.0348997</v>
      </c>
      <c r="L139" s="13">
        <v>4363880309.4626503</v>
      </c>
      <c r="M139" s="13">
        <v>2560123989.6174698</v>
      </c>
    </row>
    <row r="140" spans="3:13" s="1" customFormat="1" ht="11.1" customHeight="1" x14ac:dyDescent="0.15">
      <c r="C140" s="51">
        <v>46266</v>
      </c>
      <c r="D140" s="52">
        <v>50192</v>
      </c>
      <c r="E140" s="13">
        <v>129</v>
      </c>
      <c r="F140" s="53">
        <v>3926</v>
      </c>
      <c r="G140" s="115"/>
      <c r="H140" s="115"/>
      <c r="I140" s="97">
        <v>7348666845.7352505</v>
      </c>
      <c r="J140" s="97"/>
      <c r="K140" s="13">
        <v>5927111444.5973101</v>
      </c>
      <c r="L140" s="13">
        <v>4293241390.8259902</v>
      </c>
      <c r="M140" s="13">
        <v>2508014806.0127702</v>
      </c>
    </row>
    <row r="141" spans="3:13" s="1" customFormat="1" ht="11.1" customHeight="1" x14ac:dyDescent="0.15">
      <c r="C141" s="51">
        <v>46266</v>
      </c>
      <c r="D141" s="52">
        <v>50222</v>
      </c>
      <c r="E141" s="13">
        <v>130</v>
      </c>
      <c r="F141" s="53">
        <v>3956</v>
      </c>
      <c r="G141" s="115"/>
      <c r="H141" s="115"/>
      <c r="I141" s="97">
        <v>7260353082.9648705</v>
      </c>
      <c r="J141" s="97"/>
      <c r="K141" s="13">
        <v>5846269564.0445604</v>
      </c>
      <c r="L141" s="13">
        <v>4224261724.2989101</v>
      </c>
      <c r="M141" s="13">
        <v>2457602781.4788399</v>
      </c>
    </row>
    <row r="142" spans="3:13" s="1" customFormat="1" ht="11.1" customHeight="1" x14ac:dyDescent="0.15">
      <c r="C142" s="51">
        <v>46266</v>
      </c>
      <c r="D142" s="52">
        <v>50253</v>
      </c>
      <c r="E142" s="13">
        <v>131</v>
      </c>
      <c r="F142" s="53">
        <v>3987</v>
      </c>
      <c r="G142" s="115"/>
      <c r="H142" s="115"/>
      <c r="I142" s="97">
        <v>7171791838.0032597</v>
      </c>
      <c r="J142" s="97"/>
      <c r="K142" s="13">
        <v>5765162449.5170002</v>
      </c>
      <c r="L142" s="13">
        <v>4155063104.9654498</v>
      </c>
      <c r="M142" s="13">
        <v>2407105445.3751302</v>
      </c>
    </row>
    <row r="143" spans="3:13" s="1" customFormat="1" ht="11.1" customHeight="1" x14ac:dyDescent="0.15">
      <c r="C143" s="51">
        <v>46266</v>
      </c>
      <c r="D143" s="52">
        <v>50284</v>
      </c>
      <c r="E143" s="13">
        <v>132</v>
      </c>
      <c r="F143" s="53">
        <v>4018</v>
      </c>
      <c r="G143" s="115"/>
      <c r="H143" s="115"/>
      <c r="I143" s="97">
        <v>7084008166.8775396</v>
      </c>
      <c r="J143" s="97"/>
      <c r="K143" s="13">
        <v>5684937649.8741198</v>
      </c>
      <c r="L143" s="13">
        <v>4086823420.2332401</v>
      </c>
      <c r="M143" s="13">
        <v>2357544963.4514799</v>
      </c>
    </row>
    <row r="144" spans="3:13" s="1" customFormat="1" ht="11.1" customHeight="1" x14ac:dyDescent="0.15">
      <c r="C144" s="51">
        <v>46266</v>
      </c>
      <c r="D144" s="52">
        <v>50314</v>
      </c>
      <c r="E144" s="13">
        <v>133</v>
      </c>
      <c r="F144" s="53">
        <v>4048</v>
      </c>
      <c r="G144" s="115"/>
      <c r="H144" s="115"/>
      <c r="I144" s="97">
        <v>6996365771.6877403</v>
      </c>
      <c r="J144" s="97"/>
      <c r="K144" s="13">
        <v>5605388516.5877705</v>
      </c>
      <c r="L144" s="13">
        <v>4019718627.823</v>
      </c>
      <c r="M144" s="13">
        <v>2309329209.5749602</v>
      </c>
    </row>
    <row r="145" spans="3:13" s="1" customFormat="1" ht="11.1" customHeight="1" x14ac:dyDescent="0.15">
      <c r="C145" s="51">
        <v>46266</v>
      </c>
      <c r="D145" s="52">
        <v>50345</v>
      </c>
      <c r="E145" s="13">
        <v>134</v>
      </c>
      <c r="F145" s="53">
        <v>4079</v>
      </c>
      <c r="G145" s="115"/>
      <c r="H145" s="115"/>
      <c r="I145" s="97">
        <v>6908963724.5068102</v>
      </c>
      <c r="J145" s="97"/>
      <c r="K145" s="13">
        <v>5525974856.6971397</v>
      </c>
      <c r="L145" s="13">
        <v>3952691614.13978</v>
      </c>
      <c r="M145" s="13">
        <v>2261204006.4734101</v>
      </c>
    </row>
    <row r="146" spans="3:13" s="1" customFormat="1" ht="11.1" customHeight="1" x14ac:dyDescent="0.15">
      <c r="C146" s="51">
        <v>46266</v>
      </c>
      <c r="D146" s="52">
        <v>50375</v>
      </c>
      <c r="E146" s="13">
        <v>135</v>
      </c>
      <c r="F146" s="53">
        <v>4109</v>
      </c>
      <c r="G146" s="115"/>
      <c r="H146" s="115"/>
      <c r="I146" s="97">
        <v>6822054002.2004004</v>
      </c>
      <c r="J146" s="97"/>
      <c r="K146" s="13">
        <v>5447505850.81604</v>
      </c>
      <c r="L146" s="13">
        <v>3886972790.37111</v>
      </c>
      <c r="M146" s="13">
        <v>2214493438.8053002</v>
      </c>
    </row>
    <row r="147" spans="3:13" s="1" customFormat="1" ht="11.1" customHeight="1" x14ac:dyDescent="0.15">
      <c r="C147" s="51">
        <v>46266</v>
      </c>
      <c r="D147" s="52">
        <v>50406</v>
      </c>
      <c r="E147" s="13">
        <v>136</v>
      </c>
      <c r="F147" s="53">
        <v>4140</v>
      </c>
      <c r="G147" s="115"/>
      <c r="H147" s="115"/>
      <c r="I147" s="97">
        <v>6735252515.7291298</v>
      </c>
      <c r="J147" s="97"/>
      <c r="K147" s="13">
        <v>5369071831.4121599</v>
      </c>
      <c r="L147" s="13">
        <v>3821264523.1127901</v>
      </c>
      <c r="M147" s="13">
        <v>2167836974.3087301</v>
      </c>
    </row>
    <row r="148" spans="3:13" s="1" customFormat="1" ht="11.1" customHeight="1" x14ac:dyDescent="0.15">
      <c r="C148" s="51">
        <v>46266</v>
      </c>
      <c r="D148" s="52">
        <v>50437</v>
      </c>
      <c r="E148" s="13">
        <v>137</v>
      </c>
      <c r="F148" s="53">
        <v>4171</v>
      </c>
      <c r="G148" s="115"/>
      <c r="H148" s="115"/>
      <c r="I148" s="97">
        <v>6649298034.0200596</v>
      </c>
      <c r="J148" s="97"/>
      <c r="K148" s="13">
        <v>5291562254.0210104</v>
      </c>
      <c r="L148" s="13">
        <v>3756521603.2582798</v>
      </c>
      <c r="M148" s="13">
        <v>2122081343.7347701</v>
      </c>
    </row>
    <row r="149" spans="3:13" s="1" customFormat="1" ht="11.1" customHeight="1" x14ac:dyDescent="0.15">
      <c r="C149" s="51">
        <v>46266</v>
      </c>
      <c r="D149" s="52">
        <v>50465</v>
      </c>
      <c r="E149" s="13">
        <v>138</v>
      </c>
      <c r="F149" s="53">
        <v>4199</v>
      </c>
      <c r="G149" s="115"/>
      <c r="H149" s="115"/>
      <c r="I149" s="97">
        <v>6563719807.6396303</v>
      </c>
      <c r="J149" s="97"/>
      <c r="K149" s="13">
        <v>5215455776.0456104</v>
      </c>
      <c r="L149" s="13">
        <v>3693987012.8316002</v>
      </c>
      <c r="M149" s="13">
        <v>2078770341.57481</v>
      </c>
    </row>
    <row r="150" spans="3:13" s="1" customFormat="1" ht="11.1" customHeight="1" x14ac:dyDescent="0.15">
      <c r="C150" s="51">
        <v>46266</v>
      </c>
      <c r="D150" s="52">
        <v>50496</v>
      </c>
      <c r="E150" s="13">
        <v>139</v>
      </c>
      <c r="F150" s="53">
        <v>4230</v>
      </c>
      <c r="G150" s="115"/>
      <c r="H150" s="115"/>
      <c r="I150" s="97">
        <v>6478071491.41084</v>
      </c>
      <c r="J150" s="97"/>
      <c r="K150" s="13">
        <v>5138670243.0931597</v>
      </c>
      <c r="L150" s="13">
        <v>3630345335.2842202</v>
      </c>
      <c r="M150" s="13">
        <v>2034303313.2764599</v>
      </c>
    </row>
    <row r="151" spans="3:13" s="1" customFormat="1" ht="11.1" customHeight="1" x14ac:dyDescent="0.15">
      <c r="C151" s="51">
        <v>46266</v>
      </c>
      <c r="D151" s="52">
        <v>50526</v>
      </c>
      <c r="E151" s="13">
        <v>140</v>
      </c>
      <c r="F151" s="53">
        <v>4260</v>
      </c>
      <c r="G151" s="115"/>
      <c r="H151" s="115"/>
      <c r="I151" s="97">
        <v>6393211039.0237198</v>
      </c>
      <c r="J151" s="97"/>
      <c r="K151" s="13">
        <v>5063031317.1000299</v>
      </c>
      <c r="L151" s="13">
        <v>3568104547.12393</v>
      </c>
      <c r="M151" s="13">
        <v>1991229976.8292501</v>
      </c>
    </row>
    <row r="152" spans="3:13" s="1" customFormat="1" ht="11.1" customHeight="1" x14ac:dyDescent="0.15">
      <c r="C152" s="51">
        <v>46266</v>
      </c>
      <c r="D152" s="52">
        <v>50557</v>
      </c>
      <c r="E152" s="13">
        <v>141</v>
      </c>
      <c r="F152" s="53">
        <v>4291</v>
      </c>
      <c r="G152" s="115"/>
      <c r="H152" s="115"/>
      <c r="I152" s="97">
        <v>6308033761.7158499</v>
      </c>
      <c r="J152" s="97"/>
      <c r="K152" s="13">
        <v>4987103266.9945698</v>
      </c>
      <c r="L152" s="13">
        <v>3505656916.1326299</v>
      </c>
      <c r="M152" s="13">
        <v>1948093878.3045101</v>
      </c>
    </row>
    <row r="153" spans="3:13" s="1" customFormat="1" ht="11.1" customHeight="1" x14ac:dyDescent="0.15">
      <c r="C153" s="51">
        <v>46266</v>
      </c>
      <c r="D153" s="52">
        <v>50587</v>
      </c>
      <c r="E153" s="13">
        <v>142</v>
      </c>
      <c r="F153" s="53">
        <v>4321</v>
      </c>
      <c r="G153" s="115"/>
      <c r="H153" s="115"/>
      <c r="I153" s="97">
        <v>6223583477.9040403</v>
      </c>
      <c r="J153" s="97"/>
      <c r="K153" s="13">
        <v>4912260975.1423502</v>
      </c>
      <c r="L153" s="13">
        <v>3444548063.38939</v>
      </c>
      <c r="M153" s="13">
        <v>1906289267.8325701</v>
      </c>
    </row>
    <row r="154" spans="3:13" s="1" customFormat="1" ht="11.1" customHeight="1" x14ac:dyDescent="0.15">
      <c r="C154" s="51">
        <v>46266</v>
      </c>
      <c r="D154" s="52">
        <v>50618</v>
      </c>
      <c r="E154" s="13">
        <v>143</v>
      </c>
      <c r="F154" s="53">
        <v>4352</v>
      </c>
      <c r="G154" s="115"/>
      <c r="H154" s="115"/>
      <c r="I154" s="97">
        <v>6140245627.2974005</v>
      </c>
      <c r="J154" s="97"/>
      <c r="K154" s="13">
        <v>4838262596.82829</v>
      </c>
      <c r="L154" s="13">
        <v>3384031105.0611701</v>
      </c>
      <c r="M154" s="13">
        <v>1864865521.8947401</v>
      </c>
    </row>
    <row r="155" spans="3:13" s="1" customFormat="1" ht="11.1" customHeight="1" x14ac:dyDescent="0.15">
      <c r="C155" s="51">
        <v>46266</v>
      </c>
      <c r="D155" s="52">
        <v>50649</v>
      </c>
      <c r="E155" s="13">
        <v>144</v>
      </c>
      <c r="F155" s="53">
        <v>4383</v>
      </c>
      <c r="G155" s="115"/>
      <c r="H155" s="115"/>
      <c r="I155" s="97">
        <v>6056972959.4128904</v>
      </c>
      <c r="J155" s="97"/>
      <c r="K155" s="13">
        <v>4764552375.2347403</v>
      </c>
      <c r="L155" s="13">
        <v>3324000715.10076</v>
      </c>
      <c r="M155" s="13">
        <v>1824025483.1849101</v>
      </c>
    </row>
    <row r="156" spans="3:13" s="1" customFormat="1" ht="11.1" customHeight="1" x14ac:dyDescent="0.15">
      <c r="C156" s="51">
        <v>46266</v>
      </c>
      <c r="D156" s="52">
        <v>50679</v>
      </c>
      <c r="E156" s="13">
        <v>145</v>
      </c>
      <c r="F156" s="53">
        <v>4413</v>
      </c>
      <c r="G156" s="115"/>
      <c r="H156" s="115"/>
      <c r="I156" s="97">
        <v>5974629101.0308199</v>
      </c>
      <c r="J156" s="97"/>
      <c r="K156" s="13">
        <v>4692064578.4469604</v>
      </c>
      <c r="L156" s="13">
        <v>3265372653.14008</v>
      </c>
      <c r="M156" s="13">
        <v>1784508527.83179</v>
      </c>
    </row>
    <row r="157" spans="3:13" s="1" customFormat="1" ht="11.1" customHeight="1" x14ac:dyDescent="0.15">
      <c r="C157" s="51">
        <v>46266</v>
      </c>
      <c r="D157" s="52">
        <v>50710</v>
      </c>
      <c r="E157" s="13">
        <v>146</v>
      </c>
      <c r="F157" s="53">
        <v>4444</v>
      </c>
      <c r="G157" s="115"/>
      <c r="H157" s="115"/>
      <c r="I157" s="97">
        <v>5892740678.9748096</v>
      </c>
      <c r="J157" s="97"/>
      <c r="K157" s="13">
        <v>4619906004.1641102</v>
      </c>
      <c r="L157" s="13">
        <v>3206978164.3538299</v>
      </c>
      <c r="M157" s="13">
        <v>1745173054.68995</v>
      </c>
    </row>
    <row r="158" spans="3:13" s="1" customFormat="1" ht="11.1" customHeight="1" x14ac:dyDescent="0.15">
      <c r="C158" s="51">
        <v>46266</v>
      </c>
      <c r="D158" s="52">
        <v>50740</v>
      </c>
      <c r="E158" s="13">
        <v>147</v>
      </c>
      <c r="F158" s="53">
        <v>4474</v>
      </c>
      <c r="G158" s="115"/>
      <c r="H158" s="115"/>
      <c r="I158" s="97">
        <v>5810950642.9354601</v>
      </c>
      <c r="J158" s="97"/>
      <c r="K158" s="13">
        <v>4548304760.2991104</v>
      </c>
      <c r="L158" s="13">
        <v>3149504169.7128901</v>
      </c>
      <c r="M158" s="13">
        <v>1706871264.7771001</v>
      </c>
    </row>
    <row r="159" spans="3:13" s="1" customFormat="1" ht="11.1" customHeight="1" x14ac:dyDescent="0.15">
      <c r="C159" s="51">
        <v>46266</v>
      </c>
      <c r="D159" s="52">
        <v>50771</v>
      </c>
      <c r="E159" s="13">
        <v>148</v>
      </c>
      <c r="F159" s="53">
        <v>4505</v>
      </c>
      <c r="G159" s="115"/>
      <c r="H159" s="115"/>
      <c r="I159" s="97">
        <v>5729438587.7736998</v>
      </c>
      <c r="J159" s="97"/>
      <c r="K159" s="13">
        <v>4476898189.9671402</v>
      </c>
      <c r="L159" s="13">
        <v>3092174124.6092601</v>
      </c>
      <c r="M159" s="13">
        <v>1668703360.97528</v>
      </c>
    </row>
    <row r="160" spans="3:13" s="1" customFormat="1" ht="11.1" customHeight="1" x14ac:dyDescent="0.15">
      <c r="C160" s="51">
        <v>46266</v>
      </c>
      <c r="D160" s="52">
        <v>50802</v>
      </c>
      <c r="E160" s="13">
        <v>149</v>
      </c>
      <c r="F160" s="53">
        <v>4536</v>
      </c>
      <c r="G160" s="115"/>
      <c r="H160" s="115"/>
      <c r="I160" s="97">
        <v>5648482632.98417</v>
      </c>
      <c r="J160" s="97"/>
      <c r="K160" s="13">
        <v>4406154548.9081097</v>
      </c>
      <c r="L160" s="13">
        <v>3035572030.9267602</v>
      </c>
      <c r="M160" s="13">
        <v>1631219337.7349501</v>
      </c>
    </row>
    <row r="161" spans="3:13" s="1" customFormat="1" ht="11.1" customHeight="1" x14ac:dyDescent="0.15">
      <c r="C161" s="51">
        <v>46266</v>
      </c>
      <c r="D161" s="52">
        <v>50830</v>
      </c>
      <c r="E161" s="13">
        <v>150</v>
      </c>
      <c r="F161" s="53">
        <v>4564</v>
      </c>
      <c r="G161" s="115"/>
      <c r="H161" s="115"/>
      <c r="I161" s="97">
        <v>5567685672.2971697</v>
      </c>
      <c r="J161" s="97"/>
      <c r="K161" s="13">
        <v>4336474134.9073801</v>
      </c>
      <c r="L161" s="13">
        <v>2980702919.3737102</v>
      </c>
      <c r="M161" s="13">
        <v>1595605493.03953</v>
      </c>
    </row>
    <row r="162" spans="3:13" s="1" customFormat="1" ht="11.1" customHeight="1" x14ac:dyDescent="0.15">
      <c r="C162" s="51">
        <v>46266</v>
      </c>
      <c r="D162" s="52">
        <v>50861</v>
      </c>
      <c r="E162" s="13">
        <v>151</v>
      </c>
      <c r="F162" s="53">
        <v>4595</v>
      </c>
      <c r="G162" s="115"/>
      <c r="H162" s="115"/>
      <c r="I162" s="97">
        <v>5487565982.1680403</v>
      </c>
      <c r="J162" s="97"/>
      <c r="K162" s="13">
        <v>4266822590.1682401</v>
      </c>
      <c r="L162" s="13">
        <v>2925368705.74333</v>
      </c>
      <c r="M162" s="13">
        <v>1559351637.1594701</v>
      </c>
    </row>
    <row r="163" spans="3:13" s="1" customFormat="1" ht="11.1" customHeight="1" x14ac:dyDescent="0.15">
      <c r="C163" s="51">
        <v>46266</v>
      </c>
      <c r="D163" s="52">
        <v>50891</v>
      </c>
      <c r="E163" s="13">
        <v>152</v>
      </c>
      <c r="F163" s="53">
        <v>4625</v>
      </c>
      <c r="G163" s="115"/>
      <c r="H163" s="115"/>
      <c r="I163" s="97">
        <v>5407154402.6933804</v>
      </c>
      <c r="J163" s="97"/>
      <c r="K163" s="13">
        <v>4197398104.3808398</v>
      </c>
      <c r="L163" s="13">
        <v>2870687741.7536502</v>
      </c>
      <c r="M163" s="13">
        <v>1523931645.7288201</v>
      </c>
    </row>
    <row r="164" spans="3:13" s="1" customFormat="1" ht="11.1" customHeight="1" x14ac:dyDescent="0.15">
      <c r="C164" s="51">
        <v>46266</v>
      </c>
      <c r="D164" s="52">
        <v>50922</v>
      </c>
      <c r="E164" s="13">
        <v>153</v>
      </c>
      <c r="F164" s="53">
        <v>4656</v>
      </c>
      <c r="G164" s="115"/>
      <c r="H164" s="115"/>
      <c r="I164" s="97">
        <v>5327649250.4065905</v>
      </c>
      <c r="J164" s="97"/>
      <c r="K164" s="13">
        <v>4128666419.6757398</v>
      </c>
      <c r="L164" s="13">
        <v>2816499513.8712401</v>
      </c>
      <c r="M164" s="13">
        <v>1488832474.2799301</v>
      </c>
    </row>
    <row r="165" spans="3:13" s="1" customFormat="1" ht="11.1" customHeight="1" x14ac:dyDescent="0.15">
      <c r="C165" s="51">
        <v>46266</v>
      </c>
      <c r="D165" s="52">
        <v>50952</v>
      </c>
      <c r="E165" s="13">
        <v>154</v>
      </c>
      <c r="F165" s="53">
        <v>4686</v>
      </c>
      <c r="G165" s="115"/>
      <c r="H165" s="115"/>
      <c r="I165" s="97">
        <v>5248445253.4395504</v>
      </c>
      <c r="J165" s="97"/>
      <c r="K165" s="13">
        <v>4060611140.1953602</v>
      </c>
      <c r="L165" s="13">
        <v>2763255573.7443199</v>
      </c>
      <c r="M165" s="13">
        <v>1454699503.37659</v>
      </c>
    </row>
    <row r="166" spans="3:13" s="1" customFormat="1" ht="11.1" customHeight="1" x14ac:dyDescent="0.15">
      <c r="C166" s="51">
        <v>46266</v>
      </c>
      <c r="D166" s="52">
        <v>50983</v>
      </c>
      <c r="E166" s="13">
        <v>155</v>
      </c>
      <c r="F166" s="53">
        <v>4717</v>
      </c>
      <c r="G166" s="115"/>
      <c r="H166" s="115"/>
      <c r="I166" s="97">
        <v>5169388307.7556801</v>
      </c>
      <c r="J166" s="97"/>
      <c r="K166" s="13">
        <v>3992663095.43718</v>
      </c>
      <c r="L166" s="13">
        <v>2710106834.27844</v>
      </c>
      <c r="M166" s="13">
        <v>1420676729.5035501</v>
      </c>
    </row>
    <row r="167" spans="3:13" s="1" customFormat="1" ht="11.1" customHeight="1" x14ac:dyDescent="0.15">
      <c r="C167" s="51">
        <v>46266</v>
      </c>
      <c r="D167" s="52">
        <v>51014</v>
      </c>
      <c r="E167" s="13">
        <v>156</v>
      </c>
      <c r="F167" s="53">
        <v>4748</v>
      </c>
      <c r="G167" s="115"/>
      <c r="H167" s="115"/>
      <c r="I167" s="97">
        <v>5091341767.0941496</v>
      </c>
      <c r="J167" s="97"/>
      <c r="K167" s="13">
        <v>3925712938.9912901</v>
      </c>
      <c r="L167" s="13">
        <v>2657886174.4935999</v>
      </c>
      <c r="M167" s="13">
        <v>1387400520.5144601</v>
      </c>
    </row>
    <row r="168" spans="3:13" s="1" customFormat="1" ht="11.1" customHeight="1" x14ac:dyDescent="0.15">
      <c r="C168" s="51">
        <v>46266</v>
      </c>
      <c r="D168" s="52">
        <v>51044</v>
      </c>
      <c r="E168" s="13">
        <v>157</v>
      </c>
      <c r="F168" s="53">
        <v>4778</v>
      </c>
      <c r="G168" s="115"/>
      <c r="H168" s="115"/>
      <c r="I168" s="97">
        <v>5014358876.5532303</v>
      </c>
      <c r="J168" s="97"/>
      <c r="K168" s="13">
        <v>3860008507.8618302</v>
      </c>
      <c r="L168" s="13">
        <v>2606969005.9945402</v>
      </c>
      <c r="M168" s="13">
        <v>1355243791.3808401</v>
      </c>
    </row>
    <row r="169" spans="3:13" s="1" customFormat="1" ht="11.1" customHeight="1" x14ac:dyDescent="0.15">
      <c r="C169" s="51">
        <v>46266</v>
      </c>
      <c r="D169" s="52">
        <v>51075</v>
      </c>
      <c r="E169" s="13">
        <v>158</v>
      </c>
      <c r="F169" s="53">
        <v>4809</v>
      </c>
      <c r="G169" s="115"/>
      <c r="H169" s="115"/>
      <c r="I169" s="97">
        <v>4938728519.3997803</v>
      </c>
      <c r="J169" s="97"/>
      <c r="K169" s="13">
        <v>3795340821.59832</v>
      </c>
      <c r="L169" s="13">
        <v>2556774819.6736102</v>
      </c>
      <c r="M169" s="13">
        <v>1323520457.5691099</v>
      </c>
    </row>
    <row r="170" spans="3:13" s="1" customFormat="1" ht="11.1" customHeight="1" x14ac:dyDescent="0.15">
      <c r="C170" s="51">
        <v>46266</v>
      </c>
      <c r="D170" s="52">
        <v>51105</v>
      </c>
      <c r="E170" s="13">
        <v>159</v>
      </c>
      <c r="F170" s="53">
        <v>4839</v>
      </c>
      <c r="G170" s="115"/>
      <c r="H170" s="115"/>
      <c r="I170" s="97">
        <v>4863686191.86693</v>
      </c>
      <c r="J170" s="97"/>
      <c r="K170" s="13">
        <v>3731536847.3031602</v>
      </c>
      <c r="L170" s="13">
        <v>2507605424.5022898</v>
      </c>
      <c r="M170" s="13">
        <v>1292746772.36692</v>
      </c>
    </row>
    <row r="171" spans="3:13" s="1" customFormat="1" ht="11.1" customHeight="1" x14ac:dyDescent="0.15">
      <c r="C171" s="51">
        <v>46266</v>
      </c>
      <c r="D171" s="52">
        <v>51136</v>
      </c>
      <c r="E171" s="13">
        <v>160</v>
      </c>
      <c r="F171" s="53">
        <v>4870</v>
      </c>
      <c r="G171" s="115"/>
      <c r="H171" s="115"/>
      <c r="I171" s="97">
        <v>4790532364.6028099</v>
      </c>
      <c r="J171" s="97"/>
      <c r="K171" s="13">
        <v>3669177704.3969898</v>
      </c>
      <c r="L171" s="13">
        <v>2459429086.63235</v>
      </c>
      <c r="M171" s="13">
        <v>1262540115.1539299</v>
      </c>
    </row>
    <row r="172" spans="3:13" s="1" customFormat="1" ht="11.1" customHeight="1" x14ac:dyDescent="0.15">
      <c r="C172" s="51">
        <v>46266</v>
      </c>
      <c r="D172" s="52">
        <v>51167</v>
      </c>
      <c r="E172" s="13">
        <v>161</v>
      </c>
      <c r="F172" s="53">
        <v>4901</v>
      </c>
      <c r="G172" s="115"/>
      <c r="H172" s="115"/>
      <c r="I172" s="97">
        <v>4718119761.6978102</v>
      </c>
      <c r="J172" s="97"/>
      <c r="K172" s="13">
        <v>3607586116.2444901</v>
      </c>
      <c r="L172" s="13">
        <v>2411994753.6834202</v>
      </c>
      <c r="M172" s="13">
        <v>1232945442.10604</v>
      </c>
    </row>
    <row r="173" spans="3:13" s="1" customFormat="1" ht="11.1" customHeight="1" x14ac:dyDescent="0.15">
      <c r="C173" s="51">
        <v>46266</v>
      </c>
      <c r="D173" s="52">
        <v>51196</v>
      </c>
      <c r="E173" s="13">
        <v>162</v>
      </c>
      <c r="F173" s="53">
        <v>4930</v>
      </c>
      <c r="G173" s="115"/>
      <c r="H173" s="115"/>
      <c r="I173" s="97">
        <v>4646180671.9465704</v>
      </c>
      <c r="J173" s="97"/>
      <c r="K173" s="13">
        <v>3546942775.53302</v>
      </c>
      <c r="L173" s="13">
        <v>2365806798.89077</v>
      </c>
      <c r="M173" s="13">
        <v>1204543042.65009</v>
      </c>
    </row>
    <row r="174" spans="3:13" s="1" customFormat="1" ht="11.1" customHeight="1" x14ac:dyDescent="0.15">
      <c r="C174" s="51">
        <v>46266</v>
      </c>
      <c r="D174" s="52">
        <v>51227</v>
      </c>
      <c r="E174" s="13">
        <v>163</v>
      </c>
      <c r="F174" s="53">
        <v>4961</v>
      </c>
      <c r="G174" s="115"/>
      <c r="H174" s="115"/>
      <c r="I174" s="97">
        <v>4575404225.5562601</v>
      </c>
      <c r="J174" s="97"/>
      <c r="K174" s="13">
        <v>3486987062.2548199</v>
      </c>
      <c r="L174" s="13">
        <v>2319901376.5107799</v>
      </c>
      <c r="M174" s="13">
        <v>1176167541.6396401</v>
      </c>
    </row>
    <row r="175" spans="3:13" s="1" customFormat="1" ht="11.1" customHeight="1" x14ac:dyDescent="0.15">
      <c r="C175" s="51">
        <v>46266</v>
      </c>
      <c r="D175" s="52">
        <v>51257</v>
      </c>
      <c r="E175" s="13">
        <v>164</v>
      </c>
      <c r="F175" s="53">
        <v>4991</v>
      </c>
      <c r="G175" s="115"/>
      <c r="H175" s="115"/>
      <c r="I175" s="97">
        <v>4505065892.2009602</v>
      </c>
      <c r="J175" s="97"/>
      <c r="K175" s="13">
        <v>3427745543.8568401</v>
      </c>
      <c r="L175" s="13">
        <v>2274874951.7441902</v>
      </c>
      <c r="M175" s="13">
        <v>1148611816.3942499</v>
      </c>
    </row>
    <row r="176" spans="3:13" s="1" customFormat="1" ht="11.1" customHeight="1" x14ac:dyDescent="0.15">
      <c r="C176" s="51">
        <v>46266</v>
      </c>
      <c r="D176" s="52">
        <v>51288</v>
      </c>
      <c r="E176" s="13">
        <v>165</v>
      </c>
      <c r="F176" s="53">
        <v>5022</v>
      </c>
      <c r="G176" s="115"/>
      <c r="H176" s="115"/>
      <c r="I176" s="97">
        <v>4435415948.18433</v>
      </c>
      <c r="J176" s="97"/>
      <c r="K176" s="13">
        <v>3369027533.05129</v>
      </c>
      <c r="L176" s="13">
        <v>2230219490.82411</v>
      </c>
      <c r="M176" s="13">
        <v>1121295237.45152</v>
      </c>
    </row>
    <row r="177" spans="3:13" s="1" customFormat="1" ht="11.1" customHeight="1" x14ac:dyDescent="0.15">
      <c r="C177" s="51">
        <v>46266</v>
      </c>
      <c r="D177" s="52">
        <v>51318</v>
      </c>
      <c r="E177" s="13">
        <v>166</v>
      </c>
      <c r="F177" s="53">
        <v>5052</v>
      </c>
      <c r="G177" s="115"/>
      <c r="H177" s="115"/>
      <c r="I177" s="97">
        <v>4365750493.2537603</v>
      </c>
      <c r="J177" s="97"/>
      <c r="K177" s="13">
        <v>3310668362.5584998</v>
      </c>
      <c r="L177" s="13">
        <v>2186192966.2319398</v>
      </c>
      <c r="M177" s="13">
        <v>1094654197.4814899</v>
      </c>
    </row>
    <row r="178" spans="3:13" s="1" customFormat="1" ht="11.1" customHeight="1" x14ac:dyDescent="0.15">
      <c r="C178" s="51">
        <v>46266</v>
      </c>
      <c r="D178" s="52">
        <v>51349</v>
      </c>
      <c r="E178" s="13">
        <v>167</v>
      </c>
      <c r="F178" s="53">
        <v>5083</v>
      </c>
      <c r="G178" s="115"/>
      <c r="H178" s="115"/>
      <c r="I178" s="97">
        <v>4297487219.0464897</v>
      </c>
      <c r="J178" s="97"/>
      <c r="K178" s="13">
        <v>3253375109.37502</v>
      </c>
      <c r="L178" s="13">
        <v>2142895765.3616099</v>
      </c>
      <c r="M178" s="13">
        <v>1068430113.97611</v>
      </c>
    </row>
    <row r="179" spans="3:13" s="1" customFormat="1" ht="11.1" customHeight="1" x14ac:dyDescent="0.15">
      <c r="C179" s="51">
        <v>46266</v>
      </c>
      <c r="D179" s="52">
        <v>51380</v>
      </c>
      <c r="E179" s="13">
        <v>168</v>
      </c>
      <c r="F179" s="53">
        <v>5114</v>
      </c>
      <c r="G179" s="115"/>
      <c r="H179" s="115"/>
      <c r="I179" s="97">
        <v>4229602334.2666998</v>
      </c>
      <c r="J179" s="97"/>
      <c r="K179" s="13">
        <v>3196552650.2505202</v>
      </c>
      <c r="L179" s="13">
        <v>2100113960.3927701</v>
      </c>
      <c r="M179" s="13">
        <v>1042664422.83689</v>
      </c>
    </row>
    <row r="180" spans="3:13" s="1" customFormat="1" ht="11.1" customHeight="1" x14ac:dyDescent="0.15">
      <c r="C180" s="51">
        <v>46266</v>
      </c>
      <c r="D180" s="52">
        <v>51410</v>
      </c>
      <c r="E180" s="13">
        <v>169</v>
      </c>
      <c r="F180" s="53">
        <v>5144</v>
      </c>
      <c r="G180" s="115"/>
      <c r="H180" s="115"/>
      <c r="I180" s="97">
        <v>4162804513.0324798</v>
      </c>
      <c r="J180" s="97"/>
      <c r="K180" s="13">
        <v>3140905731.8063002</v>
      </c>
      <c r="L180" s="13">
        <v>2058475342.75664</v>
      </c>
      <c r="M180" s="13">
        <v>1017802341.93637</v>
      </c>
    </row>
    <row r="181" spans="3:13" s="1" customFormat="1" ht="11.1" customHeight="1" x14ac:dyDescent="0.15">
      <c r="C181" s="51">
        <v>46266</v>
      </c>
      <c r="D181" s="52">
        <v>51441</v>
      </c>
      <c r="E181" s="13">
        <v>170</v>
      </c>
      <c r="F181" s="53">
        <v>5175</v>
      </c>
      <c r="G181" s="115"/>
      <c r="H181" s="115"/>
      <c r="I181" s="97">
        <v>4096782855.7377801</v>
      </c>
      <c r="J181" s="97"/>
      <c r="K181" s="13">
        <v>3085848565.9517598</v>
      </c>
      <c r="L181" s="13">
        <v>2017248818.6808801</v>
      </c>
      <c r="M181" s="13">
        <v>993193494.00578594</v>
      </c>
    </row>
    <row r="182" spans="3:13" s="1" customFormat="1" ht="11.1" customHeight="1" x14ac:dyDescent="0.15">
      <c r="C182" s="51">
        <v>46266</v>
      </c>
      <c r="D182" s="52">
        <v>51471</v>
      </c>
      <c r="E182" s="13">
        <v>171</v>
      </c>
      <c r="F182" s="53">
        <v>5205</v>
      </c>
      <c r="G182" s="115"/>
      <c r="H182" s="115"/>
      <c r="I182" s="97">
        <v>4031288887.5696998</v>
      </c>
      <c r="J182" s="97"/>
      <c r="K182" s="13">
        <v>3031531925.2993598</v>
      </c>
      <c r="L182" s="13">
        <v>1976863912.60988</v>
      </c>
      <c r="M182" s="13">
        <v>969320177.46497202</v>
      </c>
    </row>
    <row r="183" spans="3:13" s="1" customFormat="1" ht="11.1" customHeight="1" x14ac:dyDescent="0.15">
      <c r="C183" s="51">
        <v>46266</v>
      </c>
      <c r="D183" s="52">
        <v>51502</v>
      </c>
      <c r="E183" s="13">
        <v>172</v>
      </c>
      <c r="F183" s="53">
        <v>5236</v>
      </c>
      <c r="G183" s="115"/>
      <c r="H183" s="115"/>
      <c r="I183" s="97">
        <v>3966426970.0524402</v>
      </c>
      <c r="J183" s="97"/>
      <c r="K183" s="13">
        <v>2977696745.74541</v>
      </c>
      <c r="L183" s="13">
        <v>1936819667.3896301</v>
      </c>
      <c r="M183" s="13">
        <v>945662757.31676197</v>
      </c>
    </row>
    <row r="184" spans="3:13" s="1" customFormat="1" ht="11.1" customHeight="1" x14ac:dyDescent="0.15">
      <c r="C184" s="51">
        <v>46266</v>
      </c>
      <c r="D184" s="52">
        <v>51533</v>
      </c>
      <c r="E184" s="13">
        <v>173</v>
      </c>
      <c r="F184" s="53">
        <v>5267</v>
      </c>
      <c r="G184" s="115"/>
      <c r="H184" s="115"/>
      <c r="I184" s="97">
        <v>3901816638.8024998</v>
      </c>
      <c r="J184" s="97"/>
      <c r="K184" s="13">
        <v>2924224014.1942601</v>
      </c>
      <c r="L184" s="13">
        <v>1897201469.4507</v>
      </c>
      <c r="M184" s="13">
        <v>922395490.68135202</v>
      </c>
    </row>
    <row r="185" spans="3:13" s="1" customFormat="1" ht="11.1" customHeight="1" x14ac:dyDescent="0.15">
      <c r="C185" s="51">
        <v>46266</v>
      </c>
      <c r="D185" s="52">
        <v>51561</v>
      </c>
      <c r="E185" s="13">
        <v>174</v>
      </c>
      <c r="F185" s="53">
        <v>5295</v>
      </c>
      <c r="G185" s="115"/>
      <c r="H185" s="115"/>
      <c r="I185" s="97">
        <v>3837506050.0852098</v>
      </c>
      <c r="J185" s="97"/>
      <c r="K185" s="13">
        <v>2871620064.03548</v>
      </c>
      <c r="L185" s="13">
        <v>1858792486.4242001</v>
      </c>
      <c r="M185" s="13">
        <v>900263491.15801203</v>
      </c>
    </row>
    <row r="186" spans="3:13" s="1" customFormat="1" ht="11.1" customHeight="1" x14ac:dyDescent="0.15">
      <c r="C186" s="51">
        <v>46266</v>
      </c>
      <c r="D186" s="52">
        <v>51592</v>
      </c>
      <c r="E186" s="13">
        <v>175</v>
      </c>
      <c r="F186" s="53">
        <v>5326</v>
      </c>
      <c r="G186" s="115"/>
      <c r="H186" s="115"/>
      <c r="I186" s="97">
        <v>3774004941.8192101</v>
      </c>
      <c r="J186" s="97"/>
      <c r="K186" s="13">
        <v>2819312062.4167199</v>
      </c>
      <c r="L186" s="13">
        <v>1820292465.9363401</v>
      </c>
      <c r="M186" s="13">
        <v>877882761.63176501</v>
      </c>
    </row>
    <row r="187" spans="3:13" s="1" customFormat="1" ht="11.1" customHeight="1" x14ac:dyDescent="0.15">
      <c r="C187" s="51">
        <v>46266</v>
      </c>
      <c r="D187" s="52">
        <v>51622</v>
      </c>
      <c r="E187" s="13">
        <v>176</v>
      </c>
      <c r="F187" s="53">
        <v>5356</v>
      </c>
      <c r="G187" s="115"/>
      <c r="H187" s="115"/>
      <c r="I187" s="97">
        <v>3710966108.1019502</v>
      </c>
      <c r="J187" s="97"/>
      <c r="K187" s="13">
        <v>2767669535.2539301</v>
      </c>
      <c r="L187" s="13">
        <v>1782551240.4354601</v>
      </c>
      <c r="M187" s="13">
        <v>856157086.62503004</v>
      </c>
    </row>
    <row r="188" spans="3:13" s="1" customFormat="1" ht="11.1" customHeight="1" x14ac:dyDescent="0.15">
      <c r="C188" s="51">
        <v>46266</v>
      </c>
      <c r="D188" s="52">
        <v>51653</v>
      </c>
      <c r="E188" s="13">
        <v>177</v>
      </c>
      <c r="F188" s="53">
        <v>5387</v>
      </c>
      <c r="G188" s="115"/>
      <c r="H188" s="115"/>
      <c r="I188" s="97">
        <v>3648673958.1216502</v>
      </c>
      <c r="J188" s="97"/>
      <c r="K188" s="13">
        <v>2716596153.1066298</v>
      </c>
      <c r="L188" s="13">
        <v>1745207069.8682201</v>
      </c>
      <c r="M188" s="13">
        <v>834670407.55517197</v>
      </c>
    </row>
    <row r="189" spans="3:13" s="1" customFormat="1" ht="11.1" customHeight="1" x14ac:dyDescent="0.15">
      <c r="C189" s="51">
        <v>46266</v>
      </c>
      <c r="D189" s="52">
        <v>51683</v>
      </c>
      <c r="E189" s="13">
        <v>178</v>
      </c>
      <c r="F189" s="53">
        <v>5417</v>
      </c>
      <c r="G189" s="115"/>
      <c r="H189" s="115"/>
      <c r="I189" s="97">
        <v>3587229444.8668499</v>
      </c>
      <c r="J189" s="97"/>
      <c r="K189" s="13">
        <v>2666464097.32583</v>
      </c>
      <c r="L189" s="13">
        <v>1708784870.26278</v>
      </c>
      <c r="M189" s="13">
        <v>813900895.20877802</v>
      </c>
    </row>
    <row r="190" spans="3:13" s="1" customFormat="1" ht="11.1" customHeight="1" x14ac:dyDescent="0.15">
      <c r="C190" s="51">
        <v>46266</v>
      </c>
      <c r="D190" s="52">
        <v>51714</v>
      </c>
      <c r="E190" s="13">
        <v>179</v>
      </c>
      <c r="F190" s="53">
        <v>5448</v>
      </c>
      <c r="G190" s="115"/>
      <c r="H190" s="115"/>
      <c r="I190" s="97">
        <v>3526570779.0110102</v>
      </c>
      <c r="J190" s="97"/>
      <c r="K190" s="13">
        <v>2616929171.8820901</v>
      </c>
      <c r="L190" s="13">
        <v>1672775699.89393</v>
      </c>
      <c r="M190" s="13">
        <v>793374918.28223097</v>
      </c>
    </row>
    <row r="191" spans="3:13" s="1" customFormat="1" ht="11.1" customHeight="1" x14ac:dyDescent="0.15">
      <c r="C191" s="51">
        <v>46266</v>
      </c>
      <c r="D191" s="52">
        <v>51745</v>
      </c>
      <c r="E191" s="13">
        <v>180</v>
      </c>
      <c r="F191" s="53">
        <v>5479</v>
      </c>
      <c r="G191" s="115"/>
      <c r="H191" s="115"/>
      <c r="I191" s="97">
        <v>3466675769.2142501</v>
      </c>
      <c r="J191" s="97"/>
      <c r="K191" s="13">
        <v>2568120323.63904</v>
      </c>
      <c r="L191" s="13">
        <v>1637401572.5360701</v>
      </c>
      <c r="M191" s="13">
        <v>773308134.10759699</v>
      </c>
    </row>
    <row r="192" spans="3:13" s="1" customFormat="1" ht="11.1" customHeight="1" x14ac:dyDescent="0.15">
      <c r="C192" s="51">
        <v>46266</v>
      </c>
      <c r="D192" s="52">
        <v>51775</v>
      </c>
      <c r="E192" s="13">
        <v>181</v>
      </c>
      <c r="F192" s="53">
        <v>5509</v>
      </c>
      <c r="G192" s="115"/>
      <c r="H192" s="115"/>
      <c r="I192" s="97">
        <v>3407252708.63732</v>
      </c>
      <c r="J192" s="97"/>
      <c r="K192" s="13">
        <v>2519956527.43888</v>
      </c>
      <c r="L192" s="13">
        <v>1602738433.37659</v>
      </c>
      <c r="M192" s="13">
        <v>753834674.51149797</v>
      </c>
    </row>
    <row r="193" spans="3:13" s="1" customFormat="1" ht="11.1" customHeight="1" x14ac:dyDescent="0.15">
      <c r="C193" s="51">
        <v>46266</v>
      </c>
      <c r="D193" s="52">
        <v>51806</v>
      </c>
      <c r="E193" s="13">
        <v>182</v>
      </c>
      <c r="F193" s="53">
        <v>5540</v>
      </c>
      <c r="G193" s="115"/>
      <c r="H193" s="115"/>
      <c r="I193" s="97">
        <v>3348165973.8892899</v>
      </c>
      <c r="J193" s="97"/>
      <c r="K193" s="13">
        <v>2472056888.66783</v>
      </c>
      <c r="L193" s="13">
        <v>1568274772.3827</v>
      </c>
      <c r="M193" s="13">
        <v>734500734.81212604</v>
      </c>
    </row>
    <row r="194" spans="3:13" s="1" customFormat="1" ht="11.1" customHeight="1" x14ac:dyDescent="0.15">
      <c r="C194" s="51">
        <v>46266</v>
      </c>
      <c r="D194" s="52">
        <v>51836</v>
      </c>
      <c r="E194" s="13">
        <v>183</v>
      </c>
      <c r="F194" s="53">
        <v>5570</v>
      </c>
      <c r="G194" s="115"/>
      <c r="H194" s="115"/>
      <c r="I194" s="97">
        <v>3290161262.8141899</v>
      </c>
      <c r="J194" s="97"/>
      <c r="K194" s="13">
        <v>2425242819.88131</v>
      </c>
      <c r="L194" s="13">
        <v>1534789043.96731</v>
      </c>
      <c r="M194" s="13">
        <v>715871136.12748206</v>
      </c>
    </row>
    <row r="195" spans="3:13" s="1" customFormat="1" ht="11.1" customHeight="1" x14ac:dyDescent="0.15">
      <c r="C195" s="51">
        <v>46266</v>
      </c>
      <c r="D195" s="52">
        <v>51867</v>
      </c>
      <c r="E195" s="13">
        <v>184</v>
      </c>
      <c r="F195" s="53">
        <v>5601</v>
      </c>
      <c r="G195" s="115"/>
      <c r="H195" s="115"/>
      <c r="I195" s="97">
        <v>3232954910.8364201</v>
      </c>
      <c r="J195" s="97"/>
      <c r="K195" s="13">
        <v>2379033017.1303501</v>
      </c>
      <c r="L195" s="13">
        <v>1501716750.8326499</v>
      </c>
      <c r="M195" s="13">
        <v>697478470.29525399</v>
      </c>
    </row>
    <row r="196" spans="3:13" s="1" customFormat="1" ht="11.1" customHeight="1" x14ac:dyDescent="0.15">
      <c r="C196" s="51">
        <v>46266</v>
      </c>
      <c r="D196" s="52">
        <v>51898</v>
      </c>
      <c r="E196" s="13">
        <v>185</v>
      </c>
      <c r="F196" s="53">
        <v>5632</v>
      </c>
      <c r="G196" s="115"/>
      <c r="H196" s="115"/>
      <c r="I196" s="97">
        <v>3176426780.8348098</v>
      </c>
      <c r="J196" s="97"/>
      <c r="K196" s="13">
        <v>2333471224.6601701</v>
      </c>
      <c r="L196" s="13">
        <v>1469210753.3150499</v>
      </c>
      <c r="M196" s="13">
        <v>679490672.05823803</v>
      </c>
    </row>
    <row r="197" spans="3:13" s="1" customFormat="1" ht="11.1" customHeight="1" x14ac:dyDescent="0.15">
      <c r="C197" s="51">
        <v>46266</v>
      </c>
      <c r="D197" s="52">
        <v>51926</v>
      </c>
      <c r="E197" s="13">
        <v>186</v>
      </c>
      <c r="F197" s="53">
        <v>5660</v>
      </c>
      <c r="G197" s="115"/>
      <c r="H197" s="115"/>
      <c r="I197" s="97">
        <v>3120284456.7009501</v>
      </c>
      <c r="J197" s="97"/>
      <c r="K197" s="13">
        <v>2288716030.5998702</v>
      </c>
      <c r="L197" s="13">
        <v>1437721198.5605099</v>
      </c>
      <c r="M197" s="13">
        <v>662382863.56937397</v>
      </c>
    </row>
    <row r="198" spans="3:13" s="1" customFormat="1" ht="11.1" customHeight="1" x14ac:dyDescent="0.15">
      <c r="C198" s="51">
        <v>46266</v>
      </c>
      <c r="D198" s="52">
        <v>51957</v>
      </c>
      <c r="E198" s="13">
        <v>187</v>
      </c>
      <c r="F198" s="53">
        <v>5691</v>
      </c>
      <c r="G198" s="115"/>
      <c r="H198" s="115"/>
      <c r="I198" s="97">
        <v>3064337557.8507199</v>
      </c>
      <c r="J198" s="97"/>
      <c r="K198" s="13">
        <v>2243866976.2749</v>
      </c>
      <c r="L198" s="13">
        <v>1405963235.8993499</v>
      </c>
      <c r="M198" s="13">
        <v>645007844.12259698</v>
      </c>
    </row>
    <row r="199" spans="3:13" s="1" customFormat="1" ht="11.1" customHeight="1" x14ac:dyDescent="0.15">
      <c r="C199" s="51">
        <v>46266</v>
      </c>
      <c r="D199" s="52">
        <v>51987</v>
      </c>
      <c r="E199" s="13">
        <v>188</v>
      </c>
      <c r="F199" s="53">
        <v>5721</v>
      </c>
      <c r="G199" s="115"/>
      <c r="H199" s="115"/>
      <c r="I199" s="97">
        <v>3009039789.7839499</v>
      </c>
      <c r="J199" s="97"/>
      <c r="K199" s="13">
        <v>2199758445.9685102</v>
      </c>
      <c r="L199" s="13">
        <v>1374933263.1741099</v>
      </c>
      <c r="M199" s="13">
        <v>628186695.13908195</v>
      </c>
    </row>
    <row r="200" spans="3:13" s="1" customFormat="1" ht="11.1" customHeight="1" x14ac:dyDescent="0.15">
      <c r="C200" s="51">
        <v>46266</v>
      </c>
      <c r="D200" s="52">
        <v>52018</v>
      </c>
      <c r="E200" s="13">
        <v>189</v>
      </c>
      <c r="F200" s="53">
        <v>5752</v>
      </c>
      <c r="G200" s="115"/>
      <c r="H200" s="115"/>
      <c r="I200" s="97">
        <v>2954168141.9356999</v>
      </c>
      <c r="J200" s="97"/>
      <c r="K200" s="13">
        <v>2155981612.5532999</v>
      </c>
      <c r="L200" s="13">
        <v>1344143915.40431</v>
      </c>
      <c r="M200" s="13">
        <v>611518366.270576</v>
      </c>
    </row>
    <row r="201" spans="3:13" s="1" customFormat="1" ht="11.1" customHeight="1" x14ac:dyDescent="0.15">
      <c r="C201" s="51">
        <v>46266</v>
      </c>
      <c r="D201" s="52">
        <v>52048</v>
      </c>
      <c r="E201" s="13">
        <v>190</v>
      </c>
      <c r="F201" s="53">
        <v>5782</v>
      </c>
      <c r="G201" s="115"/>
      <c r="H201" s="115"/>
      <c r="I201" s="97">
        <v>2899860712.2687702</v>
      </c>
      <c r="J201" s="97"/>
      <c r="K201" s="13">
        <v>2112873717.0286701</v>
      </c>
      <c r="L201" s="13">
        <v>1314026203.9584601</v>
      </c>
      <c r="M201" s="13">
        <v>595365745.80681896</v>
      </c>
    </row>
    <row r="202" spans="3:13" s="1" customFormat="1" ht="11.1" customHeight="1" x14ac:dyDescent="0.15">
      <c r="C202" s="51">
        <v>46266</v>
      </c>
      <c r="D202" s="52">
        <v>52079</v>
      </c>
      <c r="E202" s="13">
        <v>191</v>
      </c>
      <c r="F202" s="53">
        <v>5813</v>
      </c>
      <c r="G202" s="115"/>
      <c r="H202" s="115"/>
      <c r="I202" s="97">
        <v>2846171483.99017</v>
      </c>
      <c r="J202" s="97"/>
      <c r="K202" s="13">
        <v>2070237851.45859</v>
      </c>
      <c r="L202" s="13">
        <v>1284235949.1907599</v>
      </c>
      <c r="M202" s="13">
        <v>579403695.04510295</v>
      </c>
    </row>
    <row r="203" spans="3:13" s="1" customFormat="1" ht="11.1" customHeight="1" x14ac:dyDescent="0.15">
      <c r="C203" s="51">
        <v>46266</v>
      </c>
      <c r="D203" s="52">
        <v>52110</v>
      </c>
      <c r="E203" s="13">
        <v>192</v>
      </c>
      <c r="F203" s="53">
        <v>5844</v>
      </c>
      <c r="G203" s="115"/>
      <c r="H203" s="115"/>
      <c r="I203" s="97">
        <v>2793002748.0908198</v>
      </c>
      <c r="J203" s="97"/>
      <c r="K203" s="13">
        <v>2028118486.7492199</v>
      </c>
      <c r="L203" s="13">
        <v>1254908308.3891499</v>
      </c>
      <c r="M203" s="13">
        <v>563774011.18733895</v>
      </c>
    </row>
    <row r="204" spans="3:13" s="1" customFormat="1" ht="11.1" customHeight="1" x14ac:dyDescent="0.15">
      <c r="C204" s="51">
        <v>46266</v>
      </c>
      <c r="D204" s="52">
        <v>52140</v>
      </c>
      <c r="E204" s="13">
        <v>193</v>
      </c>
      <c r="F204" s="53">
        <v>5874</v>
      </c>
      <c r="G204" s="115"/>
      <c r="H204" s="115"/>
      <c r="I204" s="97">
        <v>2740027334.9956398</v>
      </c>
      <c r="J204" s="97"/>
      <c r="K204" s="13">
        <v>1986384952.1293199</v>
      </c>
      <c r="L204" s="13">
        <v>1226060369.4797399</v>
      </c>
      <c r="M204" s="13">
        <v>548556032.63219905</v>
      </c>
    </row>
    <row r="205" spans="3:13" s="1" customFormat="1" ht="11.1" customHeight="1" x14ac:dyDescent="0.15">
      <c r="C205" s="51">
        <v>46266</v>
      </c>
      <c r="D205" s="52">
        <v>52171</v>
      </c>
      <c r="E205" s="13">
        <v>194</v>
      </c>
      <c r="F205" s="53">
        <v>5905</v>
      </c>
      <c r="G205" s="115"/>
      <c r="H205" s="115"/>
      <c r="I205" s="97">
        <v>2687868346.5124898</v>
      </c>
      <c r="J205" s="97"/>
      <c r="K205" s="13">
        <v>1945267330.0360701</v>
      </c>
      <c r="L205" s="13">
        <v>1197627677.5543399</v>
      </c>
      <c r="M205" s="13">
        <v>533565308.11798799</v>
      </c>
    </row>
    <row r="206" spans="3:13" s="1" customFormat="1" ht="11.1" customHeight="1" x14ac:dyDescent="0.15">
      <c r="C206" s="51">
        <v>46266</v>
      </c>
      <c r="D206" s="52">
        <v>52201</v>
      </c>
      <c r="E206" s="13">
        <v>195</v>
      </c>
      <c r="F206" s="53">
        <v>5935</v>
      </c>
      <c r="G206" s="115"/>
      <c r="H206" s="115"/>
      <c r="I206" s="97">
        <v>2636041697.5254898</v>
      </c>
      <c r="J206" s="97"/>
      <c r="K206" s="13">
        <v>1904627875.7733901</v>
      </c>
      <c r="L206" s="13">
        <v>1169721398.1055601</v>
      </c>
      <c r="M206" s="13">
        <v>518996319.98136801</v>
      </c>
    </row>
    <row r="207" spans="3:13" s="1" customFormat="1" ht="11.1" customHeight="1" x14ac:dyDescent="0.15">
      <c r="C207" s="51">
        <v>46266</v>
      </c>
      <c r="D207" s="52">
        <v>52232</v>
      </c>
      <c r="E207" s="13">
        <v>196</v>
      </c>
      <c r="F207" s="53">
        <v>5966</v>
      </c>
      <c r="G207" s="115"/>
      <c r="H207" s="115"/>
      <c r="I207" s="97">
        <v>2584483825.7016401</v>
      </c>
      <c r="J207" s="97"/>
      <c r="K207" s="13">
        <v>1864208389.90538</v>
      </c>
      <c r="L207" s="13">
        <v>1141986183.22597</v>
      </c>
      <c r="M207" s="13">
        <v>504544310.00594097</v>
      </c>
    </row>
    <row r="208" spans="3:13" s="1" customFormat="1" ht="11.1" customHeight="1" x14ac:dyDescent="0.15">
      <c r="C208" s="51">
        <v>46266</v>
      </c>
      <c r="D208" s="52">
        <v>52263</v>
      </c>
      <c r="E208" s="13">
        <v>197</v>
      </c>
      <c r="F208" s="53">
        <v>5997</v>
      </c>
      <c r="G208" s="115"/>
      <c r="H208" s="115"/>
      <c r="I208" s="97">
        <v>2533180425.0355501</v>
      </c>
      <c r="J208" s="97"/>
      <c r="K208" s="13">
        <v>1824103774.65328</v>
      </c>
      <c r="L208" s="13">
        <v>1114576869.91381</v>
      </c>
      <c r="M208" s="13">
        <v>490348791.26967102</v>
      </c>
    </row>
    <row r="209" spans="3:13" s="1" customFormat="1" ht="11.1" customHeight="1" x14ac:dyDescent="0.15">
      <c r="C209" s="51">
        <v>46266</v>
      </c>
      <c r="D209" s="52">
        <v>52291</v>
      </c>
      <c r="E209" s="13">
        <v>198</v>
      </c>
      <c r="F209" s="53">
        <v>6025</v>
      </c>
      <c r="G209" s="115"/>
      <c r="H209" s="115"/>
      <c r="I209" s="97">
        <v>2482346309.7038898</v>
      </c>
      <c r="J209" s="97"/>
      <c r="K209" s="13">
        <v>1784760357.7995801</v>
      </c>
      <c r="L209" s="13">
        <v>1088031606.1842401</v>
      </c>
      <c r="M209" s="13">
        <v>476838820.97177202</v>
      </c>
    </row>
    <row r="210" spans="3:13" s="1" customFormat="1" ht="11.1" customHeight="1" x14ac:dyDescent="0.15">
      <c r="C210" s="51">
        <v>46266</v>
      </c>
      <c r="D210" s="52">
        <v>52322</v>
      </c>
      <c r="E210" s="13">
        <v>199</v>
      </c>
      <c r="F210" s="53">
        <v>6056</v>
      </c>
      <c r="G210" s="115"/>
      <c r="H210" s="115"/>
      <c r="I210" s="97">
        <v>2431733615.1314502</v>
      </c>
      <c r="J210" s="97"/>
      <c r="K210" s="13">
        <v>1745405415.0967</v>
      </c>
      <c r="L210" s="13">
        <v>1061333841.29458</v>
      </c>
      <c r="M210" s="13">
        <v>463168191.208749</v>
      </c>
    </row>
    <row r="211" spans="3:13" s="1" customFormat="1" ht="11.1" customHeight="1" x14ac:dyDescent="0.15">
      <c r="C211" s="51">
        <v>46266</v>
      </c>
      <c r="D211" s="52">
        <v>52352</v>
      </c>
      <c r="E211" s="13">
        <v>200</v>
      </c>
      <c r="F211" s="53">
        <v>6086</v>
      </c>
      <c r="G211" s="115"/>
      <c r="H211" s="115"/>
      <c r="I211" s="97">
        <v>2381394795.9780202</v>
      </c>
      <c r="J211" s="97"/>
      <c r="K211" s="13">
        <v>1706468521.04143</v>
      </c>
      <c r="L211" s="13">
        <v>1035103415.9541399</v>
      </c>
      <c r="M211" s="13">
        <v>449869488.450055</v>
      </c>
    </row>
    <row r="212" spans="3:13" s="1" customFormat="1" ht="11.1" customHeight="1" x14ac:dyDescent="0.15">
      <c r="C212" s="51">
        <v>46266</v>
      </c>
      <c r="D212" s="52">
        <v>52383</v>
      </c>
      <c r="E212" s="13">
        <v>201</v>
      </c>
      <c r="F212" s="53">
        <v>6117</v>
      </c>
      <c r="G212" s="115"/>
      <c r="H212" s="115"/>
      <c r="I212" s="97">
        <v>2331328470.6197701</v>
      </c>
      <c r="J212" s="97"/>
      <c r="K212" s="13">
        <v>1667758364.6682501</v>
      </c>
      <c r="L212" s="13">
        <v>1009049986.44183</v>
      </c>
      <c r="M212" s="13">
        <v>436688844.39824998</v>
      </c>
    </row>
    <row r="213" spans="3:13" s="1" customFormat="1" ht="11.1" customHeight="1" x14ac:dyDescent="0.15">
      <c r="C213" s="51">
        <v>46266</v>
      </c>
      <c r="D213" s="52">
        <v>52413</v>
      </c>
      <c r="E213" s="13">
        <v>202</v>
      </c>
      <c r="F213" s="53">
        <v>6147</v>
      </c>
      <c r="G213" s="115"/>
      <c r="H213" s="115"/>
      <c r="I213" s="97">
        <v>2281652907.2410102</v>
      </c>
      <c r="J213" s="97"/>
      <c r="K213" s="13">
        <v>1629542903.4339199</v>
      </c>
      <c r="L213" s="13">
        <v>983501711.32858801</v>
      </c>
      <c r="M213" s="13">
        <v>423887510.01286501</v>
      </c>
    </row>
    <row r="214" spans="3:13" s="1" customFormat="1" ht="11.1" customHeight="1" x14ac:dyDescent="0.15">
      <c r="C214" s="51">
        <v>46266</v>
      </c>
      <c r="D214" s="52">
        <v>52444</v>
      </c>
      <c r="E214" s="13">
        <v>203</v>
      </c>
      <c r="F214" s="53">
        <v>6178</v>
      </c>
      <c r="G214" s="115"/>
      <c r="H214" s="115"/>
      <c r="I214" s="97">
        <v>2232331292.81564</v>
      </c>
      <c r="J214" s="97"/>
      <c r="K214" s="13">
        <v>1591613619.65782</v>
      </c>
      <c r="L214" s="13">
        <v>958166671.285689</v>
      </c>
      <c r="M214" s="13">
        <v>411219007.07827199</v>
      </c>
    </row>
    <row r="215" spans="3:13" s="1" customFormat="1" ht="11.1" customHeight="1" x14ac:dyDescent="0.15">
      <c r="C215" s="51">
        <v>46266</v>
      </c>
      <c r="D215" s="52">
        <v>52475</v>
      </c>
      <c r="E215" s="13">
        <v>204</v>
      </c>
      <c r="F215" s="53">
        <v>6209</v>
      </c>
      <c r="G215" s="115"/>
      <c r="H215" s="115"/>
      <c r="I215" s="97">
        <v>2183441532.6631799</v>
      </c>
      <c r="J215" s="97"/>
      <c r="K215" s="13">
        <v>1554115692.37537</v>
      </c>
      <c r="L215" s="13">
        <v>933213154.82468498</v>
      </c>
      <c r="M215" s="13">
        <v>398813261.68823802</v>
      </c>
    </row>
    <row r="216" spans="3:13" s="1" customFormat="1" ht="11.1" customHeight="1" x14ac:dyDescent="0.15">
      <c r="C216" s="51">
        <v>46266</v>
      </c>
      <c r="D216" s="52">
        <v>52505</v>
      </c>
      <c r="E216" s="13">
        <v>205</v>
      </c>
      <c r="F216" s="53">
        <v>6239</v>
      </c>
      <c r="G216" s="115"/>
      <c r="H216" s="115"/>
      <c r="I216" s="97">
        <v>2134611664.8463099</v>
      </c>
      <c r="J216" s="97"/>
      <c r="K216" s="13">
        <v>1516866001.5957401</v>
      </c>
      <c r="L216" s="13">
        <v>908603679.228966</v>
      </c>
      <c r="M216" s="13">
        <v>386704578.32390201</v>
      </c>
    </row>
    <row r="217" spans="3:13" s="1" customFormat="1" ht="11.1" customHeight="1" x14ac:dyDescent="0.15">
      <c r="C217" s="51">
        <v>46266</v>
      </c>
      <c r="D217" s="52">
        <v>52536</v>
      </c>
      <c r="E217" s="13">
        <v>206</v>
      </c>
      <c r="F217" s="53">
        <v>6270</v>
      </c>
      <c r="G217" s="115"/>
      <c r="H217" s="115"/>
      <c r="I217" s="97">
        <v>2085585658.3292301</v>
      </c>
      <c r="J217" s="97"/>
      <c r="K217" s="13">
        <v>1479514240.8752899</v>
      </c>
      <c r="L217" s="13">
        <v>883976086.14899397</v>
      </c>
      <c r="M217" s="13">
        <v>374629487.97125101</v>
      </c>
    </row>
    <row r="218" spans="3:13" s="1" customFormat="1" ht="11.1" customHeight="1" x14ac:dyDescent="0.15">
      <c r="C218" s="51">
        <v>46266</v>
      </c>
      <c r="D218" s="52">
        <v>52566</v>
      </c>
      <c r="E218" s="13">
        <v>207</v>
      </c>
      <c r="F218" s="53">
        <v>6300</v>
      </c>
      <c r="G218" s="115"/>
      <c r="H218" s="115"/>
      <c r="I218" s="97">
        <v>2037756639.8726499</v>
      </c>
      <c r="J218" s="97"/>
      <c r="K218" s="13">
        <v>1443211548.28567</v>
      </c>
      <c r="L218" s="13">
        <v>860163736.52325594</v>
      </c>
      <c r="M218" s="13">
        <v>363043491.30835301</v>
      </c>
    </row>
    <row r="219" spans="3:13" s="1" customFormat="1" ht="11.1" customHeight="1" x14ac:dyDescent="0.15">
      <c r="C219" s="51">
        <v>46266</v>
      </c>
      <c r="D219" s="52">
        <v>52597</v>
      </c>
      <c r="E219" s="13">
        <v>208</v>
      </c>
      <c r="F219" s="53">
        <v>6331</v>
      </c>
      <c r="G219" s="115"/>
      <c r="H219" s="115"/>
      <c r="I219" s="97">
        <v>1990274180.7030799</v>
      </c>
      <c r="J219" s="97"/>
      <c r="K219" s="13">
        <v>1407192029.39276</v>
      </c>
      <c r="L219" s="13">
        <v>836562886.14059699</v>
      </c>
      <c r="M219" s="13">
        <v>351586943.43983001</v>
      </c>
    </row>
    <row r="220" spans="3:13" s="1" customFormat="1" ht="11.1" customHeight="1" x14ac:dyDescent="0.15">
      <c r="C220" s="51">
        <v>46266</v>
      </c>
      <c r="D220" s="52">
        <v>52628</v>
      </c>
      <c r="E220" s="13">
        <v>209</v>
      </c>
      <c r="F220" s="53">
        <v>6362</v>
      </c>
      <c r="G220" s="115"/>
      <c r="H220" s="115"/>
      <c r="I220" s="97">
        <v>1943353914.46083</v>
      </c>
      <c r="J220" s="97"/>
      <c r="K220" s="13">
        <v>1371687357.88746</v>
      </c>
      <c r="L220" s="13">
        <v>813381809.64143395</v>
      </c>
      <c r="M220" s="13">
        <v>340396605.54617101</v>
      </c>
    </row>
    <row r="221" spans="3:13" s="1" customFormat="1" ht="11.1" customHeight="1" x14ac:dyDescent="0.15">
      <c r="C221" s="51">
        <v>46266</v>
      </c>
      <c r="D221" s="52">
        <v>52657</v>
      </c>
      <c r="E221" s="13">
        <v>210</v>
      </c>
      <c r="F221" s="53">
        <v>6391</v>
      </c>
      <c r="G221" s="115"/>
      <c r="H221" s="115"/>
      <c r="I221" s="97">
        <v>1896643011.30725</v>
      </c>
      <c r="J221" s="97"/>
      <c r="K221" s="13">
        <v>1336592972.31003</v>
      </c>
      <c r="L221" s="13">
        <v>790685791.60204005</v>
      </c>
      <c r="M221" s="13">
        <v>329587131.78870797</v>
      </c>
    </row>
    <row r="222" spans="3:13" s="1" customFormat="1" ht="11.1" customHeight="1" x14ac:dyDescent="0.15">
      <c r="C222" s="51">
        <v>46266</v>
      </c>
      <c r="D222" s="52">
        <v>52688</v>
      </c>
      <c r="E222" s="13">
        <v>211</v>
      </c>
      <c r="F222" s="53">
        <v>6422</v>
      </c>
      <c r="G222" s="115"/>
      <c r="H222" s="115"/>
      <c r="I222" s="97">
        <v>1850346185.71629</v>
      </c>
      <c r="J222" s="97"/>
      <c r="K222" s="13">
        <v>1301755275.80371</v>
      </c>
      <c r="L222" s="13">
        <v>768118456.88531196</v>
      </c>
      <c r="M222" s="13">
        <v>318824092.825418</v>
      </c>
    </row>
    <row r="223" spans="3:13" s="1" customFormat="1" ht="11.1" customHeight="1" x14ac:dyDescent="0.15">
      <c r="C223" s="51">
        <v>46266</v>
      </c>
      <c r="D223" s="52">
        <v>52718</v>
      </c>
      <c r="E223" s="13">
        <v>212</v>
      </c>
      <c r="F223" s="53">
        <v>6452</v>
      </c>
      <c r="G223" s="115"/>
      <c r="H223" s="115"/>
      <c r="I223" s="97">
        <v>1804375116.6493199</v>
      </c>
      <c r="J223" s="97"/>
      <c r="K223" s="13">
        <v>1267330091.6828799</v>
      </c>
      <c r="L223" s="13">
        <v>745964857.93976498</v>
      </c>
      <c r="M223" s="13">
        <v>308359536.25575697</v>
      </c>
    </row>
    <row r="224" spans="3:13" s="1" customFormat="1" ht="11.1" customHeight="1" x14ac:dyDescent="0.15">
      <c r="C224" s="51">
        <v>46266</v>
      </c>
      <c r="D224" s="52">
        <v>52749</v>
      </c>
      <c r="E224" s="13">
        <v>213</v>
      </c>
      <c r="F224" s="53">
        <v>6483</v>
      </c>
      <c r="G224" s="115"/>
      <c r="H224" s="115"/>
      <c r="I224" s="97">
        <v>1758723486.7011199</v>
      </c>
      <c r="J224" s="97"/>
      <c r="K224" s="13">
        <v>1233170877.9784701</v>
      </c>
      <c r="L224" s="13">
        <v>724012350.34920299</v>
      </c>
      <c r="M224" s="13">
        <v>298017391.74053401</v>
      </c>
    </row>
    <row r="225" spans="3:13" s="1" customFormat="1" ht="11.1" customHeight="1" x14ac:dyDescent="0.15">
      <c r="C225" s="51">
        <v>46266</v>
      </c>
      <c r="D225" s="52">
        <v>52779</v>
      </c>
      <c r="E225" s="13">
        <v>214</v>
      </c>
      <c r="F225" s="53">
        <v>6513</v>
      </c>
      <c r="G225" s="115"/>
      <c r="H225" s="115"/>
      <c r="I225" s="97">
        <v>1713632819.29952</v>
      </c>
      <c r="J225" s="97"/>
      <c r="K225" s="13">
        <v>1199582242.3747301</v>
      </c>
      <c r="L225" s="13">
        <v>702558528.24290204</v>
      </c>
      <c r="M225" s="13">
        <v>288001154.24862701</v>
      </c>
    </row>
    <row r="226" spans="3:13" s="1" customFormat="1" ht="11.1" customHeight="1" x14ac:dyDescent="0.15">
      <c r="C226" s="51">
        <v>46266</v>
      </c>
      <c r="D226" s="52">
        <v>52810</v>
      </c>
      <c r="E226" s="13">
        <v>215</v>
      </c>
      <c r="F226" s="53">
        <v>6544</v>
      </c>
      <c r="G226" s="115"/>
      <c r="H226" s="115"/>
      <c r="I226" s="97">
        <v>1669135667.4676001</v>
      </c>
      <c r="J226" s="97"/>
      <c r="K226" s="13">
        <v>1166451467.21365</v>
      </c>
      <c r="L226" s="13">
        <v>681417445.97166204</v>
      </c>
      <c r="M226" s="13">
        <v>278151615.27293199</v>
      </c>
    </row>
    <row r="227" spans="3:13" s="1" customFormat="1" ht="11.1" customHeight="1" x14ac:dyDescent="0.15">
      <c r="C227" s="51">
        <v>46266</v>
      </c>
      <c r="D227" s="52">
        <v>52841</v>
      </c>
      <c r="E227" s="13">
        <v>216</v>
      </c>
      <c r="F227" s="53">
        <v>6575</v>
      </c>
      <c r="G227" s="115"/>
      <c r="H227" s="115"/>
      <c r="I227" s="97">
        <v>1625052213.10164</v>
      </c>
      <c r="J227" s="97"/>
      <c r="K227" s="13">
        <v>1133718241.9277999</v>
      </c>
      <c r="L227" s="13">
        <v>660611001.86311805</v>
      </c>
      <c r="M227" s="13">
        <v>268516365.19799697</v>
      </c>
    </row>
    <row r="228" spans="3:13" s="1" customFormat="1" ht="11.1" customHeight="1" x14ac:dyDescent="0.15">
      <c r="C228" s="51">
        <v>46266</v>
      </c>
      <c r="D228" s="52">
        <v>52871</v>
      </c>
      <c r="E228" s="13">
        <v>217</v>
      </c>
      <c r="F228" s="53">
        <v>6605</v>
      </c>
      <c r="G228" s="115"/>
      <c r="H228" s="115"/>
      <c r="I228" s="97">
        <v>1581940993.21123</v>
      </c>
      <c r="J228" s="97"/>
      <c r="K228" s="13">
        <v>1101830159.33325</v>
      </c>
      <c r="L228" s="13">
        <v>640449794.40278494</v>
      </c>
      <c r="M228" s="13">
        <v>259254397.40702501</v>
      </c>
    </row>
    <row r="229" spans="3:13" s="1" customFormat="1" ht="11.1" customHeight="1" x14ac:dyDescent="0.15">
      <c r="C229" s="51">
        <v>46266</v>
      </c>
      <c r="D229" s="52">
        <v>52902</v>
      </c>
      <c r="E229" s="13">
        <v>218</v>
      </c>
      <c r="F229" s="53">
        <v>6636</v>
      </c>
      <c r="G229" s="115"/>
      <c r="H229" s="115"/>
      <c r="I229" s="97">
        <v>1539778749.19824</v>
      </c>
      <c r="J229" s="97"/>
      <c r="K229" s="13">
        <v>1070644958.09548</v>
      </c>
      <c r="L229" s="13">
        <v>620740388.76416302</v>
      </c>
      <c r="M229" s="13">
        <v>250211729.25511399</v>
      </c>
    </row>
    <row r="230" spans="3:13" s="1" customFormat="1" ht="11.1" customHeight="1" x14ac:dyDescent="0.15">
      <c r="C230" s="51">
        <v>46266</v>
      </c>
      <c r="D230" s="52">
        <v>52932</v>
      </c>
      <c r="E230" s="13">
        <v>219</v>
      </c>
      <c r="F230" s="53">
        <v>6666</v>
      </c>
      <c r="G230" s="115"/>
      <c r="H230" s="115"/>
      <c r="I230" s="97">
        <v>1498711886.95453</v>
      </c>
      <c r="J230" s="97"/>
      <c r="K230" s="13">
        <v>1040379693.47701</v>
      </c>
      <c r="L230" s="13">
        <v>601708521.25997496</v>
      </c>
      <c r="M230" s="13">
        <v>241546031.101634</v>
      </c>
    </row>
    <row r="231" spans="3:13" s="1" customFormat="1" ht="11.1" customHeight="1" x14ac:dyDescent="0.15">
      <c r="C231" s="51">
        <v>46266</v>
      </c>
      <c r="D231" s="52">
        <v>52963</v>
      </c>
      <c r="E231" s="13">
        <v>220</v>
      </c>
      <c r="F231" s="53">
        <v>6697</v>
      </c>
      <c r="G231" s="115"/>
      <c r="H231" s="115"/>
      <c r="I231" s="97">
        <v>1460088713.9490499</v>
      </c>
      <c r="J231" s="97"/>
      <c r="K231" s="13">
        <v>1011849072.75314</v>
      </c>
      <c r="L231" s="13">
        <v>583719398.066118</v>
      </c>
      <c r="M231" s="13">
        <v>233332099.873638</v>
      </c>
    </row>
    <row r="232" spans="3:13" s="1" customFormat="1" ht="11.1" customHeight="1" x14ac:dyDescent="0.15">
      <c r="C232" s="51">
        <v>46266</v>
      </c>
      <c r="D232" s="52">
        <v>52994</v>
      </c>
      <c r="E232" s="13">
        <v>221</v>
      </c>
      <c r="F232" s="53">
        <v>6728</v>
      </c>
      <c r="G232" s="115"/>
      <c r="H232" s="115"/>
      <c r="I232" s="97">
        <v>1421897713.89907</v>
      </c>
      <c r="J232" s="97"/>
      <c r="K232" s="13">
        <v>983711229.42640805</v>
      </c>
      <c r="L232" s="13">
        <v>566043893.85277903</v>
      </c>
      <c r="M232" s="13">
        <v>225308249.27367401</v>
      </c>
    </row>
    <row r="233" spans="3:13" s="1" customFormat="1" ht="11.1" customHeight="1" x14ac:dyDescent="0.15">
      <c r="C233" s="51">
        <v>46266</v>
      </c>
      <c r="D233" s="52">
        <v>53022</v>
      </c>
      <c r="E233" s="13">
        <v>222</v>
      </c>
      <c r="F233" s="53">
        <v>6756</v>
      </c>
      <c r="G233" s="115"/>
      <c r="H233" s="115"/>
      <c r="I233" s="97">
        <v>1384200510.7016001</v>
      </c>
      <c r="J233" s="97"/>
      <c r="K233" s="13">
        <v>956164028.50721896</v>
      </c>
      <c r="L233" s="13">
        <v>548928776.21847105</v>
      </c>
      <c r="M233" s="13">
        <v>217659683.096867</v>
      </c>
    </row>
    <row r="234" spans="3:13" s="1" customFormat="1" ht="11.1" customHeight="1" x14ac:dyDescent="0.15">
      <c r="C234" s="51">
        <v>46266</v>
      </c>
      <c r="D234" s="52">
        <v>53053</v>
      </c>
      <c r="E234" s="13">
        <v>223</v>
      </c>
      <c r="F234" s="53">
        <v>6787</v>
      </c>
      <c r="G234" s="115"/>
      <c r="H234" s="115"/>
      <c r="I234" s="97">
        <v>1346964736.8771901</v>
      </c>
      <c r="J234" s="97"/>
      <c r="K234" s="13">
        <v>928864577.64487696</v>
      </c>
      <c r="L234" s="13">
        <v>531900123.49296802</v>
      </c>
      <c r="M234" s="13">
        <v>210014221.637674</v>
      </c>
    </row>
    <row r="235" spans="3:13" s="1" customFormat="1" ht="11.1" customHeight="1" x14ac:dyDescent="0.15">
      <c r="C235" s="51">
        <v>46266</v>
      </c>
      <c r="D235" s="52">
        <v>53083</v>
      </c>
      <c r="E235" s="13">
        <v>224</v>
      </c>
      <c r="F235" s="53">
        <v>6817</v>
      </c>
      <c r="G235" s="115"/>
      <c r="H235" s="115"/>
      <c r="I235" s="97">
        <v>1310088565.21505</v>
      </c>
      <c r="J235" s="97"/>
      <c r="K235" s="13">
        <v>901951928.63227701</v>
      </c>
      <c r="L235" s="13">
        <v>515217787.95566601</v>
      </c>
      <c r="M235" s="13">
        <v>202593518.04579601</v>
      </c>
    </row>
    <row r="236" spans="3:13" s="1" customFormat="1" ht="11.1" customHeight="1" x14ac:dyDescent="0.15">
      <c r="C236" s="51">
        <v>46266</v>
      </c>
      <c r="D236" s="52">
        <v>53114</v>
      </c>
      <c r="E236" s="13">
        <v>225</v>
      </c>
      <c r="F236" s="53">
        <v>6848</v>
      </c>
      <c r="G236" s="115"/>
      <c r="H236" s="115"/>
      <c r="I236" s="97">
        <v>1273905005.9260399</v>
      </c>
      <c r="J236" s="97"/>
      <c r="K236" s="13">
        <v>875553238.60579395</v>
      </c>
      <c r="L236" s="13">
        <v>498866233.19563401</v>
      </c>
      <c r="M236" s="13">
        <v>195332912.54827499</v>
      </c>
    </row>
    <row r="237" spans="3:13" s="1" customFormat="1" ht="11.1" customHeight="1" x14ac:dyDescent="0.15">
      <c r="C237" s="51">
        <v>46266</v>
      </c>
      <c r="D237" s="52">
        <v>53144</v>
      </c>
      <c r="E237" s="13">
        <v>226</v>
      </c>
      <c r="F237" s="53">
        <v>6878</v>
      </c>
      <c r="G237" s="115"/>
      <c r="H237" s="115"/>
      <c r="I237" s="97">
        <v>1238596560.5898199</v>
      </c>
      <c r="J237" s="97"/>
      <c r="K237" s="13">
        <v>849888484.12731397</v>
      </c>
      <c r="L237" s="13">
        <v>483051307.49014902</v>
      </c>
      <c r="M237" s="13">
        <v>188365196.23337299</v>
      </c>
    </row>
    <row r="238" spans="3:13" s="1" customFormat="1" ht="11.1" customHeight="1" x14ac:dyDescent="0.15">
      <c r="C238" s="51">
        <v>46266</v>
      </c>
      <c r="D238" s="52">
        <v>53175</v>
      </c>
      <c r="E238" s="13">
        <v>227</v>
      </c>
      <c r="F238" s="53">
        <v>6909</v>
      </c>
      <c r="G238" s="115"/>
      <c r="H238" s="115"/>
      <c r="I238" s="97">
        <v>1203884046.2395301</v>
      </c>
      <c r="J238" s="97"/>
      <c r="K238" s="13">
        <v>824668703.56193399</v>
      </c>
      <c r="L238" s="13">
        <v>467525091.04012799</v>
      </c>
      <c r="M238" s="13">
        <v>181538583.91699001</v>
      </c>
    </row>
    <row r="239" spans="3:13" s="1" customFormat="1" ht="11.1" customHeight="1" x14ac:dyDescent="0.15">
      <c r="C239" s="51">
        <v>46266</v>
      </c>
      <c r="D239" s="52">
        <v>53206</v>
      </c>
      <c r="E239" s="13">
        <v>228</v>
      </c>
      <c r="F239" s="53">
        <v>6940</v>
      </c>
      <c r="G239" s="115"/>
      <c r="H239" s="115"/>
      <c r="I239" s="97">
        <v>1169822753.43398</v>
      </c>
      <c r="J239" s="97"/>
      <c r="K239" s="13">
        <v>799977361.93202603</v>
      </c>
      <c r="L239" s="13">
        <v>452373546.19215602</v>
      </c>
      <c r="M239" s="13">
        <v>174911288.85632801</v>
      </c>
    </row>
    <row r="240" spans="3:13" s="1" customFormat="1" ht="11.1" customHeight="1" x14ac:dyDescent="0.15">
      <c r="C240" s="51">
        <v>46266</v>
      </c>
      <c r="D240" s="52">
        <v>53236</v>
      </c>
      <c r="E240" s="13">
        <v>229</v>
      </c>
      <c r="F240" s="53">
        <v>6970</v>
      </c>
      <c r="G240" s="115"/>
      <c r="H240" s="115"/>
      <c r="I240" s="97">
        <v>1136598559.1221001</v>
      </c>
      <c r="J240" s="97"/>
      <c r="K240" s="13">
        <v>775981369.76707494</v>
      </c>
      <c r="L240" s="13">
        <v>437724207.35643601</v>
      </c>
      <c r="M240" s="13">
        <v>168553310.95846301</v>
      </c>
    </row>
    <row r="241" spans="3:13" s="1" customFormat="1" ht="11.1" customHeight="1" x14ac:dyDescent="0.15">
      <c r="C241" s="51">
        <v>46266</v>
      </c>
      <c r="D241" s="52">
        <v>53267</v>
      </c>
      <c r="E241" s="13">
        <v>230</v>
      </c>
      <c r="F241" s="53">
        <v>7001</v>
      </c>
      <c r="G241" s="115"/>
      <c r="H241" s="115"/>
      <c r="I241" s="97">
        <v>1104268320.12324</v>
      </c>
      <c r="J241" s="97"/>
      <c r="K241" s="13">
        <v>752630104.21297598</v>
      </c>
      <c r="L241" s="13">
        <v>423472242.57111299</v>
      </c>
      <c r="M241" s="13">
        <v>162374673.70944801</v>
      </c>
    </row>
    <row r="242" spans="3:13" s="1" customFormat="1" ht="11.1" customHeight="1" x14ac:dyDescent="0.15">
      <c r="C242" s="51">
        <v>46266</v>
      </c>
      <c r="D242" s="52">
        <v>53297</v>
      </c>
      <c r="E242" s="13">
        <v>231</v>
      </c>
      <c r="F242" s="53">
        <v>7031</v>
      </c>
      <c r="G242" s="115"/>
      <c r="H242" s="115"/>
      <c r="I242" s="97">
        <v>1072629943.7191</v>
      </c>
      <c r="J242" s="97"/>
      <c r="K242" s="13">
        <v>729866531.89406097</v>
      </c>
      <c r="L242" s="13">
        <v>409653415.40646797</v>
      </c>
      <c r="M242" s="13">
        <v>156432147.04744199</v>
      </c>
    </row>
    <row r="243" spans="3:13" s="1" customFormat="1" ht="11.1" customHeight="1" x14ac:dyDescent="0.15">
      <c r="C243" s="51">
        <v>46266</v>
      </c>
      <c r="D243" s="52">
        <v>53328</v>
      </c>
      <c r="E243" s="13">
        <v>232</v>
      </c>
      <c r="F243" s="53">
        <v>7062</v>
      </c>
      <c r="G243" s="115"/>
      <c r="H243" s="115"/>
      <c r="I243" s="97">
        <v>1041795152.49027</v>
      </c>
      <c r="J243" s="97"/>
      <c r="K243" s="13">
        <v>707682806.31023204</v>
      </c>
      <c r="L243" s="13">
        <v>396192151.21090901</v>
      </c>
      <c r="M243" s="13">
        <v>150650963.39003599</v>
      </c>
    </row>
    <row r="244" spans="3:13" s="1" customFormat="1" ht="11.1" customHeight="1" x14ac:dyDescent="0.15">
      <c r="C244" s="51">
        <v>46266</v>
      </c>
      <c r="D244" s="52">
        <v>53359</v>
      </c>
      <c r="E244" s="13">
        <v>233</v>
      </c>
      <c r="F244" s="53">
        <v>7093</v>
      </c>
      <c r="G244" s="115"/>
      <c r="H244" s="115"/>
      <c r="I244" s="97">
        <v>1011635196.8676</v>
      </c>
      <c r="J244" s="97"/>
      <c r="K244" s="13">
        <v>686029864.35630298</v>
      </c>
      <c r="L244" s="13">
        <v>383093107.38510603</v>
      </c>
      <c r="M244" s="13">
        <v>145053096.20389101</v>
      </c>
    </row>
    <row r="245" spans="3:13" s="1" customFormat="1" ht="11.1" customHeight="1" x14ac:dyDescent="0.15">
      <c r="C245" s="51">
        <v>46266</v>
      </c>
      <c r="D245" s="52">
        <v>53387</v>
      </c>
      <c r="E245" s="13">
        <v>234</v>
      </c>
      <c r="F245" s="53">
        <v>7121</v>
      </c>
      <c r="G245" s="115"/>
      <c r="H245" s="115"/>
      <c r="I245" s="97">
        <v>982072493.79338098</v>
      </c>
      <c r="J245" s="97"/>
      <c r="K245" s="13">
        <v>664961898.27018297</v>
      </c>
      <c r="L245" s="13">
        <v>370475244.91232502</v>
      </c>
      <c r="M245" s="13">
        <v>139738755.19425699</v>
      </c>
    </row>
    <row r="246" spans="3:13" s="1" customFormat="1" ht="11.1" customHeight="1" x14ac:dyDescent="0.15">
      <c r="C246" s="51">
        <v>46266</v>
      </c>
      <c r="D246" s="52">
        <v>53418</v>
      </c>
      <c r="E246" s="13">
        <v>235</v>
      </c>
      <c r="F246" s="53">
        <v>7152</v>
      </c>
      <c r="G246" s="115"/>
      <c r="H246" s="115"/>
      <c r="I246" s="97">
        <v>953207435.91179001</v>
      </c>
      <c r="J246" s="97"/>
      <c r="K246" s="13">
        <v>644322673.98243201</v>
      </c>
      <c r="L246" s="13">
        <v>358063407.23723799</v>
      </c>
      <c r="M246" s="13">
        <v>134485120.34663701</v>
      </c>
    </row>
    <row r="247" spans="3:13" s="1" customFormat="1" ht="11.1" customHeight="1" x14ac:dyDescent="0.15">
      <c r="C247" s="51">
        <v>46266</v>
      </c>
      <c r="D247" s="52">
        <v>53448</v>
      </c>
      <c r="E247" s="13">
        <v>236</v>
      </c>
      <c r="F247" s="53">
        <v>7182</v>
      </c>
      <c r="G247" s="115"/>
      <c r="H247" s="115"/>
      <c r="I247" s="97">
        <v>924916432.433002</v>
      </c>
      <c r="J247" s="97"/>
      <c r="K247" s="13">
        <v>624173101.19014204</v>
      </c>
      <c r="L247" s="13">
        <v>346012143.93799102</v>
      </c>
      <c r="M247" s="13">
        <v>129426057.111889</v>
      </c>
    </row>
    <row r="248" spans="3:13" s="1" customFormat="1" ht="11.1" customHeight="1" x14ac:dyDescent="0.15">
      <c r="C248" s="51">
        <v>46266</v>
      </c>
      <c r="D248" s="52">
        <v>53479</v>
      </c>
      <c r="E248" s="13">
        <v>237</v>
      </c>
      <c r="F248" s="53">
        <v>7213</v>
      </c>
      <c r="G248" s="115"/>
      <c r="H248" s="115"/>
      <c r="I248" s="97">
        <v>897191871.13790405</v>
      </c>
      <c r="J248" s="97"/>
      <c r="K248" s="13">
        <v>604436472.72607994</v>
      </c>
      <c r="L248" s="13">
        <v>334218932.76250702</v>
      </c>
      <c r="M248" s="13">
        <v>124485293.35176601</v>
      </c>
    </row>
    <row r="249" spans="3:13" s="1" customFormat="1" ht="11.1" customHeight="1" x14ac:dyDescent="0.15">
      <c r="C249" s="51">
        <v>46266</v>
      </c>
      <c r="D249" s="52">
        <v>53509</v>
      </c>
      <c r="E249" s="13">
        <v>238</v>
      </c>
      <c r="F249" s="53">
        <v>7243</v>
      </c>
      <c r="G249" s="115"/>
      <c r="H249" s="115"/>
      <c r="I249" s="97">
        <v>870221655.59858</v>
      </c>
      <c r="J249" s="97"/>
      <c r="K249" s="13">
        <v>585304387.177212</v>
      </c>
      <c r="L249" s="13">
        <v>322843414.75992799</v>
      </c>
      <c r="M249" s="13">
        <v>119755374.908628</v>
      </c>
    </row>
    <row r="250" spans="3:13" s="1" customFormat="1" ht="11.1" customHeight="1" x14ac:dyDescent="0.15">
      <c r="C250" s="51">
        <v>46266</v>
      </c>
      <c r="D250" s="52">
        <v>53540</v>
      </c>
      <c r="E250" s="13">
        <v>239</v>
      </c>
      <c r="F250" s="53">
        <v>7274</v>
      </c>
      <c r="G250" s="115"/>
      <c r="H250" s="115"/>
      <c r="I250" s="97">
        <v>843821240.22348106</v>
      </c>
      <c r="J250" s="97"/>
      <c r="K250" s="13">
        <v>566585068.15883601</v>
      </c>
      <c r="L250" s="13">
        <v>311723375.69585901</v>
      </c>
      <c r="M250" s="13">
        <v>115140754.93819401</v>
      </c>
    </row>
    <row r="251" spans="3:13" s="1" customFormat="1" ht="11.1" customHeight="1" x14ac:dyDescent="0.15">
      <c r="C251" s="51">
        <v>46266</v>
      </c>
      <c r="D251" s="52">
        <v>53571</v>
      </c>
      <c r="E251" s="13">
        <v>240</v>
      </c>
      <c r="F251" s="53">
        <v>7305</v>
      </c>
      <c r="G251" s="115"/>
      <c r="H251" s="115"/>
      <c r="I251" s="97">
        <v>818057851.23126805</v>
      </c>
      <c r="J251" s="97"/>
      <c r="K251" s="13">
        <v>548354570.99305499</v>
      </c>
      <c r="L251" s="13">
        <v>300926065.30536997</v>
      </c>
      <c r="M251" s="13">
        <v>110681778.298623</v>
      </c>
    </row>
    <row r="252" spans="3:13" s="1" customFormat="1" ht="11.1" customHeight="1" x14ac:dyDescent="0.15">
      <c r="C252" s="51">
        <v>46266</v>
      </c>
      <c r="D252" s="52">
        <v>53601</v>
      </c>
      <c r="E252" s="13">
        <v>241</v>
      </c>
      <c r="F252" s="53">
        <v>7335</v>
      </c>
      <c r="G252" s="115"/>
      <c r="H252" s="115"/>
      <c r="I252" s="97">
        <v>792890828.36690605</v>
      </c>
      <c r="J252" s="97"/>
      <c r="K252" s="13">
        <v>530612413.03114498</v>
      </c>
      <c r="L252" s="13">
        <v>290472827.001221</v>
      </c>
      <c r="M252" s="13">
        <v>106399090.7203</v>
      </c>
    </row>
    <row r="253" spans="3:13" s="1" customFormat="1" ht="11.1" customHeight="1" x14ac:dyDescent="0.15">
      <c r="C253" s="51">
        <v>46266</v>
      </c>
      <c r="D253" s="52">
        <v>53632</v>
      </c>
      <c r="E253" s="13">
        <v>242</v>
      </c>
      <c r="F253" s="53">
        <v>7366</v>
      </c>
      <c r="G253" s="115"/>
      <c r="H253" s="115"/>
      <c r="I253" s="97">
        <v>768145007.02767897</v>
      </c>
      <c r="J253" s="97"/>
      <c r="K253" s="13">
        <v>513180330.756208</v>
      </c>
      <c r="L253" s="13">
        <v>280215530.13146198</v>
      </c>
      <c r="M253" s="13">
        <v>102207137.61945701</v>
      </c>
    </row>
    <row r="254" spans="3:13" s="1" customFormat="1" ht="11.1" customHeight="1" x14ac:dyDescent="0.15">
      <c r="C254" s="51">
        <v>46266</v>
      </c>
      <c r="D254" s="52">
        <v>53662</v>
      </c>
      <c r="E254" s="13">
        <v>243</v>
      </c>
      <c r="F254" s="53">
        <v>7396</v>
      </c>
      <c r="G254" s="115"/>
      <c r="H254" s="115"/>
      <c r="I254" s="97">
        <v>743820902.18617499</v>
      </c>
      <c r="J254" s="97"/>
      <c r="K254" s="13">
        <v>496114281.44373202</v>
      </c>
      <c r="L254" s="13">
        <v>270230083.34710699</v>
      </c>
      <c r="M254" s="13">
        <v>98160961.397087604</v>
      </c>
    </row>
    <row r="255" spans="3:13" s="1" customFormat="1" ht="11.1" customHeight="1" x14ac:dyDescent="0.15">
      <c r="C255" s="51">
        <v>46266</v>
      </c>
      <c r="D255" s="52">
        <v>53693</v>
      </c>
      <c r="E255" s="13">
        <v>244</v>
      </c>
      <c r="F255" s="53">
        <v>7427</v>
      </c>
      <c r="G255" s="115"/>
      <c r="H255" s="115"/>
      <c r="I255" s="97">
        <v>719923588.86244798</v>
      </c>
      <c r="J255" s="97"/>
      <c r="K255" s="13">
        <v>479360818.88233602</v>
      </c>
      <c r="L255" s="13">
        <v>260440543.25073099</v>
      </c>
      <c r="M255" s="13">
        <v>94204211.800885797</v>
      </c>
    </row>
    <row r="256" spans="3:13" s="1" customFormat="1" ht="11.1" customHeight="1" x14ac:dyDescent="0.15">
      <c r="C256" s="51">
        <v>46266</v>
      </c>
      <c r="D256" s="52">
        <v>53724</v>
      </c>
      <c r="E256" s="13">
        <v>245</v>
      </c>
      <c r="F256" s="53">
        <v>7458</v>
      </c>
      <c r="G256" s="115"/>
      <c r="H256" s="115"/>
      <c r="I256" s="97">
        <v>696660839.45495903</v>
      </c>
      <c r="J256" s="97"/>
      <c r="K256" s="13">
        <v>463084566.87452602</v>
      </c>
      <c r="L256" s="13">
        <v>250957661.86897701</v>
      </c>
      <c r="M256" s="13">
        <v>90389671.213105395</v>
      </c>
    </row>
    <row r="257" spans="3:13" s="1" customFormat="1" ht="11.1" customHeight="1" x14ac:dyDescent="0.15">
      <c r="C257" s="51">
        <v>46266</v>
      </c>
      <c r="D257" s="52">
        <v>53752</v>
      </c>
      <c r="E257" s="13">
        <v>246</v>
      </c>
      <c r="F257" s="53">
        <v>7486</v>
      </c>
      <c r="G257" s="115"/>
      <c r="H257" s="115"/>
      <c r="I257" s="97">
        <v>673851467.247702</v>
      </c>
      <c r="J257" s="97"/>
      <c r="K257" s="13">
        <v>447236469.20278299</v>
      </c>
      <c r="L257" s="13">
        <v>241812350.30271801</v>
      </c>
      <c r="M257" s="13">
        <v>86762455.897491693</v>
      </c>
    </row>
    <row r="258" spans="3:13" s="1" customFormat="1" ht="11.1" customHeight="1" x14ac:dyDescent="0.15">
      <c r="C258" s="51">
        <v>46266</v>
      </c>
      <c r="D258" s="52">
        <v>53783</v>
      </c>
      <c r="E258" s="13">
        <v>247</v>
      </c>
      <c r="F258" s="53">
        <v>7517</v>
      </c>
      <c r="G258" s="115"/>
      <c r="H258" s="115"/>
      <c r="I258" s="97">
        <v>651467690.97859395</v>
      </c>
      <c r="J258" s="97"/>
      <c r="K258" s="13">
        <v>431646966.34609699</v>
      </c>
      <c r="L258" s="13">
        <v>232789857.194354</v>
      </c>
      <c r="M258" s="13">
        <v>83171403.832846805</v>
      </c>
    </row>
    <row r="259" spans="3:13" s="1" customFormat="1" ht="11.1" customHeight="1" x14ac:dyDescent="0.15">
      <c r="C259" s="51">
        <v>46266</v>
      </c>
      <c r="D259" s="52">
        <v>53813</v>
      </c>
      <c r="E259" s="13">
        <v>248</v>
      </c>
      <c r="F259" s="53">
        <v>7547</v>
      </c>
      <c r="G259" s="115"/>
      <c r="H259" s="115"/>
      <c r="I259" s="97">
        <v>629418386.38771105</v>
      </c>
      <c r="J259" s="97"/>
      <c r="K259" s="13">
        <v>416353094.18385798</v>
      </c>
      <c r="L259" s="13">
        <v>223989120.623873</v>
      </c>
      <c r="M259" s="13">
        <v>79699020.911841005</v>
      </c>
    </row>
    <row r="260" spans="3:13" s="1" customFormat="1" ht="11.1" customHeight="1" x14ac:dyDescent="0.15">
      <c r="C260" s="51">
        <v>46266</v>
      </c>
      <c r="D260" s="52">
        <v>53844</v>
      </c>
      <c r="E260" s="13">
        <v>249</v>
      </c>
      <c r="F260" s="53">
        <v>7578</v>
      </c>
      <c r="G260" s="115"/>
      <c r="H260" s="115"/>
      <c r="I260" s="97">
        <v>607702754.99106705</v>
      </c>
      <c r="J260" s="97"/>
      <c r="K260" s="13">
        <v>401306649.17174101</v>
      </c>
      <c r="L260" s="13">
        <v>215345388.79381901</v>
      </c>
      <c r="M260" s="13">
        <v>76298896.640632197</v>
      </c>
    </row>
    <row r="261" spans="3:13" s="1" customFormat="1" ht="11.1" customHeight="1" x14ac:dyDescent="0.15">
      <c r="C261" s="51">
        <v>46266</v>
      </c>
      <c r="D261" s="52">
        <v>53874</v>
      </c>
      <c r="E261" s="13">
        <v>250</v>
      </c>
      <c r="F261" s="53">
        <v>7608</v>
      </c>
      <c r="G261" s="115"/>
      <c r="H261" s="115"/>
      <c r="I261" s="97">
        <v>586430659.578439</v>
      </c>
      <c r="J261" s="97"/>
      <c r="K261" s="13">
        <v>386623616.18439698</v>
      </c>
      <c r="L261" s="13">
        <v>206955687.92849201</v>
      </c>
      <c r="M261" s="13">
        <v>73025767.729017094</v>
      </c>
    </row>
    <row r="262" spans="3:13" s="1" customFormat="1" ht="11.1" customHeight="1" x14ac:dyDescent="0.15">
      <c r="C262" s="51">
        <v>46266</v>
      </c>
      <c r="D262" s="52">
        <v>53905</v>
      </c>
      <c r="E262" s="13">
        <v>251</v>
      </c>
      <c r="F262" s="53">
        <v>7639</v>
      </c>
      <c r="G262" s="115"/>
      <c r="H262" s="115"/>
      <c r="I262" s="97">
        <v>565502065.14339995</v>
      </c>
      <c r="J262" s="97"/>
      <c r="K262" s="13">
        <v>372193414.88374698</v>
      </c>
      <c r="L262" s="13">
        <v>198724661.67587599</v>
      </c>
      <c r="M262" s="13">
        <v>69824390.007259294</v>
      </c>
    </row>
    <row r="263" spans="3:13" s="1" customFormat="1" ht="11.1" customHeight="1" x14ac:dyDescent="0.15">
      <c r="C263" s="51">
        <v>46266</v>
      </c>
      <c r="D263" s="52">
        <v>53936</v>
      </c>
      <c r="E263" s="13">
        <v>252</v>
      </c>
      <c r="F263" s="53">
        <v>7670</v>
      </c>
      <c r="G263" s="115"/>
      <c r="H263" s="115"/>
      <c r="I263" s="97">
        <v>545064773.86793399</v>
      </c>
      <c r="J263" s="97"/>
      <c r="K263" s="13">
        <v>358133860.65981901</v>
      </c>
      <c r="L263" s="13">
        <v>190731558.972675</v>
      </c>
      <c r="M263" s="13">
        <v>66732064.701257698</v>
      </c>
    </row>
    <row r="264" spans="3:13" s="1" customFormat="1" ht="11.1" customHeight="1" x14ac:dyDescent="0.15">
      <c r="C264" s="51">
        <v>46266</v>
      </c>
      <c r="D264" s="52">
        <v>53966</v>
      </c>
      <c r="E264" s="13">
        <v>253</v>
      </c>
      <c r="F264" s="53">
        <v>7700</v>
      </c>
      <c r="G264" s="115"/>
      <c r="H264" s="115"/>
      <c r="I264" s="97">
        <v>525099058.89990199</v>
      </c>
      <c r="J264" s="97"/>
      <c r="K264" s="13">
        <v>344449111.71953702</v>
      </c>
      <c r="L264" s="13">
        <v>182991960.73146099</v>
      </c>
      <c r="M264" s="13">
        <v>63761730.840728298</v>
      </c>
    </row>
    <row r="265" spans="3:13" s="1" customFormat="1" ht="11.1" customHeight="1" x14ac:dyDescent="0.15">
      <c r="C265" s="51">
        <v>46266</v>
      </c>
      <c r="D265" s="52">
        <v>53997</v>
      </c>
      <c r="E265" s="13">
        <v>254</v>
      </c>
      <c r="F265" s="53">
        <v>7731</v>
      </c>
      <c r="G265" s="115"/>
      <c r="H265" s="115"/>
      <c r="I265" s="97">
        <v>505579619.73657602</v>
      </c>
      <c r="J265" s="97"/>
      <c r="K265" s="13">
        <v>331082455.21912199</v>
      </c>
      <c r="L265" s="13">
        <v>175443467.197211</v>
      </c>
      <c r="M265" s="13">
        <v>60872607.898913398</v>
      </c>
    </row>
    <row r="266" spans="3:13" s="1" customFormat="1" ht="11.1" customHeight="1" x14ac:dyDescent="0.15">
      <c r="C266" s="51">
        <v>46266</v>
      </c>
      <c r="D266" s="52">
        <v>54027</v>
      </c>
      <c r="E266" s="13">
        <v>255</v>
      </c>
      <c r="F266" s="53">
        <v>7761</v>
      </c>
      <c r="G266" s="115"/>
      <c r="H266" s="115"/>
      <c r="I266" s="97">
        <v>486288952.094935</v>
      </c>
      <c r="J266" s="97"/>
      <c r="K266" s="13">
        <v>317927116.855838</v>
      </c>
      <c r="L266" s="13">
        <v>168057683.62580401</v>
      </c>
      <c r="M266" s="13">
        <v>58070981.0960842</v>
      </c>
    </row>
    <row r="267" spans="3:13" s="1" customFormat="1" ht="11.1" customHeight="1" x14ac:dyDescent="0.15">
      <c r="C267" s="51">
        <v>46266</v>
      </c>
      <c r="D267" s="52">
        <v>54058</v>
      </c>
      <c r="E267" s="13">
        <v>256</v>
      </c>
      <c r="F267" s="53">
        <v>7792</v>
      </c>
      <c r="G267" s="115"/>
      <c r="H267" s="115"/>
      <c r="I267" s="97">
        <v>467276536.43723297</v>
      </c>
      <c r="J267" s="97"/>
      <c r="K267" s="13">
        <v>304978989.983971</v>
      </c>
      <c r="L267" s="13">
        <v>160803247.88679001</v>
      </c>
      <c r="M267" s="13">
        <v>55328924.204408303</v>
      </c>
    </row>
    <row r="268" spans="3:13" s="1" customFormat="1" ht="11.1" customHeight="1" x14ac:dyDescent="0.15">
      <c r="C268" s="51">
        <v>46266</v>
      </c>
      <c r="D268" s="52">
        <v>54089</v>
      </c>
      <c r="E268" s="13">
        <v>257</v>
      </c>
      <c r="F268" s="53">
        <v>7823</v>
      </c>
      <c r="G268" s="115"/>
      <c r="H268" s="115"/>
      <c r="I268" s="97">
        <v>448420869.75616699</v>
      </c>
      <c r="J268" s="97"/>
      <c r="K268" s="13">
        <v>292176002.881652</v>
      </c>
      <c r="L268" s="13">
        <v>153660955.99904299</v>
      </c>
      <c r="M268" s="13">
        <v>52647476.582055703</v>
      </c>
    </row>
    <row r="269" spans="3:13" s="1" customFormat="1" ht="11.1" customHeight="1" x14ac:dyDescent="0.15">
      <c r="C269" s="51">
        <v>46266</v>
      </c>
      <c r="D269" s="52">
        <v>54118</v>
      </c>
      <c r="E269" s="13">
        <v>258</v>
      </c>
      <c r="F269" s="53">
        <v>7852</v>
      </c>
      <c r="G269" s="115"/>
      <c r="H269" s="115"/>
      <c r="I269" s="97">
        <v>429753842.48353201</v>
      </c>
      <c r="J269" s="97"/>
      <c r="K269" s="13">
        <v>279568886.60806698</v>
      </c>
      <c r="L269" s="13">
        <v>146680798.66633299</v>
      </c>
      <c r="M269" s="13">
        <v>50056772.309306301</v>
      </c>
    </row>
    <row r="270" spans="3:13" s="1" customFormat="1" ht="11.1" customHeight="1" x14ac:dyDescent="0.15">
      <c r="C270" s="51">
        <v>46266</v>
      </c>
      <c r="D270" s="52">
        <v>54149</v>
      </c>
      <c r="E270" s="13">
        <v>259</v>
      </c>
      <c r="F270" s="53">
        <v>7883</v>
      </c>
      <c r="G270" s="115"/>
      <c r="H270" s="115"/>
      <c r="I270" s="97">
        <v>411201696.172333</v>
      </c>
      <c r="J270" s="97"/>
      <c r="K270" s="13">
        <v>267046410.55912399</v>
      </c>
      <c r="L270" s="13">
        <v>139754328.19944301</v>
      </c>
      <c r="M270" s="13">
        <v>47491016.251850598</v>
      </c>
    </row>
    <row r="271" spans="3:13" s="1" customFormat="1" ht="11.1" customHeight="1" x14ac:dyDescent="0.15">
      <c r="C271" s="51">
        <v>46266</v>
      </c>
      <c r="D271" s="52">
        <v>54179</v>
      </c>
      <c r="E271" s="13">
        <v>260</v>
      </c>
      <c r="F271" s="53">
        <v>7913</v>
      </c>
      <c r="G271" s="115"/>
      <c r="H271" s="115"/>
      <c r="I271" s="97">
        <v>392816446.81946999</v>
      </c>
      <c r="J271" s="97"/>
      <c r="K271" s="13">
        <v>254687758.25068599</v>
      </c>
      <c r="L271" s="13">
        <v>132958577.52502</v>
      </c>
      <c r="M271" s="13">
        <v>44996490.234178603</v>
      </c>
    </row>
    <row r="272" spans="3:13" s="1" customFormat="1" ht="11.1" customHeight="1" x14ac:dyDescent="0.15">
      <c r="C272" s="51">
        <v>46266</v>
      </c>
      <c r="D272" s="52">
        <v>54210</v>
      </c>
      <c r="E272" s="13">
        <v>261</v>
      </c>
      <c r="F272" s="53">
        <v>7944</v>
      </c>
      <c r="G272" s="115"/>
      <c r="H272" s="115"/>
      <c r="I272" s="97">
        <v>374646455.57568902</v>
      </c>
      <c r="J272" s="97"/>
      <c r="K272" s="13">
        <v>242495014.953464</v>
      </c>
      <c r="L272" s="13">
        <v>126271458.639478</v>
      </c>
      <c r="M272" s="13">
        <v>42552403.599089198</v>
      </c>
    </row>
    <row r="273" spans="3:13" s="1" customFormat="1" ht="11.1" customHeight="1" x14ac:dyDescent="0.15">
      <c r="C273" s="51">
        <v>46266</v>
      </c>
      <c r="D273" s="52">
        <v>54240</v>
      </c>
      <c r="E273" s="13">
        <v>262</v>
      </c>
      <c r="F273" s="53">
        <v>7974</v>
      </c>
      <c r="G273" s="115"/>
      <c r="H273" s="115"/>
      <c r="I273" s="97">
        <v>356748457.09184802</v>
      </c>
      <c r="J273" s="97"/>
      <c r="K273" s="13">
        <v>230531274.21724999</v>
      </c>
      <c r="L273" s="13">
        <v>119746271.62417901</v>
      </c>
      <c r="M273" s="13">
        <v>40188054.535487697</v>
      </c>
    </row>
    <row r="274" spans="3:13" s="1" customFormat="1" ht="11.1" customHeight="1" x14ac:dyDescent="0.15">
      <c r="C274" s="51">
        <v>46266</v>
      </c>
      <c r="D274" s="52">
        <v>54271</v>
      </c>
      <c r="E274" s="13">
        <v>263</v>
      </c>
      <c r="F274" s="53">
        <v>8005</v>
      </c>
      <c r="G274" s="115"/>
      <c r="H274" s="115"/>
      <c r="I274" s="97">
        <v>339251110.169056</v>
      </c>
      <c r="J274" s="97"/>
      <c r="K274" s="13">
        <v>218852647.05435801</v>
      </c>
      <c r="L274" s="13">
        <v>113390859.231205</v>
      </c>
      <c r="M274" s="13">
        <v>37893929.9938085</v>
      </c>
    </row>
    <row r="275" spans="3:13" s="1" customFormat="1" ht="11.1" customHeight="1" x14ac:dyDescent="0.15">
      <c r="C275" s="51">
        <v>46266</v>
      </c>
      <c r="D275" s="52">
        <v>54302</v>
      </c>
      <c r="E275" s="13">
        <v>264</v>
      </c>
      <c r="F275" s="53">
        <v>8036</v>
      </c>
      <c r="G275" s="115"/>
      <c r="H275" s="115"/>
      <c r="I275" s="97">
        <v>322170625.50694901</v>
      </c>
      <c r="J275" s="97"/>
      <c r="K275" s="13">
        <v>207481436.25529599</v>
      </c>
      <c r="L275" s="13">
        <v>107225870.55831</v>
      </c>
      <c r="M275" s="13">
        <v>35681886.113128699</v>
      </c>
    </row>
    <row r="276" spans="3:13" s="1" customFormat="1" ht="11.1" customHeight="1" x14ac:dyDescent="0.15">
      <c r="C276" s="51">
        <v>46266</v>
      </c>
      <c r="D276" s="52">
        <v>54332</v>
      </c>
      <c r="E276" s="13">
        <v>265</v>
      </c>
      <c r="F276" s="53">
        <v>8066</v>
      </c>
      <c r="G276" s="115"/>
      <c r="H276" s="115"/>
      <c r="I276" s="97">
        <v>305573429.225088</v>
      </c>
      <c r="J276" s="97"/>
      <c r="K276" s="13">
        <v>196469641.96747199</v>
      </c>
      <c r="L276" s="13">
        <v>101285098.851225</v>
      </c>
      <c r="M276" s="13">
        <v>33566793.864852503</v>
      </c>
    </row>
    <row r="277" spans="3:13" s="1" customFormat="1" ht="11.1" customHeight="1" x14ac:dyDescent="0.15">
      <c r="C277" s="51">
        <v>46266</v>
      </c>
      <c r="D277" s="52">
        <v>54363</v>
      </c>
      <c r="E277" s="13">
        <v>266</v>
      </c>
      <c r="F277" s="53">
        <v>8097</v>
      </c>
      <c r="G277" s="115"/>
      <c r="H277" s="115"/>
      <c r="I277" s="97">
        <v>289518407.27682</v>
      </c>
      <c r="J277" s="97"/>
      <c r="K277" s="13">
        <v>185831283.16929501</v>
      </c>
      <c r="L277" s="13">
        <v>95557113.204238206</v>
      </c>
      <c r="M277" s="13">
        <v>31534354.5348063</v>
      </c>
    </row>
    <row r="278" spans="3:13" s="1" customFormat="1" ht="11.1" customHeight="1" x14ac:dyDescent="0.15">
      <c r="C278" s="51">
        <v>46266</v>
      </c>
      <c r="D278" s="52">
        <v>54393</v>
      </c>
      <c r="E278" s="13">
        <v>267</v>
      </c>
      <c r="F278" s="53">
        <v>8127</v>
      </c>
      <c r="G278" s="115"/>
      <c r="H278" s="115"/>
      <c r="I278" s="97">
        <v>273908173.40138698</v>
      </c>
      <c r="J278" s="97"/>
      <c r="K278" s="13">
        <v>175523066.18871599</v>
      </c>
      <c r="L278" s="13">
        <v>90034334.688148499</v>
      </c>
      <c r="M278" s="13">
        <v>29590013.818473998</v>
      </c>
    </row>
    <row r="279" spans="3:13" s="1" customFormat="1" ht="11.1" customHeight="1" x14ac:dyDescent="0.15">
      <c r="C279" s="51">
        <v>46266</v>
      </c>
      <c r="D279" s="52">
        <v>54424</v>
      </c>
      <c r="E279" s="13">
        <v>268</v>
      </c>
      <c r="F279" s="53">
        <v>8158</v>
      </c>
      <c r="G279" s="115"/>
      <c r="H279" s="115"/>
      <c r="I279" s="97">
        <v>258798213.70260301</v>
      </c>
      <c r="J279" s="97"/>
      <c r="K279" s="13">
        <v>165559176.90811101</v>
      </c>
      <c r="L279" s="13">
        <v>84707392.682067096</v>
      </c>
      <c r="M279" s="13">
        <v>27721386.126358598</v>
      </c>
    </row>
    <row r="280" spans="3:13" s="1" customFormat="1" ht="11.1" customHeight="1" x14ac:dyDescent="0.15">
      <c r="C280" s="51">
        <v>46266</v>
      </c>
      <c r="D280" s="52">
        <v>54455</v>
      </c>
      <c r="E280" s="13">
        <v>269</v>
      </c>
      <c r="F280" s="53">
        <v>8189</v>
      </c>
      <c r="G280" s="115"/>
      <c r="H280" s="115"/>
      <c r="I280" s="97">
        <v>244064025.20704299</v>
      </c>
      <c r="J280" s="97"/>
      <c r="K280" s="13">
        <v>155868563.46681401</v>
      </c>
      <c r="L280" s="13">
        <v>79546427.770205095</v>
      </c>
      <c r="M280" s="13">
        <v>25922144.593675599</v>
      </c>
    </row>
    <row r="281" spans="3:13" s="1" customFormat="1" ht="11.1" customHeight="1" x14ac:dyDescent="0.15">
      <c r="C281" s="51">
        <v>46266</v>
      </c>
      <c r="D281" s="52">
        <v>54483</v>
      </c>
      <c r="E281" s="13">
        <v>270</v>
      </c>
      <c r="F281" s="53">
        <v>8217</v>
      </c>
      <c r="G281" s="115"/>
      <c r="H281" s="115"/>
      <c r="I281" s="97">
        <v>229712282.05593801</v>
      </c>
      <c r="J281" s="97"/>
      <c r="K281" s="13">
        <v>146478236.45542601</v>
      </c>
      <c r="L281" s="13">
        <v>74582402.191071004</v>
      </c>
      <c r="M281" s="13">
        <v>24211496.060650501</v>
      </c>
    </row>
    <row r="282" spans="3:13" s="1" customFormat="1" ht="11.1" customHeight="1" x14ac:dyDescent="0.15">
      <c r="C282" s="51">
        <v>46266</v>
      </c>
      <c r="D282" s="52">
        <v>54514</v>
      </c>
      <c r="E282" s="13">
        <v>271</v>
      </c>
      <c r="F282" s="53">
        <v>8248</v>
      </c>
      <c r="G282" s="115"/>
      <c r="H282" s="115"/>
      <c r="I282" s="97">
        <v>215690995.887844</v>
      </c>
      <c r="J282" s="97"/>
      <c r="K282" s="13">
        <v>137304155.40005001</v>
      </c>
      <c r="L282" s="13">
        <v>69733431.774360806</v>
      </c>
      <c r="M282" s="13">
        <v>22541505.421730101</v>
      </c>
    </row>
    <row r="283" spans="3:13" s="1" customFormat="1" ht="11.1" customHeight="1" x14ac:dyDescent="0.15">
      <c r="C283" s="51">
        <v>46266</v>
      </c>
      <c r="D283" s="52">
        <v>54544</v>
      </c>
      <c r="E283" s="13">
        <v>272</v>
      </c>
      <c r="F283" s="53">
        <v>8278</v>
      </c>
      <c r="G283" s="115"/>
      <c r="H283" s="115"/>
      <c r="I283" s="97">
        <v>202043027.44767299</v>
      </c>
      <c r="J283" s="97"/>
      <c r="K283" s="13">
        <v>128405046.702924</v>
      </c>
      <c r="L283" s="13">
        <v>65053282.895130798</v>
      </c>
      <c r="M283" s="13">
        <v>20942435.169125501</v>
      </c>
    </row>
    <row r="284" spans="3:13" s="1" customFormat="1" ht="11.1" customHeight="1" x14ac:dyDescent="0.15">
      <c r="C284" s="51">
        <v>46266</v>
      </c>
      <c r="D284" s="52">
        <v>54575</v>
      </c>
      <c r="E284" s="13">
        <v>273</v>
      </c>
      <c r="F284" s="53">
        <v>8309</v>
      </c>
      <c r="G284" s="115"/>
      <c r="H284" s="115"/>
      <c r="I284" s="97">
        <v>188798436.017205</v>
      </c>
      <c r="J284" s="97"/>
      <c r="K284" s="13">
        <v>119784161.493965</v>
      </c>
      <c r="L284" s="13">
        <v>60531385.536323801</v>
      </c>
      <c r="M284" s="13">
        <v>19404175.596841801</v>
      </c>
    </row>
    <row r="285" spans="3:13" s="1" customFormat="1" ht="11.1" customHeight="1" x14ac:dyDescent="0.15">
      <c r="C285" s="51">
        <v>46266</v>
      </c>
      <c r="D285" s="52">
        <v>54605</v>
      </c>
      <c r="E285" s="13">
        <v>274</v>
      </c>
      <c r="F285" s="53">
        <v>8339</v>
      </c>
      <c r="G285" s="115"/>
      <c r="H285" s="115"/>
      <c r="I285" s="97">
        <v>176105034.005054</v>
      </c>
      <c r="J285" s="97"/>
      <c r="K285" s="13">
        <v>111547370.128195</v>
      </c>
      <c r="L285" s="13">
        <v>56230289.663803697</v>
      </c>
      <c r="M285" s="13">
        <v>17951510.0043662</v>
      </c>
    </row>
    <row r="286" spans="3:13" s="1" customFormat="1" ht="11.1" customHeight="1" x14ac:dyDescent="0.15">
      <c r="C286" s="51">
        <v>46266</v>
      </c>
      <c r="D286" s="52">
        <v>54636</v>
      </c>
      <c r="E286" s="13">
        <v>275</v>
      </c>
      <c r="F286" s="53">
        <v>8370</v>
      </c>
      <c r="G286" s="115"/>
      <c r="H286" s="115"/>
      <c r="I286" s="97">
        <v>164046738.21647799</v>
      </c>
      <c r="J286" s="97"/>
      <c r="K286" s="13">
        <v>103733240.229901</v>
      </c>
      <c r="L286" s="13">
        <v>52158251.212350197</v>
      </c>
      <c r="M286" s="13">
        <v>16580984.2210616</v>
      </c>
    </row>
    <row r="287" spans="3:13" s="1" customFormat="1" ht="11.1" customHeight="1" x14ac:dyDescent="0.15">
      <c r="C287" s="51">
        <v>46266</v>
      </c>
      <c r="D287" s="52">
        <v>54667</v>
      </c>
      <c r="E287" s="13">
        <v>276</v>
      </c>
      <c r="F287" s="53">
        <v>8401</v>
      </c>
      <c r="G287" s="115"/>
      <c r="H287" s="115"/>
      <c r="I287" s="97">
        <v>152589702.479215</v>
      </c>
      <c r="J287" s="97"/>
      <c r="K287" s="13">
        <v>96324851.792745098</v>
      </c>
      <c r="L287" s="13">
        <v>48310053.704260901</v>
      </c>
      <c r="M287" s="13">
        <v>15292603.347067799</v>
      </c>
    </row>
    <row r="288" spans="3:13" s="1" customFormat="1" ht="11.1" customHeight="1" x14ac:dyDescent="0.15">
      <c r="C288" s="51">
        <v>46266</v>
      </c>
      <c r="D288" s="52">
        <v>54697</v>
      </c>
      <c r="E288" s="13">
        <v>277</v>
      </c>
      <c r="F288" s="53">
        <v>8431</v>
      </c>
      <c r="G288" s="115"/>
      <c r="H288" s="115"/>
      <c r="I288" s="97">
        <v>142055747.71186399</v>
      </c>
      <c r="J288" s="97"/>
      <c r="K288" s="13">
        <v>89527919.864558294</v>
      </c>
      <c r="L288" s="13">
        <v>44790656.925763004</v>
      </c>
      <c r="M288" s="13">
        <v>14120413.6530244</v>
      </c>
    </row>
    <row r="289" spans="3:13" s="1" customFormat="1" ht="11.1" customHeight="1" x14ac:dyDescent="0.15">
      <c r="C289" s="51">
        <v>46266</v>
      </c>
      <c r="D289" s="52">
        <v>54728</v>
      </c>
      <c r="E289" s="13">
        <v>278</v>
      </c>
      <c r="F289" s="53">
        <v>8462</v>
      </c>
      <c r="G289" s="115"/>
      <c r="H289" s="115"/>
      <c r="I289" s="97">
        <v>132324495.530687</v>
      </c>
      <c r="J289" s="97"/>
      <c r="K289" s="13">
        <v>83253540.107574493</v>
      </c>
      <c r="L289" s="13">
        <v>41545667.462673999</v>
      </c>
      <c r="M289" s="13">
        <v>13041944.493460899</v>
      </c>
    </row>
    <row r="290" spans="3:13" s="1" customFormat="1" ht="11.1" customHeight="1" x14ac:dyDescent="0.15">
      <c r="C290" s="51">
        <v>46266</v>
      </c>
      <c r="D290" s="52">
        <v>54758</v>
      </c>
      <c r="E290" s="13">
        <v>279</v>
      </c>
      <c r="F290" s="53">
        <v>8492</v>
      </c>
      <c r="G290" s="115"/>
      <c r="H290" s="115"/>
      <c r="I290" s="97">
        <v>123093391.613047</v>
      </c>
      <c r="J290" s="97"/>
      <c r="K290" s="13">
        <v>77318560.722248599</v>
      </c>
      <c r="L290" s="13">
        <v>38488993.949761398</v>
      </c>
      <c r="M290" s="13">
        <v>12032870.692470601</v>
      </c>
    </row>
    <row r="291" spans="3:13" s="1" customFormat="1" ht="11.1" customHeight="1" x14ac:dyDescent="0.15">
      <c r="C291" s="51">
        <v>46266</v>
      </c>
      <c r="D291" s="52">
        <v>54789</v>
      </c>
      <c r="E291" s="13">
        <v>280</v>
      </c>
      <c r="F291" s="53">
        <v>8523</v>
      </c>
      <c r="G291" s="115"/>
      <c r="H291" s="115"/>
      <c r="I291" s="97">
        <v>114488539.60081799</v>
      </c>
      <c r="J291" s="97"/>
      <c r="K291" s="13">
        <v>71791630.624008805</v>
      </c>
      <c r="L291" s="13">
        <v>35646813.082760699</v>
      </c>
      <c r="M291" s="13">
        <v>11097113.2653271</v>
      </c>
    </row>
    <row r="292" spans="3:13" s="1" customFormat="1" ht="11.1" customHeight="1" x14ac:dyDescent="0.15">
      <c r="C292" s="51">
        <v>46266</v>
      </c>
      <c r="D292" s="52">
        <v>54820</v>
      </c>
      <c r="E292" s="13">
        <v>281</v>
      </c>
      <c r="F292" s="53">
        <v>8554</v>
      </c>
      <c r="G292" s="115"/>
      <c r="H292" s="115"/>
      <c r="I292" s="97">
        <v>106409607.18690801</v>
      </c>
      <c r="J292" s="97"/>
      <c r="K292" s="13">
        <v>66612452.127415001</v>
      </c>
      <c r="L292" s="13">
        <v>32991070.29874</v>
      </c>
      <c r="M292" s="13">
        <v>10226860.563560501</v>
      </c>
    </row>
    <row r="293" spans="3:13" s="1" customFormat="1" ht="11.1" customHeight="1" x14ac:dyDescent="0.15">
      <c r="C293" s="51">
        <v>46266</v>
      </c>
      <c r="D293" s="52">
        <v>54848</v>
      </c>
      <c r="E293" s="13">
        <v>282</v>
      </c>
      <c r="F293" s="53">
        <v>8582</v>
      </c>
      <c r="G293" s="115"/>
      <c r="H293" s="115"/>
      <c r="I293" s="97">
        <v>98694184.073295996</v>
      </c>
      <c r="J293" s="97"/>
      <c r="K293" s="13">
        <v>61687939.636243299</v>
      </c>
      <c r="L293" s="13">
        <v>30481923.257487901</v>
      </c>
      <c r="M293" s="13">
        <v>9412896.9910146408</v>
      </c>
    </row>
    <row r="294" spans="3:13" s="1" customFormat="1" ht="11.1" customHeight="1" x14ac:dyDescent="0.15">
      <c r="C294" s="51">
        <v>46266</v>
      </c>
      <c r="D294" s="52">
        <v>54879</v>
      </c>
      <c r="E294" s="13">
        <v>283</v>
      </c>
      <c r="F294" s="53">
        <v>8613</v>
      </c>
      <c r="G294" s="115"/>
      <c r="H294" s="115"/>
      <c r="I294" s="97">
        <v>91162114.460499004</v>
      </c>
      <c r="J294" s="97"/>
      <c r="K294" s="13">
        <v>56883442.725593299</v>
      </c>
      <c r="L294" s="13">
        <v>28036388.293636601</v>
      </c>
      <c r="M294" s="13">
        <v>8621039.3312632497</v>
      </c>
    </row>
    <row r="295" spans="3:13" s="1" customFormat="1" ht="11.1" customHeight="1" x14ac:dyDescent="0.15">
      <c r="C295" s="51">
        <v>46266</v>
      </c>
      <c r="D295" s="52">
        <v>54909</v>
      </c>
      <c r="E295" s="13">
        <v>284</v>
      </c>
      <c r="F295" s="53">
        <v>8643</v>
      </c>
      <c r="G295" s="115"/>
      <c r="H295" s="115"/>
      <c r="I295" s="97">
        <v>84047748.334206</v>
      </c>
      <c r="J295" s="97"/>
      <c r="K295" s="13">
        <v>52358129.945308901</v>
      </c>
      <c r="L295" s="13">
        <v>25742462.396867801</v>
      </c>
      <c r="M295" s="13">
        <v>7883221.5248907497</v>
      </c>
    </row>
    <row r="296" spans="3:13" s="1" customFormat="1" ht="11.1" customHeight="1" x14ac:dyDescent="0.15">
      <c r="C296" s="51">
        <v>46266</v>
      </c>
      <c r="D296" s="52">
        <v>54940</v>
      </c>
      <c r="E296" s="13">
        <v>285</v>
      </c>
      <c r="F296" s="53">
        <v>8674</v>
      </c>
      <c r="G296" s="115"/>
      <c r="H296" s="115"/>
      <c r="I296" s="97">
        <v>77233871.163781002</v>
      </c>
      <c r="J296" s="97"/>
      <c r="K296" s="13">
        <v>48031773.876289301</v>
      </c>
      <c r="L296" s="13">
        <v>23555302.141984101</v>
      </c>
      <c r="M296" s="13">
        <v>7182885.4840685502</v>
      </c>
    </row>
    <row r="297" spans="3:13" s="1" customFormat="1" ht="11.1" customHeight="1" x14ac:dyDescent="0.15">
      <c r="C297" s="51">
        <v>46266</v>
      </c>
      <c r="D297" s="52">
        <v>54970</v>
      </c>
      <c r="E297" s="13">
        <v>286</v>
      </c>
      <c r="F297" s="53">
        <v>8704</v>
      </c>
      <c r="G297" s="115"/>
      <c r="H297" s="115"/>
      <c r="I297" s="97">
        <v>70945574.866591007</v>
      </c>
      <c r="J297" s="97"/>
      <c r="K297" s="13">
        <v>44048659.371773399</v>
      </c>
      <c r="L297" s="13">
        <v>21548771.486028399</v>
      </c>
      <c r="M297" s="13">
        <v>6544083.95713175</v>
      </c>
    </row>
    <row r="298" spans="3:13" s="1" customFormat="1" ht="11.1" customHeight="1" x14ac:dyDescent="0.15">
      <c r="C298" s="51">
        <v>46266</v>
      </c>
      <c r="D298" s="52">
        <v>55001</v>
      </c>
      <c r="E298" s="13">
        <v>287</v>
      </c>
      <c r="F298" s="53">
        <v>8735</v>
      </c>
      <c r="G298" s="115"/>
      <c r="H298" s="115"/>
      <c r="I298" s="97">
        <v>65116162.315771997</v>
      </c>
      <c r="J298" s="97"/>
      <c r="K298" s="13">
        <v>40360725.024479598</v>
      </c>
      <c r="L298" s="13">
        <v>19694405.3623229</v>
      </c>
      <c r="M298" s="13">
        <v>5955604.3564808303</v>
      </c>
    </row>
    <row r="299" spans="3:13" s="1" customFormat="1" ht="11.1" customHeight="1" x14ac:dyDescent="0.15">
      <c r="C299" s="51">
        <v>46266</v>
      </c>
      <c r="D299" s="52">
        <v>55032</v>
      </c>
      <c r="E299" s="13">
        <v>288</v>
      </c>
      <c r="F299" s="53">
        <v>8766</v>
      </c>
      <c r="G299" s="115"/>
      <c r="H299" s="115"/>
      <c r="I299" s="97">
        <v>59723095.892672002</v>
      </c>
      <c r="J299" s="97"/>
      <c r="K299" s="13">
        <v>36955174.171496101</v>
      </c>
      <c r="L299" s="13">
        <v>17986773.251794402</v>
      </c>
      <c r="M299" s="13">
        <v>5416176.9640598102</v>
      </c>
    </row>
    <row r="300" spans="3:13" s="1" customFormat="1" ht="11.1" customHeight="1" x14ac:dyDescent="0.15">
      <c r="C300" s="51">
        <v>46266</v>
      </c>
      <c r="D300" s="52">
        <v>55062</v>
      </c>
      <c r="E300" s="13">
        <v>289</v>
      </c>
      <c r="F300" s="53">
        <v>8796</v>
      </c>
      <c r="G300" s="115"/>
      <c r="H300" s="115"/>
      <c r="I300" s="97">
        <v>54814170.886753999</v>
      </c>
      <c r="J300" s="97"/>
      <c r="K300" s="13">
        <v>33861980.157893002</v>
      </c>
      <c r="L300" s="13">
        <v>16440693.1809239</v>
      </c>
      <c r="M300" s="13">
        <v>4930327.7882556701</v>
      </c>
    </row>
    <row r="301" spans="3:13" s="1" customFormat="1" ht="11.1" customHeight="1" x14ac:dyDescent="0.15">
      <c r="C301" s="51">
        <v>46266</v>
      </c>
      <c r="D301" s="52">
        <v>55093</v>
      </c>
      <c r="E301" s="13">
        <v>290</v>
      </c>
      <c r="F301" s="53">
        <v>8827</v>
      </c>
      <c r="G301" s="115"/>
      <c r="H301" s="115"/>
      <c r="I301" s="97">
        <v>50485633.515568003</v>
      </c>
      <c r="J301" s="97"/>
      <c r="K301" s="13">
        <v>31135087.5226903</v>
      </c>
      <c r="L301" s="13">
        <v>15078285.3334726</v>
      </c>
      <c r="M301" s="13">
        <v>4502609.1166179702</v>
      </c>
    </row>
    <row r="302" spans="3:13" s="1" customFormat="1" ht="11.1" customHeight="1" x14ac:dyDescent="0.15">
      <c r="C302" s="51">
        <v>46266</v>
      </c>
      <c r="D302" s="52">
        <v>55123</v>
      </c>
      <c r="E302" s="13">
        <v>291</v>
      </c>
      <c r="F302" s="53">
        <v>8857</v>
      </c>
      <c r="G302" s="115"/>
      <c r="H302" s="115"/>
      <c r="I302" s="97">
        <v>46637340.491752997</v>
      </c>
      <c r="J302" s="97"/>
      <c r="K302" s="13">
        <v>28714589.8674029</v>
      </c>
      <c r="L302" s="13">
        <v>13871845.765058501</v>
      </c>
      <c r="M302" s="13">
        <v>4125367.3192355898</v>
      </c>
    </row>
    <row r="303" spans="3:13" s="1" customFormat="1" ht="11.1" customHeight="1" x14ac:dyDescent="0.15">
      <c r="C303" s="51">
        <v>46266</v>
      </c>
      <c r="D303" s="52">
        <v>55154</v>
      </c>
      <c r="E303" s="13">
        <v>292</v>
      </c>
      <c r="F303" s="53">
        <v>8888</v>
      </c>
      <c r="G303" s="115"/>
      <c r="H303" s="115"/>
      <c r="I303" s="97">
        <v>43395957.394152001</v>
      </c>
      <c r="J303" s="97"/>
      <c r="K303" s="13">
        <v>26673554.547344599</v>
      </c>
      <c r="L303" s="13">
        <v>12853062.5428556</v>
      </c>
      <c r="M303" s="13">
        <v>3806200.0688965302</v>
      </c>
    </row>
    <row r="304" spans="3:13" s="1" customFormat="1" ht="11.1" customHeight="1" x14ac:dyDescent="0.15">
      <c r="C304" s="51">
        <v>46266</v>
      </c>
      <c r="D304" s="52">
        <v>55185</v>
      </c>
      <c r="E304" s="13">
        <v>293</v>
      </c>
      <c r="F304" s="53">
        <v>8919</v>
      </c>
      <c r="G304" s="115"/>
      <c r="H304" s="115"/>
      <c r="I304" s="97">
        <v>40555880.202381998</v>
      </c>
      <c r="J304" s="97"/>
      <c r="K304" s="13">
        <v>24885606.552916002</v>
      </c>
      <c r="L304" s="13">
        <v>11961015.416399799</v>
      </c>
      <c r="M304" s="13">
        <v>3527034.125581</v>
      </c>
    </row>
    <row r="305" spans="3:13" s="1" customFormat="1" ht="11.1" customHeight="1" x14ac:dyDescent="0.15">
      <c r="C305" s="51">
        <v>46266</v>
      </c>
      <c r="D305" s="52">
        <v>55213</v>
      </c>
      <c r="E305" s="13">
        <v>294</v>
      </c>
      <c r="F305" s="53">
        <v>8947</v>
      </c>
      <c r="G305" s="115"/>
      <c r="H305" s="115"/>
      <c r="I305" s="97">
        <v>38065409.605892003</v>
      </c>
      <c r="J305" s="97"/>
      <c r="K305" s="13">
        <v>23321636.9008893</v>
      </c>
      <c r="L305" s="13">
        <v>11183557.247354399</v>
      </c>
      <c r="M305" s="13">
        <v>3285160.4668962802</v>
      </c>
    </row>
    <row r="306" spans="3:13" s="1" customFormat="1" ht="11.1" customHeight="1" x14ac:dyDescent="0.15">
      <c r="C306" s="51">
        <v>46266</v>
      </c>
      <c r="D306" s="52">
        <v>55244</v>
      </c>
      <c r="E306" s="13">
        <v>295</v>
      </c>
      <c r="F306" s="53">
        <v>8978</v>
      </c>
      <c r="G306" s="115"/>
      <c r="H306" s="115"/>
      <c r="I306" s="97">
        <v>35982245.568567999</v>
      </c>
      <c r="J306" s="97"/>
      <c r="K306" s="13">
        <v>22007948.659680601</v>
      </c>
      <c r="L306" s="13">
        <v>10526756.8811593</v>
      </c>
      <c r="M306" s="13">
        <v>3079128.6538453801</v>
      </c>
    </row>
    <row r="307" spans="3:13" s="1" customFormat="1" ht="11.1" customHeight="1" x14ac:dyDescent="0.15">
      <c r="C307" s="51">
        <v>46266</v>
      </c>
      <c r="D307" s="52">
        <v>55274</v>
      </c>
      <c r="E307" s="13">
        <v>296</v>
      </c>
      <c r="F307" s="53">
        <v>9008</v>
      </c>
      <c r="G307" s="115"/>
      <c r="H307" s="115"/>
      <c r="I307" s="97">
        <v>34242939.387790002</v>
      </c>
      <c r="J307" s="97"/>
      <c r="K307" s="13">
        <v>20909752.802810799</v>
      </c>
      <c r="L307" s="13">
        <v>9976855.7837555707</v>
      </c>
      <c r="M307" s="13">
        <v>2906317.2546374202</v>
      </c>
    </row>
    <row r="308" spans="3:13" s="1" customFormat="1" ht="11.1" customHeight="1" x14ac:dyDescent="0.15">
      <c r="C308" s="51">
        <v>46266</v>
      </c>
      <c r="D308" s="52">
        <v>55305</v>
      </c>
      <c r="E308" s="13">
        <v>297</v>
      </c>
      <c r="F308" s="53">
        <v>9039</v>
      </c>
      <c r="G308" s="115"/>
      <c r="H308" s="115"/>
      <c r="I308" s="97">
        <v>32814548.292043999</v>
      </c>
      <c r="J308" s="97"/>
      <c r="K308" s="13">
        <v>20003549.759775199</v>
      </c>
      <c r="L308" s="13">
        <v>9520197.5352919791</v>
      </c>
      <c r="M308" s="13">
        <v>2761543.6042883098</v>
      </c>
    </row>
    <row r="309" spans="3:13" s="1" customFormat="1" ht="11.1" customHeight="1" x14ac:dyDescent="0.15">
      <c r="C309" s="51">
        <v>46266</v>
      </c>
      <c r="D309" s="52">
        <v>55335</v>
      </c>
      <c r="E309" s="13">
        <v>298</v>
      </c>
      <c r="F309" s="53">
        <v>9069</v>
      </c>
      <c r="G309" s="115"/>
      <c r="H309" s="115"/>
      <c r="I309" s="97">
        <v>31452882.475037001</v>
      </c>
      <c r="J309" s="97"/>
      <c r="K309" s="13">
        <v>19142015.037961099</v>
      </c>
      <c r="L309" s="13">
        <v>9087748.7006787695</v>
      </c>
      <c r="M309" s="13">
        <v>2625296.36965517</v>
      </c>
    </row>
    <row r="310" spans="3:13" s="1" customFormat="1" ht="11.1" customHeight="1" x14ac:dyDescent="0.15">
      <c r="C310" s="51">
        <v>46266</v>
      </c>
      <c r="D310" s="52">
        <v>55366</v>
      </c>
      <c r="E310" s="13">
        <v>299</v>
      </c>
      <c r="F310" s="53">
        <v>9100</v>
      </c>
      <c r="G310" s="115"/>
      <c r="H310" s="115"/>
      <c r="I310" s="97">
        <v>30097644.714449</v>
      </c>
      <c r="J310" s="97"/>
      <c r="K310" s="13">
        <v>18286158.981012501</v>
      </c>
      <c r="L310" s="13">
        <v>8659348.9351157602</v>
      </c>
      <c r="M310" s="13">
        <v>2490943.5671432102</v>
      </c>
    </row>
    <row r="311" spans="3:13" s="1" customFormat="1" ht="11.1" customHeight="1" x14ac:dyDescent="0.15">
      <c r="C311" s="51">
        <v>46266</v>
      </c>
      <c r="D311" s="52">
        <v>55397</v>
      </c>
      <c r="E311" s="13">
        <v>300</v>
      </c>
      <c r="F311" s="53">
        <v>9131</v>
      </c>
      <c r="G311" s="115"/>
      <c r="H311" s="115"/>
      <c r="I311" s="97">
        <v>28755248.213300001</v>
      </c>
      <c r="J311" s="97"/>
      <c r="K311" s="13">
        <v>17440939.666833799</v>
      </c>
      <c r="L311" s="13">
        <v>8238093.5920485295</v>
      </c>
      <c r="M311" s="13">
        <v>2359728.2378368401</v>
      </c>
    </row>
    <row r="312" spans="3:13" s="1" customFormat="1" ht="11.1" customHeight="1" x14ac:dyDescent="0.15">
      <c r="C312" s="51">
        <v>46266</v>
      </c>
      <c r="D312" s="52">
        <v>55427</v>
      </c>
      <c r="E312" s="13">
        <v>301</v>
      </c>
      <c r="F312" s="53">
        <v>9161</v>
      </c>
      <c r="G312" s="115"/>
      <c r="H312" s="115"/>
      <c r="I312" s="97">
        <v>27421215.090661</v>
      </c>
      <c r="J312" s="97"/>
      <c r="K312" s="13">
        <v>16604508.113688501</v>
      </c>
      <c r="L312" s="13">
        <v>7823707.8336691</v>
      </c>
      <c r="M312" s="13">
        <v>2231844.7196611399</v>
      </c>
    </row>
    <row r="313" spans="3:13" s="1" customFormat="1" ht="11.1" customHeight="1" x14ac:dyDescent="0.15">
      <c r="C313" s="51">
        <v>46266</v>
      </c>
      <c r="D313" s="52">
        <v>55458</v>
      </c>
      <c r="E313" s="13">
        <v>302</v>
      </c>
      <c r="F313" s="53">
        <v>9192</v>
      </c>
      <c r="G313" s="115"/>
      <c r="H313" s="115"/>
      <c r="I313" s="97">
        <v>26106368.469129</v>
      </c>
      <c r="J313" s="97"/>
      <c r="K313" s="13">
        <v>15781510.253898</v>
      </c>
      <c r="L313" s="13">
        <v>7417016.8201521495</v>
      </c>
      <c r="M313" s="13">
        <v>2106867.5534230298</v>
      </c>
    </row>
    <row r="314" spans="3:13" s="1" customFormat="1" ht="11.1" customHeight="1" x14ac:dyDescent="0.15">
      <c r="C314" s="51">
        <v>46266</v>
      </c>
      <c r="D314" s="52">
        <v>55488</v>
      </c>
      <c r="E314" s="13">
        <v>303</v>
      </c>
      <c r="F314" s="53">
        <v>9222</v>
      </c>
      <c r="G314" s="115"/>
      <c r="H314" s="115"/>
      <c r="I314" s="97">
        <v>24803813.969742</v>
      </c>
      <c r="J314" s="97"/>
      <c r="K314" s="13">
        <v>14969494.1278014</v>
      </c>
      <c r="L314" s="13">
        <v>7018068.3508129902</v>
      </c>
      <c r="M314" s="13">
        <v>1985370.8817482099</v>
      </c>
    </row>
    <row r="315" spans="3:13" s="1" customFormat="1" ht="11.1" customHeight="1" x14ac:dyDescent="0.15">
      <c r="C315" s="51">
        <v>46266</v>
      </c>
      <c r="D315" s="52">
        <v>55519</v>
      </c>
      <c r="E315" s="13">
        <v>304</v>
      </c>
      <c r="F315" s="53">
        <v>9253</v>
      </c>
      <c r="G315" s="115"/>
      <c r="H315" s="115"/>
      <c r="I315" s="97">
        <v>23515390.915158</v>
      </c>
      <c r="J315" s="97"/>
      <c r="K315" s="13">
        <v>14167839.9011492</v>
      </c>
      <c r="L315" s="13">
        <v>6625340.4958244497</v>
      </c>
      <c r="M315" s="13">
        <v>1866331.88983519</v>
      </c>
    </row>
    <row r="316" spans="3:13" s="1" customFormat="1" ht="11.1" customHeight="1" x14ac:dyDescent="0.15">
      <c r="C316" s="51">
        <v>46266</v>
      </c>
      <c r="D316" s="52">
        <v>55550</v>
      </c>
      <c r="E316" s="13">
        <v>305</v>
      </c>
      <c r="F316" s="53">
        <v>9284</v>
      </c>
      <c r="G316" s="115"/>
      <c r="H316" s="115"/>
      <c r="I316" s="97">
        <v>22235659.574937999</v>
      </c>
      <c r="J316" s="97"/>
      <c r="K316" s="13">
        <v>13374089.750435401</v>
      </c>
      <c r="L316" s="13">
        <v>6238251.6257536002</v>
      </c>
      <c r="M316" s="13">
        <v>1749847.4220864</v>
      </c>
    </row>
    <row r="317" spans="3:13" s="1" customFormat="1" ht="11.1" customHeight="1" x14ac:dyDescent="0.15">
      <c r="C317" s="51">
        <v>46266</v>
      </c>
      <c r="D317" s="52">
        <v>55579</v>
      </c>
      <c r="E317" s="13">
        <v>306</v>
      </c>
      <c r="F317" s="53">
        <v>9313</v>
      </c>
      <c r="G317" s="115"/>
      <c r="H317" s="115"/>
      <c r="I317" s="97">
        <v>20961553.261096999</v>
      </c>
      <c r="J317" s="97"/>
      <c r="K317" s="13">
        <v>12587747.407007599</v>
      </c>
      <c r="L317" s="13">
        <v>5857497.5602837298</v>
      </c>
      <c r="M317" s="13">
        <v>1636533.7167597399</v>
      </c>
    </row>
    <row r="318" spans="3:13" s="1" customFormat="1" ht="11.1" customHeight="1" x14ac:dyDescent="0.15">
      <c r="C318" s="51">
        <v>46266</v>
      </c>
      <c r="D318" s="52">
        <v>55610</v>
      </c>
      <c r="E318" s="13">
        <v>307</v>
      </c>
      <c r="F318" s="53">
        <v>9344</v>
      </c>
      <c r="G318" s="115"/>
      <c r="H318" s="115"/>
      <c r="I318" s="97">
        <v>19704223.645162001</v>
      </c>
      <c r="J318" s="97"/>
      <c r="K318" s="13">
        <v>11812631.7616549</v>
      </c>
      <c r="L318" s="13">
        <v>5482830.9484277302</v>
      </c>
      <c r="M318" s="13">
        <v>1525366.89274676</v>
      </c>
    </row>
    <row r="319" spans="3:13" s="1" customFormat="1" ht="11.1" customHeight="1" x14ac:dyDescent="0.15">
      <c r="C319" s="51">
        <v>46266</v>
      </c>
      <c r="D319" s="52">
        <v>55640</v>
      </c>
      <c r="E319" s="13">
        <v>308</v>
      </c>
      <c r="F319" s="53">
        <v>9374</v>
      </c>
      <c r="G319" s="115"/>
      <c r="H319" s="115"/>
      <c r="I319" s="97">
        <v>18463655.767445002</v>
      </c>
      <c r="J319" s="97"/>
      <c r="K319" s="13">
        <v>11050745.89446</v>
      </c>
      <c r="L319" s="13">
        <v>5116577.4176612599</v>
      </c>
      <c r="M319" s="13">
        <v>1417637.17624482</v>
      </c>
    </row>
    <row r="320" spans="3:13" s="1" customFormat="1" ht="11.1" customHeight="1" x14ac:dyDescent="0.15">
      <c r="C320" s="51">
        <v>46266</v>
      </c>
      <c r="D320" s="52">
        <v>55671</v>
      </c>
      <c r="E320" s="13">
        <v>309</v>
      </c>
      <c r="F320" s="53">
        <v>9405</v>
      </c>
      <c r="G320" s="115"/>
      <c r="H320" s="115"/>
      <c r="I320" s="97">
        <v>17263509.289608002</v>
      </c>
      <c r="J320" s="97"/>
      <c r="K320" s="13">
        <v>10314917.5262651</v>
      </c>
      <c r="L320" s="13">
        <v>4763737.3641147995</v>
      </c>
      <c r="M320" s="13">
        <v>1314286.27718262</v>
      </c>
    </row>
    <row r="321" spans="3:13" s="1" customFormat="1" ht="11.1" customHeight="1" x14ac:dyDescent="0.15">
      <c r="C321" s="51">
        <v>46266</v>
      </c>
      <c r="D321" s="52">
        <v>55701</v>
      </c>
      <c r="E321" s="13">
        <v>310</v>
      </c>
      <c r="F321" s="53">
        <v>9435</v>
      </c>
      <c r="G321" s="115"/>
      <c r="H321" s="115"/>
      <c r="I321" s="97">
        <v>16123083.332599999</v>
      </c>
      <c r="J321" s="97"/>
      <c r="K321" s="13">
        <v>9617702.4332373999</v>
      </c>
      <c r="L321" s="13">
        <v>4430810.2664196501</v>
      </c>
      <c r="M321" s="13">
        <v>1217422.71396629</v>
      </c>
    </row>
    <row r="322" spans="3:13" s="1" customFormat="1" ht="11.1" customHeight="1" x14ac:dyDescent="0.15">
      <c r="C322" s="51">
        <v>46266</v>
      </c>
      <c r="D322" s="52">
        <v>55732</v>
      </c>
      <c r="E322" s="13">
        <v>311</v>
      </c>
      <c r="F322" s="53">
        <v>9466</v>
      </c>
      <c r="G322" s="115"/>
      <c r="H322" s="115"/>
      <c r="I322" s="97">
        <v>15068998.20854</v>
      </c>
      <c r="J322" s="97"/>
      <c r="K322" s="13">
        <v>8973676.2630544491</v>
      </c>
      <c r="L322" s="13">
        <v>4123597.8816887499</v>
      </c>
      <c r="M322" s="13">
        <v>1128213.19423156</v>
      </c>
    </row>
    <row r="323" spans="3:13" s="1" customFormat="1" ht="11.1" customHeight="1" x14ac:dyDescent="0.15">
      <c r="C323" s="51">
        <v>46266</v>
      </c>
      <c r="D323" s="52">
        <v>55763</v>
      </c>
      <c r="E323" s="13">
        <v>312</v>
      </c>
      <c r="F323" s="53">
        <v>9497</v>
      </c>
      <c r="G323" s="115"/>
      <c r="H323" s="115"/>
      <c r="I323" s="97">
        <v>14171072.56872</v>
      </c>
      <c r="J323" s="97"/>
      <c r="K323" s="13">
        <v>8424643.2165670097</v>
      </c>
      <c r="L323" s="13">
        <v>3861459.8232610901</v>
      </c>
      <c r="M323" s="13">
        <v>1052017.6028251699</v>
      </c>
    </row>
    <row r="324" spans="3:13" s="1" customFormat="1" ht="11.1" customHeight="1" x14ac:dyDescent="0.15">
      <c r="C324" s="51">
        <v>46266</v>
      </c>
      <c r="D324" s="52">
        <v>55793</v>
      </c>
      <c r="E324" s="13">
        <v>313</v>
      </c>
      <c r="F324" s="53">
        <v>9527</v>
      </c>
      <c r="G324" s="115"/>
      <c r="H324" s="115"/>
      <c r="I324" s="97">
        <v>13417265.232411001</v>
      </c>
      <c r="J324" s="97"/>
      <c r="K324" s="13">
        <v>7963415.2213267796</v>
      </c>
      <c r="L324" s="13">
        <v>3641070.8621138898</v>
      </c>
      <c r="M324" s="13">
        <v>987908.45144767896</v>
      </c>
    </row>
    <row r="325" spans="3:13" s="1" customFormat="1" ht="11.1" customHeight="1" x14ac:dyDescent="0.15">
      <c r="C325" s="51">
        <v>46266</v>
      </c>
      <c r="D325" s="52">
        <v>55824</v>
      </c>
      <c r="E325" s="13">
        <v>314</v>
      </c>
      <c r="F325" s="53">
        <v>9558</v>
      </c>
      <c r="G325" s="115"/>
      <c r="H325" s="115"/>
      <c r="I325" s="97">
        <v>12765837.734146001</v>
      </c>
      <c r="J325" s="97"/>
      <c r="K325" s="13">
        <v>7563929.19493719</v>
      </c>
      <c r="L325" s="13">
        <v>3449620.4835840198</v>
      </c>
      <c r="M325" s="13">
        <v>931999.130405862</v>
      </c>
    </row>
    <row r="326" spans="3:13" s="1" customFormat="1" ht="11.1" customHeight="1" x14ac:dyDescent="0.15">
      <c r="C326" s="51">
        <v>46266</v>
      </c>
      <c r="D326" s="52">
        <v>55854</v>
      </c>
      <c r="E326" s="13">
        <v>315</v>
      </c>
      <c r="F326" s="53">
        <v>9588</v>
      </c>
      <c r="G326" s="115"/>
      <c r="H326" s="115"/>
      <c r="I326" s="97">
        <v>12175367.762451001</v>
      </c>
      <c r="J326" s="97"/>
      <c r="K326" s="13">
        <v>7202226.6374291899</v>
      </c>
      <c r="L326" s="13">
        <v>3276577.2684496501</v>
      </c>
      <c r="M326" s="13">
        <v>881618.48312164203</v>
      </c>
    </row>
    <row r="327" spans="3:13" s="1" customFormat="1" ht="11.1" customHeight="1" x14ac:dyDescent="0.15">
      <c r="C327" s="51">
        <v>46266</v>
      </c>
      <c r="D327" s="52">
        <v>55885</v>
      </c>
      <c r="E327" s="13">
        <v>316</v>
      </c>
      <c r="F327" s="53">
        <v>9619</v>
      </c>
      <c r="G327" s="115"/>
      <c r="H327" s="115"/>
      <c r="I327" s="97">
        <v>11638019.431117</v>
      </c>
      <c r="J327" s="97"/>
      <c r="K327" s="13">
        <v>6872686.7927989597</v>
      </c>
      <c r="L327" s="13">
        <v>3118704.8504834701</v>
      </c>
      <c r="M327" s="13">
        <v>835586.02504562796</v>
      </c>
    </row>
    <row r="328" spans="3:13" s="1" customFormat="1" ht="11.1" customHeight="1" x14ac:dyDescent="0.15">
      <c r="C328" s="51">
        <v>46266</v>
      </c>
      <c r="D328" s="52">
        <v>55916</v>
      </c>
      <c r="E328" s="13">
        <v>317</v>
      </c>
      <c r="F328" s="53">
        <v>9650</v>
      </c>
      <c r="G328" s="115"/>
      <c r="H328" s="115"/>
      <c r="I328" s="97">
        <v>11140420.748755001</v>
      </c>
      <c r="J328" s="97"/>
      <c r="K328" s="13">
        <v>6567677.92259036</v>
      </c>
      <c r="L328" s="13">
        <v>2972717.6601716499</v>
      </c>
      <c r="M328" s="13">
        <v>793098.58479934104</v>
      </c>
    </row>
    <row r="329" spans="3:13" s="1" customFormat="1" ht="11.1" customHeight="1" x14ac:dyDescent="0.15">
      <c r="C329" s="51">
        <v>46266</v>
      </c>
      <c r="D329" s="52">
        <v>55944</v>
      </c>
      <c r="E329" s="13">
        <v>318</v>
      </c>
      <c r="F329" s="53">
        <v>9678</v>
      </c>
      <c r="G329" s="115"/>
      <c r="H329" s="115"/>
      <c r="I329" s="97">
        <v>10662921.83814</v>
      </c>
      <c r="J329" s="97"/>
      <c r="K329" s="13">
        <v>6276544.3544832896</v>
      </c>
      <c r="L329" s="13">
        <v>2834415.6326386202</v>
      </c>
      <c r="M329" s="13">
        <v>753307.09453340794</v>
      </c>
    </row>
    <row r="330" spans="3:13" s="1" customFormat="1" ht="11.1" customHeight="1" x14ac:dyDescent="0.15">
      <c r="C330" s="51">
        <v>46266</v>
      </c>
      <c r="D330" s="52">
        <v>55975</v>
      </c>
      <c r="E330" s="13">
        <v>319</v>
      </c>
      <c r="F330" s="53">
        <v>9709</v>
      </c>
      <c r="G330" s="115"/>
      <c r="H330" s="115"/>
      <c r="I330" s="97">
        <v>10185158.900614999</v>
      </c>
      <c r="J330" s="97"/>
      <c r="K330" s="13">
        <v>5985148.9697526302</v>
      </c>
      <c r="L330" s="13">
        <v>2695950.9704411398</v>
      </c>
      <c r="M330" s="13">
        <v>713472.32564186095</v>
      </c>
    </row>
    <row r="331" spans="3:13" s="1" customFormat="1" ht="11.1" customHeight="1" x14ac:dyDescent="0.15">
      <c r="C331" s="51">
        <v>46266</v>
      </c>
      <c r="D331" s="52">
        <v>56005</v>
      </c>
      <c r="E331" s="13">
        <v>320</v>
      </c>
      <c r="F331" s="53">
        <v>9739</v>
      </c>
      <c r="G331" s="115"/>
      <c r="H331" s="115"/>
      <c r="I331" s="97">
        <v>9713347.2084240001</v>
      </c>
      <c r="J331" s="97"/>
      <c r="K331" s="13">
        <v>5698527.2447084403</v>
      </c>
      <c r="L331" s="13">
        <v>2560527.3646970298</v>
      </c>
      <c r="M331" s="13">
        <v>674855.27604242496</v>
      </c>
    </row>
    <row r="332" spans="3:13" s="1" customFormat="1" ht="11.1" customHeight="1" x14ac:dyDescent="0.15">
      <c r="C332" s="51">
        <v>46266</v>
      </c>
      <c r="D332" s="52">
        <v>56036</v>
      </c>
      <c r="E332" s="13">
        <v>321</v>
      </c>
      <c r="F332" s="53">
        <v>9770</v>
      </c>
      <c r="G332" s="115"/>
      <c r="H332" s="115"/>
      <c r="I332" s="97">
        <v>9251795.6607930008</v>
      </c>
      <c r="J332" s="97"/>
      <c r="K332" s="13">
        <v>5418543.0371948797</v>
      </c>
      <c r="L332" s="13">
        <v>2428529.6636206401</v>
      </c>
      <c r="M332" s="13">
        <v>637354.79601709498</v>
      </c>
    </row>
    <row r="333" spans="3:13" s="1" customFormat="1" ht="11.1" customHeight="1" x14ac:dyDescent="0.15">
      <c r="C333" s="51">
        <v>46266</v>
      </c>
      <c r="D333" s="52">
        <v>56066</v>
      </c>
      <c r="E333" s="13">
        <v>322</v>
      </c>
      <c r="F333" s="53">
        <v>9800</v>
      </c>
      <c r="G333" s="115"/>
      <c r="H333" s="115"/>
      <c r="I333" s="97">
        <v>8807649.9087080006</v>
      </c>
      <c r="J333" s="97"/>
      <c r="K333" s="13">
        <v>5149951.0255455999</v>
      </c>
      <c r="L333" s="13">
        <v>2302468.7888116301</v>
      </c>
      <c r="M333" s="13">
        <v>601793.76086226699</v>
      </c>
    </row>
    <row r="334" spans="3:13" s="1" customFormat="1" ht="11.1" customHeight="1" x14ac:dyDescent="0.15">
      <c r="C334" s="51">
        <v>46266</v>
      </c>
      <c r="D334" s="52">
        <v>56097</v>
      </c>
      <c r="E334" s="13">
        <v>323</v>
      </c>
      <c r="F334" s="53">
        <v>9831</v>
      </c>
      <c r="G334" s="115"/>
      <c r="H334" s="115"/>
      <c r="I334" s="97">
        <v>8370716.8086379999</v>
      </c>
      <c r="J334" s="97"/>
      <c r="K334" s="13">
        <v>4886168.9980320204</v>
      </c>
      <c r="L334" s="13">
        <v>2178979.9269846398</v>
      </c>
      <c r="M334" s="13">
        <v>567105.39402434905</v>
      </c>
    </row>
    <row r="335" spans="3:13" s="1" customFormat="1" ht="11.1" customHeight="1" x14ac:dyDescent="0.15">
      <c r="C335" s="51">
        <v>46266</v>
      </c>
      <c r="D335" s="52">
        <v>56128</v>
      </c>
      <c r="E335" s="13">
        <v>324</v>
      </c>
      <c r="F335" s="53">
        <v>9862</v>
      </c>
      <c r="G335" s="115"/>
      <c r="H335" s="115"/>
      <c r="I335" s="97">
        <v>7939838.0355890002</v>
      </c>
      <c r="J335" s="97"/>
      <c r="K335" s="13">
        <v>4626794.9915319802</v>
      </c>
      <c r="L335" s="13">
        <v>2058065.0394335401</v>
      </c>
      <c r="M335" s="13">
        <v>533367.14931681496</v>
      </c>
    </row>
    <row r="336" spans="3:13" s="1" customFormat="1" ht="11.1" customHeight="1" x14ac:dyDescent="0.15">
      <c r="C336" s="51">
        <v>46266</v>
      </c>
      <c r="D336" s="52">
        <v>56158</v>
      </c>
      <c r="E336" s="13">
        <v>325</v>
      </c>
      <c r="F336" s="53">
        <v>9892</v>
      </c>
      <c r="G336" s="115"/>
      <c r="H336" s="115"/>
      <c r="I336" s="97">
        <v>7515244.3937900001</v>
      </c>
      <c r="J336" s="97"/>
      <c r="K336" s="13">
        <v>4372182.5048491098</v>
      </c>
      <c r="L336" s="13">
        <v>1940023.0409801099</v>
      </c>
      <c r="M336" s="13">
        <v>500714.46703666</v>
      </c>
    </row>
    <row r="337" spans="3:13" s="1" customFormat="1" ht="11.1" customHeight="1" x14ac:dyDescent="0.15">
      <c r="C337" s="51">
        <v>46266</v>
      </c>
      <c r="D337" s="52">
        <v>56189</v>
      </c>
      <c r="E337" s="13">
        <v>326</v>
      </c>
      <c r="F337" s="53">
        <v>9923</v>
      </c>
      <c r="G337" s="115"/>
      <c r="H337" s="115"/>
      <c r="I337" s="97">
        <v>7098605.0557390004</v>
      </c>
      <c r="J337" s="97"/>
      <c r="K337" s="13">
        <v>4122787.6545645702</v>
      </c>
      <c r="L337" s="13">
        <v>1824709.2163581401</v>
      </c>
      <c r="M337" s="13">
        <v>468957.55499955098</v>
      </c>
    </row>
    <row r="338" spans="3:13" s="1" customFormat="1" ht="11.1" customHeight="1" x14ac:dyDescent="0.15">
      <c r="C338" s="51">
        <v>46266</v>
      </c>
      <c r="D338" s="52">
        <v>56219</v>
      </c>
      <c r="E338" s="13">
        <v>327</v>
      </c>
      <c r="F338" s="53">
        <v>9953</v>
      </c>
      <c r="G338" s="115"/>
      <c r="H338" s="115"/>
      <c r="I338" s="97">
        <v>6683456.0604299996</v>
      </c>
      <c r="J338" s="97"/>
      <c r="K338" s="13">
        <v>3875302.5169488299</v>
      </c>
      <c r="L338" s="13">
        <v>1710952.9874613399</v>
      </c>
      <c r="M338" s="13">
        <v>437919.24476448703</v>
      </c>
    </row>
    <row r="339" spans="3:13" s="1" customFormat="1" ht="11.1" customHeight="1" x14ac:dyDescent="0.15">
      <c r="C339" s="51">
        <v>46266</v>
      </c>
      <c r="D339" s="52">
        <v>56250</v>
      </c>
      <c r="E339" s="13">
        <v>328</v>
      </c>
      <c r="F339" s="53">
        <v>9984</v>
      </c>
      <c r="G339" s="115"/>
      <c r="H339" s="115"/>
      <c r="I339" s="97">
        <v>6278662.04012</v>
      </c>
      <c r="J339" s="97"/>
      <c r="K339" s="13">
        <v>3634414.0215203101</v>
      </c>
      <c r="L339" s="13">
        <v>1600519.4574339399</v>
      </c>
      <c r="M339" s="13">
        <v>407918.62254392297</v>
      </c>
    </row>
    <row r="340" spans="3:13" s="1" customFormat="1" ht="11.1" customHeight="1" x14ac:dyDescent="0.15">
      <c r="C340" s="51">
        <v>46266</v>
      </c>
      <c r="D340" s="52">
        <v>56281</v>
      </c>
      <c r="E340" s="13">
        <v>329</v>
      </c>
      <c r="F340" s="53">
        <v>10015</v>
      </c>
      <c r="G340" s="115"/>
      <c r="H340" s="115"/>
      <c r="I340" s="97">
        <v>5876981.81525</v>
      </c>
      <c r="J340" s="97"/>
      <c r="K340" s="13">
        <v>3396130.8762159301</v>
      </c>
      <c r="L340" s="13">
        <v>1491780.9949761501</v>
      </c>
      <c r="M340" s="13">
        <v>378594.46802728099</v>
      </c>
    </row>
    <row r="341" spans="3:13" s="1" customFormat="1" ht="11.1" customHeight="1" x14ac:dyDescent="0.15">
      <c r="C341" s="51">
        <v>46266</v>
      </c>
      <c r="D341" s="52">
        <v>56309</v>
      </c>
      <c r="E341" s="13">
        <v>330</v>
      </c>
      <c r="F341" s="53">
        <v>10043</v>
      </c>
      <c r="G341" s="115"/>
      <c r="H341" s="115"/>
      <c r="I341" s="97">
        <v>5480054.9581979997</v>
      </c>
      <c r="J341" s="97"/>
      <c r="K341" s="13">
        <v>3161907.1183085502</v>
      </c>
      <c r="L341" s="13">
        <v>1385705.2941759001</v>
      </c>
      <c r="M341" s="13">
        <v>350328.18675318197</v>
      </c>
    </row>
    <row r="342" spans="3:13" s="1" customFormat="1" ht="11.1" customHeight="1" x14ac:dyDescent="0.15">
      <c r="C342" s="51">
        <v>46266</v>
      </c>
      <c r="D342" s="52">
        <v>56340</v>
      </c>
      <c r="E342" s="13">
        <v>331</v>
      </c>
      <c r="F342" s="53">
        <v>10074</v>
      </c>
      <c r="G342" s="115"/>
      <c r="H342" s="115"/>
      <c r="I342" s="97">
        <v>5085951.8579789996</v>
      </c>
      <c r="J342" s="97"/>
      <c r="K342" s="13">
        <v>2929538.55722427</v>
      </c>
      <c r="L342" s="13">
        <v>1280604.6639060599</v>
      </c>
      <c r="M342" s="13">
        <v>322385.79956659302</v>
      </c>
    </row>
    <row r="343" spans="3:13" s="1" customFormat="1" ht="11.1" customHeight="1" x14ac:dyDescent="0.15">
      <c r="C343" s="51">
        <v>46266</v>
      </c>
      <c r="D343" s="52">
        <v>56370</v>
      </c>
      <c r="E343" s="13">
        <v>332</v>
      </c>
      <c r="F343" s="53">
        <v>10104</v>
      </c>
      <c r="G343" s="115"/>
      <c r="H343" s="115"/>
      <c r="I343" s="97">
        <v>4706143.8370470004</v>
      </c>
      <c r="J343" s="97"/>
      <c r="K343" s="13">
        <v>2706317.4040389298</v>
      </c>
      <c r="L343" s="13">
        <v>1180115.0761136201</v>
      </c>
      <c r="M343" s="13">
        <v>295870.22815627803</v>
      </c>
    </row>
    <row r="344" spans="3:13" s="1" customFormat="1" ht="11.1" customHeight="1" x14ac:dyDescent="0.15">
      <c r="C344" s="51">
        <v>46266</v>
      </c>
      <c r="D344" s="52">
        <v>56401</v>
      </c>
      <c r="E344" s="13">
        <v>333</v>
      </c>
      <c r="F344" s="53">
        <v>10135</v>
      </c>
      <c r="G344" s="115"/>
      <c r="H344" s="115"/>
      <c r="I344" s="97">
        <v>4330936.8453620002</v>
      </c>
      <c r="J344" s="97"/>
      <c r="K344" s="13">
        <v>2486326.5274392501</v>
      </c>
      <c r="L344" s="13">
        <v>1081428.6838209301</v>
      </c>
      <c r="M344" s="13">
        <v>269979.88763279002</v>
      </c>
    </row>
    <row r="345" spans="3:13" s="1" customFormat="1" ht="11.1" customHeight="1" x14ac:dyDescent="0.15">
      <c r="C345" s="51">
        <v>46266</v>
      </c>
      <c r="D345" s="52">
        <v>56431</v>
      </c>
      <c r="E345" s="13">
        <v>334</v>
      </c>
      <c r="F345" s="53">
        <v>10165</v>
      </c>
      <c r="G345" s="115"/>
      <c r="H345" s="115"/>
      <c r="I345" s="97">
        <v>3965060.754468</v>
      </c>
      <c r="J345" s="97"/>
      <c r="K345" s="13">
        <v>2272546.1912908</v>
      </c>
      <c r="L345" s="13">
        <v>986012.01639218803</v>
      </c>
      <c r="M345" s="13">
        <v>245149.955497883</v>
      </c>
    </row>
    <row r="346" spans="3:13" s="1" customFormat="1" ht="11.1" customHeight="1" x14ac:dyDescent="0.15">
      <c r="C346" s="51">
        <v>46266</v>
      </c>
      <c r="D346" s="52">
        <v>56462</v>
      </c>
      <c r="E346" s="13">
        <v>335</v>
      </c>
      <c r="F346" s="53">
        <v>10196</v>
      </c>
      <c r="G346" s="115"/>
      <c r="H346" s="115"/>
      <c r="I346" s="97">
        <v>3610810.0345780002</v>
      </c>
      <c r="J346" s="97"/>
      <c r="K346" s="13">
        <v>2065999.88477068</v>
      </c>
      <c r="L346" s="13">
        <v>894116.01563034405</v>
      </c>
      <c r="M346" s="13">
        <v>221360.48863208399</v>
      </c>
    </row>
    <row r="347" spans="3:13" s="1" customFormat="1" ht="11.1" customHeight="1" x14ac:dyDescent="0.15">
      <c r="C347" s="51">
        <v>46266</v>
      </c>
      <c r="D347" s="52">
        <v>56493</v>
      </c>
      <c r="E347" s="13">
        <v>336</v>
      </c>
      <c r="F347" s="53">
        <v>10227</v>
      </c>
      <c r="G347" s="115"/>
      <c r="H347" s="115"/>
      <c r="I347" s="97">
        <v>3277332.4412199999</v>
      </c>
      <c r="J347" s="97"/>
      <c r="K347" s="13">
        <v>1872013.2927615501</v>
      </c>
      <c r="L347" s="13">
        <v>808102.782784526</v>
      </c>
      <c r="M347" s="13">
        <v>199218.40217590699</v>
      </c>
    </row>
    <row r="348" spans="3:13" s="1" customFormat="1" ht="11.1" customHeight="1" x14ac:dyDescent="0.15">
      <c r="C348" s="51">
        <v>46266</v>
      </c>
      <c r="D348" s="52">
        <v>56523</v>
      </c>
      <c r="E348" s="13">
        <v>337</v>
      </c>
      <c r="F348" s="53">
        <v>10257</v>
      </c>
      <c r="G348" s="115"/>
      <c r="H348" s="115"/>
      <c r="I348" s="97">
        <v>2966961.5597450002</v>
      </c>
      <c r="J348" s="97"/>
      <c r="K348" s="13">
        <v>1691947.6099499699</v>
      </c>
      <c r="L348" s="13">
        <v>728575.14705883199</v>
      </c>
      <c r="M348" s="13">
        <v>178876.49904499401</v>
      </c>
    </row>
    <row r="349" spans="3:13" s="1" customFormat="1" ht="11.1" customHeight="1" x14ac:dyDescent="0.15">
      <c r="C349" s="51">
        <v>46266</v>
      </c>
      <c r="D349" s="52">
        <v>56554</v>
      </c>
      <c r="E349" s="13">
        <v>338</v>
      </c>
      <c r="F349" s="53">
        <v>10288</v>
      </c>
      <c r="G349" s="115"/>
      <c r="H349" s="115"/>
      <c r="I349" s="97">
        <v>2675813.472693</v>
      </c>
      <c r="J349" s="97"/>
      <c r="K349" s="13">
        <v>1523328.63825169</v>
      </c>
      <c r="L349" s="13">
        <v>654297.31942558999</v>
      </c>
      <c r="M349" s="13">
        <v>159959.74174979</v>
      </c>
    </row>
    <row r="350" spans="3:13" s="1" customFormat="1" ht="11.1" customHeight="1" x14ac:dyDescent="0.15">
      <c r="C350" s="51">
        <v>46266</v>
      </c>
      <c r="D350" s="52">
        <v>56584</v>
      </c>
      <c r="E350" s="13">
        <v>339</v>
      </c>
      <c r="F350" s="53">
        <v>10318</v>
      </c>
      <c r="G350" s="115"/>
      <c r="H350" s="115"/>
      <c r="I350" s="97">
        <v>2395168.723729</v>
      </c>
      <c r="J350" s="97"/>
      <c r="K350" s="13">
        <v>1361320.6834505801</v>
      </c>
      <c r="L350" s="13">
        <v>583272.82736470702</v>
      </c>
      <c r="M350" s="13">
        <v>142011.45639886201</v>
      </c>
    </row>
    <row r="351" spans="3:13" s="1" customFormat="1" ht="11.1" customHeight="1" x14ac:dyDescent="0.15">
      <c r="C351" s="51">
        <v>46266</v>
      </c>
      <c r="D351" s="52">
        <v>56615</v>
      </c>
      <c r="E351" s="13">
        <v>340</v>
      </c>
      <c r="F351" s="53">
        <v>10349</v>
      </c>
      <c r="G351" s="115"/>
      <c r="H351" s="115"/>
      <c r="I351" s="97">
        <v>2138094.3247400001</v>
      </c>
      <c r="J351" s="97"/>
      <c r="K351" s="13">
        <v>1213148.5148996699</v>
      </c>
      <c r="L351" s="13">
        <v>518464.90631450003</v>
      </c>
      <c r="M351" s="13">
        <v>125697.784085768</v>
      </c>
    </row>
    <row r="352" spans="3:13" s="1" customFormat="1" ht="11.1" customHeight="1" x14ac:dyDescent="0.15">
      <c r="C352" s="51">
        <v>46266</v>
      </c>
      <c r="D352" s="52">
        <v>56646</v>
      </c>
      <c r="E352" s="13">
        <v>341</v>
      </c>
      <c r="F352" s="53">
        <v>10380</v>
      </c>
      <c r="G352" s="115"/>
      <c r="H352" s="115"/>
      <c r="I352" s="97">
        <v>1900031.7361039999</v>
      </c>
      <c r="J352" s="97"/>
      <c r="K352" s="13">
        <v>1076244.0022608601</v>
      </c>
      <c r="L352" s="13">
        <v>458786.07894375903</v>
      </c>
      <c r="M352" s="13">
        <v>110758.000627427</v>
      </c>
    </row>
    <row r="353" spans="3:13" s="1" customFormat="1" ht="11.1" customHeight="1" x14ac:dyDescent="0.15">
      <c r="C353" s="51">
        <v>46266</v>
      </c>
      <c r="D353" s="52">
        <v>56674</v>
      </c>
      <c r="E353" s="13">
        <v>342</v>
      </c>
      <c r="F353" s="53">
        <v>10408</v>
      </c>
      <c r="G353" s="115"/>
      <c r="H353" s="115"/>
      <c r="I353" s="97">
        <v>1677211.4480979999</v>
      </c>
      <c r="J353" s="97"/>
      <c r="K353" s="13">
        <v>948575.34034196404</v>
      </c>
      <c r="L353" s="13">
        <v>403433.94198754401</v>
      </c>
      <c r="M353" s="13">
        <v>97022.468693836796</v>
      </c>
    </row>
    <row r="354" spans="3:13" s="1" customFormat="1" ht="11.1" customHeight="1" x14ac:dyDescent="0.15">
      <c r="C354" s="51">
        <v>46266</v>
      </c>
      <c r="D354" s="52">
        <v>56705</v>
      </c>
      <c r="E354" s="13">
        <v>343</v>
      </c>
      <c r="F354" s="53">
        <v>10439</v>
      </c>
      <c r="G354" s="115"/>
      <c r="H354" s="115"/>
      <c r="I354" s="97">
        <v>1466298.481655</v>
      </c>
      <c r="J354" s="97"/>
      <c r="K354" s="13">
        <v>827883.40296312398</v>
      </c>
      <c r="L354" s="13">
        <v>351207.57345865498</v>
      </c>
      <c r="M354" s="13">
        <v>84104.721902612393</v>
      </c>
    </row>
    <row r="355" spans="3:13" s="1" customFormat="1" ht="11.1" customHeight="1" x14ac:dyDescent="0.15">
      <c r="C355" s="51">
        <v>46266</v>
      </c>
      <c r="D355" s="52">
        <v>56735</v>
      </c>
      <c r="E355" s="13">
        <v>344</v>
      </c>
      <c r="F355" s="53">
        <v>10469</v>
      </c>
      <c r="G355" s="115"/>
      <c r="H355" s="115"/>
      <c r="I355" s="97">
        <v>1269236.480709</v>
      </c>
      <c r="J355" s="97"/>
      <c r="K355" s="13">
        <v>715444.41512728098</v>
      </c>
      <c r="L355" s="13">
        <v>302761.300110724</v>
      </c>
      <c r="M355" s="13">
        <v>72205.944234584196</v>
      </c>
    </row>
    <row r="356" spans="3:13" s="1" customFormat="1" ht="11.1" customHeight="1" x14ac:dyDescent="0.15">
      <c r="C356" s="51">
        <v>46266</v>
      </c>
      <c r="D356" s="52">
        <v>56766</v>
      </c>
      <c r="E356" s="13">
        <v>345</v>
      </c>
      <c r="F356" s="53">
        <v>10500</v>
      </c>
      <c r="G356" s="115"/>
      <c r="H356" s="115"/>
      <c r="I356" s="97">
        <v>1083368.2277780001</v>
      </c>
      <c r="J356" s="97"/>
      <c r="K356" s="13">
        <v>609638.27488395898</v>
      </c>
      <c r="L356" s="13">
        <v>257330.21449411401</v>
      </c>
      <c r="M356" s="13">
        <v>61111.084604602598</v>
      </c>
    </row>
    <row r="357" spans="3:13" s="1" customFormat="1" ht="11.1" customHeight="1" x14ac:dyDescent="0.15">
      <c r="C357" s="51">
        <v>46266</v>
      </c>
      <c r="D357" s="52">
        <v>56796</v>
      </c>
      <c r="E357" s="13">
        <v>346</v>
      </c>
      <c r="F357" s="53">
        <v>10530</v>
      </c>
      <c r="G357" s="115"/>
      <c r="H357" s="115"/>
      <c r="I357" s="97">
        <v>914175.22050399997</v>
      </c>
      <c r="J357" s="97"/>
      <c r="K357" s="13">
        <v>513584.76966528501</v>
      </c>
      <c r="L357" s="13">
        <v>216252.16301938001</v>
      </c>
      <c r="M357" s="13">
        <v>51145.3026933492</v>
      </c>
    </row>
    <row r="358" spans="3:13" s="1" customFormat="1" ht="11.1" customHeight="1" x14ac:dyDescent="0.15">
      <c r="C358" s="51">
        <v>46266</v>
      </c>
      <c r="D358" s="52">
        <v>56827</v>
      </c>
      <c r="E358" s="13">
        <v>347</v>
      </c>
      <c r="F358" s="53">
        <v>10561</v>
      </c>
      <c r="G358" s="115"/>
      <c r="H358" s="115"/>
      <c r="I358" s="97">
        <v>762926.55035200005</v>
      </c>
      <c r="J358" s="97"/>
      <c r="K358" s="13">
        <v>427886.12018598901</v>
      </c>
      <c r="L358" s="13">
        <v>179709.32615384599</v>
      </c>
      <c r="M358" s="13">
        <v>42322.618382380599</v>
      </c>
    </row>
    <row r="359" spans="3:13" s="1" customFormat="1" ht="11.1" customHeight="1" x14ac:dyDescent="0.15">
      <c r="C359" s="51">
        <v>46266</v>
      </c>
      <c r="D359" s="52">
        <v>56858</v>
      </c>
      <c r="E359" s="13">
        <v>348</v>
      </c>
      <c r="F359" s="53">
        <v>10592</v>
      </c>
      <c r="G359" s="115"/>
      <c r="H359" s="115"/>
      <c r="I359" s="97">
        <v>621740.22477199999</v>
      </c>
      <c r="J359" s="97"/>
      <c r="K359" s="13">
        <v>348110.57374582702</v>
      </c>
      <c r="L359" s="13">
        <v>145832.29976353201</v>
      </c>
      <c r="M359" s="13">
        <v>34198.909419533898</v>
      </c>
    </row>
    <row r="360" spans="3:13" s="1" customFormat="1" ht="11.1" customHeight="1" x14ac:dyDescent="0.15">
      <c r="C360" s="51">
        <v>46266</v>
      </c>
      <c r="D360" s="52">
        <v>56888</v>
      </c>
      <c r="E360" s="13">
        <v>349</v>
      </c>
      <c r="F360" s="53">
        <v>10622</v>
      </c>
      <c r="G360" s="115"/>
      <c r="H360" s="115"/>
      <c r="I360" s="97">
        <v>492660.75998700003</v>
      </c>
      <c r="J360" s="97"/>
      <c r="K360" s="13">
        <v>275386.58596123703</v>
      </c>
      <c r="L360" s="13">
        <v>115082.43936655299</v>
      </c>
      <c r="M360" s="13">
        <v>26877.178440899501</v>
      </c>
    </row>
    <row r="361" spans="3:13" s="1" customFormat="1" ht="11.1" customHeight="1" x14ac:dyDescent="0.15">
      <c r="C361" s="51">
        <v>46266</v>
      </c>
      <c r="D361" s="52">
        <v>56919</v>
      </c>
      <c r="E361" s="13">
        <v>350</v>
      </c>
      <c r="F361" s="53">
        <v>10653</v>
      </c>
      <c r="G361" s="115"/>
      <c r="H361" s="115"/>
      <c r="I361" s="97">
        <v>385692.25574300002</v>
      </c>
      <c r="J361" s="97"/>
      <c r="K361" s="13">
        <v>215227.86985582401</v>
      </c>
      <c r="L361" s="13">
        <v>89713.722487218998</v>
      </c>
      <c r="M361" s="13">
        <v>20863.641542400401</v>
      </c>
    </row>
    <row r="362" spans="3:13" s="1" customFormat="1" ht="11.1" customHeight="1" x14ac:dyDescent="0.15">
      <c r="C362" s="51">
        <v>46266</v>
      </c>
      <c r="D362" s="52">
        <v>56949</v>
      </c>
      <c r="E362" s="13">
        <v>351</v>
      </c>
      <c r="F362" s="53">
        <v>10683</v>
      </c>
      <c r="G362" s="115"/>
      <c r="H362" s="115"/>
      <c r="I362" s="97">
        <v>287572.12258999998</v>
      </c>
      <c r="J362" s="97"/>
      <c r="K362" s="13">
        <v>160210.48382753</v>
      </c>
      <c r="L362" s="13">
        <v>66616.386143765805</v>
      </c>
      <c r="M362" s="13">
        <v>15428.6663655877</v>
      </c>
    </row>
    <row r="363" spans="3:13" s="1" customFormat="1" ht="11.1" customHeight="1" x14ac:dyDescent="0.15">
      <c r="C363" s="51">
        <v>46266</v>
      </c>
      <c r="D363" s="52">
        <v>56980</v>
      </c>
      <c r="E363" s="13">
        <v>352</v>
      </c>
      <c r="F363" s="53">
        <v>10714</v>
      </c>
      <c r="G363" s="115"/>
      <c r="H363" s="115"/>
      <c r="I363" s="97">
        <v>204669.27082400001</v>
      </c>
      <c r="J363" s="97"/>
      <c r="K363" s="13">
        <v>113830.742930505</v>
      </c>
      <c r="L363" s="13">
        <v>47211.065307783399</v>
      </c>
      <c r="M363" s="13">
        <v>10887.990634743001</v>
      </c>
    </row>
    <row r="364" spans="3:13" s="1" customFormat="1" ht="11.1" customHeight="1" x14ac:dyDescent="0.15">
      <c r="C364" s="51">
        <v>46266</v>
      </c>
      <c r="D364" s="52">
        <v>57011</v>
      </c>
      <c r="E364" s="13">
        <v>353</v>
      </c>
      <c r="F364" s="53">
        <v>10745</v>
      </c>
      <c r="G364" s="115"/>
      <c r="H364" s="115"/>
      <c r="I364" s="97">
        <v>136429.68</v>
      </c>
      <c r="J364" s="97"/>
      <c r="K364" s="13">
        <v>75749.290179050702</v>
      </c>
      <c r="L364" s="13">
        <v>31336.961960480199</v>
      </c>
      <c r="M364" s="13">
        <v>7196.4356832308704</v>
      </c>
    </row>
    <row r="365" spans="3:13" s="1" customFormat="1" ht="11.1" customHeight="1" x14ac:dyDescent="0.15">
      <c r="C365" s="51">
        <v>46266</v>
      </c>
      <c r="D365" s="52">
        <v>57040</v>
      </c>
      <c r="E365" s="13">
        <v>354</v>
      </c>
      <c r="F365" s="53">
        <v>10774</v>
      </c>
      <c r="G365" s="115"/>
      <c r="H365" s="115"/>
      <c r="I365" s="97">
        <v>76552.62</v>
      </c>
      <c r="J365" s="97"/>
      <c r="K365" s="13">
        <v>42436.553738596704</v>
      </c>
      <c r="L365" s="13">
        <v>17513.940594774798</v>
      </c>
      <c r="M365" s="13">
        <v>4006.08331885282</v>
      </c>
    </row>
    <row r="366" spans="3:13" s="1" customFormat="1" ht="11.1" customHeight="1" x14ac:dyDescent="0.15">
      <c r="C366" s="51">
        <v>46266</v>
      </c>
      <c r="D366" s="52">
        <v>57071</v>
      </c>
      <c r="E366" s="13">
        <v>355</v>
      </c>
      <c r="F366" s="53">
        <v>10805</v>
      </c>
      <c r="G366" s="115"/>
      <c r="H366" s="115"/>
      <c r="I366" s="97">
        <v>33073.040000000001</v>
      </c>
      <c r="J366" s="97"/>
      <c r="K366" s="13">
        <v>0</v>
      </c>
      <c r="L366" s="13">
        <v>0</v>
      </c>
      <c r="M366" s="13">
        <v>0</v>
      </c>
    </row>
    <row r="367" spans="3:13" s="1" customFormat="1" ht="11.1" customHeight="1" x14ac:dyDescent="0.15">
      <c r="C367" s="51">
        <v>46266</v>
      </c>
      <c r="D367" s="52">
        <v>57101</v>
      </c>
      <c r="E367" s="13">
        <v>356</v>
      </c>
      <c r="F367" s="53">
        <v>10835</v>
      </c>
      <c r="G367" s="115"/>
      <c r="H367" s="115"/>
      <c r="I367" s="97">
        <v>7732.91</v>
      </c>
      <c r="J367" s="97"/>
      <c r="K367" s="13">
        <v>0</v>
      </c>
      <c r="L367" s="13">
        <v>0</v>
      </c>
      <c r="M367" s="13">
        <v>0</v>
      </c>
    </row>
    <row r="368" spans="3:13" s="1" customFormat="1" ht="11.1" customHeight="1" x14ac:dyDescent="0.15">
      <c r="C368" s="51">
        <v>46266</v>
      </c>
      <c r="D368" s="52">
        <v>57132</v>
      </c>
      <c r="E368" s="13">
        <v>357</v>
      </c>
      <c r="F368" s="53">
        <v>10866</v>
      </c>
      <c r="G368" s="115"/>
      <c r="H368" s="115"/>
      <c r="I368" s="97">
        <v>0</v>
      </c>
      <c r="J368" s="97"/>
      <c r="K368" s="13">
        <v>0</v>
      </c>
      <c r="L368" s="13">
        <v>0</v>
      </c>
      <c r="M368" s="13">
        <v>0</v>
      </c>
    </row>
    <row r="369" spans="3:13" s="1" customFormat="1" ht="11.1" customHeight="1" x14ac:dyDescent="0.15">
      <c r="C369" s="51">
        <v>46266</v>
      </c>
      <c r="D369" s="52">
        <v>57162</v>
      </c>
      <c r="E369" s="13">
        <v>358</v>
      </c>
      <c r="F369" s="53">
        <v>10896</v>
      </c>
      <c r="G369" s="115"/>
      <c r="H369" s="115"/>
      <c r="I369" s="97">
        <v>0</v>
      </c>
      <c r="J369" s="97"/>
      <c r="K369" s="13">
        <v>0</v>
      </c>
      <c r="L369" s="13">
        <v>0</v>
      </c>
      <c r="M369" s="13">
        <v>0</v>
      </c>
    </row>
    <row r="370" spans="3:13" s="1" customFormat="1" ht="11.1" customHeight="1" x14ac:dyDescent="0.15">
      <c r="C370" s="51">
        <v>46266</v>
      </c>
      <c r="D370" s="52">
        <v>57193</v>
      </c>
      <c r="E370" s="13">
        <v>359</v>
      </c>
      <c r="F370" s="53">
        <v>10927</v>
      </c>
      <c r="G370" s="115"/>
      <c r="H370" s="115"/>
      <c r="I370" s="97">
        <v>0</v>
      </c>
      <c r="J370" s="97"/>
      <c r="K370" s="13">
        <v>0</v>
      </c>
      <c r="L370" s="13">
        <v>0</v>
      </c>
      <c r="M370" s="13">
        <v>0</v>
      </c>
    </row>
    <row r="371" spans="3:13" s="1" customFormat="1" ht="11.1" customHeight="1" x14ac:dyDescent="0.15">
      <c r="C371" s="51">
        <v>46266</v>
      </c>
      <c r="D371" s="52">
        <v>57224</v>
      </c>
      <c r="E371" s="13">
        <v>360</v>
      </c>
      <c r="F371" s="53">
        <v>10958</v>
      </c>
      <c r="G371" s="115"/>
      <c r="H371" s="115"/>
      <c r="I371" s="97">
        <v>0</v>
      </c>
      <c r="J371" s="97"/>
      <c r="K371" s="13">
        <v>0</v>
      </c>
      <c r="L371" s="13">
        <v>0</v>
      </c>
      <c r="M371" s="13">
        <v>0</v>
      </c>
    </row>
    <row r="372" spans="3:13" s="1" customFormat="1" ht="11.1" customHeight="1" x14ac:dyDescent="0.15">
      <c r="C372" s="51">
        <v>46266</v>
      </c>
      <c r="D372" s="52">
        <v>57254</v>
      </c>
      <c r="E372" s="13">
        <v>361</v>
      </c>
      <c r="F372" s="53">
        <v>10988</v>
      </c>
      <c r="G372" s="115"/>
      <c r="H372" s="115"/>
      <c r="I372" s="97">
        <v>0</v>
      </c>
      <c r="J372" s="97"/>
      <c r="K372" s="13">
        <v>0</v>
      </c>
      <c r="L372" s="13">
        <v>0</v>
      </c>
      <c r="M372" s="13">
        <v>0</v>
      </c>
    </row>
    <row r="373" spans="3:13" s="1" customFormat="1" ht="11.1" customHeight="1" x14ac:dyDescent="0.15">
      <c r="C373" s="51">
        <v>46266</v>
      </c>
      <c r="D373" s="52">
        <v>57285</v>
      </c>
      <c r="E373" s="13">
        <v>362</v>
      </c>
      <c r="F373" s="53">
        <v>11019</v>
      </c>
      <c r="G373" s="115"/>
      <c r="H373" s="115"/>
      <c r="I373" s="97">
        <v>0</v>
      </c>
      <c r="J373" s="97"/>
      <c r="K373" s="13">
        <v>0</v>
      </c>
      <c r="L373" s="13">
        <v>0</v>
      </c>
      <c r="M373" s="13">
        <v>0</v>
      </c>
    </row>
    <row r="374" spans="3:13" s="1" customFormat="1" ht="11.1" customHeight="1" x14ac:dyDescent="0.15">
      <c r="C374" s="51">
        <v>46266</v>
      </c>
      <c r="D374" s="52">
        <v>57315</v>
      </c>
      <c r="E374" s="13">
        <v>363</v>
      </c>
      <c r="F374" s="53">
        <v>11049</v>
      </c>
      <c r="G374" s="115"/>
      <c r="H374" s="115"/>
      <c r="I374" s="97">
        <v>0</v>
      </c>
      <c r="J374" s="97"/>
      <c r="K374" s="13">
        <v>0</v>
      </c>
      <c r="L374" s="13">
        <v>0</v>
      </c>
      <c r="M374" s="13">
        <v>0</v>
      </c>
    </row>
    <row r="375" spans="3:13" s="1" customFormat="1" ht="11.1" customHeight="1" x14ac:dyDescent="0.15">
      <c r="C375" s="51">
        <v>46266</v>
      </c>
      <c r="D375" s="52">
        <v>57346</v>
      </c>
      <c r="E375" s="13">
        <v>364</v>
      </c>
      <c r="F375" s="53">
        <v>11080</v>
      </c>
      <c r="G375" s="115"/>
      <c r="H375" s="115"/>
      <c r="I375" s="97">
        <v>0</v>
      </c>
      <c r="J375" s="97"/>
      <c r="K375" s="13">
        <v>0</v>
      </c>
      <c r="L375" s="13">
        <v>0</v>
      </c>
      <c r="M375" s="13">
        <v>0</v>
      </c>
    </row>
    <row r="376" spans="3:13" s="1" customFormat="1" ht="11.1" customHeight="1" x14ac:dyDescent="0.15">
      <c r="C376" s="51">
        <v>46266</v>
      </c>
      <c r="D376" s="52">
        <v>57377</v>
      </c>
      <c r="E376" s="13">
        <v>365</v>
      </c>
      <c r="F376" s="53">
        <v>11111</v>
      </c>
      <c r="G376" s="115"/>
      <c r="H376" s="115"/>
      <c r="I376" s="97">
        <v>0</v>
      </c>
      <c r="J376" s="97"/>
      <c r="K376" s="13">
        <v>0</v>
      </c>
      <c r="L376" s="13">
        <v>0</v>
      </c>
      <c r="M376" s="13">
        <v>0</v>
      </c>
    </row>
    <row r="377" spans="3:13" s="1" customFormat="1" ht="11.1" customHeight="1" x14ac:dyDescent="0.15">
      <c r="C377" s="51">
        <v>46266</v>
      </c>
      <c r="D377" s="52">
        <v>57405</v>
      </c>
      <c r="E377" s="13">
        <v>366</v>
      </c>
      <c r="F377" s="53">
        <v>11139</v>
      </c>
      <c r="G377" s="115"/>
      <c r="H377" s="115"/>
      <c r="I377" s="97">
        <v>0</v>
      </c>
      <c r="J377" s="97"/>
      <c r="K377" s="13">
        <v>0</v>
      </c>
      <c r="L377" s="13">
        <v>0</v>
      </c>
      <c r="M377" s="13">
        <v>0</v>
      </c>
    </row>
    <row r="378" spans="3:13" s="1" customFormat="1" ht="11.1" customHeight="1" x14ac:dyDescent="0.15">
      <c r="C378" s="51">
        <v>46266</v>
      </c>
      <c r="D378" s="52">
        <v>57436</v>
      </c>
      <c r="E378" s="13">
        <v>367</v>
      </c>
      <c r="F378" s="53">
        <v>11170</v>
      </c>
      <c r="G378" s="115"/>
      <c r="H378" s="115"/>
      <c r="I378" s="97">
        <v>0</v>
      </c>
      <c r="J378" s="97"/>
      <c r="K378" s="13">
        <v>0</v>
      </c>
      <c r="L378" s="13">
        <v>0</v>
      </c>
      <c r="M378" s="13">
        <v>0</v>
      </c>
    </row>
    <row r="379" spans="3:13" s="1" customFormat="1" ht="11.1" customHeight="1" x14ac:dyDescent="0.15">
      <c r="C379" s="51">
        <v>46266</v>
      </c>
      <c r="D379" s="52">
        <v>57466</v>
      </c>
      <c r="E379" s="13">
        <v>368</v>
      </c>
      <c r="F379" s="53">
        <v>11200</v>
      </c>
      <c r="G379" s="115"/>
      <c r="H379" s="115"/>
      <c r="I379" s="97">
        <v>0</v>
      </c>
      <c r="J379" s="97"/>
      <c r="K379" s="13">
        <v>0</v>
      </c>
      <c r="L379" s="13">
        <v>0</v>
      </c>
      <c r="M379" s="13">
        <v>0</v>
      </c>
    </row>
    <row r="380" spans="3:13" s="1" customFormat="1" ht="11.1" customHeight="1" x14ac:dyDescent="0.15">
      <c r="C380" s="51">
        <v>46266</v>
      </c>
      <c r="D380" s="52">
        <v>57497</v>
      </c>
      <c r="E380" s="13">
        <v>369</v>
      </c>
      <c r="F380" s="53">
        <v>11231</v>
      </c>
      <c r="G380" s="115"/>
      <c r="H380" s="115"/>
      <c r="I380" s="97">
        <v>0</v>
      </c>
      <c r="J380" s="97"/>
      <c r="K380" s="13">
        <v>0</v>
      </c>
      <c r="L380" s="13">
        <v>0</v>
      </c>
      <c r="M380" s="13">
        <v>0</v>
      </c>
    </row>
    <row r="381" spans="3:13" s="1" customFormat="1" ht="11.1" customHeight="1" x14ac:dyDescent="0.15">
      <c r="C381" s="51">
        <v>46266</v>
      </c>
      <c r="D381" s="52">
        <v>57527</v>
      </c>
      <c r="E381" s="13">
        <v>370</v>
      </c>
      <c r="F381" s="53">
        <v>11261</v>
      </c>
      <c r="G381" s="115"/>
      <c r="H381" s="115"/>
      <c r="I381" s="97">
        <v>0</v>
      </c>
      <c r="J381" s="97"/>
      <c r="K381" s="13">
        <v>0</v>
      </c>
      <c r="L381" s="13">
        <v>0</v>
      </c>
      <c r="M381" s="13">
        <v>0</v>
      </c>
    </row>
    <row r="382" spans="3:13" s="1" customFormat="1" ht="11.1" customHeight="1" x14ac:dyDescent="0.15">
      <c r="C382" s="51">
        <v>46266</v>
      </c>
      <c r="D382" s="52">
        <v>57558</v>
      </c>
      <c r="E382" s="13">
        <v>371</v>
      </c>
      <c r="F382" s="53">
        <v>11292</v>
      </c>
      <c r="G382" s="115"/>
      <c r="H382" s="115"/>
      <c r="I382" s="97">
        <v>0</v>
      </c>
      <c r="J382" s="97"/>
      <c r="K382" s="13">
        <v>0</v>
      </c>
      <c r="L382" s="13">
        <v>0</v>
      </c>
      <c r="M382" s="13">
        <v>0</v>
      </c>
    </row>
    <row r="383" spans="3:13" s="1" customFormat="1" ht="11.1" customHeight="1" x14ac:dyDescent="0.15">
      <c r="C383" s="51">
        <v>46266</v>
      </c>
      <c r="D383" s="52">
        <v>57589</v>
      </c>
      <c r="E383" s="13">
        <v>372</v>
      </c>
      <c r="F383" s="53">
        <v>11323</v>
      </c>
      <c r="G383" s="115"/>
      <c r="H383" s="115"/>
      <c r="I383" s="97">
        <v>0</v>
      </c>
      <c r="J383" s="97"/>
      <c r="K383" s="13">
        <v>0</v>
      </c>
      <c r="L383" s="13">
        <v>0</v>
      </c>
      <c r="M383" s="13">
        <v>0</v>
      </c>
    </row>
    <row r="384" spans="3:13" s="1" customFormat="1" ht="11.1" customHeight="1" x14ac:dyDescent="0.15">
      <c r="C384" s="51">
        <v>46266</v>
      </c>
      <c r="D384" s="52">
        <v>57619</v>
      </c>
      <c r="E384" s="13">
        <v>373</v>
      </c>
      <c r="F384" s="53">
        <v>11353</v>
      </c>
      <c r="G384" s="115"/>
      <c r="H384" s="115"/>
      <c r="I384" s="97">
        <v>0</v>
      </c>
      <c r="J384" s="97"/>
      <c r="K384" s="13">
        <v>0</v>
      </c>
      <c r="L384" s="13">
        <v>0</v>
      </c>
      <c r="M384" s="13">
        <v>0</v>
      </c>
    </row>
    <row r="385" spans="3:13" s="1" customFormat="1" ht="11.1" customHeight="1" x14ac:dyDescent="0.15">
      <c r="C385" s="51">
        <v>46266</v>
      </c>
      <c r="D385" s="52">
        <v>57650</v>
      </c>
      <c r="E385" s="13">
        <v>374</v>
      </c>
      <c r="F385" s="53">
        <v>11384</v>
      </c>
      <c r="G385" s="115"/>
      <c r="H385" s="115"/>
      <c r="I385" s="97">
        <v>0</v>
      </c>
      <c r="J385" s="97"/>
      <c r="K385" s="13">
        <v>0</v>
      </c>
      <c r="L385" s="13">
        <v>0</v>
      </c>
      <c r="M385" s="13">
        <v>0</v>
      </c>
    </row>
    <row r="386" spans="3:13" s="1" customFormat="1" ht="11.1" customHeight="1" x14ac:dyDescent="0.15">
      <c r="C386" s="51">
        <v>46266</v>
      </c>
      <c r="D386" s="52">
        <v>57680</v>
      </c>
      <c r="E386" s="13">
        <v>375</v>
      </c>
      <c r="F386" s="53">
        <v>11414</v>
      </c>
      <c r="G386" s="115"/>
      <c r="H386" s="115"/>
      <c r="I386" s="97">
        <v>0</v>
      </c>
      <c r="J386" s="97"/>
      <c r="K386" s="13">
        <v>0</v>
      </c>
      <c r="L386" s="13">
        <v>0</v>
      </c>
      <c r="M386" s="13">
        <v>0</v>
      </c>
    </row>
    <row r="387" spans="3:13" s="1" customFormat="1" ht="11.1" customHeight="1" x14ac:dyDescent="0.15">
      <c r="C387" s="51">
        <v>46266</v>
      </c>
      <c r="D387" s="52">
        <v>57711</v>
      </c>
      <c r="E387" s="13">
        <v>376</v>
      </c>
      <c r="F387" s="53">
        <v>11445</v>
      </c>
      <c r="G387" s="115"/>
      <c r="H387" s="115"/>
      <c r="I387" s="97">
        <v>0</v>
      </c>
      <c r="J387" s="97"/>
      <c r="K387" s="13">
        <v>0</v>
      </c>
      <c r="L387" s="13">
        <v>0</v>
      </c>
      <c r="M387" s="13">
        <v>0</v>
      </c>
    </row>
    <row r="388" spans="3:13" s="1" customFormat="1" ht="11.1" customHeight="1" x14ac:dyDescent="0.15">
      <c r="C388" s="51">
        <v>46266</v>
      </c>
      <c r="D388" s="52">
        <v>57742</v>
      </c>
      <c r="E388" s="13">
        <v>377</v>
      </c>
      <c r="F388" s="53">
        <v>11476</v>
      </c>
      <c r="G388" s="115"/>
      <c r="H388" s="115"/>
      <c r="I388" s="97">
        <v>0</v>
      </c>
      <c r="J388" s="97"/>
      <c r="K388" s="13">
        <v>0</v>
      </c>
      <c r="L388" s="13">
        <v>0</v>
      </c>
      <c r="M388" s="13">
        <v>0</v>
      </c>
    </row>
    <row r="389" spans="3:13" s="1" customFormat="1" ht="11.1" customHeight="1" x14ac:dyDescent="0.15">
      <c r="C389" s="51">
        <v>46266</v>
      </c>
      <c r="D389" s="52">
        <v>57770</v>
      </c>
      <c r="E389" s="13">
        <v>378</v>
      </c>
      <c r="F389" s="53">
        <v>11504</v>
      </c>
      <c r="G389" s="115"/>
      <c r="H389" s="115"/>
      <c r="I389" s="97">
        <v>0</v>
      </c>
      <c r="J389" s="97"/>
      <c r="K389" s="13">
        <v>0</v>
      </c>
      <c r="L389" s="13">
        <v>0</v>
      </c>
      <c r="M389" s="13">
        <v>0</v>
      </c>
    </row>
    <row r="390" spans="3:13" s="1" customFormat="1" ht="11.1" customHeight="1" x14ac:dyDescent="0.15">
      <c r="C390" s="51">
        <v>46266</v>
      </c>
      <c r="D390" s="52">
        <v>57801</v>
      </c>
      <c r="E390" s="13">
        <v>379</v>
      </c>
      <c r="F390" s="53">
        <v>11535</v>
      </c>
      <c r="G390" s="115"/>
      <c r="H390" s="115"/>
      <c r="I390" s="97">
        <v>0</v>
      </c>
      <c r="J390" s="97"/>
      <c r="K390" s="13">
        <v>0</v>
      </c>
      <c r="L390" s="13">
        <v>0</v>
      </c>
      <c r="M390" s="13">
        <v>0</v>
      </c>
    </row>
    <row r="391" spans="3:13" s="1" customFormat="1" ht="11.1" customHeight="1" x14ac:dyDescent="0.15">
      <c r="C391" s="51">
        <v>46266</v>
      </c>
      <c r="D391" s="52">
        <v>57831</v>
      </c>
      <c r="E391" s="13">
        <v>380</v>
      </c>
      <c r="F391" s="53">
        <v>11565</v>
      </c>
      <c r="G391" s="115"/>
      <c r="H391" s="115"/>
      <c r="I391" s="97">
        <v>0</v>
      </c>
      <c r="J391" s="97"/>
      <c r="K391" s="13">
        <v>0</v>
      </c>
      <c r="L391" s="13">
        <v>0</v>
      </c>
      <c r="M391" s="13">
        <v>0</v>
      </c>
    </row>
    <row r="392" spans="3:13" s="1" customFormat="1" ht="11.1" customHeight="1" x14ac:dyDescent="0.15">
      <c r="C392" s="51">
        <v>46266</v>
      </c>
      <c r="D392" s="52">
        <v>57862</v>
      </c>
      <c r="E392" s="13">
        <v>381</v>
      </c>
      <c r="F392" s="53">
        <v>11596</v>
      </c>
      <c r="G392" s="115"/>
      <c r="H392" s="115"/>
      <c r="I392" s="97">
        <v>0</v>
      </c>
      <c r="J392" s="97"/>
      <c r="K392" s="13">
        <v>0</v>
      </c>
      <c r="L392" s="13">
        <v>0</v>
      </c>
      <c r="M392" s="13">
        <v>0</v>
      </c>
    </row>
    <row r="393" spans="3:13" s="1" customFormat="1" ht="11.1" customHeight="1" x14ac:dyDescent="0.15">
      <c r="C393" s="51">
        <v>46266</v>
      </c>
      <c r="D393" s="52">
        <v>57892</v>
      </c>
      <c r="E393" s="13">
        <v>382</v>
      </c>
      <c r="F393" s="53">
        <v>11626</v>
      </c>
      <c r="G393" s="115"/>
      <c r="H393" s="115"/>
      <c r="I393" s="97">
        <v>0</v>
      </c>
      <c r="J393" s="97"/>
      <c r="K393" s="13">
        <v>0</v>
      </c>
      <c r="L393" s="13">
        <v>0</v>
      </c>
      <c r="M393" s="13">
        <v>0</v>
      </c>
    </row>
    <row r="394" spans="3:13" s="1" customFormat="1" ht="11.1" customHeight="1" x14ac:dyDescent="0.15">
      <c r="C394" s="51">
        <v>46266</v>
      </c>
      <c r="D394" s="52">
        <v>57923</v>
      </c>
      <c r="E394" s="13">
        <v>383</v>
      </c>
      <c r="F394" s="53">
        <v>11657</v>
      </c>
      <c r="G394" s="115"/>
      <c r="H394" s="115"/>
      <c r="I394" s="97">
        <v>0</v>
      </c>
      <c r="J394" s="97"/>
      <c r="K394" s="13">
        <v>0</v>
      </c>
      <c r="L394" s="13">
        <v>0</v>
      </c>
      <c r="M394" s="13">
        <v>0</v>
      </c>
    </row>
    <row r="395" spans="3:13" s="1" customFormat="1" ht="11.1" customHeight="1" x14ac:dyDescent="0.15">
      <c r="C395" s="51">
        <v>46266</v>
      </c>
      <c r="D395" s="52">
        <v>57954</v>
      </c>
      <c r="E395" s="13">
        <v>384</v>
      </c>
      <c r="F395" s="53">
        <v>11688</v>
      </c>
      <c r="G395" s="115"/>
      <c r="H395" s="115"/>
      <c r="I395" s="97">
        <v>0</v>
      </c>
      <c r="J395" s="97"/>
      <c r="K395" s="13">
        <v>0</v>
      </c>
      <c r="L395" s="13">
        <v>0</v>
      </c>
      <c r="M395" s="13">
        <v>0</v>
      </c>
    </row>
    <row r="396" spans="3:13" s="1" customFormat="1" ht="11.1" customHeight="1" x14ac:dyDescent="0.15">
      <c r="C396" s="51">
        <v>46266</v>
      </c>
      <c r="D396" s="52">
        <v>57984</v>
      </c>
      <c r="E396" s="13">
        <v>385</v>
      </c>
      <c r="F396" s="53">
        <v>11718</v>
      </c>
      <c r="G396" s="115"/>
      <c r="H396" s="115"/>
      <c r="I396" s="97">
        <v>0</v>
      </c>
      <c r="J396" s="97"/>
      <c r="K396" s="13">
        <v>0</v>
      </c>
      <c r="L396" s="13">
        <v>0</v>
      </c>
      <c r="M396" s="13">
        <v>0</v>
      </c>
    </row>
    <row r="397" spans="3:13" s="1" customFormat="1" ht="11.1" customHeight="1" x14ac:dyDescent="0.15">
      <c r="C397" s="51">
        <v>46266</v>
      </c>
      <c r="D397" s="52">
        <v>58015</v>
      </c>
      <c r="E397" s="13">
        <v>386</v>
      </c>
      <c r="F397" s="53">
        <v>11749</v>
      </c>
      <c r="G397" s="115"/>
      <c r="H397" s="115"/>
      <c r="I397" s="97">
        <v>0</v>
      </c>
      <c r="J397" s="97"/>
      <c r="K397" s="13">
        <v>0</v>
      </c>
      <c r="L397" s="13">
        <v>0</v>
      </c>
      <c r="M397" s="13">
        <v>0</v>
      </c>
    </row>
    <row r="398" spans="3:13" s="1" customFormat="1" ht="11.1" customHeight="1" x14ac:dyDescent="0.15">
      <c r="C398" s="51">
        <v>46266</v>
      </c>
      <c r="D398" s="52">
        <v>58045</v>
      </c>
      <c r="E398" s="13">
        <v>387</v>
      </c>
      <c r="F398" s="53">
        <v>11779</v>
      </c>
      <c r="G398" s="115"/>
      <c r="H398" s="115"/>
      <c r="I398" s="97">
        <v>0</v>
      </c>
      <c r="J398" s="97"/>
      <c r="K398" s="13">
        <v>0</v>
      </c>
      <c r="L398" s="13">
        <v>0</v>
      </c>
      <c r="M398" s="13">
        <v>0</v>
      </c>
    </row>
    <row r="399" spans="3:13" s="1" customFormat="1" ht="11.1" customHeight="1" x14ac:dyDescent="0.15">
      <c r="C399" s="51">
        <v>46266</v>
      </c>
      <c r="D399" s="52">
        <v>58076</v>
      </c>
      <c r="E399" s="13">
        <v>388</v>
      </c>
      <c r="F399" s="53">
        <v>11810</v>
      </c>
      <c r="G399" s="115"/>
      <c r="H399" s="115"/>
      <c r="I399" s="97">
        <v>0</v>
      </c>
      <c r="J399" s="97"/>
      <c r="K399" s="13">
        <v>0</v>
      </c>
      <c r="L399" s="13">
        <v>0</v>
      </c>
      <c r="M399" s="13">
        <v>0</v>
      </c>
    </row>
    <row r="400" spans="3:13" s="1" customFormat="1" ht="11.1" customHeight="1" x14ac:dyDescent="0.15">
      <c r="C400" s="51">
        <v>46266</v>
      </c>
      <c r="D400" s="52">
        <v>58107</v>
      </c>
      <c r="E400" s="13">
        <v>389</v>
      </c>
      <c r="F400" s="53">
        <v>11841</v>
      </c>
      <c r="G400" s="115"/>
      <c r="H400" s="115"/>
      <c r="I400" s="97">
        <v>0</v>
      </c>
      <c r="J400" s="97"/>
      <c r="K400" s="13">
        <v>0</v>
      </c>
      <c r="L400" s="13">
        <v>0</v>
      </c>
      <c r="M400" s="13">
        <v>0</v>
      </c>
    </row>
    <row r="401" spans="3:13" s="1" customFormat="1" ht="11.1" customHeight="1" x14ac:dyDescent="0.15">
      <c r="C401" s="51">
        <v>46266</v>
      </c>
      <c r="D401" s="52">
        <v>58135</v>
      </c>
      <c r="E401" s="13">
        <v>390</v>
      </c>
      <c r="F401" s="53">
        <v>11869</v>
      </c>
      <c r="G401" s="115"/>
      <c r="H401" s="115"/>
      <c r="I401" s="97">
        <v>0</v>
      </c>
      <c r="J401" s="97"/>
      <c r="K401" s="13">
        <v>0</v>
      </c>
      <c r="L401" s="13">
        <v>0</v>
      </c>
      <c r="M401" s="13">
        <v>0</v>
      </c>
    </row>
    <row r="402" spans="3:13" s="1" customFormat="1" ht="11.1" customHeight="1" x14ac:dyDescent="0.15">
      <c r="C402" s="51">
        <v>46266</v>
      </c>
      <c r="D402" s="52">
        <v>58166</v>
      </c>
      <c r="E402" s="13">
        <v>391</v>
      </c>
      <c r="F402" s="53">
        <v>11900</v>
      </c>
      <c r="G402" s="115"/>
      <c r="H402" s="115"/>
      <c r="I402" s="97">
        <v>0</v>
      </c>
      <c r="J402" s="97"/>
      <c r="K402" s="13">
        <v>0</v>
      </c>
      <c r="L402" s="13">
        <v>0</v>
      </c>
      <c r="M402" s="13">
        <v>0</v>
      </c>
    </row>
    <row r="403" spans="3:13" s="1" customFormat="1" ht="11.1" customHeight="1" x14ac:dyDescent="0.15">
      <c r="C403" s="51">
        <v>46266</v>
      </c>
      <c r="D403" s="52">
        <v>58196</v>
      </c>
      <c r="E403" s="13">
        <v>392</v>
      </c>
      <c r="F403" s="53">
        <v>11930</v>
      </c>
      <c r="G403" s="115"/>
      <c r="H403" s="115"/>
      <c r="I403" s="97">
        <v>0</v>
      </c>
      <c r="J403" s="97"/>
      <c r="K403" s="13">
        <v>0</v>
      </c>
      <c r="L403" s="13">
        <v>0</v>
      </c>
      <c r="M403" s="13">
        <v>0</v>
      </c>
    </row>
    <row r="404" spans="3:13" s="1" customFormat="1" ht="11.1" customHeight="1" x14ac:dyDescent="0.15">
      <c r="C404" s="51">
        <v>46266</v>
      </c>
      <c r="D404" s="52">
        <v>58227</v>
      </c>
      <c r="E404" s="13">
        <v>393</v>
      </c>
      <c r="F404" s="53">
        <v>11961</v>
      </c>
      <c r="G404" s="115"/>
      <c r="H404" s="115"/>
      <c r="I404" s="97">
        <v>0</v>
      </c>
      <c r="J404" s="97"/>
      <c r="K404" s="13">
        <v>0</v>
      </c>
      <c r="L404" s="13">
        <v>0</v>
      </c>
      <c r="M404" s="13">
        <v>0</v>
      </c>
    </row>
    <row r="405" spans="3:13" s="1" customFormat="1" ht="11.1" customHeight="1" x14ac:dyDescent="0.15">
      <c r="C405" s="51">
        <v>46266</v>
      </c>
      <c r="D405" s="52">
        <v>58257</v>
      </c>
      <c r="E405" s="13">
        <v>394</v>
      </c>
      <c r="F405" s="53">
        <v>11991</v>
      </c>
      <c r="G405" s="115"/>
      <c r="H405" s="115"/>
      <c r="I405" s="97">
        <v>0</v>
      </c>
      <c r="J405" s="97"/>
      <c r="K405" s="13">
        <v>0</v>
      </c>
      <c r="L405" s="13">
        <v>0</v>
      </c>
      <c r="M405" s="13">
        <v>0</v>
      </c>
    </row>
    <row r="406" spans="3:13" s="1" customFormat="1" ht="11.1" customHeight="1" x14ac:dyDescent="0.15">
      <c r="C406" s="51">
        <v>46266</v>
      </c>
      <c r="D406" s="52">
        <v>58288</v>
      </c>
      <c r="E406" s="13">
        <v>395</v>
      </c>
      <c r="F406" s="53">
        <v>12022</v>
      </c>
      <c r="G406" s="115"/>
      <c r="H406" s="115"/>
      <c r="I406" s="97">
        <v>0</v>
      </c>
      <c r="J406" s="97"/>
      <c r="K406" s="13">
        <v>0</v>
      </c>
      <c r="L406" s="13">
        <v>0</v>
      </c>
      <c r="M406" s="13">
        <v>0</v>
      </c>
    </row>
    <row r="407" spans="3:13" s="1" customFormat="1" ht="11.1" customHeight="1" x14ac:dyDescent="0.15">
      <c r="C407" s="51">
        <v>46266</v>
      </c>
      <c r="D407" s="52">
        <v>58319</v>
      </c>
      <c r="E407" s="13">
        <v>396</v>
      </c>
      <c r="F407" s="53">
        <v>12053</v>
      </c>
      <c r="G407" s="115"/>
      <c r="H407" s="115"/>
      <c r="I407" s="97">
        <v>0</v>
      </c>
      <c r="J407" s="97"/>
      <c r="K407" s="13">
        <v>0</v>
      </c>
      <c r="L407" s="13">
        <v>0</v>
      </c>
      <c r="M407" s="13">
        <v>0</v>
      </c>
    </row>
    <row r="408" spans="3:13" s="1" customFormat="1" ht="11.1" customHeight="1" x14ac:dyDescent="0.15">
      <c r="C408" s="51">
        <v>46266</v>
      </c>
      <c r="D408" s="52">
        <v>58349</v>
      </c>
      <c r="E408" s="13">
        <v>397</v>
      </c>
      <c r="F408" s="53">
        <v>12083</v>
      </c>
      <c r="G408" s="115"/>
      <c r="H408" s="115"/>
      <c r="I408" s="97">
        <v>0</v>
      </c>
      <c r="J408" s="97"/>
      <c r="K408" s="13">
        <v>0</v>
      </c>
      <c r="L408" s="13">
        <v>0</v>
      </c>
      <c r="M408" s="13">
        <v>0</v>
      </c>
    </row>
    <row r="409" spans="3:13" s="1" customFormat="1" ht="11.1" customHeight="1" x14ac:dyDescent="0.15">
      <c r="C409" s="51">
        <v>46266</v>
      </c>
      <c r="D409" s="52">
        <v>58380</v>
      </c>
      <c r="E409" s="13">
        <v>398</v>
      </c>
      <c r="F409" s="53">
        <v>12114</v>
      </c>
      <c r="G409" s="115"/>
      <c r="H409" s="115"/>
      <c r="I409" s="97">
        <v>0</v>
      </c>
      <c r="J409" s="97"/>
      <c r="K409" s="13">
        <v>0</v>
      </c>
      <c r="L409" s="13">
        <v>0</v>
      </c>
      <c r="M409" s="13">
        <v>0</v>
      </c>
    </row>
    <row r="410" spans="3:13" s="1" customFormat="1" ht="11.1" customHeight="1" x14ac:dyDescent="0.15">
      <c r="C410" s="51">
        <v>46266</v>
      </c>
      <c r="D410" s="52">
        <v>58410</v>
      </c>
      <c r="E410" s="13">
        <v>399</v>
      </c>
      <c r="F410" s="53">
        <v>12144</v>
      </c>
      <c r="G410" s="115"/>
      <c r="H410" s="115"/>
      <c r="I410" s="97">
        <v>0</v>
      </c>
      <c r="J410" s="97"/>
      <c r="K410" s="13">
        <v>0</v>
      </c>
      <c r="L410" s="13">
        <v>0</v>
      </c>
      <c r="M410" s="13">
        <v>0</v>
      </c>
    </row>
    <row r="411" spans="3:13" s="1" customFormat="1" ht="11.1" customHeight="1" x14ac:dyDescent="0.15">
      <c r="C411" s="51">
        <v>46266</v>
      </c>
      <c r="D411" s="52">
        <v>58441</v>
      </c>
      <c r="E411" s="13">
        <v>400</v>
      </c>
      <c r="F411" s="53">
        <v>12175</v>
      </c>
      <c r="G411" s="115"/>
      <c r="H411" s="115"/>
      <c r="I411" s="97">
        <v>0</v>
      </c>
      <c r="J411" s="97"/>
      <c r="K411" s="13">
        <v>0</v>
      </c>
      <c r="L411" s="13">
        <v>0</v>
      </c>
      <c r="M411" s="13">
        <v>0</v>
      </c>
    </row>
    <row r="412" spans="3:13" s="1" customFormat="1" ht="11.1" customHeight="1" x14ac:dyDescent="0.15">
      <c r="C412" s="51">
        <v>46266</v>
      </c>
      <c r="D412" s="52">
        <v>58472</v>
      </c>
      <c r="E412" s="13">
        <v>401</v>
      </c>
      <c r="F412" s="53">
        <v>12206</v>
      </c>
      <c r="G412" s="115"/>
      <c r="H412" s="115"/>
      <c r="I412" s="97">
        <v>0</v>
      </c>
      <c r="J412" s="97"/>
      <c r="K412" s="13">
        <v>0</v>
      </c>
      <c r="L412" s="13">
        <v>0</v>
      </c>
      <c r="M412" s="13">
        <v>0</v>
      </c>
    </row>
    <row r="413" spans="3:13" s="1" customFormat="1" ht="11.1" customHeight="1" x14ac:dyDescent="0.15">
      <c r="C413" s="51">
        <v>46266</v>
      </c>
      <c r="D413" s="52">
        <v>58501</v>
      </c>
      <c r="E413" s="13">
        <v>402</v>
      </c>
      <c r="F413" s="53">
        <v>12235</v>
      </c>
      <c r="G413" s="115"/>
      <c r="H413" s="115"/>
      <c r="I413" s="97">
        <v>0</v>
      </c>
      <c r="J413" s="97"/>
      <c r="K413" s="13">
        <v>0</v>
      </c>
      <c r="L413" s="13">
        <v>0</v>
      </c>
      <c r="M413" s="13">
        <v>0</v>
      </c>
    </row>
    <row r="414" spans="3:13" s="1" customFormat="1" ht="11.1" customHeight="1" x14ac:dyDescent="0.15">
      <c r="C414" s="51">
        <v>46266</v>
      </c>
      <c r="D414" s="52">
        <v>58532</v>
      </c>
      <c r="E414" s="13">
        <v>403</v>
      </c>
      <c r="F414" s="53">
        <v>12266</v>
      </c>
      <c r="G414" s="115"/>
      <c r="H414" s="115"/>
      <c r="I414" s="97">
        <v>0</v>
      </c>
      <c r="J414" s="97"/>
      <c r="K414" s="13">
        <v>0</v>
      </c>
      <c r="L414" s="13">
        <v>0</v>
      </c>
      <c r="M414" s="13">
        <v>0</v>
      </c>
    </row>
    <row r="415" spans="3:13" s="1" customFormat="1" ht="11.1" customHeight="1" x14ac:dyDescent="0.15">
      <c r="C415" s="51">
        <v>46266</v>
      </c>
      <c r="D415" s="52">
        <v>58562</v>
      </c>
      <c r="E415" s="13">
        <v>404</v>
      </c>
      <c r="F415" s="53">
        <v>12296</v>
      </c>
      <c r="G415" s="115"/>
      <c r="H415" s="115"/>
      <c r="I415" s="97">
        <v>0</v>
      </c>
      <c r="J415" s="97"/>
      <c r="K415" s="13">
        <v>0</v>
      </c>
      <c r="L415" s="13">
        <v>0</v>
      </c>
      <c r="M415" s="13">
        <v>0</v>
      </c>
    </row>
    <row r="416" spans="3:13" s="1" customFormat="1" ht="11.1" customHeight="1" x14ac:dyDescent="0.15">
      <c r="C416" s="51">
        <v>46266</v>
      </c>
      <c r="D416" s="52">
        <v>58593</v>
      </c>
      <c r="E416" s="13">
        <v>405</v>
      </c>
      <c r="F416" s="53">
        <v>12327</v>
      </c>
      <c r="G416" s="115"/>
      <c r="H416" s="115"/>
      <c r="I416" s="97">
        <v>0</v>
      </c>
      <c r="J416" s="97"/>
      <c r="K416" s="13">
        <v>0</v>
      </c>
      <c r="L416" s="13">
        <v>0</v>
      </c>
      <c r="M416" s="13">
        <v>0</v>
      </c>
    </row>
    <row r="417" spans="3:13" s="1" customFormat="1" ht="11.1" customHeight="1" x14ac:dyDescent="0.15">
      <c r="C417" s="51">
        <v>46266</v>
      </c>
      <c r="D417" s="52">
        <v>58623</v>
      </c>
      <c r="E417" s="13">
        <v>406</v>
      </c>
      <c r="F417" s="53">
        <v>12357</v>
      </c>
      <c r="G417" s="115"/>
      <c r="H417" s="115"/>
      <c r="I417" s="97">
        <v>0</v>
      </c>
      <c r="J417" s="97"/>
      <c r="K417" s="13">
        <v>0</v>
      </c>
      <c r="L417" s="13">
        <v>0</v>
      </c>
      <c r="M417" s="13">
        <v>0</v>
      </c>
    </row>
    <row r="418" spans="3:13" s="1" customFormat="1" ht="11.1" customHeight="1" x14ac:dyDescent="0.15">
      <c r="C418" s="51">
        <v>46266</v>
      </c>
      <c r="D418" s="52">
        <v>58654</v>
      </c>
      <c r="E418" s="13">
        <v>407</v>
      </c>
      <c r="F418" s="53">
        <v>12388</v>
      </c>
      <c r="G418" s="115"/>
      <c r="H418" s="115"/>
      <c r="I418" s="97">
        <v>0</v>
      </c>
      <c r="J418" s="97"/>
      <c r="K418" s="13">
        <v>0</v>
      </c>
      <c r="L418" s="13">
        <v>0</v>
      </c>
      <c r="M418" s="13">
        <v>0</v>
      </c>
    </row>
    <row r="419" spans="3:13" s="1" customFormat="1" ht="11.1" customHeight="1" x14ac:dyDescent="0.15">
      <c r="C419" s="51">
        <v>46266</v>
      </c>
      <c r="D419" s="52">
        <v>58685</v>
      </c>
      <c r="E419" s="13">
        <v>408</v>
      </c>
      <c r="F419" s="53">
        <v>12419</v>
      </c>
      <c r="G419" s="115"/>
      <c r="H419" s="115"/>
      <c r="I419" s="97">
        <v>0</v>
      </c>
      <c r="J419" s="97"/>
      <c r="K419" s="13">
        <v>0</v>
      </c>
      <c r="L419" s="13">
        <v>0</v>
      </c>
      <c r="M419" s="13">
        <v>0</v>
      </c>
    </row>
    <row r="420" spans="3:13" s="1" customFormat="1" ht="11.1" customHeight="1" x14ac:dyDescent="0.15">
      <c r="C420" s="51">
        <v>46266</v>
      </c>
      <c r="D420" s="52">
        <v>58715</v>
      </c>
      <c r="E420" s="13">
        <v>409</v>
      </c>
      <c r="F420" s="53">
        <v>12449</v>
      </c>
      <c r="G420" s="115"/>
      <c r="H420" s="115"/>
      <c r="I420" s="97">
        <v>0</v>
      </c>
      <c r="J420" s="97"/>
      <c r="K420" s="13">
        <v>0</v>
      </c>
      <c r="L420" s="13">
        <v>0</v>
      </c>
      <c r="M420" s="13">
        <v>0</v>
      </c>
    </row>
    <row r="421" spans="3:13" s="1" customFormat="1" ht="11.1" customHeight="1" x14ac:dyDescent="0.15">
      <c r="C421" s="51">
        <v>46266</v>
      </c>
      <c r="D421" s="52">
        <v>58746</v>
      </c>
      <c r="E421" s="13">
        <v>410</v>
      </c>
      <c r="F421" s="53">
        <v>12480</v>
      </c>
      <c r="G421" s="115"/>
      <c r="H421" s="115"/>
      <c r="I421" s="97">
        <v>0</v>
      </c>
      <c r="J421" s="97"/>
      <c r="K421" s="13">
        <v>0</v>
      </c>
      <c r="L421" s="13">
        <v>0</v>
      </c>
      <c r="M421" s="13">
        <v>0</v>
      </c>
    </row>
    <row r="422" spans="3:13" s="1" customFormat="1" ht="11.1" customHeight="1" x14ac:dyDescent="0.15">
      <c r="C422" s="51">
        <v>46266</v>
      </c>
      <c r="D422" s="52">
        <v>58776</v>
      </c>
      <c r="E422" s="13">
        <v>411</v>
      </c>
      <c r="F422" s="53">
        <v>12510</v>
      </c>
      <c r="G422" s="115"/>
      <c r="H422" s="115"/>
      <c r="I422" s="97">
        <v>0</v>
      </c>
      <c r="J422" s="97"/>
      <c r="K422" s="13">
        <v>0</v>
      </c>
      <c r="L422" s="13">
        <v>0</v>
      </c>
      <c r="M422" s="13">
        <v>0</v>
      </c>
    </row>
    <row r="423" spans="3:13" s="1" customFormat="1" ht="11.1" customHeight="1" x14ac:dyDescent="0.15">
      <c r="C423" s="51">
        <v>46266</v>
      </c>
      <c r="D423" s="52">
        <v>58807</v>
      </c>
      <c r="E423" s="13">
        <v>412</v>
      </c>
      <c r="F423" s="53">
        <v>12541</v>
      </c>
      <c r="G423" s="115"/>
      <c r="H423" s="115"/>
      <c r="I423" s="97">
        <v>0</v>
      </c>
      <c r="J423" s="97"/>
      <c r="K423" s="13">
        <v>0</v>
      </c>
      <c r="L423" s="13">
        <v>0</v>
      </c>
      <c r="M423" s="13">
        <v>0</v>
      </c>
    </row>
    <row r="424" spans="3:13" s="1" customFormat="1" ht="11.1" customHeight="1" x14ac:dyDescent="0.15">
      <c r="C424" s="51">
        <v>46266</v>
      </c>
      <c r="D424" s="52">
        <v>58838</v>
      </c>
      <c r="E424" s="13">
        <v>413</v>
      </c>
      <c r="F424" s="53">
        <v>12572</v>
      </c>
      <c r="G424" s="115"/>
      <c r="H424" s="115"/>
      <c r="I424" s="97">
        <v>0</v>
      </c>
      <c r="J424" s="97"/>
      <c r="K424" s="13">
        <v>0</v>
      </c>
      <c r="L424" s="13">
        <v>0</v>
      </c>
      <c r="M424" s="13">
        <v>0</v>
      </c>
    </row>
    <row r="425" spans="3:13" s="1" customFormat="1" ht="11.1" customHeight="1" x14ac:dyDescent="0.15">
      <c r="C425" s="51">
        <v>46266</v>
      </c>
      <c r="D425" s="52">
        <v>58866</v>
      </c>
      <c r="E425" s="13">
        <v>414</v>
      </c>
      <c r="F425" s="53">
        <v>12600</v>
      </c>
      <c r="G425" s="115"/>
      <c r="H425" s="115"/>
      <c r="I425" s="97">
        <v>0</v>
      </c>
      <c r="J425" s="97"/>
      <c r="K425" s="13">
        <v>0</v>
      </c>
      <c r="L425" s="13">
        <v>0</v>
      </c>
      <c r="M425" s="13">
        <v>0</v>
      </c>
    </row>
    <row r="426" spans="3:13" s="1" customFormat="1" ht="11.1" customHeight="1" x14ac:dyDescent="0.15">
      <c r="C426" s="51">
        <v>46266</v>
      </c>
      <c r="D426" s="52">
        <v>58897</v>
      </c>
      <c r="E426" s="13">
        <v>415</v>
      </c>
      <c r="F426" s="53">
        <v>12631</v>
      </c>
      <c r="G426" s="115"/>
      <c r="H426" s="115"/>
      <c r="I426" s="97">
        <v>0</v>
      </c>
      <c r="J426" s="97"/>
      <c r="K426" s="13">
        <v>0</v>
      </c>
      <c r="L426" s="13">
        <v>0</v>
      </c>
      <c r="M426" s="13">
        <v>0</v>
      </c>
    </row>
    <row r="427" spans="3:13" s="1" customFormat="1" ht="11.1" customHeight="1" x14ac:dyDescent="0.15">
      <c r="C427" s="51">
        <v>46266</v>
      </c>
      <c r="D427" s="52">
        <v>58927</v>
      </c>
      <c r="E427" s="13">
        <v>416</v>
      </c>
      <c r="F427" s="53">
        <v>12661</v>
      </c>
      <c r="G427" s="115"/>
      <c r="H427" s="115"/>
      <c r="I427" s="97">
        <v>0</v>
      </c>
      <c r="J427" s="97"/>
      <c r="K427" s="13">
        <v>0</v>
      </c>
      <c r="L427" s="13">
        <v>0</v>
      </c>
      <c r="M427" s="13">
        <v>0</v>
      </c>
    </row>
    <row r="428" spans="3:13" s="1" customFormat="1" ht="11.1" customHeight="1" x14ac:dyDescent="0.15">
      <c r="C428" s="51">
        <v>46266</v>
      </c>
      <c r="D428" s="52">
        <v>58958</v>
      </c>
      <c r="E428" s="13">
        <v>417</v>
      </c>
      <c r="F428" s="53">
        <v>12692</v>
      </c>
      <c r="G428" s="115"/>
      <c r="H428" s="115"/>
      <c r="I428" s="97">
        <v>0</v>
      </c>
      <c r="J428" s="97"/>
      <c r="K428" s="13">
        <v>0</v>
      </c>
      <c r="L428" s="13">
        <v>0</v>
      </c>
      <c r="M428" s="13">
        <v>0</v>
      </c>
    </row>
    <row r="429" spans="3:13" s="1" customFormat="1" ht="11.1" customHeight="1" x14ac:dyDescent="0.15">
      <c r="C429" s="51">
        <v>46266</v>
      </c>
      <c r="D429" s="52">
        <v>58988</v>
      </c>
      <c r="E429" s="13">
        <v>418</v>
      </c>
      <c r="F429" s="53">
        <v>12722</v>
      </c>
      <c r="G429" s="115"/>
      <c r="H429" s="115"/>
      <c r="I429" s="97">
        <v>0</v>
      </c>
      <c r="J429" s="97"/>
      <c r="K429" s="13">
        <v>0</v>
      </c>
      <c r="L429" s="13">
        <v>0</v>
      </c>
      <c r="M429" s="13">
        <v>0</v>
      </c>
    </row>
    <row r="430" spans="3:13" s="1" customFormat="1" ht="11.1" customHeight="1" x14ac:dyDescent="0.15">
      <c r="C430" s="51">
        <v>46266</v>
      </c>
      <c r="D430" s="52">
        <v>59019</v>
      </c>
      <c r="E430" s="13">
        <v>419</v>
      </c>
      <c r="F430" s="53">
        <v>12753</v>
      </c>
      <c r="G430" s="115"/>
      <c r="H430" s="115"/>
      <c r="I430" s="97">
        <v>0</v>
      </c>
      <c r="J430" s="97"/>
      <c r="K430" s="13">
        <v>0</v>
      </c>
      <c r="L430" s="13">
        <v>0</v>
      </c>
      <c r="M430" s="13">
        <v>0</v>
      </c>
    </row>
    <row r="431" spans="3:13" s="1" customFormat="1" ht="11.1" customHeight="1" x14ac:dyDescent="0.15">
      <c r="C431" s="51">
        <v>46266</v>
      </c>
      <c r="D431" s="52">
        <v>59050</v>
      </c>
      <c r="E431" s="13">
        <v>420</v>
      </c>
      <c r="F431" s="53">
        <v>12784</v>
      </c>
      <c r="G431" s="115"/>
      <c r="H431" s="115"/>
      <c r="I431" s="97">
        <v>0</v>
      </c>
      <c r="J431" s="97"/>
      <c r="K431" s="13">
        <v>0</v>
      </c>
      <c r="L431" s="13">
        <v>0</v>
      </c>
      <c r="M431" s="13">
        <v>0</v>
      </c>
    </row>
    <row r="432" spans="3:13" s="1" customFormat="1" ht="11.1" customHeight="1" x14ac:dyDescent="0.15">
      <c r="C432" s="51">
        <v>46266</v>
      </c>
      <c r="D432" s="52">
        <v>59080</v>
      </c>
      <c r="E432" s="13">
        <v>421</v>
      </c>
      <c r="F432" s="53">
        <v>12814</v>
      </c>
      <c r="G432" s="115"/>
      <c r="H432" s="115"/>
      <c r="I432" s="97">
        <v>0</v>
      </c>
      <c r="J432" s="97"/>
      <c r="K432" s="13">
        <v>0</v>
      </c>
      <c r="L432" s="13">
        <v>0</v>
      </c>
      <c r="M432" s="13">
        <v>0</v>
      </c>
    </row>
    <row r="433" spans="3:13" s="1" customFormat="1" ht="11.1" customHeight="1" x14ac:dyDescent="0.15">
      <c r="C433" s="51">
        <v>46266</v>
      </c>
      <c r="D433" s="52">
        <v>59111</v>
      </c>
      <c r="E433" s="13">
        <v>422</v>
      </c>
      <c r="F433" s="53">
        <v>12845</v>
      </c>
      <c r="G433" s="115"/>
      <c r="H433" s="115"/>
      <c r="I433" s="97">
        <v>0</v>
      </c>
      <c r="J433" s="97"/>
      <c r="K433" s="13">
        <v>0</v>
      </c>
      <c r="L433" s="13">
        <v>0</v>
      </c>
      <c r="M433" s="13">
        <v>0</v>
      </c>
    </row>
    <row r="434" spans="3:13" s="1" customFormat="1" ht="11.1" customHeight="1" x14ac:dyDescent="0.15">
      <c r="C434" s="51">
        <v>46266</v>
      </c>
      <c r="D434" s="52">
        <v>59141</v>
      </c>
      <c r="E434" s="13">
        <v>423</v>
      </c>
      <c r="F434" s="53">
        <v>12875</v>
      </c>
      <c r="G434" s="115"/>
      <c r="H434" s="115"/>
      <c r="I434" s="97">
        <v>0</v>
      </c>
      <c r="J434" s="97"/>
      <c r="K434" s="13">
        <v>0</v>
      </c>
      <c r="L434" s="13">
        <v>0</v>
      </c>
      <c r="M434" s="13">
        <v>0</v>
      </c>
    </row>
    <row r="435" spans="3:13" s="1" customFormat="1" ht="11.1" customHeight="1" x14ac:dyDescent="0.15">
      <c r="C435" s="51">
        <v>46266</v>
      </c>
      <c r="D435" s="52">
        <v>59172</v>
      </c>
      <c r="E435" s="13">
        <v>424</v>
      </c>
      <c r="F435" s="53">
        <v>12906</v>
      </c>
      <c r="G435" s="115"/>
      <c r="H435" s="115"/>
      <c r="I435" s="97">
        <v>0</v>
      </c>
      <c r="J435" s="97"/>
      <c r="K435" s="13">
        <v>0</v>
      </c>
      <c r="L435" s="13">
        <v>0</v>
      </c>
      <c r="M435" s="13">
        <v>0</v>
      </c>
    </row>
    <row r="436" spans="3:13" s="1" customFormat="1" ht="11.1" customHeight="1" x14ac:dyDescent="0.15">
      <c r="C436" s="51">
        <v>46266</v>
      </c>
      <c r="D436" s="52">
        <v>59203</v>
      </c>
      <c r="E436" s="13">
        <v>425</v>
      </c>
      <c r="F436" s="53">
        <v>12937</v>
      </c>
      <c r="G436" s="115"/>
      <c r="H436" s="115"/>
      <c r="I436" s="97">
        <v>0</v>
      </c>
      <c r="J436" s="97"/>
      <c r="K436" s="13">
        <v>0</v>
      </c>
      <c r="L436" s="13">
        <v>0</v>
      </c>
      <c r="M436" s="13">
        <v>0</v>
      </c>
    </row>
    <row r="437" spans="3:13" s="1" customFormat="1" ht="11.1" customHeight="1" x14ac:dyDescent="0.15">
      <c r="C437" s="51">
        <v>46266</v>
      </c>
      <c r="D437" s="52">
        <v>59231</v>
      </c>
      <c r="E437" s="13">
        <v>426</v>
      </c>
      <c r="F437" s="53">
        <v>12965</v>
      </c>
      <c r="G437" s="115"/>
      <c r="H437" s="115"/>
      <c r="I437" s="97">
        <v>0</v>
      </c>
      <c r="J437" s="97"/>
      <c r="K437" s="13">
        <v>0</v>
      </c>
      <c r="L437" s="13">
        <v>0</v>
      </c>
      <c r="M437" s="13">
        <v>0</v>
      </c>
    </row>
    <row r="438" spans="3:13" s="1" customFormat="1" ht="11.1" customHeight="1" x14ac:dyDescent="0.15">
      <c r="C438" s="51">
        <v>46266</v>
      </c>
      <c r="D438" s="52">
        <v>59262</v>
      </c>
      <c r="E438" s="13">
        <v>427</v>
      </c>
      <c r="F438" s="53">
        <v>12996</v>
      </c>
      <c r="G438" s="115"/>
      <c r="H438" s="115"/>
      <c r="I438" s="97">
        <v>0</v>
      </c>
      <c r="J438" s="97"/>
      <c r="K438" s="13">
        <v>0</v>
      </c>
      <c r="L438" s="13">
        <v>0</v>
      </c>
      <c r="M438" s="13">
        <v>0</v>
      </c>
    </row>
    <row r="439" spans="3:13" s="1" customFormat="1" ht="11.1" customHeight="1" x14ac:dyDescent="0.15">
      <c r="C439" s="51">
        <v>46266</v>
      </c>
      <c r="D439" s="52">
        <v>59292</v>
      </c>
      <c r="E439" s="13">
        <v>428</v>
      </c>
      <c r="F439" s="53">
        <v>13026</v>
      </c>
      <c r="G439" s="115"/>
      <c r="H439" s="115"/>
      <c r="I439" s="97">
        <v>0</v>
      </c>
      <c r="J439" s="97"/>
      <c r="K439" s="13">
        <v>0</v>
      </c>
      <c r="L439" s="13">
        <v>0</v>
      </c>
      <c r="M439" s="13">
        <v>0</v>
      </c>
    </row>
    <row r="440" spans="3:13" s="1" customFormat="1" ht="11.1" customHeight="1" x14ac:dyDescent="0.15">
      <c r="C440" s="51">
        <v>46266</v>
      </c>
      <c r="D440" s="52">
        <v>59323</v>
      </c>
      <c r="E440" s="13">
        <v>429</v>
      </c>
      <c r="F440" s="53">
        <v>13057</v>
      </c>
      <c r="G440" s="115"/>
      <c r="H440" s="115"/>
      <c r="I440" s="97">
        <v>0</v>
      </c>
      <c r="J440" s="97"/>
      <c r="K440" s="13">
        <v>0</v>
      </c>
      <c r="L440" s="13">
        <v>0</v>
      </c>
      <c r="M440" s="13">
        <v>0</v>
      </c>
    </row>
    <row r="441" spans="3:13" s="1" customFormat="1" ht="11.1" customHeight="1" x14ac:dyDescent="0.15">
      <c r="C441" s="51">
        <v>46266</v>
      </c>
      <c r="D441" s="52">
        <v>59353</v>
      </c>
      <c r="E441" s="13">
        <v>430</v>
      </c>
      <c r="F441" s="53">
        <v>13087</v>
      </c>
      <c r="G441" s="115"/>
      <c r="H441" s="115"/>
      <c r="I441" s="97">
        <v>0</v>
      </c>
      <c r="J441" s="97"/>
      <c r="K441" s="13">
        <v>0</v>
      </c>
      <c r="L441" s="13">
        <v>0</v>
      </c>
      <c r="M441" s="13">
        <v>0</v>
      </c>
    </row>
    <row r="442" spans="3:13" s="1" customFormat="1" ht="11.1" customHeight="1" x14ac:dyDescent="0.15">
      <c r="C442" s="51">
        <v>46266</v>
      </c>
      <c r="D442" s="52">
        <v>59384</v>
      </c>
      <c r="E442" s="13">
        <v>431</v>
      </c>
      <c r="F442" s="53">
        <v>13118</v>
      </c>
      <c r="G442" s="115"/>
      <c r="H442" s="115"/>
      <c r="I442" s="97">
        <v>0</v>
      </c>
      <c r="J442" s="97"/>
      <c r="K442" s="13">
        <v>0</v>
      </c>
      <c r="L442" s="13">
        <v>0</v>
      </c>
      <c r="M442" s="13">
        <v>0</v>
      </c>
    </row>
    <row r="443" spans="3:13" s="1" customFormat="1" ht="11.1" customHeight="1" x14ac:dyDescent="0.15">
      <c r="C443" s="51">
        <v>46266</v>
      </c>
      <c r="D443" s="52">
        <v>59415</v>
      </c>
      <c r="E443" s="13">
        <v>432</v>
      </c>
      <c r="F443" s="53">
        <v>13149</v>
      </c>
      <c r="G443" s="115"/>
      <c r="H443" s="115"/>
      <c r="I443" s="97">
        <v>0</v>
      </c>
      <c r="J443" s="97"/>
      <c r="K443" s="13">
        <v>0</v>
      </c>
      <c r="L443" s="13">
        <v>0</v>
      </c>
      <c r="M443" s="13">
        <v>0</v>
      </c>
    </row>
    <row r="444" spans="3:13" s="1" customFormat="1" ht="11.1" customHeight="1" x14ac:dyDescent="0.15">
      <c r="C444" s="51">
        <v>46266</v>
      </c>
      <c r="D444" s="52">
        <v>59445</v>
      </c>
      <c r="E444" s="13">
        <v>433</v>
      </c>
      <c r="F444" s="53">
        <v>13179</v>
      </c>
      <c r="G444" s="115"/>
      <c r="H444" s="115"/>
      <c r="I444" s="97">
        <v>0</v>
      </c>
      <c r="J444" s="97"/>
      <c r="K444" s="13">
        <v>0</v>
      </c>
      <c r="L444" s="13">
        <v>0</v>
      </c>
      <c r="M444" s="13">
        <v>0</v>
      </c>
    </row>
    <row r="445" spans="3:13" s="1" customFormat="1" ht="11.1" customHeight="1" x14ac:dyDescent="0.15">
      <c r="C445" s="51">
        <v>46266</v>
      </c>
      <c r="D445" s="52">
        <v>59476</v>
      </c>
      <c r="E445" s="13">
        <v>434</v>
      </c>
      <c r="F445" s="53">
        <v>13210</v>
      </c>
      <c r="G445" s="115"/>
      <c r="H445" s="115"/>
      <c r="I445" s="97">
        <v>0</v>
      </c>
      <c r="J445" s="97"/>
      <c r="K445" s="13">
        <v>0</v>
      </c>
      <c r="L445" s="13">
        <v>0</v>
      </c>
      <c r="M445" s="13">
        <v>0</v>
      </c>
    </row>
    <row r="446" spans="3:13" s="1" customFormat="1" ht="11.1" customHeight="1" x14ac:dyDescent="0.15">
      <c r="C446" s="51">
        <v>46266</v>
      </c>
      <c r="D446" s="52">
        <v>59506</v>
      </c>
      <c r="E446" s="13">
        <v>435</v>
      </c>
      <c r="F446" s="53">
        <v>13240</v>
      </c>
      <c r="G446" s="115"/>
      <c r="H446" s="115"/>
      <c r="I446" s="97">
        <v>0</v>
      </c>
      <c r="J446" s="97"/>
      <c r="K446" s="13">
        <v>0</v>
      </c>
      <c r="L446" s="13">
        <v>0</v>
      </c>
      <c r="M446" s="13">
        <v>0</v>
      </c>
    </row>
    <row r="447" spans="3:13" s="1" customFormat="1" ht="11.1" customHeight="1" x14ac:dyDescent="0.15">
      <c r="C447" s="51">
        <v>46266</v>
      </c>
      <c r="D447" s="52">
        <v>59537</v>
      </c>
      <c r="E447" s="13">
        <v>436</v>
      </c>
      <c r="F447" s="53">
        <v>13271</v>
      </c>
      <c r="G447" s="115"/>
      <c r="H447" s="115"/>
      <c r="I447" s="97">
        <v>0</v>
      </c>
      <c r="J447" s="97"/>
      <c r="K447" s="13">
        <v>0</v>
      </c>
      <c r="L447" s="13">
        <v>0</v>
      </c>
      <c r="M447" s="13">
        <v>0</v>
      </c>
    </row>
    <row r="448" spans="3:13" s="1" customFormat="1" ht="11.1" customHeight="1" x14ac:dyDescent="0.15">
      <c r="C448" s="51">
        <v>46266</v>
      </c>
      <c r="D448" s="52">
        <v>59568</v>
      </c>
      <c r="E448" s="13">
        <v>437</v>
      </c>
      <c r="F448" s="53">
        <v>13302</v>
      </c>
      <c r="G448" s="115"/>
      <c r="H448" s="115"/>
      <c r="I448" s="97">
        <v>0</v>
      </c>
      <c r="J448" s="97"/>
      <c r="K448" s="13">
        <v>0</v>
      </c>
      <c r="L448" s="13">
        <v>0</v>
      </c>
      <c r="M448" s="13">
        <v>0</v>
      </c>
    </row>
    <row r="449" spans="3:13" s="1" customFormat="1" ht="11.1" customHeight="1" x14ac:dyDescent="0.15">
      <c r="C449" s="51">
        <v>46266</v>
      </c>
      <c r="D449" s="52">
        <v>59596</v>
      </c>
      <c r="E449" s="13">
        <v>438</v>
      </c>
      <c r="F449" s="53">
        <v>13330</v>
      </c>
      <c r="G449" s="115"/>
      <c r="H449" s="115"/>
      <c r="I449" s="97">
        <v>0</v>
      </c>
      <c r="J449" s="97"/>
      <c r="K449" s="13">
        <v>0</v>
      </c>
      <c r="L449" s="13">
        <v>0</v>
      </c>
      <c r="M449" s="13">
        <v>0</v>
      </c>
    </row>
    <row r="450" spans="3:13" s="1" customFormat="1" ht="11.1" customHeight="1" x14ac:dyDescent="0.15">
      <c r="C450" s="51">
        <v>46266</v>
      </c>
      <c r="D450" s="52">
        <v>59627</v>
      </c>
      <c r="E450" s="13">
        <v>439</v>
      </c>
      <c r="F450" s="53">
        <v>13361</v>
      </c>
      <c r="G450" s="115"/>
      <c r="H450" s="115"/>
      <c r="I450" s="97">
        <v>0</v>
      </c>
      <c r="J450" s="97"/>
      <c r="K450" s="13">
        <v>0</v>
      </c>
      <c r="L450" s="13">
        <v>0</v>
      </c>
      <c r="M450" s="13">
        <v>0</v>
      </c>
    </row>
    <row r="451" spans="3:13" s="1" customFormat="1" ht="11.1" customHeight="1" x14ac:dyDescent="0.15">
      <c r="C451" s="51">
        <v>46266</v>
      </c>
      <c r="D451" s="52">
        <v>59657</v>
      </c>
      <c r="E451" s="13">
        <v>440</v>
      </c>
      <c r="F451" s="53">
        <v>13391</v>
      </c>
      <c r="G451" s="115"/>
      <c r="H451" s="115"/>
      <c r="I451" s="97">
        <v>0</v>
      </c>
      <c r="J451" s="97"/>
      <c r="K451" s="13">
        <v>0</v>
      </c>
      <c r="L451" s="13">
        <v>0</v>
      </c>
      <c r="M451" s="13">
        <v>0</v>
      </c>
    </row>
    <row r="452" spans="3:13" s="1" customFormat="1" ht="11.1" customHeight="1" x14ac:dyDescent="0.15">
      <c r="C452" s="51">
        <v>46266</v>
      </c>
      <c r="D452" s="52">
        <v>59688</v>
      </c>
      <c r="E452" s="13">
        <v>441</v>
      </c>
      <c r="F452" s="53">
        <v>13422</v>
      </c>
      <c r="G452" s="115"/>
      <c r="H452" s="115"/>
      <c r="I452" s="97">
        <v>0</v>
      </c>
      <c r="J452" s="97"/>
      <c r="K452" s="13">
        <v>0</v>
      </c>
      <c r="L452" s="13">
        <v>0</v>
      </c>
      <c r="M452" s="13">
        <v>0</v>
      </c>
    </row>
    <row r="453" spans="3:13" s="1" customFormat="1" ht="11.1" customHeight="1" x14ac:dyDescent="0.15">
      <c r="C453" s="51">
        <v>46266</v>
      </c>
      <c r="D453" s="52">
        <v>59718</v>
      </c>
      <c r="E453" s="13">
        <v>442</v>
      </c>
      <c r="F453" s="53">
        <v>13452</v>
      </c>
      <c r="G453" s="115"/>
      <c r="H453" s="115"/>
      <c r="I453" s="97">
        <v>0</v>
      </c>
      <c r="J453" s="97"/>
      <c r="K453" s="13">
        <v>0</v>
      </c>
      <c r="L453" s="13">
        <v>0</v>
      </c>
      <c r="M453" s="13">
        <v>0</v>
      </c>
    </row>
    <row r="454" spans="3:13" s="1" customFormat="1" ht="11.1" customHeight="1" x14ac:dyDescent="0.15">
      <c r="C454" s="51">
        <v>46266</v>
      </c>
      <c r="D454" s="52">
        <v>59749</v>
      </c>
      <c r="E454" s="13">
        <v>443</v>
      </c>
      <c r="F454" s="53">
        <v>13483</v>
      </c>
      <c r="G454" s="115"/>
      <c r="H454" s="115"/>
      <c r="I454" s="97">
        <v>0</v>
      </c>
      <c r="J454" s="97"/>
      <c r="K454" s="13">
        <v>0</v>
      </c>
      <c r="L454" s="13">
        <v>0</v>
      </c>
      <c r="M454" s="13">
        <v>0</v>
      </c>
    </row>
    <row r="455" spans="3:13" s="1" customFormat="1" ht="11.1" customHeight="1" x14ac:dyDescent="0.15">
      <c r="C455" s="51">
        <v>46266</v>
      </c>
      <c r="D455" s="52">
        <v>59780</v>
      </c>
      <c r="E455" s="13">
        <v>444</v>
      </c>
      <c r="F455" s="53">
        <v>13514</v>
      </c>
      <c r="G455" s="115"/>
      <c r="H455" s="115"/>
      <c r="I455" s="97">
        <v>0</v>
      </c>
      <c r="J455" s="97"/>
      <c r="K455" s="13">
        <v>0</v>
      </c>
      <c r="L455" s="13">
        <v>0</v>
      </c>
      <c r="M455" s="13">
        <v>0</v>
      </c>
    </row>
    <row r="456" spans="3:13" s="1" customFormat="1" ht="11.1" customHeight="1" x14ac:dyDescent="0.15">
      <c r="C456" s="51">
        <v>46266</v>
      </c>
      <c r="D456" s="52">
        <v>59810</v>
      </c>
      <c r="E456" s="13">
        <v>445</v>
      </c>
      <c r="F456" s="53">
        <v>13544</v>
      </c>
      <c r="G456" s="115"/>
      <c r="H456" s="115"/>
      <c r="I456" s="97">
        <v>0</v>
      </c>
      <c r="J456" s="97"/>
      <c r="K456" s="13">
        <v>0</v>
      </c>
      <c r="L456" s="13">
        <v>0</v>
      </c>
      <c r="M456" s="13">
        <v>0</v>
      </c>
    </row>
    <row r="457" spans="3:13" s="1" customFormat="1" ht="11.1" customHeight="1" x14ac:dyDescent="0.15">
      <c r="C457" s="51">
        <v>46266</v>
      </c>
      <c r="D457" s="52">
        <v>59841</v>
      </c>
      <c r="E457" s="13">
        <v>446</v>
      </c>
      <c r="F457" s="53">
        <v>13575</v>
      </c>
      <c r="G457" s="115"/>
      <c r="H457" s="115"/>
      <c r="I457" s="97">
        <v>0</v>
      </c>
      <c r="J457" s="97"/>
      <c r="K457" s="13">
        <v>0</v>
      </c>
      <c r="L457" s="13">
        <v>0</v>
      </c>
      <c r="M457" s="13">
        <v>0</v>
      </c>
    </row>
    <row r="458" spans="3:13" s="1" customFormat="1" ht="11.1" customHeight="1" x14ac:dyDescent="0.15">
      <c r="C458" s="51">
        <v>46266</v>
      </c>
      <c r="D458" s="52">
        <v>59871</v>
      </c>
      <c r="E458" s="13">
        <v>447</v>
      </c>
      <c r="F458" s="53">
        <v>13605</v>
      </c>
      <c r="G458" s="115"/>
      <c r="H458" s="115"/>
      <c r="I458" s="97">
        <v>0</v>
      </c>
      <c r="J458" s="97"/>
      <c r="K458" s="13">
        <v>0</v>
      </c>
      <c r="L458" s="13">
        <v>0</v>
      </c>
      <c r="M458" s="13">
        <v>0</v>
      </c>
    </row>
    <row r="459" spans="3:13" s="1" customFormat="1" ht="11.1" customHeight="1" x14ac:dyDescent="0.15">
      <c r="C459" s="51">
        <v>46266</v>
      </c>
      <c r="D459" s="52">
        <v>59902</v>
      </c>
      <c r="E459" s="13">
        <v>448</v>
      </c>
      <c r="F459" s="53">
        <v>13636</v>
      </c>
      <c r="G459" s="115"/>
      <c r="H459" s="115"/>
      <c r="I459" s="97">
        <v>0</v>
      </c>
      <c r="J459" s="97"/>
      <c r="K459" s="13">
        <v>0</v>
      </c>
      <c r="L459" s="13">
        <v>0</v>
      </c>
      <c r="M459" s="13">
        <v>0</v>
      </c>
    </row>
    <row r="460" spans="3:13" s="1" customFormat="1" ht="11.1" customHeight="1" x14ac:dyDescent="0.15">
      <c r="C460" s="51">
        <v>46266</v>
      </c>
      <c r="D460" s="52">
        <v>59933</v>
      </c>
      <c r="E460" s="13">
        <v>449</v>
      </c>
      <c r="F460" s="53">
        <v>13667</v>
      </c>
      <c r="G460" s="115"/>
      <c r="H460" s="115"/>
      <c r="I460" s="97">
        <v>0</v>
      </c>
      <c r="J460" s="97"/>
      <c r="K460" s="13">
        <v>0</v>
      </c>
      <c r="L460" s="13">
        <v>0</v>
      </c>
      <c r="M460" s="13">
        <v>0</v>
      </c>
    </row>
    <row r="461" spans="3:13" s="1" customFormat="1" ht="11.1" customHeight="1" x14ac:dyDescent="0.15">
      <c r="C461" s="51">
        <v>46266</v>
      </c>
      <c r="D461" s="52">
        <v>59962</v>
      </c>
      <c r="E461" s="13">
        <v>450</v>
      </c>
      <c r="F461" s="53">
        <v>13696</v>
      </c>
      <c r="G461" s="115"/>
      <c r="H461" s="115"/>
      <c r="I461" s="97">
        <v>0</v>
      </c>
      <c r="J461" s="97"/>
      <c r="K461" s="13">
        <v>0</v>
      </c>
      <c r="L461" s="13">
        <v>0</v>
      </c>
      <c r="M461" s="13">
        <v>0</v>
      </c>
    </row>
    <row r="462" spans="3:13" s="1" customFormat="1" ht="11.1" customHeight="1" x14ac:dyDescent="0.15">
      <c r="C462" s="51">
        <v>46266</v>
      </c>
      <c r="D462" s="52">
        <v>59993</v>
      </c>
      <c r="E462" s="13">
        <v>451</v>
      </c>
      <c r="F462" s="53">
        <v>13727</v>
      </c>
      <c r="G462" s="115"/>
      <c r="H462" s="115"/>
      <c r="I462" s="97">
        <v>0</v>
      </c>
      <c r="J462" s="97"/>
      <c r="K462" s="13">
        <v>0</v>
      </c>
      <c r="L462" s="13">
        <v>0</v>
      </c>
      <c r="M462" s="13">
        <v>0</v>
      </c>
    </row>
    <row r="463" spans="3:13" s="1" customFormat="1" ht="11.1" customHeight="1" x14ac:dyDescent="0.15">
      <c r="C463" s="51">
        <v>46266</v>
      </c>
      <c r="D463" s="52">
        <v>60023</v>
      </c>
      <c r="E463" s="13">
        <v>452</v>
      </c>
      <c r="F463" s="53">
        <v>13757</v>
      </c>
      <c r="G463" s="115"/>
      <c r="H463" s="115"/>
      <c r="I463" s="97">
        <v>0</v>
      </c>
      <c r="J463" s="97"/>
      <c r="K463" s="13">
        <v>0</v>
      </c>
      <c r="L463" s="13">
        <v>0</v>
      </c>
      <c r="M463" s="13">
        <v>0</v>
      </c>
    </row>
    <row r="464" spans="3:13" s="1" customFormat="1" ht="11.1" customHeight="1" x14ac:dyDescent="0.15">
      <c r="C464" s="51">
        <v>46266</v>
      </c>
      <c r="D464" s="52">
        <v>60054</v>
      </c>
      <c r="E464" s="13">
        <v>453</v>
      </c>
      <c r="F464" s="53">
        <v>13788</v>
      </c>
      <c r="G464" s="115"/>
      <c r="H464" s="115"/>
      <c r="I464" s="97">
        <v>0</v>
      </c>
      <c r="J464" s="97"/>
      <c r="K464" s="13">
        <v>0</v>
      </c>
      <c r="L464" s="13">
        <v>0</v>
      </c>
      <c r="M464" s="13">
        <v>0</v>
      </c>
    </row>
    <row r="465" spans="3:13" s="1" customFormat="1" ht="11.1" customHeight="1" x14ac:dyDescent="0.15">
      <c r="C465" s="51">
        <v>46266</v>
      </c>
      <c r="D465" s="52">
        <v>60084</v>
      </c>
      <c r="E465" s="13">
        <v>454</v>
      </c>
      <c r="F465" s="53">
        <v>13818</v>
      </c>
      <c r="G465" s="115"/>
      <c r="H465" s="115"/>
      <c r="I465" s="97">
        <v>0</v>
      </c>
      <c r="J465" s="97"/>
      <c r="K465" s="13">
        <v>0</v>
      </c>
      <c r="L465" s="13">
        <v>0</v>
      </c>
      <c r="M465" s="13">
        <v>0</v>
      </c>
    </row>
    <row r="466" spans="3:13" s="1" customFormat="1" ht="11.1" customHeight="1" x14ac:dyDescent="0.15">
      <c r="C466" s="51">
        <v>46266</v>
      </c>
      <c r="D466" s="52">
        <v>60115</v>
      </c>
      <c r="E466" s="13">
        <v>455</v>
      </c>
      <c r="F466" s="53">
        <v>13849</v>
      </c>
      <c r="G466" s="115"/>
      <c r="H466" s="115"/>
      <c r="I466" s="97">
        <v>0</v>
      </c>
      <c r="J466" s="97"/>
      <c r="K466" s="13">
        <v>0</v>
      </c>
      <c r="L466" s="13">
        <v>0</v>
      </c>
      <c r="M466" s="13">
        <v>0</v>
      </c>
    </row>
    <row r="467" spans="3:13" s="1" customFormat="1" ht="11.1" customHeight="1" x14ac:dyDescent="0.15">
      <c r="C467" s="51">
        <v>46266</v>
      </c>
      <c r="D467" s="52">
        <v>60146</v>
      </c>
      <c r="E467" s="13">
        <v>456</v>
      </c>
      <c r="F467" s="53">
        <v>13880</v>
      </c>
      <c r="G467" s="115"/>
      <c r="H467" s="115"/>
      <c r="I467" s="97">
        <v>0</v>
      </c>
      <c r="J467" s="97"/>
      <c r="K467" s="13">
        <v>0</v>
      </c>
      <c r="L467" s="13">
        <v>0</v>
      </c>
      <c r="M467" s="13">
        <v>0</v>
      </c>
    </row>
    <row r="468" spans="3:13" s="1" customFormat="1" ht="11.1" customHeight="1" x14ac:dyDescent="0.15">
      <c r="C468" s="51">
        <v>46266</v>
      </c>
      <c r="D468" s="52">
        <v>60176</v>
      </c>
      <c r="E468" s="13">
        <v>457</v>
      </c>
      <c r="F468" s="53">
        <v>13910</v>
      </c>
      <c r="G468" s="115"/>
      <c r="H468" s="115"/>
      <c r="I468" s="97">
        <v>0</v>
      </c>
      <c r="J468" s="97"/>
      <c r="K468" s="13">
        <v>0</v>
      </c>
      <c r="L468" s="13">
        <v>0</v>
      </c>
      <c r="M468" s="13">
        <v>0</v>
      </c>
    </row>
    <row r="469" spans="3:13" s="1" customFormat="1" ht="11.1" customHeight="1" x14ac:dyDescent="0.15">
      <c r="C469" s="51">
        <v>46266</v>
      </c>
      <c r="D469" s="52">
        <v>60207</v>
      </c>
      <c r="E469" s="13">
        <v>458</v>
      </c>
      <c r="F469" s="53">
        <v>13941</v>
      </c>
      <c r="G469" s="115"/>
      <c r="H469" s="115"/>
      <c r="I469" s="97">
        <v>0</v>
      </c>
      <c r="J469" s="97"/>
      <c r="K469" s="13">
        <v>0</v>
      </c>
      <c r="L469" s="13">
        <v>0</v>
      </c>
      <c r="M469" s="13">
        <v>0</v>
      </c>
    </row>
    <row r="470" spans="3:13" s="1" customFormat="1" ht="11.1" customHeight="1" x14ac:dyDescent="0.15">
      <c r="C470" s="51">
        <v>46266</v>
      </c>
      <c r="D470" s="52">
        <v>60237</v>
      </c>
      <c r="E470" s="13">
        <v>459</v>
      </c>
      <c r="F470" s="53">
        <v>13971</v>
      </c>
      <c r="G470" s="115"/>
      <c r="H470" s="115"/>
      <c r="I470" s="97">
        <v>0</v>
      </c>
      <c r="J470" s="97"/>
      <c r="K470" s="13">
        <v>0</v>
      </c>
      <c r="L470" s="13">
        <v>0</v>
      </c>
      <c r="M470" s="13">
        <v>0</v>
      </c>
    </row>
    <row r="471" spans="3:13" s="1" customFormat="1" ht="11.1" customHeight="1" x14ac:dyDescent="0.15">
      <c r="C471" s="51">
        <v>46266</v>
      </c>
      <c r="D471" s="52">
        <v>60268</v>
      </c>
      <c r="E471" s="13">
        <v>460</v>
      </c>
      <c r="F471" s="53">
        <v>14002</v>
      </c>
      <c r="G471" s="115"/>
      <c r="H471" s="115"/>
      <c r="I471" s="97">
        <v>0</v>
      </c>
      <c r="J471" s="97"/>
      <c r="K471" s="13">
        <v>0</v>
      </c>
      <c r="L471" s="13">
        <v>0</v>
      </c>
      <c r="M471" s="13">
        <v>0</v>
      </c>
    </row>
    <row r="472" spans="3:13" s="1" customFormat="1" ht="11.1" customHeight="1" x14ac:dyDescent="0.15">
      <c r="C472" s="51">
        <v>46266</v>
      </c>
      <c r="D472" s="52">
        <v>60299</v>
      </c>
      <c r="E472" s="13">
        <v>461</v>
      </c>
      <c r="F472" s="53">
        <v>14033</v>
      </c>
      <c r="G472" s="115"/>
      <c r="H472" s="115"/>
      <c r="I472" s="97">
        <v>0</v>
      </c>
      <c r="J472" s="97"/>
      <c r="K472" s="13">
        <v>0</v>
      </c>
      <c r="L472" s="13">
        <v>0</v>
      </c>
      <c r="M472" s="13">
        <v>0</v>
      </c>
    </row>
    <row r="473" spans="3:13" s="1" customFormat="1" ht="11.1" customHeight="1" x14ac:dyDescent="0.15">
      <c r="C473" s="51">
        <v>46266</v>
      </c>
      <c r="D473" s="52">
        <v>60327</v>
      </c>
      <c r="E473" s="13">
        <v>462</v>
      </c>
      <c r="F473" s="53">
        <v>14061</v>
      </c>
      <c r="G473" s="115"/>
      <c r="H473" s="115"/>
      <c r="I473" s="97">
        <v>0</v>
      </c>
      <c r="J473" s="97"/>
      <c r="K473" s="13">
        <v>0</v>
      </c>
      <c r="L473" s="13">
        <v>0</v>
      </c>
      <c r="M473" s="13">
        <v>0</v>
      </c>
    </row>
    <row r="474" spans="3:13" s="1" customFormat="1" ht="11.1" customHeight="1" x14ac:dyDescent="0.15">
      <c r="C474" s="51">
        <v>46266</v>
      </c>
      <c r="D474" s="52">
        <v>60358</v>
      </c>
      <c r="E474" s="13">
        <v>463</v>
      </c>
      <c r="F474" s="53">
        <v>14092</v>
      </c>
      <c r="G474" s="115"/>
      <c r="H474" s="115"/>
      <c r="I474" s="97">
        <v>0</v>
      </c>
      <c r="J474" s="97"/>
      <c r="K474" s="13">
        <v>0</v>
      </c>
      <c r="L474" s="13">
        <v>0</v>
      </c>
      <c r="M474" s="13">
        <v>0</v>
      </c>
    </row>
    <row r="475" spans="3:13" s="1" customFormat="1" ht="11.1" customHeight="1" x14ac:dyDescent="0.15">
      <c r="C475" s="51">
        <v>46266</v>
      </c>
      <c r="D475" s="52">
        <v>60388</v>
      </c>
      <c r="E475" s="13">
        <v>464</v>
      </c>
      <c r="F475" s="53">
        <v>14122</v>
      </c>
      <c r="G475" s="115"/>
      <c r="H475" s="115"/>
      <c r="I475" s="97">
        <v>0</v>
      </c>
      <c r="J475" s="97"/>
      <c r="K475" s="13">
        <v>0</v>
      </c>
      <c r="L475" s="13">
        <v>0</v>
      </c>
      <c r="M475" s="13">
        <v>0</v>
      </c>
    </row>
    <row r="476" spans="3:13" s="1" customFormat="1" ht="11.1" customHeight="1" x14ac:dyDescent="0.15">
      <c r="C476" s="51">
        <v>46266</v>
      </c>
      <c r="D476" s="52">
        <v>60419</v>
      </c>
      <c r="E476" s="13">
        <v>465</v>
      </c>
      <c r="F476" s="53">
        <v>14153</v>
      </c>
      <c r="G476" s="115"/>
      <c r="H476" s="115"/>
      <c r="I476" s="97">
        <v>0</v>
      </c>
      <c r="J476" s="97"/>
      <c r="K476" s="13">
        <v>0</v>
      </c>
      <c r="L476" s="13">
        <v>0</v>
      </c>
      <c r="M476" s="13">
        <v>0</v>
      </c>
    </row>
    <row r="477" spans="3:13" s="1" customFormat="1" ht="11.1" customHeight="1" x14ac:dyDescent="0.15">
      <c r="C477" s="51">
        <v>46266</v>
      </c>
      <c r="D477" s="52">
        <v>60449</v>
      </c>
      <c r="E477" s="13">
        <v>466</v>
      </c>
      <c r="F477" s="53">
        <v>14183</v>
      </c>
      <c r="G477" s="115"/>
      <c r="H477" s="115"/>
      <c r="I477" s="97">
        <v>0</v>
      </c>
      <c r="J477" s="97"/>
      <c r="K477" s="13">
        <v>0</v>
      </c>
      <c r="L477" s="13">
        <v>0</v>
      </c>
      <c r="M477" s="13">
        <v>0</v>
      </c>
    </row>
    <row r="478" spans="3:13" s="1" customFormat="1" ht="14.85" customHeight="1" x14ac:dyDescent="0.15">
      <c r="C478" s="54"/>
      <c r="D478" s="55"/>
      <c r="E478" s="56"/>
      <c r="F478" s="57"/>
      <c r="G478" s="117"/>
      <c r="H478" s="117"/>
      <c r="I478" s="120">
        <v>2237376718174.54</v>
      </c>
      <c r="J478" s="120"/>
      <c r="K478" s="58">
        <v>1983809972082</v>
      </c>
      <c r="L478" s="58">
        <v>1682273647087.3999</v>
      </c>
      <c r="M478" s="58">
        <v>1324427130243.7</v>
      </c>
    </row>
  </sheetData>
  <mergeCells count="943">
    <mergeCell ref="I470:J470"/>
    <mergeCell ref="I471:J471"/>
    <mergeCell ref="I472:J472"/>
    <mergeCell ref="I473:J473"/>
    <mergeCell ref="I474:J474"/>
    <mergeCell ref="I475:J475"/>
    <mergeCell ref="I476:J476"/>
    <mergeCell ref="I477:J477"/>
    <mergeCell ref="I478:J478"/>
    <mergeCell ref="I461:J461"/>
    <mergeCell ref="I462:J462"/>
    <mergeCell ref="I463:J463"/>
    <mergeCell ref="I464:J464"/>
    <mergeCell ref="I465:J465"/>
    <mergeCell ref="I466:J466"/>
    <mergeCell ref="I467:J467"/>
    <mergeCell ref="I468:J468"/>
    <mergeCell ref="I469:J469"/>
    <mergeCell ref="I453:J453"/>
    <mergeCell ref="I454:J454"/>
    <mergeCell ref="I455:J455"/>
    <mergeCell ref="I456:J456"/>
    <mergeCell ref="I457:J457"/>
    <mergeCell ref="I458:J458"/>
    <mergeCell ref="I459:J459"/>
    <mergeCell ref="I46:J46"/>
    <mergeCell ref="I460:J460"/>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I61:J61"/>
    <mergeCell ref="I445:J445"/>
    <mergeCell ref="I446:J446"/>
    <mergeCell ref="I447:J447"/>
    <mergeCell ref="I448:J448"/>
    <mergeCell ref="I449:J449"/>
    <mergeCell ref="I45:J45"/>
    <mergeCell ref="I450:J450"/>
    <mergeCell ref="I451:J451"/>
    <mergeCell ref="I452:J452"/>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I437:J437"/>
    <mergeCell ref="I438:J438"/>
    <mergeCell ref="I439:J439"/>
    <mergeCell ref="I44:J44"/>
    <mergeCell ref="I440:J440"/>
    <mergeCell ref="I441:J441"/>
    <mergeCell ref="I442:J442"/>
    <mergeCell ref="I443:J443"/>
    <mergeCell ref="I444:J444"/>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429:J429"/>
    <mergeCell ref="I43:J43"/>
    <mergeCell ref="I430:J430"/>
    <mergeCell ref="I431:J431"/>
    <mergeCell ref="I432:J432"/>
    <mergeCell ref="I433:J433"/>
    <mergeCell ref="I434:J434"/>
    <mergeCell ref="I435:J435"/>
    <mergeCell ref="I436:J436"/>
    <mergeCell ref="I92:J92"/>
    <mergeCell ref="I93:J93"/>
    <mergeCell ref="I94:J94"/>
    <mergeCell ref="I95:J95"/>
    <mergeCell ref="I96:J96"/>
    <mergeCell ref="I97:J97"/>
    <mergeCell ref="I98:J98"/>
    <mergeCell ref="I99:J99"/>
    <mergeCell ref="I420:J420"/>
    <mergeCell ref="I421:J421"/>
    <mergeCell ref="I422:J422"/>
    <mergeCell ref="I423:J423"/>
    <mergeCell ref="I424:J424"/>
    <mergeCell ref="I425:J425"/>
    <mergeCell ref="I426:J426"/>
    <mergeCell ref="I427:J427"/>
    <mergeCell ref="I428:J428"/>
    <mergeCell ref="I411:J411"/>
    <mergeCell ref="I412:J412"/>
    <mergeCell ref="I413:J413"/>
    <mergeCell ref="I414:J414"/>
    <mergeCell ref="I415:J415"/>
    <mergeCell ref="I416:J416"/>
    <mergeCell ref="I417:J417"/>
    <mergeCell ref="I418:J418"/>
    <mergeCell ref="I419:J419"/>
    <mergeCell ref="I403:J403"/>
    <mergeCell ref="I404:J404"/>
    <mergeCell ref="I405:J405"/>
    <mergeCell ref="I406:J406"/>
    <mergeCell ref="I407:J407"/>
    <mergeCell ref="I408:J408"/>
    <mergeCell ref="I409:J409"/>
    <mergeCell ref="I41:J41"/>
    <mergeCell ref="I410:J410"/>
    <mergeCell ref="I42:J42"/>
    <mergeCell ref="I395:J395"/>
    <mergeCell ref="I396:J396"/>
    <mergeCell ref="I397:J397"/>
    <mergeCell ref="I398:J398"/>
    <mergeCell ref="I399:J399"/>
    <mergeCell ref="I40:J40"/>
    <mergeCell ref="I400:J400"/>
    <mergeCell ref="I401:J401"/>
    <mergeCell ref="I402:J402"/>
    <mergeCell ref="I387:J387"/>
    <mergeCell ref="I388:J388"/>
    <mergeCell ref="I389:J389"/>
    <mergeCell ref="I39:J39"/>
    <mergeCell ref="I390:J390"/>
    <mergeCell ref="I391:J391"/>
    <mergeCell ref="I392:J392"/>
    <mergeCell ref="I393:J393"/>
    <mergeCell ref="I394:J394"/>
    <mergeCell ref="I379:J379"/>
    <mergeCell ref="I38:J38"/>
    <mergeCell ref="I380:J380"/>
    <mergeCell ref="I381:J381"/>
    <mergeCell ref="I382:J382"/>
    <mergeCell ref="I383:J383"/>
    <mergeCell ref="I384:J384"/>
    <mergeCell ref="I385:J385"/>
    <mergeCell ref="I386:J386"/>
    <mergeCell ref="I370:J370"/>
    <mergeCell ref="I371:J371"/>
    <mergeCell ref="I372:J372"/>
    <mergeCell ref="I373:J373"/>
    <mergeCell ref="I374:J374"/>
    <mergeCell ref="I375:J375"/>
    <mergeCell ref="I376:J376"/>
    <mergeCell ref="I377:J377"/>
    <mergeCell ref="I378:J378"/>
    <mergeCell ref="I361:J361"/>
    <mergeCell ref="I362:J362"/>
    <mergeCell ref="I363:J363"/>
    <mergeCell ref="I364:J364"/>
    <mergeCell ref="I365:J365"/>
    <mergeCell ref="I366:J366"/>
    <mergeCell ref="I367:J367"/>
    <mergeCell ref="I368:J368"/>
    <mergeCell ref="I369:J369"/>
    <mergeCell ref="I353:J353"/>
    <mergeCell ref="I354:J354"/>
    <mergeCell ref="I355:J355"/>
    <mergeCell ref="I356:J356"/>
    <mergeCell ref="I357:J357"/>
    <mergeCell ref="I358:J358"/>
    <mergeCell ref="I359:J359"/>
    <mergeCell ref="I36:J36"/>
    <mergeCell ref="I360:J360"/>
    <mergeCell ref="I37:J37"/>
    <mergeCell ref="I345:J345"/>
    <mergeCell ref="I346:J346"/>
    <mergeCell ref="I347:J347"/>
    <mergeCell ref="I348:J348"/>
    <mergeCell ref="I349:J349"/>
    <mergeCell ref="I35:J35"/>
    <mergeCell ref="I350:J350"/>
    <mergeCell ref="I351:J351"/>
    <mergeCell ref="I352:J352"/>
    <mergeCell ref="I337:J337"/>
    <mergeCell ref="I338:J338"/>
    <mergeCell ref="I339:J339"/>
    <mergeCell ref="I34:J34"/>
    <mergeCell ref="I340:J340"/>
    <mergeCell ref="I341:J341"/>
    <mergeCell ref="I342:J342"/>
    <mergeCell ref="I343:J343"/>
    <mergeCell ref="I344:J344"/>
    <mergeCell ref="I329:J329"/>
    <mergeCell ref="I33:J33"/>
    <mergeCell ref="I330:J330"/>
    <mergeCell ref="I331:J331"/>
    <mergeCell ref="I332:J332"/>
    <mergeCell ref="I333:J333"/>
    <mergeCell ref="I334:J334"/>
    <mergeCell ref="I335:J335"/>
    <mergeCell ref="I336:J336"/>
    <mergeCell ref="I320:J320"/>
    <mergeCell ref="I321:J321"/>
    <mergeCell ref="I322:J322"/>
    <mergeCell ref="I323:J323"/>
    <mergeCell ref="I324:J324"/>
    <mergeCell ref="I325:J325"/>
    <mergeCell ref="I326:J326"/>
    <mergeCell ref="I327:J327"/>
    <mergeCell ref="I328:J328"/>
    <mergeCell ref="I311:J311"/>
    <mergeCell ref="I312:J312"/>
    <mergeCell ref="I313:J313"/>
    <mergeCell ref="I314:J314"/>
    <mergeCell ref="I315:J315"/>
    <mergeCell ref="I316:J316"/>
    <mergeCell ref="I317:J317"/>
    <mergeCell ref="I318:J318"/>
    <mergeCell ref="I319:J319"/>
    <mergeCell ref="I303:J303"/>
    <mergeCell ref="I304:J304"/>
    <mergeCell ref="I305:J305"/>
    <mergeCell ref="I306:J306"/>
    <mergeCell ref="I307:J307"/>
    <mergeCell ref="I308:J308"/>
    <mergeCell ref="I309:J309"/>
    <mergeCell ref="I31:J31"/>
    <mergeCell ref="I310:J310"/>
    <mergeCell ref="I32:J32"/>
    <mergeCell ref="I295:J295"/>
    <mergeCell ref="I296:J296"/>
    <mergeCell ref="I297:J297"/>
    <mergeCell ref="I298:J298"/>
    <mergeCell ref="I299:J299"/>
    <mergeCell ref="I30:J30"/>
    <mergeCell ref="I300:J300"/>
    <mergeCell ref="I301:J301"/>
    <mergeCell ref="I302:J302"/>
    <mergeCell ref="I287:J287"/>
    <mergeCell ref="I288:J288"/>
    <mergeCell ref="I289:J289"/>
    <mergeCell ref="I29:J29"/>
    <mergeCell ref="I290:J290"/>
    <mergeCell ref="I291:J291"/>
    <mergeCell ref="I292:J292"/>
    <mergeCell ref="I293:J293"/>
    <mergeCell ref="I294:J294"/>
    <mergeCell ref="I279:J279"/>
    <mergeCell ref="I28:J28"/>
    <mergeCell ref="I280:J280"/>
    <mergeCell ref="I281:J281"/>
    <mergeCell ref="I282:J282"/>
    <mergeCell ref="I283:J283"/>
    <mergeCell ref="I284:J284"/>
    <mergeCell ref="I285:J285"/>
    <mergeCell ref="I286:J286"/>
    <mergeCell ref="I270:J270"/>
    <mergeCell ref="I271:J271"/>
    <mergeCell ref="I272:J272"/>
    <mergeCell ref="I273:J273"/>
    <mergeCell ref="I274:J274"/>
    <mergeCell ref="I275:J275"/>
    <mergeCell ref="I276:J276"/>
    <mergeCell ref="I277:J277"/>
    <mergeCell ref="I278:J278"/>
    <mergeCell ref="I261:J261"/>
    <mergeCell ref="I262:J262"/>
    <mergeCell ref="I263:J263"/>
    <mergeCell ref="I264:J264"/>
    <mergeCell ref="I265:J265"/>
    <mergeCell ref="I266:J266"/>
    <mergeCell ref="I267:J267"/>
    <mergeCell ref="I268:J268"/>
    <mergeCell ref="I269:J269"/>
    <mergeCell ref="I253:J253"/>
    <mergeCell ref="I254:J254"/>
    <mergeCell ref="I255:J255"/>
    <mergeCell ref="I256:J256"/>
    <mergeCell ref="I257:J257"/>
    <mergeCell ref="I258:J258"/>
    <mergeCell ref="I259:J259"/>
    <mergeCell ref="I26:J26"/>
    <mergeCell ref="I260:J260"/>
    <mergeCell ref="I27:J27"/>
    <mergeCell ref="I245:J245"/>
    <mergeCell ref="I246:J246"/>
    <mergeCell ref="I247:J247"/>
    <mergeCell ref="I248:J248"/>
    <mergeCell ref="I249:J249"/>
    <mergeCell ref="I25:J25"/>
    <mergeCell ref="I250:J250"/>
    <mergeCell ref="I251:J251"/>
    <mergeCell ref="I252:J252"/>
    <mergeCell ref="I237:J237"/>
    <mergeCell ref="I238:J238"/>
    <mergeCell ref="I239:J239"/>
    <mergeCell ref="I24:J24"/>
    <mergeCell ref="I240:J240"/>
    <mergeCell ref="I241:J241"/>
    <mergeCell ref="I242:J242"/>
    <mergeCell ref="I243:J243"/>
    <mergeCell ref="I244:J244"/>
    <mergeCell ref="I229:J229"/>
    <mergeCell ref="I23:J23"/>
    <mergeCell ref="I230:J230"/>
    <mergeCell ref="I231:J231"/>
    <mergeCell ref="I232:J232"/>
    <mergeCell ref="I233:J233"/>
    <mergeCell ref="I234:J234"/>
    <mergeCell ref="I235:J235"/>
    <mergeCell ref="I236:J236"/>
    <mergeCell ref="I220:J220"/>
    <mergeCell ref="I221:J221"/>
    <mergeCell ref="I222:J222"/>
    <mergeCell ref="I223:J223"/>
    <mergeCell ref="I224:J224"/>
    <mergeCell ref="I225:J225"/>
    <mergeCell ref="I226:J226"/>
    <mergeCell ref="I227:J227"/>
    <mergeCell ref="I228:J228"/>
    <mergeCell ref="I212:J212"/>
    <mergeCell ref="I213:J213"/>
    <mergeCell ref="I214:J214"/>
    <mergeCell ref="I215:J215"/>
    <mergeCell ref="I216:J216"/>
    <mergeCell ref="I217:J217"/>
    <mergeCell ref="I218:J218"/>
    <mergeCell ref="I219:J219"/>
    <mergeCell ref="I22:J22"/>
    <mergeCell ref="I204:J204"/>
    <mergeCell ref="I205:J205"/>
    <mergeCell ref="I206:J206"/>
    <mergeCell ref="I207:J207"/>
    <mergeCell ref="I208:J208"/>
    <mergeCell ref="I209:J209"/>
    <mergeCell ref="I21:J21"/>
    <mergeCell ref="I210:J210"/>
    <mergeCell ref="I211:J211"/>
    <mergeCell ref="I197:J197"/>
    <mergeCell ref="I198:J198"/>
    <mergeCell ref="I199:J199"/>
    <mergeCell ref="I2:N2"/>
    <mergeCell ref="I20:J20"/>
    <mergeCell ref="I200:J200"/>
    <mergeCell ref="I201:J201"/>
    <mergeCell ref="I202:J202"/>
    <mergeCell ref="I203:J203"/>
    <mergeCell ref="I189:J189"/>
    <mergeCell ref="I19:J19"/>
    <mergeCell ref="I190:J190"/>
    <mergeCell ref="I191:J191"/>
    <mergeCell ref="I192:J192"/>
    <mergeCell ref="I193:J193"/>
    <mergeCell ref="I194:J194"/>
    <mergeCell ref="I195:J195"/>
    <mergeCell ref="I196:J196"/>
    <mergeCell ref="I180:J180"/>
    <mergeCell ref="I181:J181"/>
    <mergeCell ref="I182:J182"/>
    <mergeCell ref="I183:J183"/>
    <mergeCell ref="I184:J184"/>
    <mergeCell ref="I185:J185"/>
    <mergeCell ref="I186:J186"/>
    <mergeCell ref="I187:J187"/>
    <mergeCell ref="I188:J188"/>
    <mergeCell ref="I171:J171"/>
    <mergeCell ref="I172:J172"/>
    <mergeCell ref="I173:J173"/>
    <mergeCell ref="I174:J174"/>
    <mergeCell ref="I175:J175"/>
    <mergeCell ref="I176:J176"/>
    <mergeCell ref="I177:J177"/>
    <mergeCell ref="I178:J178"/>
    <mergeCell ref="I179:J179"/>
    <mergeCell ref="I163:J163"/>
    <mergeCell ref="I164:J164"/>
    <mergeCell ref="I165:J165"/>
    <mergeCell ref="I166:J166"/>
    <mergeCell ref="I167:J167"/>
    <mergeCell ref="I168:J168"/>
    <mergeCell ref="I169:J169"/>
    <mergeCell ref="I17:J17"/>
    <mergeCell ref="I170:J170"/>
    <mergeCell ref="I18:J18"/>
    <mergeCell ref="I155:J155"/>
    <mergeCell ref="I156:J156"/>
    <mergeCell ref="I157:J157"/>
    <mergeCell ref="I158:J158"/>
    <mergeCell ref="I159:J159"/>
    <mergeCell ref="I16:J16"/>
    <mergeCell ref="I160:J160"/>
    <mergeCell ref="I161:J161"/>
    <mergeCell ref="I162:J162"/>
    <mergeCell ref="I147:J147"/>
    <mergeCell ref="I148:J148"/>
    <mergeCell ref="I149:J149"/>
    <mergeCell ref="I15:J15"/>
    <mergeCell ref="I150:J150"/>
    <mergeCell ref="I151:J151"/>
    <mergeCell ref="I152:J152"/>
    <mergeCell ref="I153:J153"/>
    <mergeCell ref="I154:J154"/>
    <mergeCell ref="I139:J139"/>
    <mergeCell ref="I14:J14"/>
    <mergeCell ref="I140:J140"/>
    <mergeCell ref="I141:J141"/>
    <mergeCell ref="I142:J142"/>
    <mergeCell ref="I143:J143"/>
    <mergeCell ref="I144:J144"/>
    <mergeCell ref="I145:J145"/>
    <mergeCell ref="I146:J146"/>
    <mergeCell ref="I130:J130"/>
    <mergeCell ref="I131:J131"/>
    <mergeCell ref="I132:J132"/>
    <mergeCell ref="I133:J133"/>
    <mergeCell ref="I134:J134"/>
    <mergeCell ref="I135:J135"/>
    <mergeCell ref="I136:J136"/>
    <mergeCell ref="I137:J137"/>
    <mergeCell ref="I138:J138"/>
    <mergeCell ref="I121:J121"/>
    <mergeCell ref="I122:J122"/>
    <mergeCell ref="I123:J123"/>
    <mergeCell ref="I124:J124"/>
    <mergeCell ref="I125:J125"/>
    <mergeCell ref="I126:J126"/>
    <mergeCell ref="I127:J127"/>
    <mergeCell ref="I128:J128"/>
    <mergeCell ref="I129:J129"/>
    <mergeCell ref="I113:J113"/>
    <mergeCell ref="I114:J114"/>
    <mergeCell ref="I115:J115"/>
    <mergeCell ref="I116:J116"/>
    <mergeCell ref="I117:J117"/>
    <mergeCell ref="I118:J118"/>
    <mergeCell ref="I119:J119"/>
    <mergeCell ref="I12:J12"/>
    <mergeCell ref="I120:J120"/>
    <mergeCell ref="I13:J13"/>
    <mergeCell ref="I105:J105"/>
    <mergeCell ref="I106:J106"/>
    <mergeCell ref="I107:J107"/>
    <mergeCell ref="I108:J108"/>
    <mergeCell ref="I109:J109"/>
    <mergeCell ref="I11:J11"/>
    <mergeCell ref="I110:J110"/>
    <mergeCell ref="I111:J111"/>
    <mergeCell ref="I112:J112"/>
    <mergeCell ref="G471:H471"/>
    <mergeCell ref="G472:H472"/>
    <mergeCell ref="G473:H473"/>
    <mergeCell ref="G474:H474"/>
    <mergeCell ref="G475:H475"/>
    <mergeCell ref="G476:H476"/>
    <mergeCell ref="G477:H477"/>
    <mergeCell ref="G478:H478"/>
    <mergeCell ref="G48:H48"/>
    <mergeCell ref="G49:H49"/>
    <mergeCell ref="G50:H50"/>
    <mergeCell ref="G51:H51"/>
    <mergeCell ref="G52:H52"/>
    <mergeCell ref="G53:H53"/>
    <mergeCell ref="G54:H54"/>
    <mergeCell ref="G55:H55"/>
    <mergeCell ref="G56:H56"/>
    <mergeCell ref="G57:H57"/>
    <mergeCell ref="G58:H58"/>
    <mergeCell ref="G59:H59"/>
    <mergeCell ref="G60:H60"/>
    <mergeCell ref="G61:H61"/>
    <mergeCell ref="G62:H62"/>
    <mergeCell ref="G63:H63"/>
    <mergeCell ref="G463:H463"/>
    <mergeCell ref="G464:H464"/>
    <mergeCell ref="G465:H465"/>
    <mergeCell ref="G466:H466"/>
    <mergeCell ref="G467:H467"/>
    <mergeCell ref="G468:H468"/>
    <mergeCell ref="G469:H469"/>
    <mergeCell ref="G47:H47"/>
    <mergeCell ref="G470:H470"/>
    <mergeCell ref="G64:H64"/>
    <mergeCell ref="G65:H65"/>
    <mergeCell ref="G66:H66"/>
    <mergeCell ref="G67:H67"/>
    <mergeCell ref="G68:H68"/>
    <mergeCell ref="G69:H69"/>
    <mergeCell ref="G70:H70"/>
    <mergeCell ref="G71:H71"/>
    <mergeCell ref="G72:H72"/>
    <mergeCell ref="G73:H73"/>
    <mergeCell ref="G74:H74"/>
    <mergeCell ref="G75:H75"/>
    <mergeCell ref="G76:H76"/>
    <mergeCell ref="G77:H77"/>
    <mergeCell ref="G78:H78"/>
    <mergeCell ref="G455:H455"/>
    <mergeCell ref="G456:H456"/>
    <mergeCell ref="G457:H457"/>
    <mergeCell ref="G458:H458"/>
    <mergeCell ref="G459:H459"/>
    <mergeCell ref="G46:H46"/>
    <mergeCell ref="G460:H460"/>
    <mergeCell ref="G461:H461"/>
    <mergeCell ref="G462:H462"/>
    <mergeCell ref="G79:H79"/>
    <mergeCell ref="G80:H80"/>
    <mergeCell ref="G81:H81"/>
    <mergeCell ref="G82:H82"/>
    <mergeCell ref="G83:H83"/>
    <mergeCell ref="G84:H84"/>
    <mergeCell ref="G85:H85"/>
    <mergeCell ref="G86:H86"/>
    <mergeCell ref="G87:H87"/>
    <mergeCell ref="G88:H88"/>
    <mergeCell ref="G89:H89"/>
    <mergeCell ref="G90:H90"/>
    <mergeCell ref="G91:H91"/>
    <mergeCell ref="G92:H92"/>
    <mergeCell ref="G93:H93"/>
    <mergeCell ref="G447:H447"/>
    <mergeCell ref="G448:H448"/>
    <mergeCell ref="G449:H449"/>
    <mergeCell ref="G45:H45"/>
    <mergeCell ref="G450:H450"/>
    <mergeCell ref="G451:H451"/>
    <mergeCell ref="G452:H452"/>
    <mergeCell ref="G453:H453"/>
    <mergeCell ref="G454:H454"/>
    <mergeCell ref="G94:H94"/>
    <mergeCell ref="G95:H95"/>
    <mergeCell ref="G96:H96"/>
    <mergeCell ref="G97:H97"/>
    <mergeCell ref="G98:H98"/>
    <mergeCell ref="G99:H99"/>
    <mergeCell ref="G439:H439"/>
    <mergeCell ref="G44:H44"/>
    <mergeCell ref="G440:H440"/>
    <mergeCell ref="G441:H441"/>
    <mergeCell ref="G442:H442"/>
    <mergeCell ref="G443:H443"/>
    <mergeCell ref="G444:H444"/>
    <mergeCell ref="G445:H445"/>
    <mergeCell ref="G446:H446"/>
    <mergeCell ref="G430:H430"/>
    <mergeCell ref="G431:H431"/>
    <mergeCell ref="G432:H432"/>
    <mergeCell ref="G433:H433"/>
    <mergeCell ref="G434:H434"/>
    <mergeCell ref="G435:H435"/>
    <mergeCell ref="G436:H436"/>
    <mergeCell ref="G437:H437"/>
    <mergeCell ref="G438:H438"/>
    <mergeCell ref="G421:H421"/>
    <mergeCell ref="G422:H422"/>
    <mergeCell ref="G423:H423"/>
    <mergeCell ref="G424:H424"/>
    <mergeCell ref="G425:H425"/>
    <mergeCell ref="G426:H426"/>
    <mergeCell ref="G427:H427"/>
    <mergeCell ref="G428:H428"/>
    <mergeCell ref="G429:H429"/>
    <mergeCell ref="G413:H413"/>
    <mergeCell ref="G414:H414"/>
    <mergeCell ref="G415:H415"/>
    <mergeCell ref="G416:H416"/>
    <mergeCell ref="G417:H417"/>
    <mergeCell ref="G418:H418"/>
    <mergeCell ref="G419:H419"/>
    <mergeCell ref="G42:H42"/>
    <mergeCell ref="G420:H420"/>
    <mergeCell ref="G43:H43"/>
    <mergeCell ref="G405:H405"/>
    <mergeCell ref="G406:H406"/>
    <mergeCell ref="G407:H407"/>
    <mergeCell ref="G408:H408"/>
    <mergeCell ref="G409:H409"/>
    <mergeCell ref="G41:H41"/>
    <mergeCell ref="G410:H410"/>
    <mergeCell ref="G411:H411"/>
    <mergeCell ref="G412:H412"/>
    <mergeCell ref="G397:H397"/>
    <mergeCell ref="G398:H398"/>
    <mergeCell ref="G399:H399"/>
    <mergeCell ref="G40:H40"/>
    <mergeCell ref="G400:H400"/>
    <mergeCell ref="G401:H401"/>
    <mergeCell ref="G402:H402"/>
    <mergeCell ref="G403:H403"/>
    <mergeCell ref="G404:H404"/>
    <mergeCell ref="G389:H389"/>
    <mergeCell ref="G39:H39"/>
    <mergeCell ref="G390:H390"/>
    <mergeCell ref="G391:H391"/>
    <mergeCell ref="G392:H392"/>
    <mergeCell ref="G393:H393"/>
    <mergeCell ref="G394:H394"/>
    <mergeCell ref="G395:H395"/>
    <mergeCell ref="G396:H396"/>
    <mergeCell ref="G380:H380"/>
    <mergeCell ref="G381:H381"/>
    <mergeCell ref="G382:H382"/>
    <mergeCell ref="G383:H383"/>
    <mergeCell ref="G384:H384"/>
    <mergeCell ref="G385:H385"/>
    <mergeCell ref="G386:H386"/>
    <mergeCell ref="G387:H387"/>
    <mergeCell ref="G388:H388"/>
    <mergeCell ref="G371:H371"/>
    <mergeCell ref="G372:H372"/>
    <mergeCell ref="G373:H373"/>
    <mergeCell ref="G374:H374"/>
    <mergeCell ref="G375:H375"/>
    <mergeCell ref="G376:H376"/>
    <mergeCell ref="G377:H377"/>
    <mergeCell ref="G378:H378"/>
    <mergeCell ref="G379:H379"/>
    <mergeCell ref="G363:H363"/>
    <mergeCell ref="G364:H364"/>
    <mergeCell ref="G365:H365"/>
    <mergeCell ref="G366:H366"/>
    <mergeCell ref="G367:H367"/>
    <mergeCell ref="G368:H368"/>
    <mergeCell ref="G369:H369"/>
    <mergeCell ref="G37:H37"/>
    <mergeCell ref="G370:H370"/>
    <mergeCell ref="G38:H38"/>
    <mergeCell ref="G355:H355"/>
    <mergeCell ref="G356:H356"/>
    <mergeCell ref="G357:H357"/>
    <mergeCell ref="G358:H358"/>
    <mergeCell ref="G359:H359"/>
    <mergeCell ref="G36:H36"/>
    <mergeCell ref="G360:H360"/>
    <mergeCell ref="G361:H361"/>
    <mergeCell ref="G362:H362"/>
    <mergeCell ref="G347:H347"/>
    <mergeCell ref="G348:H348"/>
    <mergeCell ref="G349:H349"/>
    <mergeCell ref="G35:H35"/>
    <mergeCell ref="G350:H350"/>
    <mergeCell ref="G351:H351"/>
    <mergeCell ref="G352:H352"/>
    <mergeCell ref="G353:H353"/>
    <mergeCell ref="G354:H354"/>
    <mergeCell ref="G339:H339"/>
    <mergeCell ref="G34:H34"/>
    <mergeCell ref="G340:H340"/>
    <mergeCell ref="G341:H341"/>
    <mergeCell ref="G342:H342"/>
    <mergeCell ref="G343:H343"/>
    <mergeCell ref="G344:H344"/>
    <mergeCell ref="G345:H345"/>
    <mergeCell ref="G346:H346"/>
    <mergeCell ref="G330:H330"/>
    <mergeCell ref="G331:H331"/>
    <mergeCell ref="G332:H332"/>
    <mergeCell ref="G333:H333"/>
    <mergeCell ref="G334:H334"/>
    <mergeCell ref="G335:H335"/>
    <mergeCell ref="G336:H336"/>
    <mergeCell ref="G337:H337"/>
    <mergeCell ref="G338:H338"/>
    <mergeCell ref="G321:H321"/>
    <mergeCell ref="G322:H322"/>
    <mergeCell ref="G323:H323"/>
    <mergeCell ref="G324:H324"/>
    <mergeCell ref="G325:H325"/>
    <mergeCell ref="G326:H326"/>
    <mergeCell ref="G327:H327"/>
    <mergeCell ref="G328:H328"/>
    <mergeCell ref="G329:H329"/>
    <mergeCell ref="G313:H313"/>
    <mergeCell ref="G314:H314"/>
    <mergeCell ref="G315:H315"/>
    <mergeCell ref="G316:H316"/>
    <mergeCell ref="G317:H317"/>
    <mergeCell ref="G318:H318"/>
    <mergeCell ref="G319:H319"/>
    <mergeCell ref="G32:H32"/>
    <mergeCell ref="G320:H320"/>
    <mergeCell ref="G33:H33"/>
    <mergeCell ref="G305:H305"/>
    <mergeCell ref="G306:H306"/>
    <mergeCell ref="G307:H307"/>
    <mergeCell ref="G308:H308"/>
    <mergeCell ref="G309:H309"/>
    <mergeCell ref="G31:H31"/>
    <mergeCell ref="G310:H310"/>
    <mergeCell ref="G311:H311"/>
    <mergeCell ref="G312:H312"/>
    <mergeCell ref="G297:H297"/>
    <mergeCell ref="G298:H298"/>
    <mergeCell ref="G299:H299"/>
    <mergeCell ref="G30:H30"/>
    <mergeCell ref="G300:H300"/>
    <mergeCell ref="G301:H301"/>
    <mergeCell ref="G302:H302"/>
    <mergeCell ref="G303:H303"/>
    <mergeCell ref="G304:H304"/>
    <mergeCell ref="G289:H289"/>
    <mergeCell ref="G29:H29"/>
    <mergeCell ref="G290:H290"/>
    <mergeCell ref="G291:H291"/>
    <mergeCell ref="G292:H292"/>
    <mergeCell ref="G293:H293"/>
    <mergeCell ref="G294:H294"/>
    <mergeCell ref="G295:H295"/>
    <mergeCell ref="G296:H296"/>
    <mergeCell ref="G280:H280"/>
    <mergeCell ref="G281:H281"/>
    <mergeCell ref="G282:H282"/>
    <mergeCell ref="G283:H283"/>
    <mergeCell ref="G284:H284"/>
    <mergeCell ref="G285:H285"/>
    <mergeCell ref="G286:H286"/>
    <mergeCell ref="G287:H287"/>
    <mergeCell ref="G288:H288"/>
    <mergeCell ref="G271:H271"/>
    <mergeCell ref="G272:H272"/>
    <mergeCell ref="G273:H273"/>
    <mergeCell ref="G274:H274"/>
    <mergeCell ref="G275:H275"/>
    <mergeCell ref="G276:H276"/>
    <mergeCell ref="G277:H277"/>
    <mergeCell ref="G278:H278"/>
    <mergeCell ref="G279:H279"/>
    <mergeCell ref="G263:H263"/>
    <mergeCell ref="G264:H264"/>
    <mergeCell ref="G265:H265"/>
    <mergeCell ref="G266:H266"/>
    <mergeCell ref="G267:H267"/>
    <mergeCell ref="G268:H268"/>
    <mergeCell ref="G269:H269"/>
    <mergeCell ref="G27:H27"/>
    <mergeCell ref="G270:H270"/>
    <mergeCell ref="G28:H28"/>
    <mergeCell ref="G255:H255"/>
    <mergeCell ref="G256:H256"/>
    <mergeCell ref="G257:H257"/>
    <mergeCell ref="G258:H258"/>
    <mergeCell ref="G259:H259"/>
    <mergeCell ref="G26:H26"/>
    <mergeCell ref="G260:H260"/>
    <mergeCell ref="G261:H261"/>
    <mergeCell ref="G262:H262"/>
    <mergeCell ref="G247:H247"/>
    <mergeCell ref="G248:H248"/>
    <mergeCell ref="G249:H249"/>
    <mergeCell ref="G25:H25"/>
    <mergeCell ref="G250:H250"/>
    <mergeCell ref="G251:H251"/>
    <mergeCell ref="G252:H252"/>
    <mergeCell ref="G253:H253"/>
    <mergeCell ref="G254:H254"/>
    <mergeCell ref="G239:H239"/>
    <mergeCell ref="G24:H24"/>
    <mergeCell ref="G240:H240"/>
    <mergeCell ref="G241:H241"/>
    <mergeCell ref="G242:H242"/>
    <mergeCell ref="G243:H243"/>
    <mergeCell ref="G244:H244"/>
    <mergeCell ref="G245:H245"/>
    <mergeCell ref="G246:H246"/>
    <mergeCell ref="G230:H230"/>
    <mergeCell ref="G231:H231"/>
    <mergeCell ref="G232:H232"/>
    <mergeCell ref="G233:H233"/>
    <mergeCell ref="G234:H234"/>
    <mergeCell ref="G235:H235"/>
    <mergeCell ref="G236:H236"/>
    <mergeCell ref="G237:H237"/>
    <mergeCell ref="G238:H238"/>
    <mergeCell ref="G221:H221"/>
    <mergeCell ref="G222:H222"/>
    <mergeCell ref="G223:H223"/>
    <mergeCell ref="G224:H224"/>
    <mergeCell ref="G225:H225"/>
    <mergeCell ref="G226:H226"/>
    <mergeCell ref="G227:H227"/>
    <mergeCell ref="G228:H228"/>
    <mergeCell ref="G229:H229"/>
    <mergeCell ref="G213:H213"/>
    <mergeCell ref="G214:H214"/>
    <mergeCell ref="G215:H215"/>
    <mergeCell ref="G216:H216"/>
    <mergeCell ref="G217:H217"/>
    <mergeCell ref="G218:H218"/>
    <mergeCell ref="G219:H219"/>
    <mergeCell ref="G22:H22"/>
    <mergeCell ref="G220:H220"/>
    <mergeCell ref="G23:H23"/>
    <mergeCell ref="G205:H205"/>
    <mergeCell ref="G206:H206"/>
    <mergeCell ref="G207:H207"/>
    <mergeCell ref="G208:H208"/>
    <mergeCell ref="G209:H209"/>
    <mergeCell ref="G21:H21"/>
    <mergeCell ref="G210:H210"/>
    <mergeCell ref="G211:H211"/>
    <mergeCell ref="G212:H212"/>
    <mergeCell ref="G197:H197"/>
    <mergeCell ref="G198:H198"/>
    <mergeCell ref="G199:H199"/>
    <mergeCell ref="G20:H20"/>
    <mergeCell ref="G200:H200"/>
    <mergeCell ref="G201:H201"/>
    <mergeCell ref="G202:H202"/>
    <mergeCell ref="G203:H203"/>
    <mergeCell ref="G204:H204"/>
    <mergeCell ref="G189:H189"/>
    <mergeCell ref="G19:H19"/>
    <mergeCell ref="G190:H190"/>
    <mergeCell ref="G191:H191"/>
    <mergeCell ref="G192:H192"/>
    <mergeCell ref="G193:H193"/>
    <mergeCell ref="G194:H194"/>
    <mergeCell ref="G195:H195"/>
    <mergeCell ref="G196:H196"/>
    <mergeCell ref="G180:H180"/>
    <mergeCell ref="G181:H181"/>
    <mergeCell ref="G182:H182"/>
    <mergeCell ref="G183:H183"/>
    <mergeCell ref="G184:H184"/>
    <mergeCell ref="G185:H185"/>
    <mergeCell ref="G186:H186"/>
    <mergeCell ref="G187:H187"/>
    <mergeCell ref="G188:H188"/>
    <mergeCell ref="G171:H171"/>
    <mergeCell ref="G172:H172"/>
    <mergeCell ref="G173:H173"/>
    <mergeCell ref="G174:H174"/>
    <mergeCell ref="G175:H175"/>
    <mergeCell ref="G176:H176"/>
    <mergeCell ref="G177:H177"/>
    <mergeCell ref="G178:H178"/>
    <mergeCell ref="G179:H179"/>
    <mergeCell ref="G163:H163"/>
    <mergeCell ref="G164:H164"/>
    <mergeCell ref="G165:H165"/>
    <mergeCell ref="G166:H166"/>
    <mergeCell ref="G167:H167"/>
    <mergeCell ref="G168:H168"/>
    <mergeCell ref="G169:H169"/>
    <mergeCell ref="G17:H17"/>
    <mergeCell ref="G170:H170"/>
    <mergeCell ref="G18:H18"/>
    <mergeCell ref="G155:H155"/>
    <mergeCell ref="G156:H156"/>
    <mergeCell ref="G157:H157"/>
    <mergeCell ref="G158:H158"/>
    <mergeCell ref="G159:H159"/>
    <mergeCell ref="G16:H16"/>
    <mergeCell ref="G160:H160"/>
    <mergeCell ref="G161:H161"/>
    <mergeCell ref="G162:H162"/>
    <mergeCell ref="G147:H147"/>
    <mergeCell ref="G148:H148"/>
    <mergeCell ref="G149:H149"/>
    <mergeCell ref="G15:H15"/>
    <mergeCell ref="G150:H150"/>
    <mergeCell ref="G151:H151"/>
    <mergeCell ref="G152:H152"/>
    <mergeCell ref="G153:H153"/>
    <mergeCell ref="G154:H154"/>
    <mergeCell ref="G139:H139"/>
    <mergeCell ref="G14:H14"/>
    <mergeCell ref="G140:H140"/>
    <mergeCell ref="G141:H141"/>
    <mergeCell ref="G142:H142"/>
    <mergeCell ref="G143:H143"/>
    <mergeCell ref="G144:H144"/>
    <mergeCell ref="G145:H145"/>
    <mergeCell ref="G146:H146"/>
    <mergeCell ref="G130:H130"/>
    <mergeCell ref="G131:H131"/>
    <mergeCell ref="G132:H132"/>
    <mergeCell ref="G133:H133"/>
    <mergeCell ref="G134:H134"/>
    <mergeCell ref="G135:H135"/>
    <mergeCell ref="G136:H136"/>
    <mergeCell ref="G137:H137"/>
    <mergeCell ref="G138:H138"/>
    <mergeCell ref="G121:H121"/>
    <mergeCell ref="G122:H122"/>
    <mergeCell ref="G123:H123"/>
    <mergeCell ref="G124:H124"/>
    <mergeCell ref="G125:H125"/>
    <mergeCell ref="G126:H126"/>
    <mergeCell ref="G127:H127"/>
    <mergeCell ref="G128:H128"/>
    <mergeCell ref="G129:H129"/>
    <mergeCell ref="G113:H113"/>
    <mergeCell ref="G114:H114"/>
    <mergeCell ref="G115:H115"/>
    <mergeCell ref="G116:H116"/>
    <mergeCell ref="G117:H117"/>
    <mergeCell ref="G118:H118"/>
    <mergeCell ref="G119:H119"/>
    <mergeCell ref="G12:H12"/>
    <mergeCell ref="G120:H120"/>
    <mergeCell ref="G13:H13"/>
    <mergeCell ref="G105:H105"/>
    <mergeCell ref="G106:H106"/>
    <mergeCell ref="G107:H107"/>
    <mergeCell ref="G108:H108"/>
    <mergeCell ref="G109:H109"/>
    <mergeCell ref="G11:H11"/>
    <mergeCell ref="G110:H110"/>
    <mergeCell ref="G111:H111"/>
    <mergeCell ref="G112:H112"/>
    <mergeCell ref="B10:F10"/>
    <mergeCell ref="C1:G3"/>
    <mergeCell ref="C5:M5"/>
    <mergeCell ref="C7:E7"/>
    <mergeCell ref="G100:H100"/>
    <mergeCell ref="G101:H101"/>
    <mergeCell ref="G102:H102"/>
    <mergeCell ref="G103:H103"/>
    <mergeCell ref="G104:H104"/>
    <mergeCell ref="H8:I8"/>
    <mergeCell ref="I10:M10"/>
    <mergeCell ref="I100:J100"/>
    <mergeCell ref="I101:J101"/>
    <mergeCell ref="I102:J102"/>
    <mergeCell ref="I103:J103"/>
    <mergeCell ref="I104:J104"/>
  </mergeCells>
  <pageMargins left="0.7" right="0.7" top="0.75" bottom="0.75" header="0.3" footer="0.3"/>
  <pageSetup paperSize="9" orientation="portrait" r:id="rId1"/>
  <headerFooter alignWithMargins="0">
    <oddFooter>&amp;R_x000D_&amp;1#&amp;"Aptos"&amp;10&amp;K0078D7 Classification : 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view="pageBreakPreview" zoomScale="60" zoomScaleNormal="100" workbookViewId="0"/>
  </sheetViews>
  <sheetFormatPr defaultRowHeight="14.4" x14ac:dyDescent="0.25"/>
  <cols>
    <col min="1" max="1" width="143.77734375" customWidth="1"/>
    <col min="2" max="2" width="13.5546875" customWidth="1"/>
  </cols>
  <sheetData>
    <row r="1" s="1" customFormat="1" ht="409.6" customHeight="1" x14ac:dyDescent="0.15"/>
    <row r="2" s="1" customFormat="1" ht="67.2" customHeight="1" x14ac:dyDescent="0.15"/>
  </sheetData>
  <pageMargins left="0.7" right="0.7" top="0.75" bottom="0.75" header="0.3" footer="0.3"/>
  <pageSetup paperSize="9" scale="76" orientation="landscape" r:id="rId1"/>
  <headerFooter alignWithMargins="0">
    <oddFooter>&amp;R_x000D_&amp;1#&amp;"Aptos"&amp;10&amp;K0078D7 Classification : 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DB86-F7BC-4727-97AA-28BA3865E55E}">
  <sheetPr>
    <tabColor rgb="FF002060"/>
  </sheetPr>
  <dimension ref="A1:N112"/>
  <sheetViews>
    <sheetView topLeftCell="A64" zoomScaleNormal="100" workbookViewId="0">
      <selection activeCell="C82" sqref="C82:C86"/>
    </sheetView>
  </sheetViews>
  <sheetFormatPr defaultColWidth="8.88671875" defaultRowHeight="14.4" outlineLevelRow="1" x14ac:dyDescent="0.25"/>
  <cols>
    <col min="1" max="1" width="13.33203125" style="157" customWidth="1"/>
    <col min="2" max="2" width="60.5546875" style="157" bestFit="1" customWidth="1"/>
    <col min="3" max="7" width="41" style="157" customWidth="1"/>
    <col min="8" max="8" width="45.33203125" style="157" customWidth="1"/>
    <col min="9" max="9" width="92" style="157" customWidth="1"/>
    <col min="10" max="11" width="47.6640625" style="157" customWidth="1"/>
    <col min="12" max="12" width="7.33203125" style="157" customWidth="1"/>
    <col min="13" max="13" width="25.6640625" style="157" customWidth="1"/>
    <col min="14" max="14" width="25.6640625" style="156" customWidth="1"/>
    <col min="15" max="16384" width="8.88671875" style="155"/>
  </cols>
  <sheetData>
    <row r="1" spans="1:13" ht="45" customHeight="1" x14ac:dyDescent="0.25">
      <c r="A1" s="335" t="s">
        <v>1677</v>
      </c>
      <c r="B1" s="335"/>
    </row>
    <row r="2" spans="1:13" ht="31.2" x14ac:dyDescent="0.25">
      <c r="A2" s="273" t="s">
        <v>1676</v>
      </c>
      <c r="B2" s="273"/>
      <c r="C2" s="156"/>
      <c r="D2" s="156"/>
      <c r="E2" s="156"/>
      <c r="F2" s="274" t="s">
        <v>1532</v>
      </c>
      <c r="G2" s="281"/>
      <c r="H2" s="156"/>
      <c r="I2" s="273"/>
      <c r="J2" s="156"/>
      <c r="K2" s="156"/>
      <c r="L2" s="156"/>
      <c r="M2" s="156"/>
    </row>
    <row r="3" spans="1:13" ht="15" thickBot="1" x14ac:dyDescent="0.3">
      <c r="A3" s="156"/>
      <c r="B3" s="272"/>
      <c r="C3" s="272"/>
      <c r="D3" s="156"/>
      <c r="E3" s="156"/>
      <c r="F3" s="156"/>
      <c r="G3" s="156"/>
      <c r="H3" s="156"/>
      <c r="L3" s="156"/>
      <c r="M3" s="156"/>
    </row>
    <row r="4" spans="1:13" ht="18.600000000000001" thickBot="1" x14ac:dyDescent="0.3">
      <c r="A4" s="269"/>
      <c r="B4" s="271" t="s">
        <v>2</v>
      </c>
      <c r="C4" s="270" t="s">
        <v>3</v>
      </c>
      <c r="D4" s="269"/>
      <c r="E4" s="269"/>
      <c r="F4" s="156"/>
      <c r="G4" s="156"/>
      <c r="H4" s="156"/>
      <c r="I4" s="334"/>
      <c r="J4" s="334"/>
      <c r="L4" s="156"/>
      <c r="M4" s="156"/>
    </row>
    <row r="5" spans="1:13" ht="15" thickBot="1" x14ac:dyDescent="0.3">
      <c r="H5" s="156"/>
      <c r="I5" s="334"/>
      <c r="L5" s="156"/>
      <c r="M5" s="156"/>
    </row>
    <row r="6" spans="1:13" ht="18" x14ac:dyDescent="0.25">
      <c r="A6" s="166"/>
      <c r="B6" s="268" t="s">
        <v>1675</v>
      </c>
      <c r="C6" s="166"/>
      <c r="E6" s="165"/>
      <c r="F6" s="165"/>
      <c r="G6" s="165"/>
      <c r="H6" s="156"/>
      <c r="I6" s="334"/>
      <c r="L6" s="156"/>
      <c r="M6" s="156"/>
    </row>
    <row r="7" spans="1:13" x14ac:dyDescent="0.25">
      <c r="B7" s="266" t="s">
        <v>1674</v>
      </c>
      <c r="H7" s="156"/>
      <c r="I7" s="334"/>
      <c r="L7" s="156"/>
      <c r="M7" s="156"/>
    </row>
    <row r="8" spans="1:13" x14ac:dyDescent="0.25">
      <c r="B8" s="266" t="s">
        <v>818</v>
      </c>
      <c r="H8" s="156"/>
      <c r="I8" s="334"/>
      <c r="L8" s="156"/>
      <c r="M8" s="156"/>
    </row>
    <row r="9" spans="1:13" ht="15" thickBot="1" x14ac:dyDescent="0.3">
      <c r="B9" s="265" t="s">
        <v>819</v>
      </c>
      <c r="H9" s="156"/>
      <c r="L9" s="156"/>
      <c r="M9" s="156"/>
    </row>
    <row r="10" spans="1:13" x14ac:dyDescent="0.25">
      <c r="B10" s="264"/>
      <c r="H10" s="156"/>
      <c r="I10" s="333"/>
      <c r="L10" s="156"/>
      <c r="M10" s="156"/>
    </row>
    <row r="11" spans="1:13" x14ac:dyDescent="0.25">
      <c r="B11" s="264"/>
      <c r="H11" s="156"/>
      <c r="I11" s="333"/>
      <c r="L11" s="156"/>
      <c r="M11" s="156"/>
    </row>
    <row r="12" spans="1:13" ht="36" x14ac:dyDescent="0.25">
      <c r="A12" s="169" t="s">
        <v>7</v>
      </c>
      <c r="B12" s="169" t="s">
        <v>817</v>
      </c>
      <c r="C12" s="168"/>
      <c r="D12" s="168"/>
      <c r="E12" s="168"/>
      <c r="F12" s="168"/>
      <c r="G12" s="168"/>
      <c r="H12" s="156"/>
      <c r="L12" s="156"/>
      <c r="M12" s="156"/>
    </row>
    <row r="13" spans="1:13" ht="15" customHeight="1" x14ac:dyDescent="0.25">
      <c r="A13" s="163"/>
      <c r="B13" s="164" t="s">
        <v>820</v>
      </c>
      <c r="C13" s="163" t="s">
        <v>821</v>
      </c>
      <c r="D13" s="163" t="s">
        <v>1672</v>
      </c>
      <c r="E13" s="162"/>
      <c r="F13" s="161"/>
      <c r="G13" s="161"/>
      <c r="H13" s="156"/>
      <c r="L13" s="156"/>
      <c r="M13" s="156"/>
    </row>
    <row r="14" spans="1:13" x14ac:dyDescent="0.25">
      <c r="A14" s="158" t="s">
        <v>822</v>
      </c>
      <c r="B14" s="190" t="s">
        <v>823</v>
      </c>
      <c r="C14" s="329"/>
      <c r="D14" s="329"/>
      <c r="E14" s="165"/>
      <c r="F14" s="165"/>
      <c r="G14" s="165"/>
      <c r="H14" s="156"/>
      <c r="L14" s="156"/>
      <c r="M14" s="156"/>
    </row>
    <row r="15" spans="1:13" x14ac:dyDescent="0.25">
      <c r="A15" s="158" t="s">
        <v>824</v>
      </c>
      <c r="B15" s="190" t="s">
        <v>825</v>
      </c>
      <c r="C15" s="177" t="s">
        <v>826</v>
      </c>
      <c r="D15" s="177" t="s">
        <v>827</v>
      </c>
      <c r="E15" s="165"/>
      <c r="F15" s="165"/>
      <c r="G15" s="165"/>
      <c r="H15" s="156"/>
      <c r="L15" s="156"/>
      <c r="M15" s="156"/>
    </row>
    <row r="16" spans="1:13" x14ac:dyDescent="0.25">
      <c r="A16" s="158" t="s">
        <v>828</v>
      </c>
      <c r="B16" s="190" t="s">
        <v>829</v>
      </c>
      <c r="C16" s="177"/>
      <c r="D16" s="177"/>
      <c r="E16" s="165"/>
      <c r="F16" s="165"/>
      <c r="G16" s="165"/>
      <c r="H16" s="156"/>
      <c r="L16" s="156"/>
      <c r="M16" s="156"/>
    </row>
    <row r="17" spans="1:13" x14ac:dyDescent="0.25">
      <c r="A17" s="158" t="s">
        <v>830</v>
      </c>
      <c r="B17" s="190" t="s">
        <v>831</v>
      </c>
      <c r="C17" s="177"/>
      <c r="D17" s="177"/>
      <c r="E17" s="165"/>
      <c r="F17" s="165"/>
      <c r="G17" s="165"/>
      <c r="H17" s="156"/>
      <c r="L17" s="156"/>
      <c r="M17" s="156"/>
    </row>
    <row r="18" spans="1:13" x14ac:dyDescent="0.25">
      <c r="A18" s="158" t="s">
        <v>832</v>
      </c>
      <c r="B18" s="190" t="s">
        <v>833</v>
      </c>
      <c r="C18" s="177"/>
      <c r="D18" s="177"/>
      <c r="E18" s="165"/>
      <c r="F18" s="165"/>
      <c r="G18" s="165"/>
      <c r="H18" s="156"/>
      <c r="L18" s="156"/>
      <c r="M18" s="156"/>
    </row>
    <row r="19" spans="1:13" x14ac:dyDescent="0.25">
      <c r="A19" s="158" t="s">
        <v>834</v>
      </c>
      <c r="B19" s="190" t="s">
        <v>835</v>
      </c>
      <c r="C19" s="177"/>
      <c r="D19" s="177"/>
      <c r="E19" s="165"/>
      <c r="F19" s="165"/>
      <c r="G19" s="165"/>
      <c r="H19" s="156"/>
      <c r="L19" s="156"/>
      <c r="M19" s="156"/>
    </row>
    <row r="20" spans="1:13" x14ac:dyDescent="0.25">
      <c r="A20" s="158" t="s">
        <v>836</v>
      </c>
      <c r="B20" s="190" t="s">
        <v>837</v>
      </c>
      <c r="C20" s="177"/>
      <c r="D20" s="177"/>
      <c r="E20" s="165"/>
      <c r="F20" s="165"/>
      <c r="G20" s="165"/>
      <c r="H20" s="156"/>
      <c r="L20" s="156"/>
      <c r="M20" s="156"/>
    </row>
    <row r="21" spans="1:13" x14ac:dyDescent="0.25">
      <c r="A21" s="158" t="s">
        <v>838</v>
      </c>
      <c r="B21" s="190" t="s">
        <v>839</v>
      </c>
      <c r="C21" s="177"/>
      <c r="D21" s="177"/>
      <c r="E21" s="165"/>
      <c r="F21" s="165"/>
      <c r="G21" s="165"/>
      <c r="H21" s="156"/>
      <c r="L21" s="156"/>
      <c r="M21" s="156"/>
    </row>
    <row r="22" spans="1:13" x14ac:dyDescent="0.25">
      <c r="A22" s="158" t="s">
        <v>840</v>
      </c>
      <c r="B22" s="190" t="s">
        <v>841</v>
      </c>
      <c r="C22" s="177"/>
      <c r="D22" s="177"/>
      <c r="E22" s="165"/>
      <c r="F22" s="165"/>
      <c r="G22" s="165"/>
      <c r="H22" s="156"/>
      <c r="L22" s="156"/>
      <c r="M22" s="156"/>
    </row>
    <row r="23" spans="1:13" ht="28.8" x14ac:dyDescent="0.25">
      <c r="A23" s="158" t="s">
        <v>842</v>
      </c>
      <c r="B23" s="190" t="s">
        <v>843</v>
      </c>
      <c r="C23" s="177" t="s">
        <v>844</v>
      </c>
      <c r="D23" s="177"/>
      <c r="E23" s="165"/>
      <c r="F23" s="165"/>
      <c r="G23" s="165"/>
      <c r="H23" s="156"/>
      <c r="L23" s="156"/>
      <c r="M23" s="156"/>
    </row>
    <row r="24" spans="1:13" x14ac:dyDescent="0.25">
      <c r="A24" s="158" t="s">
        <v>845</v>
      </c>
      <c r="B24" s="190" t="s">
        <v>846</v>
      </c>
      <c r="C24" s="332" t="s">
        <v>847</v>
      </c>
      <c r="D24" s="331"/>
      <c r="E24" s="165"/>
      <c r="F24" s="165"/>
      <c r="G24" s="165"/>
      <c r="H24" s="156"/>
      <c r="L24" s="156"/>
      <c r="M24" s="156"/>
    </row>
    <row r="25" spans="1:13" outlineLevel="1" x14ac:dyDescent="0.25">
      <c r="A25" s="158" t="s">
        <v>848</v>
      </c>
      <c r="B25" s="160" t="s">
        <v>1673</v>
      </c>
      <c r="C25" s="177"/>
      <c r="D25" s="177"/>
      <c r="E25" s="165"/>
      <c r="F25" s="165"/>
      <c r="G25" s="165"/>
      <c r="H25" s="156"/>
      <c r="L25" s="156"/>
      <c r="M25" s="156"/>
    </row>
    <row r="26" spans="1:13" outlineLevel="1" x14ac:dyDescent="0.25">
      <c r="A26" s="158" t="s">
        <v>849</v>
      </c>
      <c r="B26" s="330"/>
      <c r="C26" s="177"/>
      <c r="D26" s="177"/>
      <c r="E26" s="165"/>
      <c r="F26" s="165"/>
      <c r="G26" s="165"/>
      <c r="H26" s="156"/>
      <c r="L26" s="156"/>
      <c r="M26" s="156"/>
    </row>
    <row r="27" spans="1:13" outlineLevel="1" x14ac:dyDescent="0.25">
      <c r="A27" s="158" t="s">
        <v>850</v>
      </c>
      <c r="B27" s="330"/>
      <c r="C27" s="177"/>
      <c r="D27" s="177"/>
      <c r="E27" s="165"/>
      <c r="F27" s="165"/>
      <c r="G27" s="165"/>
      <c r="H27" s="156"/>
      <c r="L27" s="156"/>
      <c r="M27" s="156"/>
    </row>
    <row r="28" spans="1:13" outlineLevel="1" x14ac:dyDescent="0.25">
      <c r="A28" s="158" t="s">
        <v>851</v>
      </c>
      <c r="B28" s="330"/>
      <c r="C28" s="177"/>
      <c r="D28" s="177"/>
      <c r="E28" s="165"/>
      <c r="F28" s="165"/>
      <c r="G28" s="165"/>
      <c r="H28" s="156"/>
      <c r="L28" s="156"/>
      <c r="M28" s="156"/>
    </row>
    <row r="29" spans="1:13" outlineLevel="1" x14ac:dyDescent="0.25">
      <c r="A29" s="158" t="s">
        <v>852</v>
      </c>
      <c r="B29" s="330"/>
      <c r="C29" s="177"/>
      <c r="D29" s="177"/>
      <c r="E29" s="165"/>
      <c r="F29" s="165"/>
      <c r="G29" s="165"/>
      <c r="H29" s="156"/>
      <c r="L29" s="156"/>
      <c r="M29" s="156"/>
    </row>
    <row r="30" spans="1:13" outlineLevel="1" x14ac:dyDescent="0.25">
      <c r="A30" s="158" t="s">
        <v>853</v>
      </c>
      <c r="B30" s="330"/>
      <c r="C30" s="177"/>
      <c r="D30" s="177"/>
      <c r="E30" s="165"/>
      <c r="F30" s="165"/>
      <c r="G30" s="165"/>
      <c r="H30" s="156"/>
      <c r="L30" s="156"/>
      <c r="M30" s="156"/>
    </row>
    <row r="31" spans="1:13" outlineLevel="1" x14ac:dyDescent="0.25">
      <c r="A31" s="158" t="s">
        <v>854</v>
      </c>
      <c r="B31" s="330"/>
      <c r="C31" s="177"/>
      <c r="D31" s="177"/>
      <c r="E31" s="165"/>
      <c r="F31" s="165"/>
      <c r="G31" s="165"/>
      <c r="H31" s="156"/>
      <c r="L31" s="156"/>
      <c r="M31" s="156"/>
    </row>
    <row r="32" spans="1:13" outlineLevel="1" x14ac:dyDescent="0.25">
      <c r="A32" s="158" t="s">
        <v>855</v>
      </c>
      <c r="B32" s="330"/>
      <c r="C32" s="177"/>
      <c r="D32" s="177"/>
      <c r="E32" s="165"/>
      <c r="F32" s="165"/>
      <c r="G32" s="165"/>
      <c r="H32" s="156"/>
      <c r="L32" s="156"/>
      <c r="M32" s="156"/>
    </row>
    <row r="33" spans="1:13" ht="18" x14ac:dyDescent="0.25">
      <c r="A33" s="168"/>
      <c r="B33" s="169" t="s">
        <v>818</v>
      </c>
      <c r="C33" s="168"/>
      <c r="D33" s="168"/>
      <c r="E33" s="168"/>
      <c r="F33" s="168"/>
      <c r="G33" s="168"/>
      <c r="H33" s="156"/>
      <c r="L33" s="156"/>
      <c r="M33" s="156"/>
    </row>
    <row r="34" spans="1:13" ht="15" customHeight="1" x14ac:dyDescent="0.25">
      <c r="A34" s="163"/>
      <c r="B34" s="164" t="s">
        <v>856</v>
      </c>
      <c r="C34" s="163" t="s">
        <v>857</v>
      </c>
      <c r="D34" s="163" t="s">
        <v>1672</v>
      </c>
      <c r="E34" s="163" t="s">
        <v>858</v>
      </c>
      <c r="F34" s="161"/>
      <c r="G34" s="161"/>
      <c r="H34" s="156"/>
      <c r="L34" s="156"/>
      <c r="M34" s="156"/>
    </row>
    <row r="35" spans="1:13" x14ac:dyDescent="0.25">
      <c r="A35" s="158" t="s">
        <v>859</v>
      </c>
      <c r="B35" s="329"/>
      <c r="C35" s="329"/>
      <c r="D35" s="329"/>
      <c r="E35" s="329"/>
      <c r="F35" s="328"/>
      <c r="G35" s="328"/>
      <c r="H35" s="156"/>
      <c r="L35" s="156"/>
      <c r="M35" s="156"/>
    </row>
    <row r="36" spans="1:13" x14ac:dyDescent="0.25">
      <c r="A36" s="158" t="s">
        <v>860</v>
      </c>
      <c r="B36" s="186"/>
      <c r="C36" s="177"/>
      <c r="D36" s="177"/>
      <c r="E36" s="177"/>
      <c r="H36" s="156"/>
      <c r="L36" s="156"/>
      <c r="M36" s="156"/>
    </row>
    <row r="37" spans="1:13" x14ac:dyDescent="0.25">
      <c r="A37" s="158" t="s">
        <v>861</v>
      </c>
      <c r="B37" s="186"/>
      <c r="C37" s="177"/>
      <c r="D37" s="177"/>
      <c r="E37" s="177"/>
      <c r="H37" s="156"/>
      <c r="L37" s="156"/>
      <c r="M37" s="156"/>
    </row>
    <row r="38" spans="1:13" x14ac:dyDescent="0.25">
      <c r="A38" s="158" t="s">
        <v>862</v>
      </c>
      <c r="B38" s="186"/>
      <c r="C38" s="177"/>
      <c r="D38" s="177"/>
      <c r="E38" s="177"/>
      <c r="H38" s="156"/>
      <c r="L38" s="156"/>
      <c r="M38" s="156"/>
    </row>
    <row r="39" spans="1:13" x14ac:dyDescent="0.25">
      <c r="A39" s="158" t="s">
        <v>863</v>
      </c>
      <c r="B39" s="186"/>
      <c r="C39" s="177"/>
      <c r="D39" s="177"/>
      <c r="E39" s="177"/>
      <c r="H39" s="156"/>
      <c r="L39" s="156"/>
      <c r="M39" s="156"/>
    </row>
    <row r="40" spans="1:13" x14ac:dyDescent="0.25">
      <c r="A40" s="158" t="s">
        <v>864</v>
      </c>
      <c r="B40" s="186"/>
      <c r="C40" s="177"/>
      <c r="D40" s="177"/>
      <c r="E40" s="177"/>
      <c r="H40" s="156"/>
      <c r="L40" s="156"/>
      <c r="M40" s="156"/>
    </row>
    <row r="41" spans="1:13" x14ac:dyDescent="0.25">
      <c r="A41" s="158" t="s">
        <v>865</v>
      </c>
      <c r="B41" s="186"/>
      <c r="C41" s="177"/>
      <c r="D41" s="177"/>
      <c r="E41" s="177"/>
      <c r="H41" s="156"/>
      <c r="L41" s="156"/>
      <c r="M41" s="156"/>
    </row>
    <row r="42" spans="1:13" x14ac:dyDescent="0.25">
      <c r="A42" s="158" t="s">
        <v>866</v>
      </c>
      <c r="B42" s="186"/>
      <c r="C42" s="177"/>
      <c r="D42" s="177"/>
      <c r="E42" s="177"/>
      <c r="H42" s="156"/>
      <c r="L42" s="156"/>
      <c r="M42" s="156"/>
    </row>
    <row r="43" spans="1:13" x14ac:dyDescent="0.25">
      <c r="A43" s="158" t="s">
        <v>867</v>
      </c>
      <c r="B43" s="186"/>
      <c r="C43" s="177"/>
      <c r="D43" s="177"/>
      <c r="E43" s="177"/>
      <c r="H43" s="156"/>
      <c r="L43" s="156"/>
      <c r="M43" s="156"/>
    </row>
    <row r="44" spans="1:13" x14ac:dyDescent="0.25">
      <c r="A44" s="158" t="s">
        <v>868</v>
      </c>
      <c r="B44" s="186"/>
      <c r="C44" s="177"/>
      <c r="D44" s="177"/>
      <c r="E44" s="177"/>
      <c r="H44" s="156"/>
      <c r="L44" s="156"/>
      <c r="M44" s="156"/>
    </row>
    <row r="45" spans="1:13" x14ac:dyDescent="0.25">
      <c r="A45" s="158" t="s">
        <v>869</v>
      </c>
      <c r="B45" s="186"/>
      <c r="C45" s="177"/>
      <c r="D45" s="177"/>
      <c r="E45" s="177"/>
      <c r="H45" s="156"/>
      <c r="L45" s="156"/>
      <c r="M45" s="156"/>
    </row>
    <row r="46" spans="1:13" x14ac:dyDescent="0.25">
      <c r="A46" s="158" t="s">
        <v>870</v>
      </c>
      <c r="B46" s="186"/>
      <c r="C46" s="177"/>
      <c r="D46" s="177"/>
      <c r="E46" s="177"/>
      <c r="H46" s="156"/>
      <c r="L46" s="156"/>
      <c r="M46" s="156"/>
    </row>
    <row r="47" spans="1:13" x14ac:dyDescent="0.25">
      <c r="A47" s="158" t="s">
        <v>871</v>
      </c>
      <c r="B47" s="186"/>
      <c r="C47" s="177"/>
      <c r="D47" s="177"/>
      <c r="E47" s="177"/>
      <c r="H47" s="156"/>
      <c r="L47" s="156"/>
      <c r="M47" s="156"/>
    </row>
    <row r="48" spans="1:13" x14ac:dyDescent="0.25">
      <c r="A48" s="158" t="s">
        <v>872</v>
      </c>
      <c r="B48" s="186"/>
      <c r="C48" s="177"/>
      <c r="D48" s="177"/>
      <c r="E48" s="177"/>
      <c r="H48" s="156"/>
      <c r="L48" s="156"/>
      <c r="M48" s="156"/>
    </row>
    <row r="49" spans="1:13" x14ac:dyDescent="0.25">
      <c r="A49" s="158" t="s">
        <v>873</v>
      </c>
      <c r="B49" s="186"/>
      <c r="C49" s="177"/>
      <c r="D49" s="177"/>
      <c r="E49" s="177"/>
      <c r="H49" s="156"/>
      <c r="L49" s="156"/>
      <c r="M49" s="156"/>
    </row>
    <row r="50" spans="1:13" x14ac:dyDescent="0.25">
      <c r="A50" s="158" t="s">
        <v>874</v>
      </c>
      <c r="B50" s="186"/>
      <c r="C50" s="177"/>
      <c r="D50" s="177"/>
      <c r="E50" s="177"/>
      <c r="H50" s="156"/>
      <c r="L50" s="156"/>
      <c r="M50" s="156"/>
    </row>
    <row r="51" spans="1:13" x14ac:dyDescent="0.25">
      <c r="A51" s="158" t="s">
        <v>875</v>
      </c>
      <c r="B51" s="186"/>
      <c r="C51" s="177"/>
      <c r="D51" s="177"/>
      <c r="E51" s="177"/>
      <c r="H51" s="156"/>
      <c r="L51" s="156"/>
      <c r="M51" s="156"/>
    </row>
    <row r="52" spans="1:13" x14ac:dyDescent="0.25">
      <c r="A52" s="158" t="s">
        <v>876</v>
      </c>
      <c r="B52" s="186"/>
      <c r="C52" s="177"/>
      <c r="D52" s="177"/>
      <c r="E52" s="177"/>
      <c r="H52" s="156"/>
      <c r="L52" s="156"/>
      <c r="M52" s="156"/>
    </row>
    <row r="53" spans="1:13" x14ac:dyDescent="0.25">
      <c r="A53" s="158" t="s">
        <v>877</v>
      </c>
      <c r="B53" s="186"/>
      <c r="C53" s="177"/>
      <c r="D53" s="177"/>
      <c r="E53" s="177"/>
      <c r="H53" s="156"/>
      <c r="L53" s="156"/>
      <c r="M53" s="156"/>
    </row>
    <row r="54" spans="1:13" x14ac:dyDescent="0.25">
      <c r="A54" s="158" t="s">
        <v>878</v>
      </c>
      <c r="B54" s="186"/>
      <c r="C54" s="177"/>
      <c r="D54" s="177"/>
      <c r="E54" s="177"/>
      <c r="H54" s="156"/>
      <c r="L54" s="156"/>
      <c r="M54" s="156"/>
    </row>
    <row r="55" spans="1:13" x14ac:dyDescent="0.25">
      <c r="A55" s="158" t="s">
        <v>879</v>
      </c>
      <c r="B55" s="186"/>
      <c r="C55" s="177"/>
      <c r="D55" s="177"/>
      <c r="E55" s="177"/>
      <c r="H55" s="156"/>
      <c r="L55" s="156"/>
      <c r="M55" s="156"/>
    </row>
    <row r="56" spans="1:13" x14ac:dyDescent="0.25">
      <c r="A56" s="158" t="s">
        <v>880</v>
      </c>
      <c r="B56" s="186"/>
      <c r="C56" s="177"/>
      <c r="D56" s="177"/>
      <c r="E56" s="177"/>
      <c r="H56" s="156"/>
      <c r="L56" s="156"/>
      <c r="M56" s="156"/>
    </row>
    <row r="57" spans="1:13" x14ac:dyDescent="0.25">
      <c r="A57" s="158" t="s">
        <v>881</v>
      </c>
      <c r="B57" s="186"/>
      <c r="C57" s="177"/>
      <c r="D57" s="177"/>
      <c r="E57" s="177"/>
      <c r="H57" s="156"/>
      <c r="L57" s="156"/>
      <c r="M57" s="156"/>
    </row>
    <row r="58" spans="1:13" x14ac:dyDescent="0.25">
      <c r="A58" s="158" t="s">
        <v>882</v>
      </c>
      <c r="B58" s="186"/>
      <c r="C58" s="177"/>
      <c r="D58" s="177"/>
      <c r="E58" s="177"/>
      <c r="H58" s="156"/>
      <c r="L58" s="156"/>
      <c r="M58" s="156"/>
    </row>
    <row r="59" spans="1:13" x14ac:dyDescent="0.25">
      <c r="A59" s="158" t="s">
        <v>883</v>
      </c>
      <c r="B59" s="186"/>
      <c r="C59" s="177"/>
      <c r="D59" s="177"/>
      <c r="E59" s="177"/>
      <c r="H59" s="156"/>
      <c r="L59" s="156"/>
      <c r="M59" s="156"/>
    </row>
    <row r="60" spans="1:13" outlineLevel="1" x14ac:dyDescent="0.25">
      <c r="A60" s="158" t="s">
        <v>884</v>
      </c>
      <c r="B60" s="185"/>
      <c r="E60" s="185"/>
      <c r="F60" s="185"/>
      <c r="G60" s="185"/>
      <c r="H60" s="156"/>
      <c r="L60" s="156"/>
      <c r="M60" s="156"/>
    </row>
    <row r="61" spans="1:13" outlineLevel="1" x14ac:dyDescent="0.25">
      <c r="A61" s="158" t="s">
        <v>885</v>
      </c>
      <c r="B61" s="185"/>
      <c r="E61" s="185"/>
      <c r="F61" s="185"/>
      <c r="G61" s="185"/>
      <c r="H61" s="156"/>
      <c r="L61" s="156"/>
      <c r="M61" s="156"/>
    </row>
    <row r="62" spans="1:13" outlineLevel="1" x14ac:dyDescent="0.25">
      <c r="A62" s="158" t="s">
        <v>886</v>
      </c>
      <c r="B62" s="185"/>
      <c r="E62" s="185"/>
      <c r="F62" s="185"/>
      <c r="G62" s="185"/>
      <c r="H62" s="156"/>
      <c r="L62" s="156"/>
      <c r="M62" s="156"/>
    </row>
    <row r="63" spans="1:13" outlineLevel="1" x14ac:dyDescent="0.25">
      <c r="A63" s="158" t="s">
        <v>887</v>
      </c>
      <c r="B63" s="185"/>
      <c r="E63" s="185"/>
      <c r="F63" s="185"/>
      <c r="G63" s="185"/>
      <c r="H63" s="156"/>
      <c r="L63" s="156"/>
      <c r="M63" s="156"/>
    </row>
    <row r="64" spans="1:13" outlineLevel="1" x14ac:dyDescent="0.25">
      <c r="A64" s="158" t="s">
        <v>888</v>
      </c>
      <c r="B64" s="185"/>
      <c r="E64" s="185"/>
      <c r="F64" s="185"/>
      <c r="G64" s="185"/>
      <c r="H64" s="156"/>
      <c r="L64" s="156"/>
      <c r="M64" s="156"/>
    </row>
    <row r="65" spans="1:14" outlineLevel="1" x14ac:dyDescent="0.25">
      <c r="A65" s="158" t="s">
        <v>889</v>
      </c>
      <c r="B65" s="185"/>
      <c r="E65" s="185"/>
      <c r="F65" s="185"/>
      <c r="G65" s="185"/>
      <c r="H65" s="156"/>
      <c r="L65" s="156"/>
      <c r="M65" s="156"/>
    </row>
    <row r="66" spans="1:14" outlineLevel="1" x14ac:dyDescent="0.25">
      <c r="A66" s="158" t="s">
        <v>890</v>
      </c>
      <c r="B66" s="185"/>
      <c r="E66" s="185"/>
      <c r="F66" s="185"/>
      <c r="G66" s="185"/>
      <c r="H66" s="156"/>
      <c r="L66" s="156"/>
      <c r="M66" s="156"/>
    </row>
    <row r="67" spans="1:14" outlineLevel="1" x14ac:dyDescent="0.25">
      <c r="A67" s="158" t="s">
        <v>891</v>
      </c>
      <c r="B67" s="185"/>
      <c r="E67" s="185"/>
      <c r="F67" s="185"/>
      <c r="G67" s="185"/>
      <c r="H67" s="156"/>
      <c r="L67" s="156"/>
      <c r="M67" s="156"/>
    </row>
    <row r="68" spans="1:14" outlineLevel="1" x14ac:dyDescent="0.25">
      <c r="A68" s="158" t="s">
        <v>892</v>
      </c>
      <c r="B68" s="185"/>
      <c r="E68" s="185"/>
      <c r="F68" s="185"/>
      <c r="G68" s="185"/>
      <c r="H68" s="156"/>
      <c r="L68" s="156"/>
      <c r="M68" s="156"/>
    </row>
    <row r="69" spans="1:14" outlineLevel="1" x14ac:dyDescent="0.25">
      <c r="A69" s="158" t="s">
        <v>893</v>
      </c>
      <c r="B69" s="185"/>
      <c r="E69" s="185"/>
      <c r="F69" s="185"/>
      <c r="G69" s="185"/>
      <c r="H69" s="156"/>
      <c r="L69" s="156"/>
      <c r="M69" s="156"/>
    </row>
    <row r="70" spans="1:14" outlineLevel="1" x14ac:dyDescent="0.25">
      <c r="A70" s="158" t="s">
        <v>894</v>
      </c>
      <c r="B70" s="185"/>
      <c r="E70" s="185"/>
      <c r="F70" s="185"/>
      <c r="G70" s="185"/>
      <c r="H70" s="156"/>
      <c r="L70" s="156"/>
      <c r="M70" s="156"/>
    </row>
    <row r="71" spans="1:14" outlineLevel="1" x14ac:dyDescent="0.25">
      <c r="A71" s="158" t="s">
        <v>895</v>
      </c>
      <c r="B71" s="185"/>
      <c r="E71" s="185"/>
      <c r="F71" s="185"/>
      <c r="G71" s="185"/>
      <c r="H71" s="156"/>
      <c r="L71" s="156"/>
      <c r="M71" s="156"/>
    </row>
    <row r="72" spans="1:14" outlineLevel="1" x14ac:dyDescent="0.25">
      <c r="A72" s="158" t="s">
        <v>896</v>
      </c>
      <c r="B72" s="185"/>
      <c r="E72" s="185"/>
      <c r="F72" s="185"/>
      <c r="G72" s="185"/>
      <c r="H72" s="156"/>
      <c r="L72" s="156"/>
      <c r="M72" s="156"/>
    </row>
    <row r="73" spans="1:14" ht="18" x14ac:dyDescent="0.25">
      <c r="A73" s="168"/>
      <c r="B73" s="169" t="s">
        <v>819</v>
      </c>
      <c r="C73" s="168"/>
      <c r="D73" s="168"/>
      <c r="E73" s="168"/>
      <c r="F73" s="168"/>
      <c r="G73" s="168"/>
      <c r="H73" s="156"/>
    </row>
    <row r="74" spans="1:14" ht="15" customHeight="1" x14ac:dyDescent="0.25">
      <c r="A74" s="163"/>
      <c r="B74" s="164" t="s">
        <v>897</v>
      </c>
      <c r="C74" s="163" t="s">
        <v>1671</v>
      </c>
      <c r="D74" s="163" t="s">
        <v>1670</v>
      </c>
      <c r="E74" s="161" t="s">
        <v>1669</v>
      </c>
      <c r="F74" s="161" t="s">
        <v>1668</v>
      </c>
      <c r="G74" s="163" t="s">
        <v>898</v>
      </c>
      <c r="H74" s="155"/>
      <c r="I74" s="155"/>
      <c r="J74" s="155"/>
      <c r="K74" s="155"/>
      <c r="L74" s="155"/>
      <c r="M74" s="155"/>
      <c r="N74" s="155"/>
    </row>
    <row r="75" spans="1:14" x14ac:dyDescent="0.25">
      <c r="A75" s="158" t="s">
        <v>899</v>
      </c>
      <c r="B75" s="158" t="s">
        <v>900</v>
      </c>
      <c r="C75" s="327">
        <v>5.4719410970870497</v>
      </c>
      <c r="D75" s="240"/>
      <c r="E75" s="240"/>
      <c r="F75" s="240"/>
      <c r="G75" s="172">
        <f>SUM(C75:F75)</f>
        <v>5.4719410970870497</v>
      </c>
      <c r="H75" s="156"/>
    </row>
    <row r="76" spans="1:14" x14ac:dyDescent="0.25">
      <c r="A76" s="158" t="s">
        <v>901</v>
      </c>
      <c r="B76" s="158" t="s">
        <v>1667</v>
      </c>
      <c r="C76" s="327">
        <v>15.4539340308205</v>
      </c>
      <c r="D76" s="240"/>
      <c r="E76" s="240"/>
      <c r="F76" s="240"/>
      <c r="G76" s="172">
        <f>SUM(C76:F76)</f>
        <v>15.4539340308205</v>
      </c>
    </row>
    <row r="77" spans="1:14" outlineLevel="1" x14ac:dyDescent="0.25">
      <c r="A77" s="158" t="s">
        <v>902</v>
      </c>
      <c r="H77" s="156"/>
    </row>
    <row r="78" spans="1:14" outlineLevel="1" x14ac:dyDescent="0.25">
      <c r="A78" s="158" t="s">
        <v>903</v>
      </c>
      <c r="H78" s="156"/>
    </row>
    <row r="79" spans="1:14" outlineLevel="1" x14ac:dyDescent="0.25">
      <c r="A79" s="158" t="s">
        <v>904</v>
      </c>
      <c r="H79" s="156"/>
    </row>
    <row r="80" spans="1:14" outlineLevel="1" x14ac:dyDescent="0.25">
      <c r="A80" s="158" t="s">
        <v>905</v>
      </c>
      <c r="H80" s="156"/>
    </row>
    <row r="81" spans="1:8" x14ac:dyDescent="0.25">
      <c r="A81" s="163"/>
      <c r="B81" s="164" t="s">
        <v>906</v>
      </c>
      <c r="C81" s="163" t="s">
        <v>507</v>
      </c>
      <c r="D81" s="163" t="s">
        <v>508</v>
      </c>
      <c r="E81" s="161" t="s">
        <v>907</v>
      </c>
      <c r="F81" s="161" t="s">
        <v>908</v>
      </c>
      <c r="G81" s="161" t="s">
        <v>909</v>
      </c>
      <c r="H81" s="156"/>
    </row>
    <row r="82" spans="1:8" x14ac:dyDescent="0.25">
      <c r="A82" s="158" t="s">
        <v>910</v>
      </c>
      <c r="B82" s="158" t="s">
        <v>1666</v>
      </c>
      <c r="C82" s="337">
        <v>2.4249740655643698E-3</v>
      </c>
      <c r="D82" s="240"/>
      <c r="E82" s="240"/>
      <c r="F82" s="240"/>
      <c r="G82" s="282">
        <f>C82</f>
        <v>2.4249740655643698E-3</v>
      </c>
      <c r="H82" s="156"/>
    </row>
    <row r="83" spans="1:8" x14ac:dyDescent="0.25">
      <c r="A83" s="158" t="s">
        <v>911</v>
      </c>
      <c r="B83" s="158" t="s">
        <v>912</v>
      </c>
      <c r="C83" s="337">
        <v>5.01263081579163E-5</v>
      </c>
      <c r="D83" s="240"/>
      <c r="E83" s="240"/>
      <c r="F83" s="240"/>
      <c r="G83" s="282">
        <f>C83</f>
        <v>5.01263081579163E-5</v>
      </c>
      <c r="H83" s="156"/>
    </row>
    <row r="84" spans="1:8" x14ac:dyDescent="0.25">
      <c r="A84" s="158" t="s">
        <v>913</v>
      </c>
      <c r="B84" s="158" t="s">
        <v>914</v>
      </c>
      <c r="C84" s="337">
        <v>6.9792740844970504E-4</v>
      </c>
      <c r="D84" s="240"/>
      <c r="E84" s="240"/>
      <c r="F84" s="240"/>
      <c r="G84" s="282">
        <f>C84</f>
        <v>6.9792740844970504E-4</v>
      </c>
      <c r="H84" s="156"/>
    </row>
    <row r="85" spans="1:8" x14ac:dyDescent="0.25">
      <c r="A85" s="158" t="s">
        <v>915</v>
      </c>
      <c r="B85" s="158" t="s">
        <v>916</v>
      </c>
      <c r="C85" s="337">
        <v>1.92385010770907E-4</v>
      </c>
      <c r="D85" s="240"/>
      <c r="E85" s="240"/>
      <c r="F85" s="240"/>
      <c r="G85" s="282">
        <f>C85</f>
        <v>1.92385010770907E-4</v>
      </c>
      <c r="H85" s="156"/>
    </row>
    <row r="86" spans="1:8" x14ac:dyDescent="0.25">
      <c r="A86" s="158" t="s">
        <v>917</v>
      </c>
      <c r="B86" s="158" t="s">
        <v>918</v>
      </c>
      <c r="C86" s="337">
        <v>3.5770334403029599E-6</v>
      </c>
      <c r="D86" s="240"/>
      <c r="E86" s="240"/>
      <c r="F86" s="240"/>
      <c r="G86" s="282">
        <f>C86</f>
        <v>3.5770334403029599E-6</v>
      </c>
      <c r="H86" s="156"/>
    </row>
    <row r="87" spans="1:8" outlineLevel="1" x14ac:dyDescent="0.25">
      <c r="A87" s="158" t="s">
        <v>919</v>
      </c>
      <c r="H87" s="156"/>
    </row>
    <row r="88" spans="1:8" outlineLevel="1" x14ac:dyDescent="0.25">
      <c r="A88" s="158" t="s">
        <v>920</v>
      </c>
      <c r="H88" s="156"/>
    </row>
    <row r="89" spans="1:8" outlineLevel="1" x14ac:dyDescent="0.25">
      <c r="A89" s="158" t="s">
        <v>921</v>
      </c>
      <c r="H89" s="156"/>
    </row>
    <row r="90" spans="1:8" outlineLevel="1" x14ac:dyDescent="0.25">
      <c r="A90" s="158" t="s">
        <v>922</v>
      </c>
      <c r="H90" s="156"/>
    </row>
    <row r="91" spans="1:8" x14ac:dyDescent="0.25">
      <c r="H91" s="156"/>
    </row>
    <row r="92" spans="1:8" x14ac:dyDescent="0.25">
      <c r="H92" s="156"/>
    </row>
    <row r="93" spans="1:8" x14ac:dyDescent="0.25">
      <c r="H93" s="156"/>
    </row>
    <row r="94" spans="1:8" x14ac:dyDescent="0.25">
      <c r="H94" s="156"/>
    </row>
    <row r="95" spans="1:8" x14ac:dyDescent="0.25">
      <c r="H95" s="156"/>
    </row>
    <row r="96" spans="1:8" x14ac:dyDescent="0.25">
      <c r="H96" s="156"/>
    </row>
    <row r="97" spans="8:8" x14ac:dyDescent="0.25">
      <c r="H97" s="156"/>
    </row>
    <row r="98" spans="8:8" x14ac:dyDescent="0.25">
      <c r="H98" s="156"/>
    </row>
    <row r="99" spans="8:8" x14ac:dyDescent="0.25">
      <c r="H99" s="156"/>
    </row>
    <row r="100" spans="8:8" x14ac:dyDescent="0.25">
      <c r="H100" s="156"/>
    </row>
    <row r="101" spans="8:8" x14ac:dyDescent="0.25">
      <c r="H101" s="156"/>
    </row>
    <row r="102" spans="8:8" x14ac:dyDescent="0.25">
      <c r="H102" s="156"/>
    </row>
    <row r="103" spans="8:8" x14ac:dyDescent="0.25">
      <c r="H103" s="156"/>
    </row>
    <row r="104" spans="8:8" x14ac:dyDescent="0.25">
      <c r="H104" s="156"/>
    </row>
    <row r="105" spans="8:8" x14ac:dyDescent="0.25">
      <c r="H105" s="156"/>
    </row>
    <row r="106" spans="8:8" x14ac:dyDescent="0.25">
      <c r="H106" s="156"/>
    </row>
    <row r="107" spans="8:8" x14ac:dyDescent="0.25">
      <c r="H107" s="156"/>
    </row>
    <row r="108" spans="8:8" x14ac:dyDescent="0.25">
      <c r="H108" s="156"/>
    </row>
    <row r="109" spans="8:8" x14ac:dyDescent="0.25">
      <c r="H109" s="156"/>
    </row>
    <row r="110" spans="8:8" x14ac:dyDescent="0.25">
      <c r="H110" s="156"/>
    </row>
    <row r="111" spans="8:8" x14ac:dyDescent="0.25">
      <c r="H111" s="156"/>
    </row>
    <row r="112" spans="8:8" x14ac:dyDescent="0.25">
      <c r="H112" s="156"/>
    </row>
  </sheetData>
  <protectedRanges>
    <protectedRange sqref="C4 B35:E72 C14:D25 B77:C80 B87:G90 D75:G76 D82:G86" name="Optional ECBECAIs_1"/>
    <protectedRange sqref="C75:C76 C82:C86" name="Mortgage Asset I_1"/>
  </protectedRanges>
  <mergeCells count="1">
    <mergeCell ref="A1:B1"/>
  </mergeCells>
  <hyperlinks>
    <hyperlink ref="B8" location="'E. Optional ECB-ECAIs data'!B33" display="2.  Additional information on the swaps" xr:uid="{6517A92A-0D12-420B-8186-1C3FD08FFFBC}"/>
    <hyperlink ref="B7" location="'E. Optional ECB-ECAIs data'!B12" display="1. Additional information on the programme" xr:uid="{A5203D01-BED6-43E2-AAE0-CB73A5A87429}"/>
    <hyperlink ref="B9" location="'E. Optional ECB-ECAIs data'!B73" display="3.  Additional information on the asset distribution" xr:uid="{FDADDDC6-C63A-4F74-A99F-2D9B11AFB815}"/>
  </hyperlinks>
  <pageMargins left="0.7" right="0.7" top="0.75" bottom="0.75" header="0.3" footer="0.3"/>
  <pageSetup scale="32" orientation="portrait" r:id="rId1"/>
  <headerFooter>
    <oddFooter>&amp;R_x000D_&amp;1#&amp;"Aptos"&amp;10&amp;K0078D7 Classification :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Disclaimer</vt:lpstr>
      <vt:lpstr>Introduction</vt:lpstr>
      <vt:lpstr>A. HTT General</vt:lpstr>
      <vt:lpstr>B1. HTT Mortgage Assets</vt:lpstr>
      <vt:lpstr>C. HTT Harmonised Glossary</vt:lpstr>
      <vt:lpstr>D1. Front Page</vt:lpstr>
      <vt:lpstr>D2. Covered Bond Series</vt:lpstr>
      <vt:lpstr>D3. Ratings</vt:lpstr>
      <vt:lpstr>D4. Tests Royal Decree</vt:lpstr>
      <vt:lpstr>D5. Cover Pool Summary</vt:lpstr>
      <vt:lpstr>D6. Stratification Tables</vt:lpstr>
      <vt:lpstr>D7. Stratification Graphs</vt:lpstr>
      <vt:lpstr>D8. Performance</vt:lpstr>
      <vt:lpstr>D9. Amortisation</vt:lpstr>
      <vt:lpstr>D10. Amortisation Graph </vt:lpstr>
      <vt:lpstr>E. Optional ECB-ECAIs data</vt:lpstr>
      <vt:lpstr>Disclaimer!general_tc</vt:lpstr>
      <vt:lpstr>'A. HTT General'!Print_Area</vt:lpstr>
      <vt:lpstr>'C. HTT Harmonised Glossary'!Print_Area</vt:lpstr>
      <vt:lpstr>'D10. Amortisation Graph '!Print_Area</vt:lpstr>
      <vt:lpstr>Disclaimer!Print_Area</vt:lpstr>
      <vt:lpstr>Introduction!Print_Area</vt:lpstr>
      <vt:lpstr>Disclaimer!Print_Titles</vt:lpstr>
      <vt:lpstr>Disclaimer!privacy_policy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De Leusse Gonzague</cp:lastModifiedBy>
  <dcterms:created xsi:type="dcterms:W3CDTF">2026-10-06T13:29:45Z</dcterms:created>
  <dcterms:modified xsi:type="dcterms:W3CDTF">2026-10-09T13:58:09Z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vt:lpwstr>true</vt:lpwstr>
  </property>
  <property fmtid="{D5CDD505-2E9C-101B-9397-08002B2CF9AE}" pid="3" name="MSIP_Label_8ffbc0b8-e97b-47d1-beac-cb0955d66f3b_SetDate">
    <vt:lpwstr>2026-10-09T13:49:44Z</vt:lpwstr>
  </property>
  <property fmtid="{D5CDD505-2E9C-101B-9397-08002B2CF9AE}" pid="4" name="MSIP_Label_8ffbc0b8-e97b-47d1-beac-cb0955d66f3b_Method">
    <vt:lpwstr>Privileged</vt:lpwstr>
  </property>
  <property fmtid="{D5CDD505-2E9C-101B-9397-08002B2CF9AE}" pid="5" name="MSIP_Label_8ffbc0b8-e97b-47d1-beac-cb0955d66f3b_Name">
    <vt:lpwstr>8ffbc0b8-e97b-47d1-beac-cb0955d66f3b</vt:lpwstr>
  </property>
  <property fmtid="{D5CDD505-2E9C-101B-9397-08002B2CF9AE}" pid="6" name="MSIP_Label_8ffbc0b8-e97b-47d1-beac-cb0955d66f3b_SiteId">
    <vt:lpwstr>614f9c25-bffa-42c7-86d8-964101f55fa2</vt:lpwstr>
  </property>
  <property fmtid="{D5CDD505-2E9C-101B-9397-08002B2CF9AE}" pid="7" name="MSIP_Label_8ffbc0b8-e97b-47d1-beac-cb0955d66f3b_ActionId">
    <vt:lpwstr>00166891-ac59-4db8-af9f-ad3f00926980</vt:lpwstr>
  </property>
  <property fmtid="{D5CDD505-2E9C-101B-9397-08002B2CF9AE}" pid="8" name="MSIP_Label_8ffbc0b8-e97b-47d1-beac-cb0955d66f3b_ContentBits">
    <vt:lpwstr>2</vt:lpwstr>
  </property>
  <property fmtid="{D5CDD505-2E9C-101B-9397-08002B2CF9AE}" pid="9" name="MSIP_Label_8ffbc0b8-e97b-47d1-beac-cb0955d66f3b_Tag">
    <vt:lpwstr>10, 0, 1, 1</vt:lpwstr>
  </property>
</Properties>
</file>