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Y:\BusinessData\ALMT-Treasury\Treasury_BNB-PB-Fortis-Belgium\External\ALM Funding\Covered Bonds\Monthly reports\2026\2026_04\"/>
    </mc:Choice>
  </mc:AlternateContent>
  <xr:revisionPtr revIDLastSave="0" documentId="13_ncr:1_{3C49D9C3-1BED-4D0F-B907-4E512E15F25C}" xr6:coauthVersionLast="47" xr6:coauthVersionMax="47" xr10:uidLastSave="{00000000-0000-0000-0000-000000000000}"/>
  <bookViews>
    <workbookView xWindow="-108" yWindow="-108" windowWidth="23256" windowHeight="12456" xr2:uid="{00000000-000D-0000-FFFF-FFFF00000000}"/>
  </bookViews>
  <sheets>
    <sheet name="Disclaimer" sheetId="15" r:id="rId1"/>
    <sheet name="Introduction" sheetId="17" r:id="rId2"/>
    <sheet name="A. HTT General" sheetId="18" r:id="rId3"/>
    <sheet name="B1. HTT Mortgage Assets" sheetId="19" r:id="rId4"/>
    <sheet name="C. HTT Harmonised Glossary" sheetId="16" r:id="rId5"/>
    <sheet name="D1. Front Page" sheetId="5" r:id="rId6"/>
    <sheet name="D2. Covered Bond Series" sheetId="6" r:id="rId7"/>
    <sheet name="D3. Ratings" sheetId="7" r:id="rId8"/>
    <sheet name="D4. Tests Royal Decree" sheetId="8" r:id="rId9"/>
    <sheet name="D5. Cover Pool Summary" sheetId="9" r:id="rId10"/>
    <sheet name="D6. Stratification Tables" sheetId="10" r:id="rId11"/>
    <sheet name="D7. Stratification Graphs" sheetId="11" r:id="rId12"/>
    <sheet name="D8. Performance" sheetId="12" r:id="rId13"/>
    <sheet name="D9. Amortisation" sheetId="13" r:id="rId14"/>
    <sheet name="D10. Amortisation Graph " sheetId="14" r:id="rId15"/>
    <sheet name="E. Optional ECB-ECAIs data" sheetId="20" r:id="rId16"/>
  </sheets>
  <definedNames>
    <definedName name="acceptable_use_policy" localSheetId="0">Disclaimer!#REF!</definedName>
    <definedName name="general_tc" localSheetId="0">Disclaimer!$A$61</definedName>
    <definedName name="_xlnm.Print_Area" localSheetId="2">'A. HTT General'!$A$1:$G$366</definedName>
    <definedName name="_xlnm.Print_Area" localSheetId="4">'C. HTT Harmonised Glossary'!$A$1:$C$57</definedName>
    <definedName name="_xlnm.Print_Area" localSheetId="14">'D10. Amortisation Graph '!$A$1:$B$5</definedName>
    <definedName name="_xlnm.Print_Area" localSheetId="8">'D4. Tests Royal Decree'!$A$1:$D$57</definedName>
    <definedName name="_xlnm.Print_Area" localSheetId="0">Disclaimer!$A$1:$A$170</definedName>
    <definedName name="_xlnm.Print_Area" localSheetId="1">Introduction!$B$2:$J$43</definedName>
    <definedName name="_xlnm.Print_Titles" localSheetId="0">Disclaimer!$2:$2</definedName>
    <definedName name="privacy_policy" localSheetId="0">Disclaimer!$A$136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75" i="20" l="1"/>
  <c r="G76" i="20"/>
  <c r="G82" i="20"/>
  <c r="G83" i="20"/>
  <c r="G84" i="20"/>
  <c r="G85" i="20"/>
  <c r="G86" i="20"/>
  <c r="C15" i="19"/>
  <c r="F12" i="19" s="1"/>
  <c r="F15" i="19" s="1"/>
  <c r="F18" i="19"/>
  <c r="F19" i="19"/>
  <c r="F20" i="19"/>
  <c r="F22" i="19"/>
  <c r="F25" i="19"/>
  <c r="F26" i="19"/>
  <c r="F28" i="19"/>
  <c r="F29" i="19"/>
  <c r="F36" i="19"/>
  <c r="C44" i="19"/>
  <c r="F44" i="19" s="1"/>
  <c r="D44" i="19"/>
  <c r="F46" i="19"/>
  <c r="C72" i="19"/>
  <c r="D72" i="19"/>
  <c r="F72" i="19"/>
  <c r="C76" i="19"/>
  <c r="D76" i="19"/>
  <c r="F76" i="19"/>
  <c r="C99" i="19"/>
  <c r="D99" i="19"/>
  <c r="F99" i="19"/>
  <c r="F150" i="19"/>
  <c r="F152" i="19"/>
  <c r="F160" i="19"/>
  <c r="F161" i="19"/>
  <c r="F170" i="19"/>
  <c r="F171" i="19"/>
  <c r="F172" i="19"/>
  <c r="F173" i="19"/>
  <c r="F174" i="19"/>
  <c r="F180" i="19"/>
  <c r="F181" i="19"/>
  <c r="G191" i="19"/>
  <c r="F192" i="19"/>
  <c r="G192" i="19"/>
  <c r="F193" i="19"/>
  <c r="G195" i="19"/>
  <c r="F196" i="19"/>
  <c r="G196" i="19"/>
  <c r="F197" i="19"/>
  <c r="G199" i="19"/>
  <c r="F200" i="19"/>
  <c r="G200" i="19"/>
  <c r="F201" i="19"/>
  <c r="G203" i="19"/>
  <c r="F204" i="19"/>
  <c r="G204" i="19"/>
  <c r="F205" i="19"/>
  <c r="G207" i="19"/>
  <c r="F208" i="19"/>
  <c r="G208" i="19"/>
  <c r="F209" i="19"/>
  <c r="G211" i="19"/>
  <c r="F212" i="19"/>
  <c r="G212" i="19"/>
  <c r="F213" i="19"/>
  <c r="C214" i="19"/>
  <c r="F190" i="19" s="1"/>
  <c r="D214" i="19"/>
  <c r="G193" i="19" s="1"/>
  <c r="F220" i="19"/>
  <c r="F224" i="19"/>
  <c r="C227" i="19"/>
  <c r="F221" i="19" s="1"/>
  <c r="D227" i="19"/>
  <c r="G220" i="19" s="1"/>
  <c r="F230" i="19"/>
  <c r="F231" i="19"/>
  <c r="F242" i="19"/>
  <c r="F246" i="19"/>
  <c r="C249" i="19"/>
  <c r="F243" i="19" s="1"/>
  <c r="D249" i="19"/>
  <c r="G242" i="19" s="1"/>
  <c r="G252" i="19"/>
  <c r="F253" i="19"/>
  <c r="D45" i="18"/>
  <c r="C47" i="18"/>
  <c r="C58" i="18"/>
  <c r="F60" i="18" s="1"/>
  <c r="F59" i="18"/>
  <c r="F70" i="18"/>
  <c r="G70" i="18"/>
  <c r="F71" i="18"/>
  <c r="G71" i="18"/>
  <c r="F74" i="18"/>
  <c r="G74" i="18"/>
  <c r="F75" i="18"/>
  <c r="G75" i="18"/>
  <c r="C77" i="18"/>
  <c r="F72" i="18" s="1"/>
  <c r="D77" i="18"/>
  <c r="G72" i="18" s="1"/>
  <c r="F78" i="18"/>
  <c r="G78" i="18"/>
  <c r="F79" i="18"/>
  <c r="F80" i="18"/>
  <c r="G80" i="18"/>
  <c r="F81" i="18"/>
  <c r="G81" i="18"/>
  <c r="F82" i="18"/>
  <c r="G82" i="18"/>
  <c r="F86" i="18"/>
  <c r="F87" i="18"/>
  <c r="G87" i="18"/>
  <c r="F93" i="18"/>
  <c r="G93" i="18"/>
  <c r="F94" i="18"/>
  <c r="G94" i="18"/>
  <c r="F97" i="18"/>
  <c r="G97" i="18"/>
  <c r="F98" i="18"/>
  <c r="G98" i="18"/>
  <c r="C100" i="18"/>
  <c r="F95" i="18" s="1"/>
  <c r="D100" i="18"/>
  <c r="G95" i="18" s="1"/>
  <c r="F101" i="18"/>
  <c r="G101" i="18"/>
  <c r="F103" i="18"/>
  <c r="G103" i="18"/>
  <c r="F104" i="18"/>
  <c r="G104" i="18"/>
  <c r="F105" i="18"/>
  <c r="G105" i="18"/>
  <c r="G112" i="18"/>
  <c r="G113" i="18"/>
  <c r="G131" i="18" s="1"/>
  <c r="G114" i="18"/>
  <c r="G115" i="18"/>
  <c r="G116" i="18"/>
  <c r="G117" i="18"/>
  <c r="G118" i="18"/>
  <c r="G119" i="18"/>
  <c r="G120" i="18"/>
  <c r="G121" i="18"/>
  <c r="G122" i="18"/>
  <c r="G123" i="18"/>
  <c r="G124" i="18"/>
  <c r="G125" i="18"/>
  <c r="G126" i="18"/>
  <c r="G127" i="18"/>
  <c r="G128" i="18"/>
  <c r="G129" i="18"/>
  <c r="G130" i="18"/>
  <c r="C131" i="18"/>
  <c r="F135" i="18" s="1"/>
  <c r="G132" i="18"/>
  <c r="G133" i="18"/>
  <c r="G134" i="18"/>
  <c r="G135" i="18"/>
  <c r="G136" i="18"/>
  <c r="G138" i="18"/>
  <c r="G157" i="18" s="1"/>
  <c r="F139" i="18"/>
  <c r="G139" i="18"/>
  <c r="G140" i="18"/>
  <c r="G141" i="18"/>
  <c r="G142" i="18"/>
  <c r="F143" i="18"/>
  <c r="G143" i="18"/>
  <c r="F144" i="18"/>
  <c r="G144" i="18"/>
  <c r="G145" i="18"/>
  <c r="G146" i="18"/>
  <c r="F147" i="18"/>
  <c r="G147" i="18"/>
  <c r="F148" i="18"/>
  <c r="G148" i="18"/>
  <c r="G149" i="18"/>
  <c r="G150" i="18"/>
  <c r="F151" i="18"/>
  <c r="G151" i="18"/>
  <c r="F152" i="18"/>
  <c r="G152" i="18"/>
  <c r="G153" i="18"/>
  <c r="G154" i="18"/>
  <c r="F155" i="18"/>
  <c r="G155" i="18"/>
  <c r="F156" i="18"/>
  <c r="G156" i="18"/>
  <c r="C157" i="18"/>
  <c r="F140" i="18" s="1"/>
  <c r="F158" i="18"/>
  <c r="G158" i="18"/>
  <c r="F159" i="18"/>
  <c r="G159" i="18"/>
  <c r="F160" i="18"/>
  <c r="G160" i="18"/>
  <c r="F161" i="18"/>
  <c r="G161" i="18"/>
  <c r="F162" i="18"/>
  <c r="G162" i="18"/>
  <c r="F164" i="18"/>
  <c r="G164" i="18"/>
  <c r="G165" i="18"/>
  <c r="G166" i="18"/>
  <c r="C167" i="18"/>
  <c r="F165" i="18" s="1"/>
  <c r="G167" i="18"/>
  <c r="C179" i="18"/>
  <c r="F174" i="18" s="1"/>
  <c r="F193" i="18"/>
  <c r="F209" i="18" s="1"/>
  <c r="F208" i="18"/>
  <c r="C209" i="18"/>
  <c r="F210" i="18" s="1"/>
  <c r="F212" i="18"/>
  <c r="F213" i="18"/>
  <c r="F214" i="18"/>
  <c r="F215" i="18"/>
  <c r="F217" i="18"/>
  <c r="G217" i="18"/>
  <c r="F218" i="18"/>
  <c r="G218" i="18"/>
  <c r="F219" i="18"/>
  <c r="F220" i="18" s="1"/>
  <c r="G219" i="18"/>
  <c r="G220" i="18" s="1"/>
  <c r="C220" i="18"/>
  <c r="F221" i="18"/>
  <c r="G221" i="18"/>
  <c r="F222" i="18"/>
  <c r="G222" i="18"/>
  <c r="F223" i="18"/>
  <c r="G223" i="18"/>
  <c r="F224" i="18"/>
  <c r="G224" i="18"/>
  <c r="F225" i="18"/>
  <c r="G225" i="18"/>
  <c r="F226" i="18"/>
  <c r="G226" i="18"/>
  <c r="F227" i="18"/>
  <c r="G227" i="18"/>
  <c r="C229" i="18"/>
  <c r="C288" i="18"/>
  <c r="C289" i="18"/>
  <c r="C292" i="18"/>
  <c r="C296" i="18"/>
  <c r="C297" i="18"/>
  <c r="C298" i="18"/>
  <c r="C303" i="18"/>
  <c r="C304" i="18"/>
  <c r="G241" i="19" l="1"/>
  <c r="G230" i="19"/>
  <c r="G223" i="19"/>
  <c r="G219" i="19"/>
  <c r="G227" i="19" s="1"/>
  <c r="F245" i="19"/>
  <c r="G255" i="19"/>
  <c r="G248" i="19"/>
  <c r="G233" i="19"/>
  <c r="G226" i="19"/>
  <c r="G222" i="19"/>
  <c r="F17" i="19"/>
  <c r="F255" i="19"/>
  <c r="F251" i="19"/>
  <c r="F248" i="19"/>
  <c r="F244" i="19"/>
  <c r="F233" i="19"/>
  <c r="F229" i="19"/>
  <c r="F226" i="19"/>
  <c r="F222" i="19"/>
  <c r="F211" i="19"/>
  <c r="F207" i="19"/>
  <c r="F203" i="19"/>
  <c r="F199" i="19"/>
  <c r="F195" i="19"/>
  <c r="F214" i="19" s="1"/>
  <c r="F191" i="19"/>
  <c r="F24" i="19"/>
  <c r="F16" i="19"/>
  <c r="G245" i="19"/>
  <c r="F252" i="19"/>
  <c r="F241" i="19"/>
  <c r="F223" i="19"/>
  <c r="G251" i="19"/>
  <c r="G244" i="19"/>
  <c r="G229" i="19"/>
  <c r="G254" i="19"/>
  <c r="G250" i="19"/>
  <c r="G247" i="19"/>
  <c r="G243" i="19"/>
  <c r="G232" i="19"/>
  <c r="G228" i="19"/>
  <c r="G225" i="19"/>
  <c r="G221" i="19"/>
  <c r="G210" i="19"/>
  <c r="G206" i="19"/>
  <c r="G202" i="19"/>
  <c r="G198" i="19"/>
  <c r="G194" i="19"/>
  <c r="G190" i="19"/>
  <c r="G214" i="19" s="1"/>
  <c r="F23" i="19"/>
  <c r="F219" i="19"/>
  <c r="F254" i="19"/>
  <c r="F250" i="19"/>
  <c r="F247" i="19"/>
  <c r="F232" i="19"/>
  <c r="F228" i="19"/>
  <c r="F225" i="19"/>
  <c r="F210" i="19"/>
  <c r="F206" i="19"/>
  <c r="F202" i="19"/>
  <c r="F198" i="19"/>
  <c r="F194" i="19"/>
  <c r="G253" i="19"/>
  <c r="G246" i="19"/>
  <c r="G231" i="19"/>
  <c r="G224" i="19"/>
  <c r="G213" i="19"/>
  <c r="G209" i="19"/>
  <c r="G205" i="19"/>
  <c r="G201" i="19"/>
  <c r="G197" i="19"/>
  <c r="F21" i="19"/>
  <c r="F127" i="18"/>
  <c r="F115" i="18"/>
  <c r="F126" i="18"/>
  <c r="F114" i="18"/>
  <c r="F211" i="18"/>
  <c r="F178" i="18"/>
  <c r="F154" i="18"/>
  <c r="F150" i="18"/>
  <c r="F146" i="18"/>
  <c r="F142" i="18"/>
  <c r="F138" i="18"/>
  <c r="F133" i="18"/>
  <c r="G96" i="18"/>
  <c r="G100" i="18" s="1"/>
  <c r="G73" i="18"/>
  <c r="G77" i="18" s="1"/>
  <c r="F64" i="18"/>
  <c r="F57" i="18"/>
  <c r="F123" i="18"/>
  <c r="F134" i="18"/>
  <c r="F177" i="18"/>
  <c r="F166" i="18"/>
  <c r="F167" i="18" s="1"/>
  <c r="F129" i="18"/>
  <c r="F125" i="18"/>
  <c r="F121" i="18"/>
  <c r="F117" i="18"/>
  <c r="F113" i="18"/>
  <c r="F96" i="18"/>
  <c r="F100" i="18" s="1"/>
  <c r="F73" i="18"/>
  <c r="F63" i="18"/>
  <c r="F56" i="18"/>
  <c r="F130" i="18"/>
  <c r="F118" i="18"/>
  <c r="F176" i="18"/>
  <c r="F153" i="18"/>
  <c r="F149" i="18"/>
  <c r="F145" i="18"/>
  <c r="F141" i="18"/>
  <c r="F136" i="18"/>
  <c r="F132" i="18"/>
  <c r="G102" i="18"/>
  <c r="G99" i="18"/>
  <c r="G86" i="18"/>
  <c r="G79" i="18"/>
  <c r="G76" i="18"/>
  <c r="F62" i="18"/>
  <c r="F53" i="18"/>
  <c r="F119" i="18"/>
  <c r="F175" i="18"/>
  <c r="F179" i="18" s="1"/>
  <c r="F128" i="18"/>
  <c r="F124" i="18"/>
  <c r="F120" i="18"/>
  <c r="F116" i="18"/>
  <c r="F112" i="18"/>
  <c r="F102" i="18"/>
  <c r="F99" i="18"/>
  <c r="F76" i="18"/>
  <c r="F77" i="18" s="1"/>
  <c r="F61" i="18"/>
  <c r="F122" i="18"/>
  <c r="F249" i="19" l="1"/>
  <c r="F227" i="19"/>
  <c r="G249" i="19"/>
  <c r="F131" i="18"/>
  <c r="F58" i="18"/>
  <c r="F157" i="18"/>
</calcChain>
</file>

<file path=xl/sharedStrings.xml><?xml version="1.0" encoding="utf-8"?>
<sst xmlns="http://schemas.openxmlformats.org/spreadsheetml/2006/main" count="2284" uniqueCount="1646">
  <si>
    <t>Residential Mortgage Pandbrieven Programme</t>
  </si>
  <si>
    <t>0</t>
  </si>
  <si>
    <t>Reporting in Domestic Currency</t>
  </si>
  <si>
    <t>EUR</t>
  </si>
  <si>
    <t>CONTENT OF TAB A</t>
  </si>
  <si>
    <t>1. Basic Facts</t>
  </si>
  <si>
    <t>3. General Cover Pool / Covered Bond Information</t>
  </si>
  <si>
    <t>Field Number</t>
  </si>
  <si>
    <t>G.1.1.1</t>
  </si>
  <si>
    <t>Country</t>
  </si>
  <si>
    <t>Belgium</t>
  </si>
  <si>
    <t>G.1.1.2</t>
  </si>
  <si>
    <t>Issuer Name</t>
  </si>
  <si>
    <t>BNP Paribas Fortis SA/NV</t>
  </si>
  <si>
    <t>G.1.1.3</t>
  </si>
  <si>
    <t>Labelled Cover Pool Name</t>
  </si>
  <si>
    <t>G.1.1.4</t>
  </si>
  <si>
    <t>Link to Issuer's Website</t>
  </si>
  <si>
    <t>https://www.bnpparibasfortis.com/investors/coveredbonds</t>
  </si>
  <si>
    <t>G.1.1.5</t>
  </si>
  <si>
    <t>Cut-off date</t>
  </si>
  <si>
    <t>OG.1.1.2</t>
  </si>
  <si>
    <t>OG.1.1.4</t>
  </si>
  <si>
    <t>OG.1.1.5</t>
  </si>
  <si>
    <t>G.2.1.1</t>
  </si>
  <si>
    <t>G.2.1.2</t>
  </si>
  <si>
    <t>G.2.1.3</t>
  </si>
  <si>
    <t>CRR Compliance (Y/N)</t>
  </si>
  <si>
    <t>OG.2.1.1</t>
  </si>
  <si>
    <t>LCR status</t>
  </si>
  <si>
    <t>OG.2.1.2</t>
  </si>
  <si>
    <t>OG.2.1.3</t>
  </si>
  <si>
    <t>OG.2.1.4</t>
  </si>
  <si>
    <t>OG.2.1.5</t>
  </si>
  <si>
    <t>1.General Information</t>
  </si>
  <si>
    <t>G.3.1.1</t>
  </si>
  <si>
    <t>G.3.1.2</t>
  </si>
  <si>
    <t>Outstanding Covered Bonds</t>
  </si>
  <si>
    <t>OG.3.1.1</t>
  </si>
  <si>
    <t>Cover Pool Size [NPV] (mn)</t>
  </si>
  <si>
    <t>OG.3.1.2</t>
  </si>
  <si>
    <t>Outstanding Covered Bonds [NPV] (mn)</t>
  </si>
  <si>
    <t>OG.3.1.3</t>
  </si>
  <si>
    <t>Statutory</t>
  </si>
  <si>
    <t>Voluntary</t>
  </si>
  <si>
    <t>Contractual</t>
  </si>
  <si>
    <t>Purpose</t>
  </si>
  <si>
    <t>G.3.2.1</t>
  </si>
  <si>
    <t>OC (%)</t>
  </si>
  <si>
    <t>ND1</t>
  </si>
  <si>
    <t>G.3.2.3</t>
  </si>
  <si>
    <t>Total OC (absolute value in mn)</t>
  </si>
  <si>
    <t>OG.3.2.1</t>
  </si>
  <si>
    <t>OG.3.2.2</t>
  </si>
  <si>
    <t>Optional information e.g. Asset Coverage Test (ACT)</t>
  </si>
  <si>
    <t>OG.3.2.3</t>
  </si>
  <si>
    <t>Optional information e.g. OC (NPV basis)</t>
  </si>
  <si>
    <t>OG.3.2.4</t>
  </si>
  <si>
    <t>Nominal (mn)</t>
  </si>
  <si>
    <t>G.3.3.1</t>
  </si>
  <si>
    <t>Mortgages</t>
  </si>
  <si>
    <t>G.3.3.2</t>
  </si>
  <si>
    <t xml:space="preserve">Public Sector </t>
  </si>
  <si>
    <t>-</t>
  </si>
  <si>
    <t>G.3.3.3</t>
  </si>
  <si>
    <t>Shipping</t>
  </si>
  <si>
    <t>G.3.3.4</t>
  </si>
  <si>
    <t>Substitute Assets</t>
  </si>
  <si>
    <t>G.3.3.5</t>
  </si>
  <si>
    <t>Other</t>
  </si>
  <si>
    <t>G.3.3.6</t>
  </si>
  <si>
    <t>Total</t>
  </si>
  <si>
    <t>OG.3.3.1</t>
  </si>
  <si>
    <t>OG.3.3.2</t>
  </si>
  <si>
    <t>OG.3.3.3</t>
  </si>
  <si>
    <t>OG.3.3.4</t>
  </si>
  <si>
    <t>OG.3.3.5</t>
  </si>
  <si>
    <t>OG.3.3.6</t>
  </si>
  <si>
    <t>4. Cover Pool Amortisation Profile</t>
  </si>
  <si>
    <t>% Total Contractual</t>
  </si>
  <si>
    <t>% Total Expected Upon Prepayments</t>
  </si>
  <si>
    <t>G.3.4.1</t>
  </si>
  <si>
    <t>Weighted Average life (in years)</t>
  </si>
  <si>
    <t>Residual Life (mn)</t>
  </si>
  <si>
    <t>By buckets:</t>
  </si>
  <si>
    <t>G.3.4.2</t>
  </si>
  <si>
    <t>G.3.4.3</t>
  </si>
  <si>
    <t>G.3.4.4</t>
  </si>
  <si>
    <t>G.3.4.5</t>
  </si>
  <si>
    <t>G.3.4.6</t>
  </si>
  <si>
    <t>G.3.4.7</t>
  </si>
  <si>
    <t>G.3.4.8</t>
  </si>
  <si>
    <t>G.3.4.9</t>
  </si>
  <si>
    <t>OG.3.4.1</t>
  </si>
  <si>
    <t>o/w 0-1 day</t>
  </si>
  <si>
    <t>OG.3.4.2</t>
  </si>
  <si>
    <t>o/w 0-0.5y</t>
  </si>
  <si>
    <t>OG.3.4.3</t>
  </si>
  <si>
    <t>OG.3.4.4</t>
  </si>
  <si>
    <t>o/w 1-1.5y</t>
  </si>
  <si>
    <t>OG.3.4.5</t>
  </si>
  <si>
    <t>OG.3.4.6</t>
  </si>
  <si>
    <t>OG.3.4.7</t>
  </si>
  <si>
    <t>OG.3.4.8</t>
  </si>
  <si>
    <t>OG.3.4.9</t>
  </si>
  <si>
    <t>5. Maturity of Covered Bonds</t>
  </si>
  <si>
    <t xml:space="preserve">Extended Maturity </t>
  </si>
  <si>
    <t>% Total Extended Maturity</t>
  </si>
  <si>
    <t>G.3.5.1</t>
  </si>
  <si>
    <t>Maturity (mn)</t>
  </si>
  <si>
    <t>G.3.5.2</t>
  </si>
  <si>
    <t>G.3.5.3</t>
  </si>
  <si>
    <t>0 - 1 Y</t>
  </si>
  <si>
    <t>G.3.5.4</t>
  </si>
  <si>
    <t>1 - 2 Y</t>
  </si>
  <si>
    <t>G.3.5.5</t>
  </si>
  <si>
    <t>2 - 3 Y</t>
  </si>
  <si>
    <t>G.3.5.6</t>
  </si>
  <si>
    <t>3 - 4 Y</t>
  </si>
  <si>
    <t>G.3.5.7</t>
  </si>
  <si>
    <t>4 - 5 Y</t>
  </si>
  <si>
    <t>G.3.5.8</t>
  </si>
  <si>
    <t>5 - 10 Y</t>
  </si>
  <si>
    <t>G.3.5.9</t>
  </si>
  <si>
    <t>10+ Y</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</si>
  <si>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</si>
  <si>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</si>
  <si>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</si>
  <si>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</si>
  <si>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</si>
  <si>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</si>
  <si>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</si>
  <si>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</si>
  <si>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</si>
  <si>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</si>
  <si>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</si>
  <si>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</si>
  <si>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</si>
  <si>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</si>
  <si>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</si>
  <si>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</si>
  <si>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G.3.6.2</t>
  </si>
  <si>
    <t>AUD</t>
  </si>
  <si>
    <t>G.3.6.3</t>
  </si>
  <si>
    <t>BRL</t>
  </si>
  <si>
    <t>G.3.6.4</t>
  </si>
  <si>
    <t>CAD</t>
  </si>
  <si>
    <t>G.3.6.5</t>
  </si>
  <si>
    <t>CHF</t>
  </si>
  <si>
    <t>G.3.6.6</t>
  </si>
  <si>
    <t>CZK</t>
  </si>
  <si>
    <t>G.3.6.7</t>
  </si>
  <si>
    <t>DKK</t>
  </si>
  <si>
    <t>G.3.6.8</t>
  </si>
  <si>
    <t>GBP</t>
  </si>
  <si>
    <t>G.3.6.9</t>
  </si>
  <si>
    <t>HKD</t>
  </si>
  <si>
    <t>G.3.6.10</t>
  </si>
  <si>
    <t>ISK</t>
  </si>
  <si>
    <t>G.3.6.11</t>
  </si>
  <si>
    <t>JPY</t>
  </si>
  <si>
    <t>G.3.6.12</t>
  </si>
  <si>
    <t>KRW</t>
  </si>
  <si>
    <t>G.3.6.13</t>
  </si>
  <si>
    <t>NOK</t>
  </si>
  <si>
    <t>G.3.6.14</t>
  </si>
  <si>
    <t>PLN</t>
  </si>
  <si>
    <t>G.3.6.15</t>
  </si>
  <si>
    <t>SEK</t>
  </si>
  <si>
    <t>G.3.6.16</t>
  </si>
  <si>
    <t>SGD</t>
  </si>
  <si>
    <t>G.3.6.17</t>
  </si>
  <si>
    <t>USD</t>
  </si>
  <si>
    <t>G.3.6.18</t>
  </si>
  <si>
    <t>G.3.6.19</t>
  </si>
  <si>
    <t>OG.3.6.1</t>
  </si>
  <si>
    <t>o/w [If relevant, please specify]</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</si>
  <si>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</si>
  <si>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</si>
  <si>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</si>
  <si>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</si>
  <si>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</si>
  <si>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</si>
  <si>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</si>
  <si>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</si>
  <si>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</si>
  <si>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</si>
  <si>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</si>
  <si>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</si>
  <si>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</si>
  <si>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</si>
  <si>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</si>
  <si>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</si>
  <si>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</si>
  <si>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</si>
  <si>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</si>
  <si>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</si>
  <si>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</si>
  <si>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</si>
  <si>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G.3.7.17</t>
  </si>
  <si>
    <t>G.3.7.18</t>
  </si>
  <si>
    <t>G.3.7.19</t>
  </si>
  <si>
    <t>OG.3.7.1</t>
  </si>
  <si>
    <t>OG.3.7.2</t>
  </si>
  <si>
    <t>OG.3.7.3</t>
  </si>
  <si>
    <t>OG.3.7.4</t>
  </si>
  <si>
    <t>OG.3.7.5</t>
  </si>
  <si>
    <t>OG.3.7.6</t>
  </si>
  <si>
    <t xml:space="preserve">8. Covered Bonds - Breakdown by interest rate </t>
  </si>
  <si>
    <t>G.3.8.1</t>
  </si>
  <si>
    <t>Fixed coupon</t>
  </si>
  <si>
    <t>G.3.8.2</t>
  </si>
  <si>
    <t>Floating coupon</t>
  </si>
  <si>
    <t>G.3.8.3</t>
  </si>
  <si>
    <t>G.3.8.4</t>
  </si>
  <si>
    <t>OG.3.8.1</t>
  </si>
  <si>
    <t>OG.3.8.2</t>
  </si>
  <si>
    <t>OG.3.8.3</t>
  </si>
  <si>
    <t>OG.3.8.4</t>
  </si>
  <si>
    <t>OG.3.8.5</t>
  </si>
  <si>
    <t>9. Substitute Assets - Type</t>
  </si>
  <si>
    <t>% Substitute Assets</t>
  </si>
  <si>
    <t>G.3.9.1</t>
  </si>
  <si>
    <t>Cash</t>
  </si>
  <si>
    <t>G.3.9.2</t>
  </si>
  <si>
    <t>Exposures to/guaranteed by Supranational, Sovereign, Agency (SSA)</t>
  </si>
  <si>
    <t>G.3.9.3</t>
  </si>
  <si>
    <t>Exposures to central banks</t>
  </si>
  <si>
    <t>G.3.9.4</t>
  </si>
  <si>
    <t>Exposures to credit institutions</t>
  </si>
  <si>
    <t>G.3.9.5</t>
  </si>
  <si>
    <t>G.3.9.6</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</si>
  <si>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</si>
  <si>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</si>
  <si>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</si>
  <si>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</si>
  <si>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</si>
  <si>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</si>
  <si>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</si>
  <si>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</si>
  <si>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</si>
  <si>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</si>
  <si>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</si>
  <si>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</si>
  <si>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</si>
  <si>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</si>
  <si>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</si>
  <si>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</si>
  <si>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</si>
  <si>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</si>
  <si>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</si>
  <si>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</si>
  <si>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</si>
  <si>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</si>
  <si>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</si>
  <si>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</si>
  <si>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</si>
  <si>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</si>
  <si>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</si>
  <si>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</si>
  <si>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</si>
  <si>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</si>
  <si>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</si>
  <si>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</si>
  <si>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United Kingdom</t>
  </si>
  <si>
    <t>G.3.10.7</t>
  </si>
  <si>
    <t>Australia</t>
  </si>
  <si>
    <t>G.3.10.8</t>
  </si>
  <si>
    <t>Brazil</t>
  </si>
  <si>
    <t>G.3.10.9</t>
  </si>
  <si>
    <t>Canada</t>
  </si>
  <si>
    <t>G.3.10.10</t>
  </si>
  <si>
    <t>Japan</t>
  </si>
  <si>
    <t>G.3.10.11</t>
  </si>
  <si>
    <t>Korea</t>
  </si>
  <si>
    <t>G.3.10.12</t>
  </si>
  <si>
    <t>New Zealand</t>
  </si>
  <si>
    <t>G.3.10.13</t>
  </si>
  <si>
    <t>Singapore</t>
  </si>
  <si>
    <t>G.3.10.14</t>
  </si>
  <si>
    <t>US</t>
  </si>
  <si>
    <t>G.3.10.15</t>
  </si>
  <si>
    <t>G.3.10.16</t>
  </si>
  <si>
    <t>Total EU</t>
  </si>
  <si>
    <t>OG.3.10.1</t>
  </si>
  <si>
    <t>OG.3.10.3</t>
  </si>
  <si>
    <t>OG.3.10.4</t>
  </si>
  <si>
    <t>OG.3.10.5</t>
  </si>
  <si>
    <t>OG.3.10.6</t>
  </si>
  <si>
    <t>OG.3.10.7</t>
  </si>
  <si>
    <t>% Cover Pool</t>
  </si>
  <si>
    <t>% Covered Bonds</t>
  </si>
  <si>
    <t>G.3.11.1</t>
  </si>
  <si>
    <t>Substitute and other marketable assets</t>
  </si>
  <si>
    <t>G.3.11.2</t>
  </si>
  <si>
    <t>Central bank eligible assets</t>
  </si>
  <si>
    <t>G.3.11.3</t>
  </si>
  <si>
    <t>G.3.11.4</t>
  </si>
  <si>
    <t>OG.3.11.1</t>
  </si>
  <si>
    <t>OG.3.11.2</t>
  </si>
  <si>
    <t>OG.3.11.3</t>
  </si>
  <si>
    <t>OG.3.11.4</t>
  </si>
  <si>
    <t>OG.3.11.5</t>
  </si>
  <si>
    <t>OG.3.11.6</t>
  </si>
  <si>
    <t>OG.3.11.7</t>
  </si>
  <si>
    <t>G.3.12.1</t>
  </si>
  <si>
    <t>13. Derivatives &amp; Swaps</t>
  </si>
  <si>
    <t>G.3.13.1</t>
  </si>
  <si>
    <t>Derivatives in the register / cover pool [notional] (mn)</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</si>
  <si>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</si>
  <si>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</si>
  <si>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</si>
  <si>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</si>
  <si>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</si>
  <si>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</si>
  <si>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</si>
  <si>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</si>
  <si>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</si>
  <si>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</si>
  <si>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</si>
  <si>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</si>
  <si>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14. Sustainable or other special purpose strategy</t>
  </si>
  <si>
    <t>G.3.14.1</t>
  </si>
  <si>
    <t>G.3.14.2</t>
  </si>
  <si>
    <t>Who has provided Second Party Opinion</t>
  </si>
  <si>
    <t>G.3.14.3</t>
  </si>
  <si>
    <t xml:space="preserve">Further details on proceeds strategy </t>
  </si>
  <si>
    <t>G.3.14.4</t>
  </si>
  <si>
    <t>G.3.14.5</t>
  </si>
  <si>
    <t>If yes. Further details are available in Tab F</t>
  </si>
  <si>
    <t>G.3.14.6</t>
  </si>
  <si>
    <t>G.3.14.7</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</si>
  <si>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</si>
  <si>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</si>
  <si>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</si>
  <si>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</si>
  <si>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</si>
  <si>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</si>
  <si>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</si>
  <si>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</si>
  <si>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</si>
  <si>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</si>
  <si>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</si>
  <si>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</si>
  <si>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</si>
  <si>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</si>
  <si>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</si>
  <si>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</si>
  <si>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</si>
  <si>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</si>
  <si>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</si>
  <si>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</si>
  <si>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</si>
  <si>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</si>
  <si>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</si>
  <si>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</si>
  <si>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</si>
  <si>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</si>
  <si>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</si>
  <si>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</si>
  <si>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</si>
  <si>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</si>
  <si>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</si>
  <si>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</si>
  <si>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</si>
  <si>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</si>
  <si>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</si>
  <si>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</si>
  <si>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</si>
  <si>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</si>
  <si>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G.4.1.1</t>
  </si>
  <si>
    <t>G.4.1.2</t>
  </si>
  <si>
    <t>G.4.1.3</t>
  </si>
  <si>
    <t>Residential Mortgage Pandbrief Programme (bnpparibasfortis.com)</t>
  </si>
  <si>
    <t>G.4.1.4</t>
  </si>
  <si>
    <t>43 for Mortgage Assets</t>
  </si>
  <si>
    <t>G.4.1.5</t>
  </si>
  <si>
    <t>G.4.1.6</t>
  </si>
  <si>
    <t>186 for Residential Mortgage Assets</t>
  </si>
  <si>
    <t>G.4.1.7</t>
  </si>
  <si>
    <t>link to Glossary HG.1.15</t>
  </si>
  <si>
    <t>G.4.1.8</t>
  </si>
  <si>
    <t>149 for Mortgage Assets</t>
  </si>
  <si>
    <t>G.4.1.9</t>
  </si>
  <si>
    <t>G.4.1.10</t>
  </si>
  <si>
    <t>G.4.1.11</t>
  </si>
  <si>
    <t>G.4.1.12</t>
  </si>
  <si>
    <t>G.4.1.13</t>
  </si>
  <si>
    <t>215 LTV Residential Mortgage</t>
  </si>
  <si>
    <t>G.4.1.14</t>
  </si>
  <si>
    <t>230 Derivatives and Swaps</t>
  </si>
  <si>
    <t>G.4.1.15</t>
  </si>
  <si>
    <t>18 for Harmonised Glossary</t>
  </si>
  <si>
    <t>G.4.1.16</t>
  </si>
  <si>
    <t>G.4.1.17</t>
  </si>
  <si>
    <t>G.4.1.18</t>
  </si>
  <si>
    <t>link to Glossary HG 1.7</t>
  </si>
  <si>
    <t>G.4.1.19</t>
  </si>
  <si>
    <t>G.4.1.20</t>
  </si>
  <si>
    <t>179 for Mortgage Assets</t>
  </si>
  <si>
    <t>OG.4.1.1</t>
  </si>
  <si>
    <t>OG.4.1.2</t>
  </si>
  <si>
    <t>OG.4.1.3</t>
  </si>
  <si>
    <t>5. References to Capital Requirements Regulation (CRR) 129(1)</t>
  </si>
  <si>
    <t>G.5.1.1</t>
  </si>
  <si>
    <t>Exposure to credit institute credit quality step 1</t>
  </si>
  <si>
    <t>G.5.1.2</t>
  </si>
  <si>
    <t>Exposure to credit institute credit quality step 2</t>
  </si>
  <si>
    <t>G.5.1.3</t>
  </si>
  <si>
    <t>Exposure to credit institute credit quality step 3</t>
  </si>
  <si>
    <t>OG.5.1.1</t>
  </si>
  <si>
    <t>OG.5.1.2</t>
  </si>
  <si>
    <t>OG.5.1.3</t>
  </si>
  <si>
    <t>OG.5.1.4</t>
  </si>
  <si>
    <t>6. Other relevant information</t>
  </si>
  <si>
    <t>1. Optional information e.g. Rating triggers</t>
  </si>
  <si>
    <t>OG.6.1.1</t>
  </si>
  <si>
    <t>OG.6.1.2</t>
  </si>
  <si>
    <t>OG.6.1.3</t>
  </si>
  <si>
    <t xml:space="preserve">Cash Manager </t>
  </si>
  <si>
    <t>OG.6.1.4</t>
  </si>
  <si>
    <t>Account Bank</t>
  </si>
  <si>
    <t>OG.6.1.5</t>
  </si>
  <si>
    <t>Stand-by Account Bank</t>
  </si>
  <si>
    <t>OG.6.1.6</t>
  </si>
  <si>
    <t>OG.6.1.7</t>
  </si>
  <si>
    <t xml:space="preserve">Interest Rate Swap Provider </t>
  </si>
  <si>
    <t>OG.6.1.8</t>
  </si>
  <si>
    <t xml:space="preserve">Covered Bond Swap Provider </t>
  </si>
  <si>
    <t>OG.6.1.9</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</si>
  <si>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</si>
  <si>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</si>
  <si>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</si>
  <si>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</si>
  <si>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</si>
  <si>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</si>
  <si>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</si>
  <si>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</si>
  <si>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</si>
  <si>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</si>
  <si>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</si>
  <si>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</si>
  <si>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</si>
  <si>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</si>
  <si>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</si>
  <si>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</si>
  <si>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</si>
  <si>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</si>
  <si>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</si>
  <si>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</si>
  <si>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</si>
  <si>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</si>
  <si>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</si>
  <si>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</si>
  <si>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</si>
  <si>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</si>
  <si>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</si>
  <si>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</si>
  <si>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</si>
  <si>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</si>
  <si>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</si>
  <si>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</si>
  <si>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</si>
  <si>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</si>
  <si>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</si>
  <si>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</si>
  <si>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</si>
  <si>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</si>
  <si>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</si>
  <si>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</si>
  <si>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</si>
  <si>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</si>
  <si>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</si>
  <si>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</si>
  <si>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</si>
  <si>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</si>
  <si>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</si>
  <si>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</si>
  <si>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</si>
  <si>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</si>
  <si>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</si>
  <si>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</si>
  <si>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o/w Forest &amp; Agriculture</t>
  </si>
  <si>
    <t>OM.7.1.3</t>
  </si>
  <si>
    <t>OM.7.1.4</t>
  </si>
  <si>
    <t>OM.7.1.5</t>
  </si>
  <si>
    <t>OM.7.1.6</t>
  </si>
  <si>
    <t>OM.7.1.7</t>
  </si>
  <si>
    <t>OM.7.1.8</t>
  </si>
  <si>
    <t>OM.7.1.9</t>
  </si>
  <si>
    <t>OM.7.1.10</t>
  </si>
  <si>
    <t>2. General Information</t>
  </si>
  <si>
    <t>Residential Loans</t>
  </si>
  <si>
    <t>Commercial Loans</t>
  </si>
  <si>
    <t>Total Mortgages</t>
  </si>
  <si>
    <t>M.7.2.1</t>
  </si>
  <si>
    <t>Number of mortgage loans</t>
  </si>
  <si>
    <t>OM.7.2.1</t>
  </si>
  <si>
    <t>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</si>
  <si>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</si>
  <si>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</si>
  <si>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</si>
  <si>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</si>
  <si>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</si>
  <si>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</si>
  <si>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</si>
  <si>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</si>
  <si>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</si>
  <si>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</si>
  <si>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</si>
  <si>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</si>
  <si>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</si>
  <si>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</si>
  <si>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</si>
  <si>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</si>
  <si>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</si>
  <si>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</si>
  <si>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</si>
  <si>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</si>
  <si>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</si>
  <si>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</si>
  <si>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</si>
  <si>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</si>
  <si>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</si>
  <si>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</si>
  <si>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</si>
  <si>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</si>
  <si>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</si>
  <si>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</si>
  <si>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</si>
  <si>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</si>
  <si>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</si>
  <si>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</si>
  <si>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</si>
  <si>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</si>
  <si>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</si>
  <si>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</si>
  <si>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</si>
  <si>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</si>
  <si>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</si>
  <si>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</si>
  <si>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</si>
  <si>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</si>
  <si>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</si>
  <si>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</si>
  <si>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</si>
  <si>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</si>
  <si>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</si>
  <si>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Italy</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</si>
  <si>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</si>
  <si>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</si>
  <si>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</si>
  <si>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</si>
  <si>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</si>
  <si>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</si>
  <si>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</si>
  <si>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</si>
  <si>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</si>
  <si>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</si>
  <si>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</si>
  <si>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</si>
  <si>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</si>
  <si>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</si>
  <si>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</si>
  <si>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</si>
  <si>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</si>
  <si>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</si>
  <si>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</si>
  <si>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</si>
  <si>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</si>
  <si>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Sweden</t>
  </si>
  <si>
    <t>M.7.4.29</t>
  </si>
  <si>
    <t>M.7.4.30</t>
  </si>
  <si>
    <t>Iceland</t>
  </si>
  <si>
    <t>M.7.4.31</t>
  </si>
  <si>
    <t>Liechtenstein</t>
  </si>
  <si>
    <t>M.7.4.32</t>
  </si>
  <si>
    <t>Norway</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</si>
  <si>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</si>
  <si>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</si>
  <si>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</si>
  <si>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</si>
  <si>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</si>
  <si>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</si>
  <si>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</si>
  <si>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</si>
  <si>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</si>
  <si>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</si>
  <si>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</si>
  <si>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</si>
  <si>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</si>
  <si>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</si>
  <si>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</si>
  <si>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</si>
  <si>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</si>
  <si>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</si>
  <si>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</si>
  <si>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</si>
  <si>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</si>
  <si>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</si>
  <si>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</si>
  <si>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Antwerpen</t>
  </si>
  <si>
    <t>M.7.5.2</t>
  </si>
  <si>
    <t>Vlaams-Brabant</t>
  </si>
  <si>
    <t>M.7.5.3</t>
  </si>
  <si>
    <t>Oost-Vlaanderen</t>
  </si>
  <si>
    <t>M.7.5.4</t>
  </si>
  <si>
    <t>Brussels</t>
  </si>
  <si>
    <t>M.7.5.5</t>
  </si>
  <si>
    <t>West-Vlaanderen</t>
  </si>
  <si>
    <t>M.7.5.6</t>
  </si>
  <si>
    <t>Limburg</t>
  </si>
  <si>
    <t>M.7.5.7</t>
  </si>
  <si>
    <t>Liège</t>
  </si>
  <si>
    <t>M.7.5.8</t>
  </si>
  <si>
    <t>Hainaut</t>
  </si>
  <si>
    <t>M.7.5.9</t>
  </si>
  <si>
    <t>Brabant Wallon</t>
  </si>
  <si>
    <t>M.7.5.10</t>
  </si>
  <si>
    <t>Namur</t>
  </si>
  <si>
    <t>M.7.5.11</t>
  </si>
  <si>
    <t>M.7.5.12</t>
  </si>
  <si>
    <t>M.7.5.13</t>
  </si>
  <si>
    <t>TBC at a country level</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</si>
  <si>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</si>
  <si>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</si>
  <si>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</si>
  <si>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</si>
  <si>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</si>
  <si>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</si>
  <si>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</si>
  <si>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</si>
  <si>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</si>
  <si>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</si>
  <si>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</si>
  <si>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</si>
  <si>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</si>
  <si>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</si>
  <si>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</si>
  <si>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</si>
  <si>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</si>
  <si>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</si>
  <si>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</si>
  <si>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</si>
  <si>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</si>
  <si>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</si>
  <si>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</si>
  <si>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</si>
  <si>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</si>
  <si>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</si>
  <si>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</si>
  <si>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</si>
  <si>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</si>
  <si>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</si>
  <si>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</si>
  <si>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</si>
  <si>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</si>
  <si>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</si>
  <si>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</si>
  <si>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</si>
  <si>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</si>
  <si>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</si>
  <si>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</si>
  <si>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</si>
  <si>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</si>
  <si>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</si>
  <si>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</si>
  <si>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</si>
  <si>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</si>
  <si>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</si>
  <si>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M.7.8.3</t>
  </si>
  <si>
    <t>M.7.8.4</t>
  </si>
  <si>
    <t>M.7.8.5</t>
  </si>
  <si>
    <t>OM.7.8.1</t>
  </si>
  <si>
    <t>OM.7.8.2</t>
  </si>
  <si>
    <t>OM.7.8.3</t>
  </si>
  <si>
    <t>OM.7.8.4</t>
  </si>
  <si>
    <t>9. Non-Performing Loans (NPLs)</t>
  </si>
  <si>
    <t>M.7.9.1</t>
  </si>
  <si>
    <t>M.7.9.2</t>
  </si>
  <si>
    <t>Defaulted Loans pursuant Art 178 CRR</t>
  </si>
  <si>
    <t>OM.7.9.1</t>
  </si>
  <si>
    <t>OM.7.9.2</t>
  </si>
  <si>
    <t>OM.7.9.3</t>
  </si>
  <si>
    <t>10. Loan Size Information</t>
  </si>
  <si>
    <t>Nominal</t>
  </si>
  <si>
    <t>Number of Loans</t>
  </si>
  <si>
    <t>% No. of Loans</t>
  </si>
  <si>
    <t>M.7A.10.1</t>
  </si>
  <si>
    <t>Average loan size (000s)</t>
  </si>
  <si>
    <t>By buckets (mn):</t>
  </si>
  <si>
    <t>M.7A.10.2</t>
  </si>
  <si>
    <t>&lt;=100K</t>
  </si>
  <si>
    <t>M.7A.10.3</t>
  </si>
  <si>
    <t>&gt;100K and &lt;=200K</t>
  </si>
  <si>
    <t>M.7A.10.4</t>
  </si>
  <si>
    <t>&gt;200K and &lt;=300K</t>
  </si>
  <si>
    <t>M.7A.10.5</t>
  </si>
  <si>
    <t>&gt;300K and &lt;=400K</t>
  </si>
  <si>
    <t>M.7A.10.6</t>
  </si>
  <si>
    <t>&gt;400K</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</si>
  <si>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</si>
  <si>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</si>
  <si>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</si>
  <si>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</si>
  <si>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</si>
  <si>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</si>
  <si>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</si>
  <si>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</si>
  <si>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</si>
  <si>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</si>
  <si>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</si>
  <si>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</si>
  <si>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</si>
  <si>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</si>
  <si>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</si>
  <si>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</si>
  <si>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</si>
  <si>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</si>
  <si>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</si>
  <si>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</si>
  <si>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</si>
  <si>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</si>
  <si>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</si>
  <si>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</si>
  <si>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</si>
  <si>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</si>
  <si>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</si>
  <si>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</si>
  <si>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</si>
  <si>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</si>
  <si>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</si>
  <si>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</si>
  <si>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</si>
  <si>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</si>
  <si>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</si>
  <si>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</si>
  <si>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</si>
  <si>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</si>
  <si>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</si>
  <si>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</si>
  <si>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</si>
  <si>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</si>
  <si>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</si>
  <si>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</si>
  <si>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</si>
  <si>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</si>
  <si>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</si>
  <si>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</si>
  <si>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</si>
  <si>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</si>
  <si>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</si>
  <si>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</si>
  <si>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</si>
  <si>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</si>
  <si>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</si>
  <si>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</si>
  <si>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</si>
  <si>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</si>
  <si>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</si>
  <si>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</si>
  <si>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</si>
  <si>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</si>
  <si>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</si>
  <si>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</si>
  <si>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</si>
  <si>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</si>
  <si>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</si>
  <si>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</si>
  <si>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</si>
  <si>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</si>
  <si>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</si>
  <si>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</si>
  <si>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</si>
  <si>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</si>
  <si>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</si>
  <si>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</si>
  <si>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</si>
  <si>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</si>
  <si>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Owner-occupied</t>
  </si>
  <si>
    <t>M.7A.13.2</t>
  </si>
  <si>
    <t>Second home/Holiday houses</t>
  </si>
  <si>
    <t>M.7A.13.3</t>
  </si>
  <si>
    <t>Buy-to-let/Non-owner occupied</t>
  </si>
  <si>
    <t>M.7A.13.4</t>
  </si>
  <si>
    <t>Subsidised housing</t>
  </si>
  <si>
    <t>M.7A.13.5</t>
  </si>
  <si>
    <t>Agricultural</t>
  </si>
  <si>
    <t>M.7A.13.6</t>
  </si>
  <si>
    <t>Other/No data</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</si>
  <si>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</si>
  <si>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</si>
  <si>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</si>
  <si>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</si>
  <si>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</si>
  <si>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</si>
  <si>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</si>
  <si>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</si>
  <si>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</si>
  <si>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</si>
  <si>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</si>
  <si>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</si>
  <si>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</si>
  <si>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</si>
  <si>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</si>
  <si>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M.7A.14.1</t>
  </si>
  <si>
    <t>1st lien / No prior ranks</t>
  </si>
  <si>
    <t>M.7A.14.2</t>
  </si>
  <si>
    <t>Guaranteed</t>
  </si>
  <si>
    <t>M.7A.14.3</t>
  </si>
  <si>
    <t>OM.7A.14.1</t>
  </si>
  <si>
    <t>OM.7A.14.2</t>
  </si>
  <si>
    <t>OM.7A.14.3</t>
  </si>
  <si>
    <t>OM.7A.14.4</t>
  </si>
  <si>
    <t>OM.7A.14.5</t>
  </si>
  <si>
    <t>B1. Harmonised Transparency Template - Mortgage Assets</t>
  </si>
  <si>
    <t>1.  Additional information on the programme</t>
  </si>
  <si>
    <t>2.  Additional information on the swaps</t>
  </si>
  <si>
    <t>3.  Additional information on the asset distribution</t>
  </si>
  <si>
    <t>Transaction Counterparties</t>
  </si>
  <si>
    <t>Name</t>
  </si>
  <si>
    <t>E.1.1.1</t>
  </si>
  <si>
    <t>Sponsor (if applicable)</t>
  </si>
  <si>
    <t>E.1.1.2</t>
  </si>
  <si>
    <t xml:space="preserve">Servicer </t>
  </si>
  <si>
    <t>BNP Paribas Fortis</t>
  </si>
  <si>
    <t>KGCEPHLVVKVRZYO1T647</t>
  </si>
  <si>
    <t>E.1.1.3</t>
  </si>
  <si>
    <t>Back-up servicer</t>
  </si>
  <si>
    <t>E.1.1.4</t>
  </si>
  <si>
    <t>BUS facilitator</t>
  </si>
  <si>
    <t>E.1.1.5</t>
  </si>
  <si>
    <t xml:space="preserve">Cash manager </t>
  </si>
  <si>
    <t>E.1.1.6</t>
  </si>
  <si>
    <t>Back-up cash manager</t>
  </si>
  <si>
    <t>E.1.1.7</t>
  </si>
  <si>
    <t>Account bank</t>
  </si>
  <si>
    <t>E.1.1.8</t>
  </si>
  <si>
    <t>Standby account bank</t>
  </si>
  <si>
    <t>E.1.1.9</t>
  </si>
  <si>
    <t>Account bank guarantor</t>
  </si>
  <si>
    <t>E.1.1.10</t>
  </si>
  <si>
    <t>Trustee</t>
  </si>
  <si>
    <t>Stichting BNPP Fortis Pfandbriefe Representative</t>
  </si>
  <si>
    <t>E.1.1.11</t>
  </si>
  <si>
    <t>Cover Pool Monitor</t>
  </si>
  <si>
    <t>David De Schacht &amp; Jurgen De Raedemaeker</t>
  </si>
  <si>
    <t>OE.1.1.1</t>
  </si>
  <si>
    <t>OE.1.1.2</t>
  </si>
  <si>
    <t>OE.1.1.3</t>
  </si>
  <si>
    <t>OE.1.1.4</t>
  </si>
  <si>
    <t>OE.1.1.5</t>
  </si>
  <si>
    <t>OE.1.1.6</t>
  </si>
  <si>
    <t>OE.1.1.7</t>
  </si>
  <si>
    <t>OE.1.1.8</t>
  </si>
  <si>
    <t>Swap Counterparties</t>
  </si>
  <si>
    <t>Guarantor (if applicable)</t>
  </si>
  <si>
    <t>Type of Swap</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</si>
  <si>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</si>
  <si>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</si>
  <si>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</si>
  <si>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</si>
  <si>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</si>
  <si>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</si>
  <si>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</si>
  <si>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</si>
  <si>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</si>
  <si>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</si>
  <si>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</si>
  <si>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</si>
  <si>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</si>
  <si>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</si>
  <si>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</si>
  <si>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</si>
  <si>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</si>
  <si>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</si>
  <si>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</si>
  <si>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</si>
  <si>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</si>
  <si>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</si>
  <si>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</si>
  <si>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</si>
  <si>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</si>
  <si>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OE.2.1.1</t>
  </si>
  <si>
    <t>OE.2.1.2</t>
  </si>
  <si>
    <t>OE.2.1.3</t>
  </si>
  <si>
    <t>OE.2.1.4</t>
  </si>
  <si>
    <t>OE.2.1.5</t>
  </si>
  <si>
    <t>OE.2.1.6</t>
  </si>
  <si>
    <t>OE.2.1.7</t>
  </si>
  <si>
    <t>OE.2.1.8</t>
  </si>
  <si>
    <t>OE.2.1.9</t>
  </si>
  <si>
    <t>OE.2.1.10</t>
  </si>
  <si>
    <t>OE.2.1.11</t>
  </si>
  <si>
    <t>OE.2.1.12</t>
  </si>
  <si>
    <t>OE.2.1.13</t>
  </si>
  <si>
    <t>1. General Information</t>
  </si>
  <si>
    <t>Total Assets</t>
  </si>
  <si>
    <t>E.3.1.1</t>
  </si>
  <si>
    <t>Weighted Average Seasoning (years)</t>
  </si>
  <si>
    <t>E.3.1.2</t>
  </si>
  <si>
    <t>OE.3.1.1</t>
  </si>
  <si>
    <t>OE.3.1.2</t>
  </si>
  <si>
    <t>OE.3.1.3</t>
  </si>
  <si>
    <t>OE.3.1.4</t>
  </si>
  <si>
    <t>2. Arrears</t>
  </si>
  <si>
    <t>% Public Sector Assets</t>
  </si>
  <si>
    <t>% Shipping Loans</t>
  </si>
  <si>
    <t>% Total Loans</t>
  </si>
  <si>
    <t>E.3.2.1</t>
  </si>
  <si>
    <t>E.3.2.2</t>
  </si>
  <si>
    <t>30-&lt;60 days</t>
  </si>
  <si>
    <t>E.3.2.3</t>
  </si>
  <si>
    <t>60-&lt;90 days</t>
  </si>
  <si>
    <t>E.3.2.4</t>
  </si>
  <si>
    <t>90-&lt;180 days</t>
  </si>
  <si>
    <t>E.3.2.5</t>
  </si>
  <si>
    <t>&gt;= 180 days</t>
  </si>
  <si>
    <t>OE.3.2.1</t>
  </si>
  <si>
    <t>OE.3.2.2</t>
  </si>
  <si>
    <t>OE.3.2.3</t>
  </si>
  <si>
    <t>OE.3.2.4</t>
  </si>
  <si>
    <t>Head of ALM Treasury</t>
  </si>
  <si>
    <t>BORCHANI Tarak</t>
  </si>
  <si>
    <t>+32 460 25 32 60</t>
  </si>
  <si>
    <t>tarak.borchani@bnpparibasfortis.com</t>
  </si>
  <si>
    <t>Asset Based Funding</t>
  </si>
  <si>
    <t>VERVAEKE Johan</t>
  </si>
  <si>
    <t>+32 2 565 66 74</t>
  </si>
  <si>
    <t>johan.vervaeke@bnpparibasfortis.com</t>
  </si>
  <si>
    <t>Asset Based Solutions  (cover pool and management)</t>
  </si>
  <si>
    <t>MEESTER Oscar</t>
  </si>
  <si>
    <t>+ 32 2 565 32 91</t>
  </si>
  <si>
    <t>oscar.meester@bnpparibasfortis.com</t>
  </si>
  <si>
    <t>Website</t>
  </si>
  <si>
    <t>https://www.bnpparibasfortis.com/</t>
  </si>
  <si>
    <t>Remark</t>
  </si>
  <si>
    <t xml:space="preserve">The investor report is provided in pdf and excel-format. </t>
  </si>
  <si>
    <t xml:space="preserve">The excel-format has been provided for information purposes only and in case </t>
  </si>
  <si>
    <t>of contradiction between the pdf and excel-format, the pdf-format will prevail.</t>
  </si>
  <si>
    <t>EUR 10 Billion Mortgage Pandbrieven Programme</t>
  </si>
  <si>
    <t>Reporting Date</t>
  </si>
  <si>
    <t>Contact Details:</t>
  </si>
  <si>
    <t>Series</t>
  </si>
  <si>
    <t>ISIN</t>
  </si>
  <si>
    <t>Amount</t>
  </si>
  <si>
    <t>Issue Date</t>
  </si>
  <si>
    <t>Maturity Date</t>
  </si>
  <si>
    <t>Currency</t>
  </si>
  <si>
    <t>Coupon Type</t>
  </si>
  <si>
    <t>Coupon</t>
  </si>
  <si>
    <t>Day Count</t>
  </si>
  <si>
    <t>Next Interest Payment Date</t>
  </si>
  <si>
    <t>Remaining Average Life *</t>
  </si>
  <si>
    <t>BD@150169</t>
  </si>
  <si>
    <t>BE0002586643</t>
  </si>
  <si>
    <t>Fixed</t>
  </si>
  <si>
    <t>NACT</t>
  </si>
  <si>
    <t>22/03/2027</t>
  </si>
  <si>
    <t>BD@258179</t>
  </si>
  <si>
    <t>BE0002974559</t>
  </si>
  <si>
    <t>30/10/2026</t>
  </si>
  <si>
    <t>Extended Maturity Date</t>
  </si>
  <si>
    <t>22/03/2029</t>
  </si>
  <si>
    <t>30/10/2029</t>
  </si>
  <si>
    <t>Covered Bond Emmission</t>
  </si>
  <si>
    <t>Outstanding Series</t>
  </si>
  <si>
    <t>Totals</t>
  </si>
  <si>
    <t>Total Outstanding (in EUR):</t>
  </si>
  <si>
    <t>Current Weighted Average Fixed Coupon:</t>
  </si>
  <si>
    <t>Weighted Average Remaining Average Life*</t>
  </si>
  <si>
    <t>* At Reporting Date until Maturity Date</t>
  </si>
  <si>
    <t>Rating Agency</t>
  </si>
  <si>
    <t>Long Term Rating</t>
  </si>
  <si>
    <t>Outlook</t>
  </si>
  <si>
    <t>Short Term Rating</t>
  </si>
  <si>
    <t>Fitch</t>
  </si>
  <si>
    <t>AA-</t>
  </si>
  <si>
    <t>stable</t>
  </si>
  <si>
    <t>F1+</t>
  </si>
  <si>
    <t>Moody's</t>
  </si>
  <si>
    <t>A3</t>
  </si>
  <si>
    <t>P-2</t>
  </si>
  <si>
    <t>Standard and Poor's</t>
  </si>
  <si>
    <t>A+</t>
  </si>
  <si>
    <t>A-1</t>
  </si>
  <si>
    <t>NR</t>
  </si>
  <si>
    <t>Aaa</t>
  </si>
  <si>
    <t>AAA</t>
  </si>
  <si>
    <t>Ratings</t>
  </si>
  <si>
    <t>1. BNP Paribas Fortis Bank Senior Unsecured Ratings</t>
  </si>
  <si>
    <t>2. BNP Parisbas Fortis Mortgage Pandbrieven Ratings</t>
  </si>
  <si>
    <t>Outstanding Mortgage Pandbrieven</t>
  </si>
  <si>
    <t>(I)</t>
  </si>
  <si>
    <t>Nominal Balance Residential Mortgage Loans</t>
  </si>
  <si>
    <t>(II)</t>
  </si>
  <si>
    <t>Nominal Balance Public Finance Exposures</t>
  </si>
  <si>
    <t>(III)</t>
  </si>
  <si>
    <t>Nominal Balance Financial Institution Exposures</t>
  </si>
  <si>
    <t>(IV)</t>
  </si>
  <si>
    <t>Nominal OC Level [(II)+(III)+(IV)]/(I)-1</t>
  </si>
  <si>
    <t>Value of the Residential Loans (as defined in Royal Decree Art 6 Paraf 1)</t>
  </si>
  <si>
    <t>(V)</t>
  </si>
  <si>
    <t>Ratio Value of Resid. Mortgage Loans / Mortgage Pandbrieven Issued (V) / (I)</t>
  </si>
  <si>
    <t>Limit</t>
  </si>
  <si>
    <t>&gt; &gt; &gt; Cover Test Royal Decree Art 5 Paraf 1</t>
  </si>
  <si>
    <t>Passed</t>
  </si>
  <si>
    <t>85%</t>
  </si>
  <si>
    <t>Value of Public Finance Exposures (definition Royal Decree)</t>
  </si>
  <si>
    <t>(VI)</t>
  </si>
  <si>
    <t>Value of Financial Institution Exposures (definition Royal Decree)</t>
  </si>
  <si>
    <t>(VII)</t>
  </si>
  <si>
    <t>Principal Used for covering Interest in the 'Interest and Principal Coverage Test'</t>
  </si>
  <si>
    <t>(VIIBis)</t>
  </si>
  <si>
    <t>Ratio Value All Cover Assets / Mortgage Pandbrieven Issued [V+VI+VII+VIIBis]/I</t>
  </si>
  <si>
    <t>&gt; &gt; &gt; Cover Test Royal Decree Art 5 Paraf 2</t>
  </si>
  <si>
    <t>105%</t>
  </si>
  <si>
    <t>Interest Proceeds Cover Assets</t>
  </si>
  <si>
    <t>(VIII)</t>
  </si>
  <si>
    <t>Total Interest Proceeds Residential Mortgage Loans</t>
  </si>
  <si>
    <t>Total Interest Proceeds Public Finance Exposures</t>
  </si>
  <si>
    <t>Total Interest Proceeds  Financial Institution Exposures</t>
  </si>
  <si>
    <t>Impact Derivatives</t>
  </si>
  <si>
    <t>Principal Proceeds Cover Assets</t>
  </si>
  <si>
    <t>(IX)</t>
  </si>
  <si>
    <t>Total Principal Proceeds Public Finance Exposures</t>
  </si>
  <si>
    <t>Total Principal Proceeds Financial Institution Exposures</t>
  </si>
  <si>
    <t>Interest Requirement Covered Bonds</t>
  </si>
  <si>
    <t>(X)</t>
  </si>
  <si>
    <t>Costs, Fees and expenses Covered Bonds</t>
  </si>
  <si>
    <t>(XI)</t>
  </si>
  <si>
    <t>Principal Requirement Covered Bonds</t>
  </si>
  <si>
    <t>(XII)</t>
  </si>
  <si>
    <t>Total Surplus (+) / Deficit (-)  (VIII)+(IX)-(X)-(XI)-(XII)</t>
  </si>
  <si>
    <t>&gt; &gt; &gt; Cover Test Royal Decree Art 5 paraf 3</t>
  </si>
  <si>
    <t>Cumulative Cash Inflow Next 180 Days</t>
  </si>
  <si>
    <t>(XIII)</t>
  </si>
  <si>
    <t>Cumulative Cash Outflow Next 180 Days</t>
  </si>
  <si>
    <t>(XIV)</t>
  </si>
  <si>
    <t>Liquidity Surplus (+) / Deficit (-) (XIII)+(XIV)</t>
  </si>
  <si>
    <t>&gt; &gt; &gt; Liquidity Test Royal Decree Art 7 paraf 1</t>
  </si>
  <si>
    <t>MtM Liquid Bonds</t>
  </si>
  <si>
    <t>(XV)</t>
  </si>
  <si>
    <t>Interest Payable on Mortgage Pandbrieven next 3 months</t>
  </si>
  <si>
    <t>(XVI)</t>
  </si>
  <si>
    <t>Excess Coverage Interest Mortgage Pandbrieven by Liquid Bonds (XV)-(XVI)</t>
  </si>
  <si>
    <t>(XVII)</t>
  </si>
  <si>
    <t>Test Summary</t>
  </si>
  <si>
    <t>(all amounts in EUR unless stated otherwise)</t>
  </si>
  <si>
    <t>1. Outstanding Mortgage Pandbrieven and Cover Assets</t>
  </si>
  <si>
    <t>2. Residential Mortgage Loans Cover Test</t>
  </si>
  <si>
    <t>3. Total Asset Cover Test</t>
  </si>
  <si>
    <t>4. Interest and Principal Coverage Test</t>
  </si>
  <si>
    <t>5. Liquidity Tests</t>
  </si>
  <si>
    <t>Outstanding Balance of Residential Mortgage Loans at the Cut-off Date</t>
  </si>
  <si>
    <t>Principal Redemptions between Cut-off Date and Maturity</t>
  </si>
  <si>
    <t>Interest Payments between Cut-off Date and Maturity Date</t>
  </si>
  <si>
    <t>Number of loans</t>
  </si>
  <si>
    <t>Average Outstanding Balance per borrower</t>
  </si>
  <si>
    <t>Average Outstanding Balance per loan</t>
  </si>
  <si>
    <t>Weighted average Current Loan to Current Value</t>
  </si>
  <si>
    <t>Weighted average Current Loan to Original Value</t>
  </si>
  <si>
    <t>Weighted average seasoning (in Years)</t>
  </si>
  <si>
    <t>Weighted average remaining maturity (in years, at 0% CPR)</t>
  </si>
  <si>
    <t>Weighted average initial maturity (in years, at 0% CPR)</t>
  </si>
  <si>
    <t>Percentage of Fixed Rate Loans</t>
  </si>
  <si>
    <t>Percentage of Variable Rate Loans</t>
  </si>
  <si>
    <t>Weighted average interest rate</t>
  </si>
  <si>
    <t>Weighted average interest rate Fixed Rate Loans</t>
  </si>
  <si>
    <t>Weighted average interest rate Variable Rate Loans</t>
  </si>
  <si>
    <t>Weighted Remaining average life (in years, at 0% CPR)</t>
  </si>
  <si>
    <t>Weighted Remaining average life to interest reset (in years, at 0% CPR)</t>
  </si>
  <si>
    <t>% Construction Loans</t>
  </si>
  <si>
    <t>Registered Cash Proceeds under the Residential Mortgage Loans</t>
  </si>
  <si>
    <t>BE0000337460</t>
  </si>
  <si>
    <t>BE0000345547</t>
  </si>
  <si>
    <t>BE0000349580</t>
  </si>
  <si>
    <t>BE0000352618</t>
  </si>
  <si>
    <t>Kingdom of Belgium</t>
  </si>
  <si>
    <t>BGB 1 22/06/2026</t>
  </si>
  <si>
    <t>BGB 0.8 22/06/2028</t>
  </si>
  <si>
    <t>BGB 0.1 22/06/2030</t>
  </si>
  <si>
    <t>BGB 0 22/10/2031</t>
  </si>
  <si>
    <t>Nominal Amount</t>
  </si>
  <si>
    <t>F</t>
  </si>
  <si>
    <t>Standar &amp; Poor's Rating</t>
  </si>
  <si>
    <t>AA</t>
  </si>
  <si>
    <t>Fitch Rating</t>
  </si>
  <si>
    <t>Moody's Rating</t>
  </si>
  <si>
    <t>Aa3</t>
  </si>
  <si>
    <t>Cover Pool Summary</t>
  </si>
  <si>
    <t>(All Amounts are in Euro)</t>
  </si>
  <si>
    <t>Portfolio Cut-off Date</t>
  </si>
  <si>
    <t>1. Residential Mortgage Loans</t>
  </si>
  <si>
    <t>See Stratification Tables Mortgages for more details</t>
  </si>
  <si>
    <t>2. Registered Cash</t>
  </si>
  <si>
    <t>3. Public Sector Exposure (Liquid Bond Positions)</t>
  </si>
  <si>
    <t>4. Derivatives</t>
  </si>
  <si>
    <t>None</t>
  </si>
  <si>
    <t>5. Prepayments Last Calendar Month</t>
  </si>
  <si>
    <t>In EUR</t>
  </si>
  <si>
    <t>In %</t>
  </si>
  <si>
    <t>In number of loans</t>
  </si>
  <si>
    <t>In Years</t>
  </si>
  <si>
    <t>&lt;=1</t>
  </si>
  <si>
    <t>&gt;1 and &lt;=2</t>
  </si>
  <si>
    <t>&gt;2 and &lt;=3</t>
  </si>
  <si>
    <t>&gt;3 and &lt;=4</t>
  </si>
  <si>
    <t>&gt;4 and &lt;=5</t>
  </si>
  <si>
    <t>&gt;5 and &lt;=6</t>
  </si>
  <si>
    <t>&gt;6 and &lt;=7</t>
  </si>
  <si>
    <t>&gt;7 and &lt;=8</t>
  </si>
  <si>
    <t>&gt;8 and &lt;=9</t>
  </si>
  <si>
    <t>&gt;9 and &lt;=10</t>
  </si>
  <si>
    <t>&gt;10 and &lt;=11</t>
  </si>
  <si>
    <t>&gt;11 and &lt;=12</t>
  </si>
  <si>
    <t>&gt;12 and &lt;=13</t>
  </si>
  <si>
    <t>&gt;13 and &lt;=14</t>
  </si>
  <si>
    <t>&gt;14 and &lt;=15</t>
  </si>
  <si>
    <t>&gt;15 and &lt;=16</t>
  </si>
  <si>
    <t>&gt;16 and &lt;=17</t>
  </si>
  <si>
    <t>&gt;17 and &lt;=18</t>
  </si>
  <si>
    <t>&gt;18 and &lt;=19</t>
  </si>
  <si>
    <t>&gt;19 and &lt;=20</t>
  </si>
  <si>
    <t>&gt;20 and &lt;=21</t>
  </si>
  <si>
    <t>&gt;21 and &lt;=22</t>
  </si>
  <si>
    <t>&gt;22 and &lt;=23</t>
  </si>
  <si>
    <t>&gt;23 and &lt;=24</t>
  </si>
  <si>
    <t>&lt;0</t>
  </si>
  <si>
    <t>&gt;24 and &lt;=25</t>
  </si>
  <si>
    <t>&gt;25 and &lt;=26</t>
  </si>
  <si>
    <t>&gt;26 and &lt;=27</t>
  </si>
  <si>
    <t>&gt;27 and &lt;=28</t>
  </si>
  <si>
    <t>&gt;28 and &lt;=29</t>
  </si>
  <si>
    <t>&gt;29 and &lt;=30</t>
  </si>
  <si>
    <t>&gt;30 and &lt;=31</t>
  </si>
  <si>
    <t>&gt;33 and &lt;=34</t>
  </si>
  <si>
    <t>&gt;39 and &lt;=40</t>
  </si>
  <si>
    <t>&gt;31 and &lt;=32</t>
  </si>
  <si>
    <t>Year</t>
  </si>
  <si>
    <t>In EUR * 1000</t>
  </si>
  <si>
    <t>In number of Borrowers</t>
  </si>
  <si>
    <t>&lt;=100</t>
  </si>
  <si>
    <t>&gt;100 and &lt;=200</t>
  </si>
  <si>
    <t>&gt;200 and &lt;=300</t>
  </si>
  <si>
    <t>&gt;300 and &lt;=400</t>
  </si>
  <si>
    <t>&gt;400</t>
  </si>
  <si>
    <t>0 - 0.5%</t>
  </si>
  <si>
    <t>0.5 - 1%</t>
  </si>
  <si>
    <t>1 - 1.5%</t>
  </si>
  <si>
    <t>1.5 - 2%</t>
  </si>
  <si>
    <t>2 - 2.5%</t>
  </si>
  <si>
    <t>2.5 - 3%</t>
  </si>
  <si>
    <t>3 - 3.5%</t>
  </si>
  <si>
    <t>3.5 - 4%</t>
  </si>
  <si>
    <t>4 - 4.5%</t>
  </si>
  <si>
    <t>4.5 - 5%</t>
  </si>
  <si>
    <t>5 - 5.5%</t>
  </si>
  <si>
    <t>5.5 - 6%</t>
  </si>
  <si>
    <t>6 - 6.5%</t>
  </si>
  <si>
    <t>7 - 7.5%</t>
  </si>
  <si>
    <t>Variable</t>
  </si>
  <si>
    <t>Variable With Cap</t>
  </si>
  <si>
    <t>2026</t>
  </si>
  <si>
    <t>2027</t>
  </si>
  <si>
    <t>2028</t>
  </si>
  <si>
    <t>2029</t>
  </si>
  <si>
    <t>2030</t>
  </si>
  <si>
    <t>2031</t>
  </si>
  <si>
    <t>2032</t>
  </si>
  <si>
    <t>2033</t>
  </si>
  <si>
    <t>2034</t>
  </si>
  <si>
    <t>2035</t>
  </si>
  <si>
    <t>2036</t>
  </si>
  <si>
    <t>2037</t>
  </si>
  <si>
    <t>2038</t>
  </si>
  <si>
    <t>2040</t>
  </si>
  <si>
    <t>Fixed To Maturity</t>
  </si>
  <si>
    <t>Monthly</t>
  </si>
  <si>
    <t>Annuity</t>
  </si>
  <si>
    <t>Interest only</t>
  </si>
  <si>
    <t>Linear</t>
  </si>
  <si>
    <t>0-10%</t>
  </si>
  <si>
    <t>11-20%</t>
  </si>
  <si>
    <t>21-30%</t>
  </si>
  <si>
    <t>31-40%</t>
  </si>
  <si>
    <t>41-50%</t>
  </si>
  <si>
    <t>51-60%</t>
  </si>
  <si>
    <t>61-70%</t>
  </si>
  <si>
    <t>71-80%</t>
  </si>
  <si>
    <t>81-90%</t>
  </si>
  <si>
    <t>91-100%</t>
  </si>
  <si>
    <t>101-110%</t>
  </si>
  <si>
    <t>111-120%</t>
  </si>
  <si>
    <t>&gt;120%</t>
  </si>
  <si>
    <t>1-20%</t>
  </si>
  <si>
    <t>21-40%</t>
  </si>
  <si>
    <t>41-60%</t>
  </si>
  <si>
    <t>61-80%</t>
  </si>
  <si>
    <t>81-100%</t>
  </si>
  <si>
    <t>101-120%</t>
  </si>
  <si>
    <t>121-140%</t>
  </si>
  <si>
    <t>141-160%</t>
  </si>
  <si>
    <t>161-180%</t>
  </si>
  <si>
    <t>181-200%</t>
  </si>
  <si>
    <t>201-300%</t>
  </si>
  <si>
    <t>301-400%</t>
  </si>
  <si>
    <t>401-500%</t>
  </si>
  <si>
    <t>&gt;500%</t>
  </si>
  <si>
    <t>&gt;=0 and &lt;=1</t>
  </si>
  <si>
    <t>In number of Properties</t>
  </si>
  <si>
    <t>Phase 1</t>
  </si>
  <si>
    <t>Phase 2</t>
  </si>
  <si>
    <t>Phase 3</t>
  </si>
  <si>
    <t>Straticifation Tables</t>
  </si>
  <si>
    <t>1. Geographic distribution</t>
  </si>
  <si>
    <t>2. Seasoning</t>
  </si>
  <si>
    <t>3. Remaining term to maturity</t>
  </si>
  <si>
    <t>4. Original term to maturity</t>
  </si>
  <si>
    <t>5. Origination Year</t>
  </si>
  <si>
    <t>6. Outstanding Loan Balance by Borrower</t>
  </si>
  <si>
    <t>7. Interest Rate</t>
  </si>
  <si>
    <t>8. Interest Rate Type</t>
  </si>
  <si>
    <t>9. Next Reset Date</t>
  </si>
  <si>
    <t>10. Interest Payment Frequency</t>
  </si>
  <si>
    <t>11. Repayment Type</t>
  </si>
  <si>
    <t>12. Current Loan to Current Value (LTV)</t>
  </si>
  <si>
    <t xml:space="preserve">13. Current Loan to Original Value (LTOV) </t>
  </si>
  <si>
    <t>14. Loan to Mortgage Inscription Ratio (LTM)</t>
  </si>
  <si>
    <t>15. Distribution of Average Life to Final Maturity (at 0% CPR)</t>
  </si>
  <si>
    <t>16. Distribution of Average Life To Interest Reset Date (at 0% CPR)</t>
  </si>
  <si>
    <t>17. Occupation Type (Based on Indexed Property Value)</t>
  </si>
  <si>
    <t>18. IFRS9 Norms</t>
  </si>
  <si>
    <t>Performing</t>
  </si>
  <si>
    <t>0 - 30 Days</t>
  </si>
  <si>
    <t>30 - 60 Days</t>
  </si>
  <si>
    <t>60 - 90 Days</t>
  </si>
  <si>
    <t>&gt; 90 Days</t>
  </si>
  <si>
    <t>Cover Pool Performance</t>
  </si>
  <si>
    <t xml:space="preserve">1. Delinquencies (at cut-off date)
</t>
  </si>
  <si>
    <t>Cutt-off</t>
  </si>
  <si>
    <t>Maturity</t>
  </si>
  <si>
    <t>Month</t>
  </si>
  <si>
    <t>Days</t>
  </si>
  <si>
    <t>Covered bonds</t>
  </si>
  <si>
    <t>CPR 0%</t>
  </si>
  <si>
    <t>CPR 2%</t>
  </si>
  <si>
    <t>CPR 5%</t>
  </si>
  <si>
    <t>CPR 10%</t>
  </si>
  <si>
    <t>Amortisation</t>
  </si>
  <si>
    <t>TIME</t>
  </si>
  <si>
    <t>LIABILITIES</t>
  </si>
  <si>
    <t>COVER LOAN ASSETS</t>
  </si>
  <si>
    <t>If you have any questions about this policy, the collection and use of your personal information or other privacy-specific concerns please contact us by clicking on Contact Us .</t>
  </si>
  <si>
    <t>7. CONTACT</t>
  </si>
  <si>
    <t>Any changes we may make to our privacy policy in the future will be posted on this page.</t>
  </si>
  <si>
    <t>6. CHANGES TO OUR PRIVACY POLICY</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</si>
  <si>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</si>
  <si>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</si>
  <si>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5. YOUR RIGHTS</t>
  </si>
  <si>
    <t>Where we have given you a password which enables you to access certain parts of the Site, you are responsible for keeping this password confidential. We ask you not to share your password with anyone.</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</si>
  <si>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</si>
  <si>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</si>
  <si>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4. SECURITY</t>
  </si>
  <si>
    <t>· Your personal information may also be processed by staff operating outside the EEA who work for us or for one of our processors for the same purposes as listed in paragraph 2 above. Such staff may be engaged in, among other things, the provision of support services.</t>
  </si>
  <si>
    <r>
      <t>· By submitting your personal information, you also agree that such information may be transferred to, and stored at, a destination outside the European Economic Area ("</t>
    </r>
    <r>
      <rPr>
        <b/>
        <sz val="13"/>
        <rFont val="Aptos Narrow"/>
        <family val="2"/>
        <scheme val="minor"/>
      </rPr>
      <t>EEA</t>
    </r>
    <r>
      <rPr>
        <sz val="13"/>
        <rFont val="Aptos Narrow"/>
        <family val="2"/>
        <scheme val="minor"/>
      </rPr>
      <t>"), whether or not an adequate level of protection in ensured for personal information in the country of reception.</t>
    </r>
  </si>
  <si>
    <t>· for direct marketing purposes (unless you object to such processing in accordance with paragraph 2 above).</t>
  </si>
  <si>
    <t>· in the case of any legitimate interest; and</t>
  </si>
  <si>
    <t>· if we are under a duty to disclose or share your personal information in order to comply with any legal obligation, or in order to enforce or apply our Terms of Use and other agreements;</t>
  </si>
  <si>
    <t>You agree that your personal information may be communicated to third parties:</t>
  </si>
  <si>
    <t>3. TRANSFER AND STORAGE OF PERSONAL INFORMATION</t>
  </si>
  <si>
    <t>If you do not want us to use your information in this way, or to pass your details on to third parties for marketing purposes, you can refuse consent to such processing by ticking the relevant box situated on the form on which we collect your information.</t>
  </si>
  <si>
    <t>· to notify you about changes to our service.</t>
  </si>
  <si>
    <t>· to provide you with information, products or services that you request from us or which we feel may interest you; and</t>
  </si>
  <si>
    <t>· to ensure that content from the Site is presented in the most effective manner for your computer;</t>
  </si>
  <si>
    <t>We may collect and process your personal information for the following purposes:</t>
  </si>
  <si>
    <t>2. INFORMATION USE</t>
  </si>
  <si>
    <t>This information may include personal information (such as your name or title) and we will only process such personal information for the purposes set out in paragraph 2 below in accordance with the Belgian DPL</t>
  </si>
  <si>
    <t>· details of your visits to the Site and the resources that you access.</t>
  </si>
  <si>
    <t>· if you contact us, we may keep a record of that correspondence; and</t>
  </si>
  <si>
    <t>· information that you provide by completing any form on our website (www.coveredbondlabel.com) (the "Site"). This includes information provided at the time of registering to use the Site, subscribing to our service, posting material or requesting further services;</t>
  </si>
  <si>
    <t>We may collect and process the following information about you:</t>
  </si>
  <si>
    <t>1. INFORMATION COLLECTION AND PROCESSING</t>
  </si>
  <si>
    <r>
      <t>For the purpose of the Law of 8 December 1992 on the protection of privacy in relation to processing of personal information (</t>
    </r>
    <r>
      <rPr>
        <i/>
        <sz val="13"/>
        <rFont val="Aptos Narrow"/>
        <family val="2"/>
        <scheme val="minor"/>
      </rPr>
      <t>loi relative à la protection de la vie privée à l'égard des traitements de données à caractère personnel / wet tot bescherming van de persoonlijke levensfeer ten opzichte van de verwerking van persoonsgegevens</t>
    </r>
    <r>
      <rPr>
        <sz val="13"/>
        <rFont val="Aptos Narrow"/>
        <family val="2"/>
        <scheme val="minor"/>
      </rPr>
      <t>) (the "</t>
    </r>
    <r>
      <rPr>
        <b/>
        <sz val="13"/>
        <rFont val="Aptos Narrow"/>
        <family val="2"/>
        <scheme val="minor"/>
      </rPr>
      <t>Belgian DPL</t>
    </r>
    <r>
      <rPr>
        <sz val="13"/>
        <rFont val="Aptos Narrow"/>
        <family val="2"/>
        <scheme val="minor"/>
      </rPr>
      <t>"), we (the Covered Bond Label Foundation) are the data controller.</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</si>
  <si>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Aptos Narrow"/>
        <family val="2"/>
        <scheme val="minor"/>
      </rPr>
      <t>you</t>
    </r>
    <r>
      <rPr>
        <sz val="13"/>
        <rFont val="Aptos Narrow"/>
        <family val="2"/>
        <scheme val="minor"/>
      </rPr>
      <t>") will be processed by us or by third parties. Please read the following carefully to understand our views and practices regarding your personal information and how we will treat it.</t>
    </r>
  </si>
  <si>
    <r>
      <t>The Covered Bond Label Foundation ("</t>
    </r>
    <r>
      <rPr>
        <b/>
        <sz val="13"/>
        <color rgb="FF1E1B1D"/>
        <rFont val="Aptos Narrow"/>
        <family val="2"/>
        <scheme val="minor"/>
      </rPr>
      <t>we</t>
    </r>
    <r>
      <rPr>
        <sz val="13"/>
        <color rgb="FF1E1B1D"/>
        <rFont val="Aptos Narrow"/>
        <family val="2"/>
        <scheme val="minor"/>
      </rPr>
      <t>" or "</t>
    </r>
    <r>
      <rPr>
        <b/>
        <sz val="13"/>
        <color rgb="FF1E1B1D"/>
        <rFont val="Aptos Narrow"/>
        <family val="2"/>
        <scheme val="minor"/>
      </rPr>
      <t>us</t>
    </r>
    <r>
      <rPr>
        <sz val="13"/>
        <color rgb="FF1E1B1D"/>
        <rFont val="Aptos Narrow"/>
        <family val="2"/>
        <scheme val="minor"/>
      </rPr>
      <t>") is committed to protecting and respecting the privacy of our users.</t>
    </r>
  </si>
  <si>
    <t>SECTION E. CBFL PRIVACY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</si>
  <si>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</si>
  <si>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5. CHANGES TO THE POLICY</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</si>
  <si>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</si>
  <si>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</si>
  <si>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</si>
  <si>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4. DOWNLOADING AND USE OF INFORMATION FROM OUR SITE</t>
  </si>
  <si>
    <t>· any other action we deem to be appropriate;</t>
  </si>
  <si>
    <t>· disclosure of information to law enforcement authorities as requested by law or as we reasonably feel is necessary; or</t>
  </si>
  <si>
    <t>· legal proceedings against you for reimbursement of all costs on an indemnity basis (including, but not limited to, reasonable administrative and legal costs) resulting from the breach;</t>
  </si>
  <si>
    <t>· immediate, temporary or permanent removal of any Information uploaded by you to the Site;</t>
  </si>
  <si>
    <t>· immediate, temporary or permanent withdrawal of your right to use the Site;</t>
  </si>
  <si>
    <t>Failure to comply with the Policy will constitute a material breach of our Terms of Use upon which you are permitted to use the Site, and may result in us taking any of the following actions:</t>
  </si>
  <si>
    <t>We will determine, at our sole discretion, whether your use of the Site has caused a breach of the Policy. When a breach of the Policy has occurred, we may take such action as we deem reasonable.</t>
  </si>
  <si>
    <t>3. SUSPENSION AND TERMINATION</t>
  </si>
  <si>
    <t>· be provided in breach of any legal duty owed to any person, such as a contractual duty or a duty of confidence;</t>
  </si>
  <si>
    <t>· be likely to deceive any person; or</t>
  </si>
  <si>
    <t>· infringe any copyright, database right, trade mark or other proprietary right of any other person;</t>
  </si>
  <si>
    <t>Information must not:</t>
  </si>
  <si>
    <t>· comply with applicable law in Belgium and in any country from which it is posted.</t>
  </si>
  <si>
    <t>·  be accurate; and</t>
  </si>
  <si>
    <t>Information must:</t>
  </si>
  <si>
    <t>These content standards apply to any and all information (the "Information") which you contribute to the Site.</t>
  </si>
  <si>
    <t>2. CONTENT STANDARDS</t>
  </si>
  <si>
    <t>· any equipment or network or software owned or used by any third party.</t>
  </si>
  <si>
    <t>· any software used in the provision of the Site; or</t>
  </si>
  <si>
    <t>· any equipment or network on which the Site is stored;</t>
  </si>
  <si>
    <t>· any part of the Site;</t>
  </si>
  <si>
    <t>· not to access without authority, interfere with, damage or disrupt:</t>
  </si>
  <si>
    <t>· not to reproduce, duplicate, copy or re-sell any part of the Site in contravention of the provisions of our Terms of Use; and</t>
  </si>
  <si>
    <t>You also agree:</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</si>
  <si>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</si>
  <si>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 to transmit, or procure the sending of, any unsolicited or unauthorised advertising or promotional material or any other form of similar solicitation (spam); or</t>
  </si>
  <si>
    <t>· in any way that is unlawful or fraudulent, or has any unlawful or fraudulent purpose or effect;</t>
  </si>
  <si>
    <t>· in any way which breaches or contravenes our content standards (see para 2 below);</t>
  </si>
  <si>
    <t>· in any way that breaches any applicable local, national or international law or regulation;</t>
  </si>
  <si>
    <t>You may use the Site for lawful purposes only. You may not use the Site:</t>
  </si>
  <si>
    <t>1. PROHIBITED USES</t>
  </si>
  <si>
    <t>Your use of the Site means that you accept, and agree to abide by, all the terms of the Policy, which supplement our Terms of Use.</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</si>
  <si>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</si>
  <si>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SECTION D. CBFL ACCEPTABLE USE POLICY</t>
  </si>
  <si>
    <t>We shall inform you if any of our contact details change by posting a notice on the Site.</t>
  </si>
  <si>
    <t>Details of how to contact us are available by clicking on Contact Us.</t>
  </si>
  <si>
    <t>9. CONTACTS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</si>
  <si>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</si>
  <si>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8. VARIATIONS</t>
  </si>
  <si>
    <t>These T&amp;Cs and any dispute or claim arising out of or in connection with them or their subject matter or formation (including non-contractual disputes or claims) shall be governed by and construed in accordance with the laws of Belgium.</t>
  </si>
  <si>
    <t>The courts of Brussels, Belgium shall have exclusive jurisdiction over any claim arising from, or related to, a visit to the Site or these T&amp;Cs.</t>
  </si>
  <si>
    <t>7. JURISDICTION AND APPLICABLE LAW</t>
  </si>
  <si>
    <t>We reserve the right to prohibit any activities of any nature or description that, in our sole discretion, might tend to damage or injure our commercial reputation or goodwill or the reputations or goodwill of any of the providers or subscribers to this Site.</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</si>
  <si>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</si>
  <si>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</si>
  <si>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</si>
  <si>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</si>
  <si>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6. VIRUSES, HACKING, OTHER OFFENCES</t>
  </si>
  <si>
    <t>We process information about you in accordance with our Privacy Policy. By using the Site, you consent to such processing and you warrant that all information provided by you is accurate.</t>
  </si>
  <si>
    <t>5. INFORMATION ABOUT YOU AND VISITS TO OUR SITE</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</si>
  <si>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</si>
  <si>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 all conditions, warranties and other terms which might otherwise be implied by any applicable law or regulation; and</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</si>
  <si>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</si>
  <si>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4. OUR LIABILITY</t>
  </si>
  <si>
    <t>We aim to update the Site on a regular basis, and may change the content at any time. If the need arises, we reserve the right to suspend access to the Site, or close it indefinitely.</t>
  </si>
  <si>
    <t>3. SITE CHANGES</t>
  </si>
  <si>
    <t>You must not use any part of the materials on the Site for commercial purposes without our consent.</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</si>
  <si>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</si>
  <si>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2. INTELLECTUAL PROPERTY</t>
  </si>
  <si>
    <t>You are responsible for making all arrangements necessary for you to have access to the Site. You are also responsible for ensuring that all persons who access the Site through your internet connection are aware of these T&amp;Cs and that they comply with them.</t>
  </si>
  <si>
    <r>
      <t>When using the Site, you must comply with the provisions of our </t>
    </r>
    <r>
      <rPr>
        <b/>
        <sz val="13"/>
        <color rgb="FF1E1B1D"/>
        <rFont val="Aptos Narrow"/>
        <family val="2"/>
        <scheme val="minor"/>
      </rPr>
      <t>Acceptable Use Policy</t>
    </r>
    <r>
      <rPr>
        <sz val="13"/>
        <color rgb="FF1E1B1D"/>
        <rFont val="Aptos Narrow"/>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Aptos Narrow"/>
        <family val="2"/>
        <scheme val="minor"/>
      </rPr>
      <t>Acceptable Use Policy</t>
    </r>
    <r>
      <rPr>
        <sz val="13"/>
        <color rgb="FF1E1B1D"/>
        <rFont val="Aptos Narrow"/>
        <family val="2"/>
        <scheme val="minor"/>
      </rPr>
      <t> that you commit.</t>
    </r>
  </si>
  <si>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</si>
  <si>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t>From time to time, we may restrict access to the Site (either partially or in its entirety).</t>
  </si>
  <si>
    <t>Access to the Site is permitted on a temporary basis, and we reserve the right to withdraw or amend the service we provide on the Site without notice. We shall not be liable if for any reason the Site is unavailable at any time or for any period of time.</t>
  </si>
  <si>
    <t>1. SITE ACCESS</t>
  </si>
  <si>
    <t>SECTION C. GENERAL T&amp;Cs</t>
  </si>
  <si>
    <t>An Issuer may download its own profile from our Site in any of the ways expressly permitted by the Site, but Issuers may not download the profiles of any other Issuers or attempt to download profiles from the Site by any other means.</t>
  </si>
  <si>
    <t>6. DOWNLOADING OF ISSUER PROFILES FROM OUR SITE</t>
  </si>
  <si>
    <t>If we need to contact you in relation to your use of the Site, we may contact you by email, telephone or post. The most recent details you have given us will be used. You must promptly inform us of any change in your contact details.</t>
  </si>
  <si>
    <t>We reserve the right to alter or cancel User Details and revoke access to the site at any time.</t>
  </si>
  <si>
    <r>
      <t>Issuers will be provided with a unique user identification code and password (the "</t>
    </r>
    <r>
      <rPr>
        <b/>
        <sz val="13"/>
        <rFont val="Aptos Narrow"/>
        <family val="2"/>
        <scheme val="minor"/>
      </rPr>
      <t>User Details</t>
    </r>
    <r>
      <rPr>
        <sz val="13"/>
        <rFont val="Aptos Narrow"/>
        <family val="2"/>
        <scheme val="minor"/>
      </rPr>
      <t>") in order to access the Site for the sole purpose of uploading and/or validating Product Information on the Site. Such User Details are granted by us for the sole and exclusive use of the Issuer.</t>
    </r>
  </si>
  <si>
    <t>Issuers are required to register with us in order to use the Site by completing the followingRegistration Form.</t>
  </si>
  <si>
    <t>5. SECURITY</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</si>
  <si>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</si>
  <si>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 xml:space="preserve"> You must not establish a link from any website that is not owned by you.</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</si>
  <si>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</si>
  <si>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4. LINKING TO OUR SITE</t>
  </si>
  <si>
    <t>We have the right to remove any information or posting you make on the Site if, in our opinion, such information does not comply with the content standards set out in our Acceptable Use Policy, or for any other reason.</t>
  </si>
  <si>
    <t>We shall not be responsible, or liable to any third party, for the content or accuracy of any Product Information posted by you or any other user of the Site.</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</si>
  <si>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</si>
  <si>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</si>
  <si>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</si>
  <si>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3. UPLOADING INFORMATION TO OUR SITE</t>
  </si>
  <si>
    <t>www.coveredbondlabel.com/pdf/Covered_Bond_Label_Convention_2015.pdf</t>
  </si>
  <si>
    <t>By uploading and/or validating Product Information on our Site, the Issuer warrants and represents that the Product complies with the relevant criteria established by the Label Convention as detailed at </t>
  </si>
  <si>
    <t>2. PRODUCTS</t>
  </si>
  <si>
    <t>The Issuer shall not make any statement that its receipt of a Covered Bond Label constitutes a recommendation by us to buy, sell or hold any Product, or that it reflects our views on the suitability of any Product for a particular Investor.</t>
  </si>
  <si>
    <t>We accept no liability in relation to any lack of availability of the Site or any omission of, or any display of incorrect, Product Information on the Site for any reason whatsoever including negligence.</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</si>
  <si>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</si>
  <si>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</si>
  <si>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</si>
  <si>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1. DIRECTORY SERVICES AND LABEL</t>
  </si>
  <si>
    <t>SECTION B. ISSUER T&amp;Cs</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</si>
  <si>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</si>
  <si>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</si>
  <si>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</si>
  <si>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</si>
  <si>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3. LINKS FROM AND TO OUR SITE</t>
  </si>
  <si>
    <t>The use of material printed or downloaded from our Site must be in accordance with our Acceptable Use Policy.</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</si>
  <si>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</si>
  <si>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2. USE OF MATERIALS</t>
  </si>
  <si>
    <t>From time to time we may make changes to the Site that we feel are appropriate (see Section C, para 3 below).</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</si>
  <si>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</si>
  <si>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</si>
  <si>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Aptos Narrow"/>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Aptos Narrow"/>
        <family val="2"/>
        <scheme val="minor"/>
      </rPr>
      <t> Inclusion of Product Information in the directory on the Site does not constitute a warranty or representation by us that the Product is a covered bond product or complies with any particular criteria or regulations.</t>
    </r>
  </si>
  <si>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</si>
  <si>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</si>
  <si>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</si>
  <si>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1. DIRECTORY SERVICES</t>
  </si>
  <si>
    <t>SECTION A. INVESTOR T&amp;Cs</t>
  </si>
  <si>
    <t>If any provision of these T&amp;Cs shall be deemed unlawful, void or for any reason unenforceable, then that provision shall be deemed severable from these terms and shall not affect the validity and enforceability of any remaining provisions.</t>
  </si>
  <si>
    <r>
      <t xml:space="preserve"> Please read the T&amp;Cs carefully before you start to use the Site. By clicking </t>
    </r>
    <r>
      <rPr>
        <b/>
        <sz val="13"/>
        <color rgb="FF1E1B1D"/>
        <rFont val="Aptos Narrow"/>
        <family val="2"/>
        <scheme val="minor"/>
      </rPr>
      <t>'Accept'</t>
    </r>
    <r>
      <rPr>
        <sz val="13"/>
        <color rgb="FF1E1B1D"/>
        <rFont val="Aptos Narrow"/>
        <family val="2"/>
        <scheme val="minor"/>
      </rPr>
      <t> you indicate that you accept these T&amp;Cs and that you agree to abide by them.</t>
    </r>
  </si>
  <si>
    <r>
      <rPr>
        <b/>
        <sz val="13"/>
        <color rgb="FF1E1B1D"/>
        <rFont val="Aptos Narrow"/>
        <family val="2"/>
        <scheme val="minor"/>
      </rPr>
      <t>Our Acceptable Use Policy</t>
    </r>
    <r>
      <rPr>
        <sz val="13"/>
        <color rgb="FF1E1B1D"/>
        <rFont val="Aptos Narrow"/>
        <family val="2"/>
        <scheme val="minor"/>
      </rPr>
      <t> and </t>
    </r>
    <r>
      <rPr>
        <b/>
        <sz val="13"/>
        <color rgb="FF1E1B1D"/>
        <rFont val="Aptos Narrow"/>
        <family val="2"/>
        <scheme val="minor"/>
      </rPr>
      <t>Privacy Policy</t>
    </r>
    <r>
      <rPr>
        <sz val="13"/>
        <color rgb="FF1E1B1D"/>
        <rFont val="Aptos Narrow"/>
        <family val="2"/>
        <scheme val="minor"/>
      </rPr>
      <t> are incorporated into these T&amp;Cs.</t>
    </r>
  </si>
  <si>
    <r>
      <t xml:space="preserve"> These terms and conditions together with the documents referred to in them set out the terms of use ("</t>
    </r>
    <r>
      <rPr>
        <b/>
        <sz val="13"/>
        <color rgb="FF1E1B1D"/>
        <rFont val="Aptos Narrow"/>
        <family val="2"/>
        <scheme val="minor"/>
      </rPr>
      <t>T&amp;Cs</t>
    </r>
    <r>
      <rPr>
        <sz val="13"/>
        <color rgb="FF1E1B1D"/>
        <rFont val="Aptos Narrow"/>
        <family val="2"/>
        <scheme val="minor"/>
      </rPr>
      <t>") on which (a) an Issuer; (b) Investor; or (c) any other User, may make use of the Site. Section A applies primarily to Investors, and Section B applies primarily to Issuers. The General T&amp;Cs in Section C apply to all Users.</t>
    </r>
  </si>
  <si>
    <r>
      <t>The Site is intended for use as a directory of information relating to certain covered bond products ("</t>
    </r>
    <r>
      <rPr>
        <b/>
        <sz val="13"/>
        <color rgb="FF1E1B1D"/>
        <rFont val="Aptos Narrow"/>
        <family val="2"/>
        <scheme val="minor"/>
      </rPr>
      <t>Products</t>
    </r>
    <r>
      <rPr>
        <sz val="13"/>
        <color rgb="FF1E1B1D"/>
        <rFont val="Aptos Narrow"/>
        <family val="2"/>
        <scheme val="minor"/>
      </rPr>
      <t>") (the "</t>
    </r>
    <r>
      <rPr>
        <b/>
        <sz val="13"/>
        <color rgb="FF1E1B1D"/>
        <rFont val="Aptos Narrow"/>
        <family val="2"/>
        <scheme val="minor"/>
      </rPr>
      <t>Product Information</t>
    </r>
    <r>
      <rPr>
        <sz val="13"/>
        <color rgb="FF1E1B1D"/>
        <rFont val="Aptos Narrow"/>
        <family val="2"/>
        <scheme val="minor"/>
      </rPr>
      <t>") by an issuer of ("</t>
    </r>
    <r>
      <rPr>
        <b/>
        <sz val="13"/>
        <color rgb="FF1E1B1D"/>
        <rFont val="Aptos Narrow"/>
        <family val="2"/>
        <scheme val="minor"/>
      </rPr>
      <t>Issuer</t>
    </r>
    <r>
      <rPr>
        <sz val="13"/>
        <color rgb="FF1E1B1D"/>
        <rFont val="Aptos Narrow"/>
        <family val="2"/>
        <scheme val="minor"/>
      </rPr>
      <t>"), or potential investor in ("</t>
    </r>
    <r>
      <rPr>
        <b/>
        <sz val="13"/>
        <color rgb="FF1E1B1D"/>
        <rFont val="Aptos Narrow"/>
        <family val="2"/>
        <scheme val="minor"/>
      </rPr>
      <t>Investor</t>
    </r>
    <r>
      <rPr>
        <sz val="13"/>
        <color rgb="FF1E1B1D"/>
        <rFont val="Aptos Narrow"/>
        <family val="2"/>
        <scheme val="minor"/>
      </rPr>
      <t>"), such Products (an Issuer, Investor, or any other person accessing this Site, each a "</t>
    </r>
    <r>
      <rPr>
        <b/>
        <sz val="13"/>
        <color rgb="FF1E1B1D"/>
        <rFont val="Aptos Narrow"/>
        <family val="2"/>
        <scheme val="minor"/>
      </rPr>
      <t>User</t>
    </r>
    <r>
      <rPr>
        <sz val="13"/>
        <color rgb="FF1E1B1D"/>
        <rFont val="Aptos Narrow"/>
        <family val="2"/>
        <scheme val="minor"/>
      </rPr>
      <t>" or "</t>
    </r>
    <r>
      <rPr>
        <b/>
        <sz val="13"/>
        <color rgb="FF1E1B1D"/>
        <rFont val="Aptos Narrow"/>
        <family val="2"/>
        <scheme val="minor"/>
      </rPr>
      <t>you</t>
    </r>
    <r>
      <rPr>
        <sz val="13"/>
        <color rgb="FF1E1B1D"/>
        <rFont val="Aptos Narrow"/>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</si>
  <si>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</si>
  <si>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TERMS OF USE</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</si>
  <si>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</si>
  <si>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</si>
  <si>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</si>
  <si>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 xml:space="preserve">Disclaimer - Important notices </t>
  </si>
  <si>
    <t>OHG.4.5</t>
  </si>
  <si>
    <t>OHG.4.4</t>
  </si>
  <si>
    <t>OHG.4.3</t>
  </si>
  <si>
    <t>OHG.4.2</t>
  </si>
  <si>
    <t>OHG.4.1</t>
  </si>
  <si>
    <t>[For completion]</t>
  </si>
  <si>
    <t>Other definitions deemed relevant</t>
  </si>
  <si>
    <t>HG.4.1</t>
  </si>
  <si>
    <t>Definition</t>
  </si>
  <si>
    <t>4. Glossary - Extra national and/or Issuer Items</t>
  </si>
  <si>
    <t>OHG.3.3</t>
  </si>
  <si>
    <t>OHG.3.2</t>
  </si>
  <si>
    <t>ND4</t>
  </si>
  <si>
    <t>Confidential Information</t>
  </si>
  <si>
    <t>OHG.3.1</t>
  </si>
  <si>
    <t>ND3</t>
  </si>
  <si>
    <t>Not available at the present time</t>
  </si>
  <si>
    <t>HG.3.3</t>
  </si>
  <si>
    <t>ND2</t>
  </si>
  <si>
    <t>Not relevant for the issuer and/or CB programme at the present time</t>
  </si>
  <si>
    <t>HG.3.2</t>
  </si>
  <si>
    <t xml:space="preserve">Not applicable for the jurisdiction </t>
  </si>
  <si>
    <t>HG.3.1</t>
  </si>
  <si>
    <t>Value</t>
  </si>
  <si>
    <t>3. Reason for No Data</t>
  </si>
  <si>
    <t>OHG.2.12</t>
  </si>
  <si>
    <t>OHG.2.11</t>
  </si>
  <si>
    <t>OHG.2.10</t>
  </si>
  <si>
    <t>OHG.2.9</t>
  </si>
  <si>
    <t>OHG.2.8</t>
  </si>
  <si>
    <t>OHG.2.7</t>
  </si>
  <si>
    <t>OHG.2.6</t>
  </si>
  <si>
    <t>OHG.2.5</t>
  </si>
  <si>
    <t>OHG.2.4</t>
  </si>
  <si>
    <t>OHG.2.3</t>
  </si>
  <si>
    <t>OHG.2.2</t>
  </si>
  <si>
    <t>Indication of proxy usage for ESG-related data (indicator, methodology, timing, share of proxy usage for single indicators etc.)</t>
  </si>
  <si>
    <t>OHG.2.1</t>
  </si>
  <si>
    <t xml:space="preserve">New Property and Existing Property </t>
  </si>
  <si>
    <t>HG.2.3</t>
  </si>
  <si>
    <t>Subsidised Housing  (definitions of affordable, social housing)</t>
  </si>
  <si>
    <t>HG.2.2</t>
  </si>
  <si>
    <t xml:space="preserve">Sustainability - strategy pursued in the cover pool </t>
  </si>
  <si>
    <t>HG.2.1</t>
  </si>
  <si>
    <t>2. Glossary - ESG items (optional)</t>
  </si>
  <si>
    <t>OHG.1.7</t>
  </si>
  <si>
    <t>OHG.1.6</t>
  </si>
  <si>
    <t>OHG.1.5</t>
  </si>
  <si>
    <t>OHG.1.4</t>
  </si>
  <si>
    <t>OHG.1.3</t>
  </si>
  <si>
    <t>OHG.1.2</t>
  </si>
  <si>
    <t xml:space="preserve"> The current interest is used ; no parrallel shift of the interest rate curve is assumed.</t>
  </si>
  <si>
    <t>NPV assumptions (when stated)</t>
  </si>
  <si>
    <t>OHG.1.1</t>
  </si>
  <si>
    <t>Sale price of the properties is compared to the a statistical pricing model for Belgium.When the sale price is higher than the top range of the model outcome, an expert valuation is done.</t>
  </si>
  <si>
    <t>Valuation Method</t>
  </si>
  <si>
    <t>HG.1.15</t>
  </si>
  <si>
    <t>Loans that are more than 90 days past due.</t>
  </si>
  <si>
    <t>Non-performing loans</t>
  </si>
  <si>
    <t>HG.1.14</t>
  </si>
  <si>
    <t xml:space="preserve">Interest rate risk is monitored using NPV tests described by the regulator (NBB). Hedging is currently done with overcollateral. There remains the possibility to use swaps, as described in the Belgian covered bond legislation. No currency risk is expected as both assets and liaibilities are in euro. </t>
  </si>
  <si>
    <t>Hedging Strategy (please explain how you address interest rate and currency risk)</t>
  </si>
  <si>
    <t>HG.1.13</t>
  </si>
  <si>
    <t>We filled in ND2 because the features of M.7A.13 refer to the underlying property and, because Belgium has general mortgages, it can not be applied to individual loans as all properties cover for all loans.</t>
  </si>
  <si>
    <t>Explain how mortgage types are defined whether for residential housing, multi-family housing, commercial real estate, etc. Same for shipping where relecvant</t>
  </si>
  <si>
    <t>HG.1.12</t>
  </si>
  <si>
    <t>Indexation is done on a yearly basis</t>
  </si>
  <si>
    <t>LTVs: Frequency and time of last valuation</t>
  </si>
  <si>
    <t>HG.1.11</t>
  </si>
  <si>
    <t>When the sale price of a property is  too high compared to an internal pricing model, an on-site external expert is mandated.</t>
  </si>
  <si>
    <t>LTVs: Applied property/shipping valuation techniques, including whether use of index, Automated Valuation Model (AVM) or on-site audits</t>
  </si>
  <si>
    <t>HG.1.10</t>
  </si>
  <si>
    <t>Property values are those used in the loan underwriting procedure</t>
  </si>
  <si>
    <t>LTVs: Calculation of property/shipping value</t>
  </si>
  <si>
    <t>HG.1.9</t>
  </si>
  <si>
    <t>As Belgium has general mortgages, we calculate LTV as the total borrower outstanding over the total borrower property value, resp. not indexed (M.7A.11) and indexed (M.7A.12)</t>
  </si>
  <si>
    <t>LTVs: Definition</t>
  </si>
  <si>
    <t>HG.1.8</t>
  </si>
  <si>
    <t>Belgian allows for "Failure to pay" and "Default"</t>
  </si>
  <si>
    <t>Maturity Extention Triggers</t>
  </si>
  <si>
    <t>HG.1.7</t>
  </si>
  <si>
    <t>At the moment, only soft bullet has been issued. We only take into account the Maturity Date, not the Extended Maturity Date</t>
  </si>
  <si>
    <t xml:space="preserve">Maturity Buckets of Covered Bonds [i.e. how is the contractual and/or expected maturity defined? What maturity structure (hard bullet, soft bullet, conditional pass through)? Under what conditions/circumstances? Etc.] </t>
  </si>
  <si>
    <t>HG.1.6</t>
  </si>
  <si>
    <t>For the buckets concerning 'Residual Life' (G.3.4), we take into account all monthly principal payments, comparable to tabs D.9 and D.10. This is consistent with the G.3.4 title "Cover Pool Amortisation Profile". Hence, we do not use maturity buckets for Cover Assets. Further, no prepayments are taken into account.</t>
  </si>
  <si>
    <t>Life of cover assets: how is it calculated? Does it only consider the final date of redemption or does it take into account scheduled  redemptions for amortising assets? Is is calculated by reference to the next interest reset dates or by reference to the redemption dates ?  If assets have a floating or resettable rate, which assumption do you make regarding the future applicable rate?</t>
  </si>
  <si>
    <t>HG.1.5</t>
  </si>
  <si>
    <t>Cover Assets: fixed until maturity and fixed with a periodic reset. Covered Bonds: fixed</t>
  </si>
  <si>
    <t>Interest Rate Types</t>
  </si>
  <si>
    <t>HG.1.4</t>
  </si>
  <si>
    <t>Voluntary Overcollateralisation is the difference (if positive) between the actual overcollateralisation provided by an Issuer and the higher of the contractual and statutory overcollateralisation.</t>
  </si>
  <si>
    <t>OC Calculation: Voluntary</t>
  </si>
  <si>
    <t>HG.1.3</t>
  </si>
  <si>
    <t xml:space="preserve">Contractual Overcollateralisation is the overcollateralisation percentage each Issuer has contractually agreed to maintain pursuant to the covered bond programme documents. </t>
  </si>
  <si>
    <t>OC Calculation: Contractual</t>
  </si>
  <si>
    <t>HG.1.2</t>
  </si>
  <si>
    <t xml:space="preserve">Statutory Overcollateralisation is the overcollateralisation percentage required to be provided by each Issuer and included/disclosed in the national covered bond framework. </t>
  </si>
  <si>
    <t>OC Calculation: Statutory</t>
  </si>
  <si>
    <t>HG.1.1</t>
  </si>
  <si>
    <t>1. Glossary - Standard Harmonised Items</t>
  </si>
  <si>
    <t>The definitions below reflect the national specificities</t>
  </si>
  <si>
    <t>HTT 2026</t>
  </si>
  <si>
    <t>C. Harmonised Transparency Template - Glossary</t>
  </si>
  <si>
    <t>Worksheet G1. Crisis M Payment Holidays</t>
  </si>
  <si>
    <t>Tab 1: Harmonised Transparency Template</t>
  </si>
  <si>
    <t>Worksheet F1: Sustainable M data</t>
  </si>
  <si>
    <t>Worksheet E: Optional ECB-ECAIs data</t>
  </si>
  <si>
    <t>Worksheet D &amp; Onwards (If Any): National Transparency Template</t>
  </si>
  <si>
    <t>Covered Bond Label Disclaimer</t>
  </si>
  <si>
    <t>Worksheet C: HTT Harmonised Glossary</t>
  </si>
  <si>
    <t>Worksheet B3: HTT Shipping Assets</t>
  </si>
  <si>
    <t>Worksheet B2: HTT Public Sector Assets</t>
  </si>
  <si>
    <t>Worksheet B1: HTT Mortgage Assets</t>
  </si>
  <si>
    <t>Worksheet A: HTT General</t>
  </si>
  <si>
    <t>Index</t>
  </si>
  <si>
    <t>Cut-off Date: 30/4/2026</t>
  </si>
  <si>
    <t>Reporting Date: 30/4/2026</t>
  </si>
  <si>
    <t>2026  Version</t>
  </si>
  <si>
    <t>Harmonised Transparency Template</t>
  </si>
  <si>
    <t>Paying Agent</t>
  </si>
  <si>
    <t>Interest Covereage Test (passe/failed)</t>
  </si>
  <si>
    <t>NPV Test (passed/failed)</t>
  </si>
  <si>
    <t/>
  </si>
  <si>
    <t>(g)        Percentage of loans in default:</t>
  </si>
  <si>
    <t>(f)        Levels of OC:</t>
  </si>
  <si>
    <t>(e)        Overview maturity extension triggers:</t>
  </si>
  <si>
    <t>(e)        Maturity Structure - covered bond:</t>
  </si>
  <si>
    <t>(e)        Maturity Structure - cover assets:</t>
  </si>
  <si>
    <t>(d)        Hedging Strategy</t>
  </si>
  <si>
    <t>(d)        Market Risk:</t>
  </si>
  <si>
    <t>147 for Public Sector Asset - type of debtor</t>
  </si>
  <si>
    <t>441 LTV Commercial Mortgage</t>
  </si>
  <si>
    <t>(d)        Credit Risk:</t>
  </si>
  <si>
    <t xml:space="preserve">            (d)        Liquidity Risk - primary assets cover pool:</t>
  </si>
  <si>
    <t>(d)        Currency risk - covered bond:</t>
  </si>
  <si>
    <t xml:space="preserve">          (d)         Interest rate risk - covered bond:</t>
  </si>
  <si>
    <t>(d)        Currency risk - cover pool:</t>
  </si>
  <si>
    <t xml:space="preserve">            (d)        Interest rate risk - cover pool:</t>
  </si>
  <si>
    <t xml:space="preserve">(c)       Valuation Method: </t>
  </si>
  <si>
    <t>424 for Commercial Mortgage Assets</t>
  </si>
  <si>
    <t xml:space="preserve">(c)        Loan size: </t>
  </si>
  <si>
    <t>(c)        Type of cover assets:</t>
  </si>
  <si>
    <t xml:space="preserve">(c)        Geographical distribution: </t>
  </si>
  <si>
    <t xml:space="preserve">(b)        List of ISIN of issued covered bonds: </t>
  </si>
  <si>
    <t xml:space="preserve">(a)         Value of outstanding covered bonds: </t>
  </si>
  <si>
    <t xml:space="preserve">(a)         Value of the cover pool total assets: </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</si>
  <si>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</si>
  <si>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</si>
  <si>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4. Compliance Art 14 CBD Check table</t>
  </si>
  <si>
    <t>If yes, please provide frurther details</t>
  </si>
  <si>
    <r>
      <t xml:space="preserve">Is sustainability based on </t>
    </r>
    <r>
      <rPr>
        <b/>
        <sz val="11"/>
        <rFont val="Calibri"/>
        <family val="2"/>
      </rPr>
      <t>other criteria</t>
    </r>
    <r>
      <rPr>
        <sz val="11"/>
        <rFont val="Calibri"/>
        <family val="2"/>
      </rPr>
      <t>?</t>
    </r>
  </si>
  <si>
    <r>
      <t xml:space="preserve">Is sustainability based on </t>
    </r>
    <r>
      <rPr>
        <b/>
        <sz val="11"/>
        <rFont val="Calibri"/>
        <family val="2"/>
      </rPr>
      <t>sustainable collateral assets present in the cover pool</t>
    </r>
    <r>
      <rPr>
        <sz val="11"/>
        <rFont val="Calibri"/>
        <family val="2"/>
      </rPr>
      <t>?</t>
    </r>
  </si>
  <si>
    <r>
      <t>Is sustainability based on s</t>
    </r>
    <r>
      <rPr>
        <b/>
        <sz val="11"/>
        <rFont val="Calibri"/>
        <family val="2"/>
      </rPr>
      <t>ustainable assets not present in the cover pool</t>
    </r>
    <r>
      <rPr>
        <sz val="11"/>
        <rFont val="Calibri"/>
        <family val="2"/>
      </rPr>
      <t>?</t>
    </r>
  </si>
  <si>
    <t xml:space="preserve">Bond list </t>
  </si>
  <si>
    <t xml:space="preserve">12. Bond List </t>
  </si>
  <si>
    <t xml:space="preserve">11. Liquid Assets </t>
  </si>
  <si>
    <t>OG.3.10.2</t>
  </si>
  <si>
    <t>NZD</t>
  </si>
  <si>
    <t>6. Cover Assets - Currency</t>
  </si>
  <si>
    <t>o/w 1.5-2 y</t>
  </si>
  <si>
    <t>o/w 0.5-1 y</t>
  </si>
  <si>
    <t xml:space="preserve">% Total Initial Maturity </t>
  </si>
  <si>
    <t xml:space="preserve">Initial Maturity  </t>
  </si>
  <si>
    <t>OG.3.4.10</t>
  </si>
  <si>
    <t>Weighted Average Life (in years)</t>
  </si>
  <si>
    <t xml:space="preserve">Expected Upon Prepayments </t>
  </si>
  <si>
    <t xml:space="preserve">Contractual </t>
  </si>
  <si>
    <t>3. Cover Pool Composition</t>
  </si>
  <si>
    <t>OC in accordance with the National Legal Framework</t>
  </si>
  <si>
    <t xml:space="preserve">2. Over-collateralisation (OC) </t>
  </si>
  <si>
    <t>OG.3.1.4</t>
  </si>
  <si>
    <t>Total Cover Assets</t>
  </si>
  <si>
    <t>OG.2.1.6</t>
  </si>
  <si>
    <t>Non-EEA, Art 14 CBD compliant</t>
  </si>
  <si>
    <t>Level 1</t>
  </si>
  <si>
    <t>No</t>
  </si>
  <si>
    <t>Yes</t>
  </si>
  <si>
    <t>CBD Compliance</t>
  </si>
  <si>
    <t>Basel Compliance, subject to national jurisdiction (Y/N)</t>
  </si>
  <si>
    <t>2. Regulatory Summary</t>
  </si>
  <si>
    <t>OG.1.1.7</t>
  </si>
  <si>
    <t>OG.1.1.6</t>
  </si>
  <si>
    <t>Optional information e.g. Parent name</t>
  </si>
  <si>
    <t>OG.1.1.3</t>
  </si>
  <si>
    <t>Optional information e.g. Contact names</t>
  </si>
  <si>
    <t>Cover Pool's FIGI Identifier (non-mandatory)</t>
  </si>
  <si>
    <t>G.1.1.6</t>
  </si>
  <si>
    <t>4. Compliance Art 14 CBD Check Table</t>
  </si>
  <si>
    <t>`</t>
  </si>
  <si>
    <t xml:space="preserve">A. Harmonised Transparency Template - General Information </t>
  </si>
  <si>
    <t>Owner occupied</t>
  </si>
  <si>
    <t>% NPLs</t>
  </si>
  <si>
    <t>&gt; 60 months</t>
  </si>
  <si>
    <t>&gt; 36 - ≤ 60 months</t>
  </si>
  <si>
    <t>&gt; 24 - ≤ 36 months</t>
  </si>
  <si>
    <t>&gt;  12 - ≤ 24 months</t>
  </si>
  <si>
    <t>M.7.5.50</t>
  </si>
  <si>
    <t>M.7.5.49</t>
  </si>
  <si>
    <t>M.7.5.48</t>
  </si>
  <si>
    <t>M.7.5.47</t>
  </si>
  <si>
    <t>M.7.5.46</t>
  </si>
  <si>
    <t>M.7.5.45</t>
  </si>
  <si>
    <t>M.7.5.44</t>
  </si>
  <si>
    <t>M.7.5.43</t>
  </si>
  <si>
    <t>M.7.5.42</t>
  </si>
  <si>
    <t>M.7.5.41</t>
  </si>
  <si>
    <t>M.7.5.40</t>
  </si>
  <si>
    <t>M.7.5.39</t>
  </si>
  <si>
    <t>M.7.5.38</t>
  </si>
  <si>
    <t>M.7.5.37</t>
  </si>
  <si>
    <t>M.7.5.36</t>
  </si>
  <si>
    <t>M.7.5.35</t>
  </si>
  <si>
    <t>M.7.5.34</t>
  </si>
  <si>
    <t>M.7.5.33</t>
  </si>
  <si>
    <t>M.7.5.32</t>
  </si>
  <si>
    <t>5. Breakdown by regions of the main country of origin</t>
  </si>
  <si>
    <t>Czechia</t>
  </si>
  <si>
    <t>Optional information eg, Number of borrowers</t>
  </si>
  <si>
    <t>OM.7.1.11</t>
  </si>
  <si>
    <t>[Please insert currency]</t>
  </si>
  <si>
    <t>1-&lt;30 days</t>
  </si>
  <si>
    <t>Weighted Average Maturity (years)</t>
  </si>
  <si>
    <t>Shipping Assets</t>
  </si>
  <si>
    <t>Public Sector Assets</t>
  </si>
  <si>
    <t>Commercial Assets</t>
  </si>
  <si>
    <t>Residential Assets</t>
  </si>
  <si>
    <t>Legal Entity Identifier (LEI)</t>
  </si>
  <si>
    <t>where applicable - paying agent</t>
  </si>
  <si>
    <t>1. Additional information on the programme</t>
  </si>
  <si>
    <t>CONTENT OF TAB E</t>
  </si>
  <si>
    <t>E. Harmonised Transparency Template - Optional ECB - ECAIs Data Disclosure</t>
  </si>
  <si>
    <t>This addendum is optional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</si>
</sst>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dd\/mm\/yyyy"/>
    <numFmt numFmtId="165" formatCode="0.00\ %"/>
    <numFmt numFmtId="166" formatCode="#,##0.00%"/>
    <numFmt numFmtId="167" formatCode="mmm\/yyyy"/>
    <numFmt numFmtId="168" formatCode="d\-m\-yyyy"/>
    <numFmt numFmtId="169" formatCode="#,##0.0"/>
    <numFmt numFmtId="170" formatCode="0.0%"/>
    <numFmt numFmtId="171" formatCode="0.0"/>
    <numFmt numFmtId="172" formatCode="#,##0.000000000000"/>
    <numFmt numFmtId="173" formatCode="dd/mm/yy;@"/>
  </numFmts>
  <fonts count="69" x14ac:knownFonts="1">
    <font>
      <sz val="10"/>
      <color rgb="FF000000"/>
      <name val="Arial"/>
    </font>
    <font>
      <sz val="11"/>
      <color theme="1"/>
      <name val="Aptos Narrow"/>
      <family val="2"/>
      <scheme val="minor"/>
    </font>
    <font>
      <sz val="6"/>
      <color rgb="FF000000"/>
      <name val="Arial"/>
    </font>
    <font>
      <b/>
      <sz val="10"/>
      <color rgb="FF000000"/>
      <name val="Arial"/>
    </font>
    <font>
      <b/>
      <sz val="10"/>
      <color rgb="FFFFFFFF"/>
      <name val="Arial"/>
    </font>
    <font>
      <sz val="10"/>
      <color rgb="FF000000"/>
      <name val="Arial"/>
    </font>
    <font>
      <b/>
      <sz val="12"/>
      <color rgb="FF000000"/>
      <name val="Arial"/>
    </font>
    <font>
      <sz val="14"/>
      <color rgb="FF000000"/>
      <name val="Arial"/>
    </font>
    <font>
      <b/>
      <sz val="12"/>
      <color rgb="FFFFFFFF"/>
      <name val="Arial"/>
    </font>
    <font>
      <i/>
      <sz val="10"/>
      <color rgb="FF000000"/>
      <name val="Arial"/>
    </font>
    <font>
      <sz val="8"/>
      <color rgb="FF000000"/>
      <name val="Arial"/>
    </font>
    <font>
      <u/>
      <sz val="10"/>
      <color rgb="FF000000"/>
      <name val="Arial"/>
    </font>
    <font>
      <b/>
      <sz val="8"/>
      <color rgb="FF000000"/>
      <name val="Arial"/>
    </font>
    <font>
      <sz val="10"/>
      <color rgb="FF333333"/>
      <name val="Arial"/>
    </font>
    <font>
      <i/>
      <sz val="9"/>
      <color rgb="FF333333"/>
      <name val="Arial"/>
    </font>
    <font>
      <b/>
      <i/>
      <u/>
      <sz val="18"/>
      <color rgb="FFFF0000"/>
      <name val="Arial"/>
    </font>
    <font>
      <sz val="7"/>
      <color rgb="FF000000"/>
      <name val="Arial"/>
    </font>
    <font>
      <b/>
      <i/>
      <sz val="8"/>
      <color rgb="FF000000"/>
      <name val="Arial"/>
    </font>
    <font>
      <i/>
      <sz val="8"/>
      <color rgb="FF000000"/>
      <name val="Arial"/>
    </font>
    <font>
      <b/>
      <i/>
      <sz val="8"/>
      <color rgb="FFFF0000"/>
      <name val="Arial"/>
    </font>
    <font>
      <b/>
      <sz val="8"/>
      <color rgb="FFFFFFFF"/>
      <name val="Arial"/>
    </font>
    <font>
      <sz val="8"/>
      <color rgb="FFFFFFFF"/>
      <name val="Arial"/>
    </font>
    <font>
      <b/>
      <sz val="10"/>
      <color rgb="FFC0C0C0"/>
      <name val="Arial"/>
    </font>
    <font>
      <b/>
      <sz val="7"/>
      <color rgb="FFFFFFFF"/>
      <name val="Arial"/>
    </font>
    <font>
      <b/>
      <sz val="7"/>
      <color rgb="FF000000"/>
      <name val="Arial"/>
    </font>
    <font>
      <b/>
      <i/>
      <sz val="10"/>
      <color rgb="FF000000"/>
      <name val="Arial"/>
    </font>
    <font>
      <sz val="11"/>
      <color theme="0"/>
      <name val="Aptos Narrow"/>
      <family val="2"/>
      <scheme val="minor"/>
    </font>
    <font>
      <sz val="13"/>
      <name val="Aptos Narrow"/>
      <family val="2"/>
      <scheme val="minor"/>
    </font>
    <font>
      <b/>
      <sz val="13"/>
      <name val="Aptos Narrow"/>
      <family val="2"/>
      <scheme val="minor"/>
    </font>
    <font>
      <i/>
      <sz val="13"/>
      <name val="Aptos Narrow"/>
      <family val="2"/>
      <scheme val="minor"/>
    </font>
    <font>
      <sz val="13"/>
      <color rgb="FF1E1B1D"/>
      <name val="Aptos Narrow"/>
      <family val="2"/>
      <scheme val="minor"/>
    </font>
    <font>
      <b/>
      <sz val="13"/>
      <color rgb="FF1E1B1D"/>
      <name val="Aptos Narrow"/>
      <family val="2"/>
      <scheme val="minor"/>
    </font>
    <font>
      <b/>
      <sz val="14"/>
      <name val="Aptos Narrow"/>
      <family val="2"/>
      <scheme val="minor"/>
    </font>
    <font>
      <b/>
      <sz val="13"/>
      <color rgb="FF333333"/>
      <name val="Aptos Narrow"/>
      <family val="2"/>
      <scheme val="minor"/>
    </font>
    <font>
      <sz val="13"/>
      <color theme="1"/>
      <name val="Aptos Narrow"/>
      <family val="2"/>
      <scheme val="minor"/>
    </font>
    <font>
      <b/>
      <sz val="11.5"/>
      <color rgb="FF1E1B1D"/>
      <name val="Aptos Narrow"/>
      <family val="2"/>
      <scheme val="minor"/>
    </font>
    <font>
      <b/>
      <sz val="24"/>
      <color theme="1"/>
      <name val="Aptos Narrow"/>
      <family val="2"/>
      <scheme val="minor"/>
    </font>
    <font>
      <sz val="11"/>
      <color theme="1"/>
      <name val="Calibri"/>
      <family val="2"/>
    </font>
    <font>
      <sz val="11"/>
      <name val="Calibri"/>
      <family val="2"/>
    </font>
    <font>
      <b/>
      <u/>
      <sz val="11"/>
      <name val="Calibri"/>
      <family val="2"/>
    </font>
    <font>
      <b/>
      <sz val="11"/>
      <name val="Calibri"/>
      <family val="2"/>
    </font>
    <font>
      <b/>
      <sz val="11"/>
      <color rgb="FFFFFFFF"/>
      <name val="Calibri"/>
      <family val="2"/>
    </font>
    <font>
      <b/>
      <sz val="14"/>
      <color rgb="FFFFFFFF"/>
      <name val="Calibri"/>
      <family val="2"/>
    </font>
    <font>
      <b/>
      <i/>
      <sz val="11"/>
      <name val="Calibri"/>
      <family val="2"/>
    </font>
    <font>
      <i/>
      <sz val="11"/>
      <name val="Calibri"/>
      <family val="2"/>
    </font>
    <font>
      <b/>
      <sz val="24"/>
      <color rgb="FFE26B0A"/>
      <name val="Calibri"/>
      <family val="2"/>
    </font>
    <font>
      <b/>
      <sz val="24"/>
      <color rgb="FF000000"/>
      <name val="Calibri"/>
      <family val="2"/>
    </font>
    <font>
      <sz val="9"/>
      <color theme="1"/>
      <name val="Aptos Narrow"/>
      <family val="2"/>
      <scheme val="minor"/>
    </font>
    <font>
      <u/>
      <sz val="11"/>
      <color theme="10"/>
      <name val="Aptos Narrow"/>
      <family val="2"/>
      <scheme val="minor"/>
    </font>
    <font>
      <sz val="10"/>
      <name val="Aptos Narrow"/>
      <family val="2"/>
      <scheme val="minor"/>
    </font>
    <font>
      <b/>
      <sz val="10"/>
      <name val="Aptos Narrow"/>
      <family val="2"/>
      <scheme val="minor"/>
    </font>
    <font>
      <b/>
      <sz val="16"/>
      <color theme="1"/>
      <name val="Aptos Narrow"/>
      <family val="2"/>
      <scheme val="minor"/>
    </font>
    <font>
      <b/>
      <sz val="20"/>
      <color theme="1"/>
      <name val="Aptos Narrow"/>
      <family val="2"/>
      <scheme val="minor"/>
    </font>
    <font>
      <b/>
      <sz val="24"/>
      <color theme="9" tint="-0.249977111117893"/>
      <name val="Aptos Narrow"/>
      <family val="2"/>
      <scheme val="minor"/>
    </font>
    <font>
      <b/>
      <sz val="14"/>
      <color theme="1"/>
      <name val="Aptos Narrow"/>
      <family val="2"/>
      <scheme val="minor"/>
    </font>
    <font>
      <sz val="10"/>
      <color rgb="FF000000"/>
      <name val="Arial"/>
      <family val="2"/>
    </font>
    <font>
      <b/>
      <sz val="11"/>
      <color rgb="FF000000"/>
      <name val="Calibri"/>
      <family val="2"/>
    </font>
    <font>
      <u/>
      <sz val="11"/>
      <color rgb="FF0000FF"/>
      <name val="Calibri"/>
      <family val="2"/>
    </font>
    <font>
      <sz val="11"/>
      <color rgb="FF76933C"/>
      <name val="Calibri"/>
      <family val="2"/>
    </font>
    <font>
      <i/>
      <sz val="9"/>
      <name val="Calibri"/>
      <family val="2"/>
    </font>
    <font>
      <i/>
      <u/>
      <sz val="9"/>
      <name val="Calibri"/>
      <family val="2"/>
    </font>
    <font>
      <sz val="10"/>
      <name val="Arial"/>
      <family val="2"/>
    </font>
    <font>
      <i/>
      <sz val="11"/>
      <color rgb="FF000000"/>
      <name val="Calibri"/>
      <family val="2"/>
    </font>
    <font>
      <sz val="11"/>
      <color rgb="FF000000"/>
      <name val="Calibri"/>
      <family val="2"/>
    </font>
    <font>
      <b/>
      <u/>
      <sz val="11"/>
      <color rgb="FF0000FF"/>
      <name val="Calibri"/>
      <family val="2"/>
    </font>
    <font>
      <b/>
      <i/>
      <sz val="14"/>
      <color rgb="FFFFFFFF"/>
      <name val="Calibri"/>
      <family val="2"/>
    </font>
    <font>
      <u/>
      <sz val="11"/>
      <name val="Calibri"/>
      <family val="2"/>
    </font>
    <font>
      <i/>
      <sz val="11"/>
      <color rgb="FF0070C0"/>
      <name val="Calibri"/>
      <family val="2"/>
    </font>
    <font>
      <b/>
      <sz val="11"/>
      <color rgb="FFFF0000"/>
      <name val="Calibri"/>
      <family val="2"/>
    </font>
  </fonts>
  <fills count="19">
    <fill>
      <patternFill patternType="none"/>
    </fill>
    <fill>
      <patternFill patternType="gray125"/>
    </fill>
    <fill>
      <patternFill patternType="solid">
        <fgColor rgb="FFFFFFFF"/>
        <bgColor rgb="FFFFFFFF"/>
      </patternFill>
    </fill>
    <fill>
      <patternFill patternType="solid">
        <fgColor rgb="FFC0C0C0"/>
        <bgColor rgb="FFFFFFFF"/>
      </patternFill>
    </fill>
    <fill>
      <patternFill patternType="solid">
        <fgColor rgb="FF00915A"/>
        <bgColor rgb="FFFFFFFF"/>
      </patternFill>
    </fill>
    <fill>
      <patternFill patternType="solid">
        <fgColor rgb="FF008000"/>
        <bgColor rgb="FFFFFFFF"/>
      </patternFill>
    </fill>
    <fill>
      <patternFill patternType="solid">
        <fgColor rgb="FFFFFF00"/>
        <bgColor rgb="FFFFFFFF"/>
      </patternFill>
    </fill>
    <fill>
      <patternFill patternType="solid">
        <fgColor rgb="FFFF0000"/>
        <bgColor rgb="FFFFFFFF"/>
      </patternFill>
    </fill>
    <fill>
      <patternFill patternType="solid">
        <fgColor rgb="FFFFC000"/>
        <bgColor rgb="FF000000"/>
      </patternFill>
    </fill>
    <fill>
      <patternFill patternType="solid">
        <fgColor rgb="FFFDE9D9"/>
        <bgColor rgb="FF000000"/>
      </patternFill>
    </fill>
    <fill>
      <patternFill patternType="solid">
        <fgColor rgb="FFE36E00"/>
        <bgColor rgb="FF000000"/>
      </patternFill>
    </fill>
    <fill>
      <patternFill patternType="solid">
        <fgColor rgb="FF243386"/>
        <bgColor indexed="64"/>
      </patternFill>
    </fill>
    <fill>
      <patternFill patternType="solid">
        <fgColor rgb="FFE36E00"/>
        <bgColor indexed="64"/>
      </patternFill>
    </fill>
    <fill>
      <patternFill patternType="solid">
        <fgColor rgb="FFFABF8F"/>
        <bgColor rgb="FF000000"/>
      </patternFill>
    </fill>
    <fill>
      <patternFill patternType="solid">
        <fgColor theme="5" tint="0.79998168889431442"/>
        <bgColor indexed="64"/>
      </patternFill>
    </fill>
    <fill>
      <patternFill patternType="solid">
        <fgColor theme="5" tint="0.79998168889431442"/>
        <bgColor rgb="FF000000"/>
      </patternFill>
    </fill>
    <fill>
      <patternFill patternType="solid">
        <fgColor rgb="FF243386"/>
        <bgColor rgb="FF000000"/>
      </patternFill>
    </fill>
    <fill>
      <patternFill patternType="solid">
        <fgColor rgb="FF847A75"/>
        <bgColor rgb="FF000000"/>
      </patternFill>
    </fill>
    <fill>
      <patternFill patternType="solid">
        <fgColor rgb="FFBFBFBF"/>
        <bgColor rgb="FF000000"/>
      </patternFill>
    </fill>
  </fills>
  <borders count="21">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right/>
      <top/>
      <bottom style="thin">
        <color rgb="FF000000"/>
      </bottom>
      <diagonal/>
    </border>
    <border>
      <left/>
      <right/>
      <top style="thin">
        <color rgb="FF000000"/>
      </top>
      <bottom style="thin">
        <color rgb="FF000000"/>
      </bottom>
      <diagonal/>
    </border>
    <border>
      <left/>
      <right/>
      <top style="thin">
        <color rgb="FF000000"/>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rgb="FFE36E00"/>
      </left>
      <right style="medium">
        <color rgb="FFE36E00"/>
      </right>
      <top/>
      <bottom style="medium">
        <color rgb="FFE36E00"/>
      </bottom>
      <diagonal/>
    </border>
    <border>
      <left style="medium">
        <color rgb="FFE36E00"/>
      </left>
      <right style="medium">
        <color rgb="FFE36E00"/>
      </right>
      <top/>
      <bottom/>
      <diagonal/>
    </border>
    <border>
      <left style="medium">
        <color rgb="FFE36E00"/>
      </left>
      <right style="medium">
        <color rgb="FFE36E00"/>
      </right>
      <top style="medium">
        <color rgb="FFE36E00"/>
      </top>
      <bottom/>
      <diagonal/>
    </border>
    <border>
      <left style="thin">
        <color rgb="FF243386"/>
      </left>
      <right style="medium">
        <color rgb="FF243386"/>
      </right>
      <top style="medium">
        <color rgb="FF243386"/>
      </top>
      <bottom style="medium">
        <color rgb="FF243386"/>
      </bottom>
      <diagonal/>
    </border>
    <border>
      <left/>
      <right/>
      <top/>
      <bottom style="medium">
        <color rgb="FF243386"/>
      </bottom>
      <diagonal/>
    </border>
  </borders>
  <cellStyleXfs count="5">
    <xf numFmtId="0" fontId="0" fillId="0" borderId="0"/>
    <xf numFmtId="0" fontId="1" fillId="0" borderId="0"/>
    <xf numFmtId="0" fontId="48" fillId="0" borderId="0" applyNumberFormat="0" applyFill="0" applyBorder="0" applyAlignment="0" applyProtection="0"/>
    <xf numFmtId="0" fontId="1" fillId="0" borderId="0"/>
    <xf numFmtId="9" fontId="1" fillId="0" borderId="0" applyFont="0" applyFill="0" applyBorder="0" applyAlignment="0" applyProtection="0"/>
  </cellStyleXfs>
  <cellXfs count="337">
    <xf numFmtId="0" fontId="0" fillId="0" borderId="0" xfId="0"/>
    <xf numFmtId="0" fontId="2" fillId="2" borderId="0" xfId="0" applyFont="1" applyFill="1" applyAlignment="1">
      <alignment horizontal="left"/>
    </xf>
    <xf numFmtId="49" fontId="7" fillId="2" borderId="0" xfId="0" applyNumberFormat="1" applyFont="1" applyFill="1" applyAlignment="1">
      <alignment horizontal="left" vertical="center"/>
    </xf>
    <xf numFmtId="49" fontId="5" fillId="2" borderId="1" xfId="0" applyNumberFormat="1" applyFont="1" applyFill="1" applyBorder="1" applyAlignment="1">
      <alignment horizontal="left" vertical="center"/>
    </xf>
    <xf numFmtId="164" fontId="5" fillId="2" borderId="0" xfId="0" applyNumberFormat="1" applyFont="1" applyFill="1" applyAlignment="1">
      <alignment horizontal="left" vertical="center"/>
    </xf>
    <xf numFmtId="0" fontId="3" fillId="3" borderId="6" xfId="0" applyFont="1" applyFill="1" applyBorder="1" applyAlignment="1">
      <alignment horizontal="left" vertical="center"/>
    </xf>
    <xf numFmtId="49" fontId="3" fillId="3" borderId="6" xfId="0" applyNumberFormat="1" applyFont="1" applyFill="1" applyBorder="1" applyAlignment="1">
      <alignment horizontal="left" vertical="center"/>
    </xf>
    <xf numFmtId="0" fontId="3" fillId="3" borderId="6" xfId="0" applyFont="1" applyFill="1" applyBorder="1" applyAlignment="1">
      <alignment horizontal="center" vertical="center"/>
    </xf>
    <xf numFmtId="49" fontId="5" fillId="2" borderId="0" xfId="0" applyNumberFormat="1" applyFont="1" applyFill="1" applyAlignment="1">
      <alignment horizontal="left" vertical="center"/>
    </xf>
    <xf numFmtId="49" fontId="11" fillId="2" borderId="0" xfId="0" applyNumberFormat="1" applyFont="1" applyFill="1" applyAlignment="1">
      <alignment horizontal="left" vertical="center"/>
    </xf>
    <xf numFmtId="49" fontId="12" fillId="3" borderId="6" xfId="0" applyNumberFormat="1" applyFont="1" applyFill="1" applyBorder="1" applyAlignment="1">
      <alignment horizontal="center" vertical="center"/>
    </xf>
    <xf numFmtId="49" fontId="12" fillId="3" borderId="6" xfId="0" applyNumberFormat="1" applyFont="1" applyFill="1" applyBorder="1" applyAlignment="1">
      <alignment horizontal="center" vertical="center" wrapText="1"/>
    </xf>
    <xf numFmtId="49" fontId="10" fillId="2" borderId="0" xfId="0" applyNumberFormat="1" applyFont="1" applyFill="1" applyAlignment="1">
      <alignment horizontal="center" vertical="center"/>
    </xf>
    <xf numFmtId="3" fontId="10" fillId="2" borderId="0" xfId="0" applyNumberFormat="1" applyFont="1" applyFill="1" applyAlignment="1">
      <alignment horizontal="center" vertical="center"/>
    </xf>
    <xf numFmtId="164" fontId="10" fillId="2" borderId="0" xfId="0" applyNumberFormat="1" applyFont="1" applyFill="1" applyAlignment="1">
      <alignment horizontal="center" vertical="center"/>
    </xf>
    <xf numFmtId="165" fontId="10" fillId="2" borderId="0" xfId="0" applyNumberFormat="1" applyFont="1" applyFill="1" applyAlignment="1">
      <alignment horizontal="center" vertical="center"/>
    </xf>
    <xf numFmtId="4" fontId="10" fillId="2" borderId="0" xfId="0" applyNumberFormat="1" applyFont="1" applyFill="1" applyAlignment="1">
      <alignment horizontal="center" vertical="center"/>
    </xf>
    <xf numFmtId="0" fontId="3" fillId="2" borderId="6" xfId="0" applyFont="1" applyFill="1" applyBorder="1" applyAlignment="1">
      <alignment horizontal="left" vertical="center"/>
    </xf>
    <xf numFmtId="0" fontId="3" fillId="2" borderId="6" xfId="0" applyFont="1" applyFill="1" applyBorder="1" applyAlignment="1">
      <alignment horizontal="right" vertical="center"/>
    </xf>
    <xf numFmtId="3" fontId="12" fillId="2" borderId="6" xfId="0" applyNumberFormat="1" applyFont="1" applyFill="1" applyBorder="1" applyAlignment="1">
      <alignment horizontal="center" vertical="center"/>
    </xf>
    <xf numFmtId="49" fontId="10" fillId="2" borderId="0" xfId="0" applyNumberFormat="1" applyFont="1" applyFill="1" applyAlignment="1">
      <alignment horizontal="left" vertical="center"/>
    </xf>
    <xf numFmtId="49" fontId="3" fillId="3" borderId="6" xfId="0" applyNumberFormat="1" applyFont="1" applyFill="1" applyBorder="1" applyAlignment="1">
      <alignment horizontal="center" vertical="center"/>
    </xf>
    <xf numFmtId="49" fontId="5" fillId="2" borderId="0" xfId="0" applyNumberFormat="1" applyFont="1" applyFill="1" applyAlignment="1">
      <alignment horizontal="center" vertical="center"/>
    </xf>
    <xf numFmtId="49" fontId="13" fillId="2" borderId="0" xfId="0" applyNumberFormat="1" applyFont="1" applyFill="1" applyAlignment="1">
      <alignment horizontal="left"/>
    </xf>
    <xf numFmtId="3" fontId="13" fillId="2" borderId="0" xfId="0" applyNumberFormat="1" applyFont="1" applyFill="1" applyAlignment="1">
      <alignment horizontal="right"/>
    </xf>
    <xf numFmtId="49" fontId="14" fillId="2" borderId="0" xfId="0" applyNumberFormat="1" applyFont="1" applyFill="1" applyAlignment="1">
      <alignment horizontal="left"/>
    </xf>
    <xf numFmtId="166" fontId="13" fillId="2" borderId="0" xfId="0" applyNumberFormat="1" applyFont="1" applyFill="1" applyAlignment="1">
      <alignment horizontal="right"/>
    </xf>
    <xf numFmtId="0" fontId="14" fillId="2" borderId="0" xfId="0" applyFont="1" applyFill="1" applyAlignment="1">
      <alignment horizontal="left"/>
    </xf>
    <xf numFmtId="49" fontId="9" fillId="3" borderId="3" xfId="0" applyNumberFormat="1" applyFont="1" applyFill="1" applyBorder="1" applyAlignment="1">
      <alignment horizontal="center" vertical="center" wrapText="1"/>
    </xf>
    <xf numFmtId="49" fontId="4" fillId="5" borderId="0" xfId="0" applyNumberFormat="1" applyFont="1" applyFill="1" applyAlignment="1">
      <alignment horizontal="right"/>
    </xf>
    <xf numFmtId="49" fontId="9" fillId="3" borderId="2" xfId="0" applyNumberFormat="1" applyFont="1" applyFill="1" applyBorder="1" applyAlignment="1">
      <alignment horizontal="center" vertical="center" wrapText="1"/>
    </xf>
    <xf numFmtId="0" fontId="13" fillId="2" borderId="0" xfId="0" applyFont="1" applyFill="1" applyAlignment="1">
      <alignment horizontal="right"/>
    </xf>
    <xf numFmtId="49" fontId="13" fillId="2" borderId="0" xfId="0" applyNumberFormat="1" applyFont="1" applyFill="1" applyAlignment="1">
      <alignment horizontal="right"/>
    </xf>
    <xf numFmtId="3" fontId="13" fillId="2" borderId="7" xfId="0" applyNumberFormat="1" applyFont="1" applyFill="1" applyBorder="1" applyAlignment="1">
      <alignment horizontal="right" vertical="center"/>
    </xf>
    <xf numFmtId="3" fontId="13" fillId="2" borderId="0" xfId="0" applyNumberFormat="1" applyFont="1" applyFill="1" applyAlignment="1">
      <alignment horizontal="right" vertical="center"/>
    </xf>
    <xf numFmtId="166" fontId="13" fillId="2" borderId="0" xfId="0" applyNumberFormat="1" applyFont="1" applyFill="1" applyAlignment="1">
      <alignment horizontal="right" vertical="center"/>
    </xf>
    <xf numFmtId="4" fontId="13" fillId="2" borderId="0" xfId="0" applyNumberFormat="1" applyFont="1" applyFill="1" applyAlignment="1">
      <alignment horizontal="right" vertical="center"/>
    </xf>
    <xf numFmtId="166" fontId="13" fillId="2" borderId="5" xfId="0" applyNumberFormat="1" applyFont="1" applyFill="1" applyBorder="1" applyAlignment="1">
      <alignment horizontal="right" vertical="center"/>
    </xf>
    <xf numFmtId="49" fontId="10" fillId="2" borderId="3" xfId="0" applyNumberFormat="1" applyFont="1" applyFill="1" applyBorder="1" applyAlignment="1">
      <alignment horizontal="left" vertical="center"/>
    </xf>
    <xf numFmtId="49" fontId="10" fillId="2" borderId="7" xfId="0" applyNumberFormat="1" applyFont="1" applyFill="1" applyBorder="1" applyAlignment="1">
      <alignment horizontal="center" vertical="center"/>
    </xf>
    <xf numFmtId="49" fontId="10" fillId="2" borderId="4" xfId="0" applyNumberFormat="1" applyFont="1" applyFill="1" applyBorder="1" applyAlignment="1">
      <alignment horizontal="left" vertical="center"/>
    </xf>
    <xf numFmtId="49" fontId="10" fillId="2" borderId="4" xfId="0" applyNumberFormat="1" applyFont="1" applyFill="1" applyBorder="1" applyAlignment="1">
      <alignment horizontal="left" vertical="center" wrapText="1"/>
    </xf>
    <xf numFmtId="49" fontId="16" fillId="2" borderId="0" xfId="0" applyNumberFormat="1" applyFont="1" applyFill="1" applyAlignment="1">
      <alignment horizontal="center" vertical="center"/>
    </xf>
    <xf numFmtId="3" fontId="13" fillId="2" borderId="0" xfId="0" applyNumberFormat="1" applyFont="1" applyFill="1" applyAlignment="1">
      <alignment horizontal="left"/>
    </xf>
    <xf numFmtId="49" fontId="17" fillId="2" borderId="0" xfId="0" applyNumberFormat="1" applyFont="1" applyFill="1" applyAlignment="1">
      <alignment horizontal="left" vertical="center"/>
    </xf>
    <xf numFmtId="165" fontId="12" fillId="3" borderId="6" xfId="0" applyNumberFormat="1" applyFont="1" applyFill="1" applyBorder="1" applyAlignment="1">
      <alignment horizontal="center" vertical="center"/>
    </xf>
    <xf numFmtId="0" fontId="12" fillId="3" borderId="6" xfId="0" applyFont="1" applyFill="1" applyBorder="1" applyAlignment="1">
      <alignment horizontal="center" vertical="center"/>
    </xf>
    <xf numFmtId="0" fontId="19" fillId="3" borderId="6" xfId="0" applyFont="1" applyFill="1" applyBorder="1" applyAlignment="1">
      <alignment horizontal="center" vertical="center"/>
    </xf>
    <xf numFmtId="165" fontId="5" fillId="2" borderId="0" xfId="0" applyNumberFormat="1" applyFont="1" applyFill="1" applyAlignment="1">
      <alignment horizontal="center" vertical="center"/>
    </xf>
    <xf numFmtId="3" fontId="5" fillId="2" borderId="0" xfId="0" applyNumberFormat="1" applyFont="1" applyFill="1" applyAlignment="1">
      <alignment horizontal="center" vertical="center"/>
    </xf>
    <xf numFmtId="165" fontId="3" fillId="3" borderId="6" xfId="0" applyNumberFormat="1" applyFont="1" applyFill="1" applyBorder="1" applyAlignment="1">
      <alignment horizontal="center" vertical="center"/>
    </xf>
    <xf numFmtId="3" fontId="3" fillId="3" borderId="6" xfId="0" applyNumberFormat="1" applyFont="1" applyFill="1" applyBorder="1" applyAlignment="1">
      <alignment horizontal="center" vertical="center"/>
    </xf>
    <xf numFmtId="49" fontId="22" fillId="3" borderId="6" xfId="0" applyNumberFormat="1" applyFont="1" applyFill="1" applyBorder="1" applyAlignment="1">
      <alignment horizontal="center" vertical="center"/>
    </xf>
    <xf numFmtId="168" fontId="21" fillId="2" borderId="0" xfId="0" applyNumberFormat="1" applyFont="1" applyFill="1" applyAlignment="1">
      <alignment horizontal="left" vertical="center"/>
    </xf>
    <xf numFmtId="164" fontId="10" fillId="2" borderId="0" xfId="0" applyNumberFormat="1" applyFont="1" applyFill="1" applyAlignment="1">
      <alignment horizontal="left" vertical="center"/>
    </xf>
    <xf numFmtId="3" fontId="21" fillId="2" borderId="0" xfId="0" applyNumberFormat="1" applyFont="1" applyFill="1" applyAlignment="1">
      <alignment horizontal="center" vertical="center"/>
    </xf>
    <xf numFmtId="0" fontId="23" fillId="3" borderId="6" xfId="0" applyFont="1" applyFill="1" applyBorder="1" applyAlignment="1">
      <alignment horizontal="left" vertical="center"/>
    </xf>
    <xf numFmtId="0" fontId="24" fillId="3" borderId="6" xfId="0" applyFont="1" applyFill="1" applyBorder="1" applyAlignment="1">
      <alignment horizontal="left" vertical="center"/>
    </xf>
    <xf numFmtId="0" fontId="24" fillId="3" borderId="6" xfId="0" applyFont="1" applyFill="1" applyBorder="1" applyAlignment="1">
      <alignment horizontal="center" vertical="center"/>
    </xf>
    <xf numFmtId="0" fontId="23" fillId="3" borderId="6" xfId="0" applyFont="1" applyFill="1" applyBorder="1" applyAlignment="1">
      <alignment horizontal="center" vertical="center"/>
    </xf>
    <xf numFmtId="3" fontId="24" fillId="3" borderId="6" xfId="0" applyNumberFormat="1" applyFont="1" applyFill="1" applyBorder="1" applyAlignment="1">
      <alignment horizontal="right" vertical="center"/>
    </xf>
    <xf numFmtId="49" fontId="25" fillId="7" borderId="1" xfId="0" applyNumberFormat="1" applyFont="1" applyFill="1" applyBorder="1" applyAlignment="1">
      <alignment horizontal="center" vertical="center"/>
    </xf>
    <xf numFmtId="49" fontId="6" fillId="2" borderId="0" xfId="0" applyNumberFormat="1" applyFont="1" applyFill="1" applyAlignment="1">
      <alignment horizontal="left" vertical="center"/>
    </xf>
    <xf numFmtId="49" fontId="8" fillId="4" borderId="0" xfId="0" applyNumberFormat="1" applyFont="1" applyFill="1" applyAlignment="1">
      <alignment horizontal="left" vertical="center"/>
    </xf>
    <xf numFmtId="49" fontId="7" fillId="2" borderId="0" xfId="0" applyNumberFormat="1" applyFont="1" applyFill="1" applyAlignment="1">
      <alignment horizontal="left" vertical="center"/>
    </xf>
    <xf numFmtId="0" fontId="5" fillId="2" borderId="0" xfId="0" applyFont="1" applyFill="1" applyAlignment="1">
      <alignment horizontal="left" vertical="center"/>
    </xf>
    <xf numFmtId="49" fontId="11" fillId="2" borderId="0" xfId="0" applyNumberFormat="1" applyFont="1" applyFill="1" applyAlignment="1">
      <alignment horizontal="left" vertical="center"/>
    </xf>
    <xf numFmtId="49" fontId="6" fillId="2" borderId="1" xfId="0" applyNumberFormat="1" applyFont="1" applyFill="1" applyBorder="1" applyAlignment="1">
      <alignment horizontal="left" vertical="center"/>
    </xf>
    <xf numFmtId="49" fontId="3" fillId="3" borderId="6" xfId="0" applyNumberFormat="1" applyFont="1" applyFill="1" applyBorder="1" applyAlignment="1">
      <alignment horizontal="left" vertical="top"/>
    </xf>
    <xf numFmtId="49" fontId="5" fillId="2" borderId="0" xfId="0" applyNumberFormat="1" applyFont="1" applyFill="1" applyAlignment="1">
      <alignment horizontal="left" vertical="center" wrapText="1"/>
    </xf>
    <xf numFmtId="49" fontId="3" fillId="3" borderId="6" xfId="0" applyNumberFormat="1" applyFont="1" applyFill="1" applyBorder="1" applyAlignment="1">
      <alignment horizontal="left" vertical="center"/>
    </xf>
    <xf numFmtId="49" fontId="5" fillId="2" borderId="0" xfId="0" applyNumberFormat="1" applyFont="1" applyFill="1" applyAlignment="1">
      <alignment horizontal="left" vertical="center"/>
    </xf>
    <xf numFmtId="164" fontId="5" fillId="2" borderId="0" xfId="0" applyNumberFormat="1" applyFont="1" applyFill="1" applyAlignment="1">
      <alignment horizontal="left" vertical="center"/>
    </xf>
    <xf numFmtId="0" fontId="3" fillId="3" borderId="6" xfId="0" applyFont="1" applyFill="1" applyBorder="1" applyAlignment="1">
      <alignment horizontal="left" vertical="center"/>
    </xf>
    <xf numFmtId="0" fontId="3" fillId="3" borderId="6" xfId="0" applyFont="1" applyFill="1" applyBorder="1" applyAlignment="1">
      <alignment horizontal="center" vertical="center"/>
    </xf>
    <xf numFmtId="164" fontId="10" fillId="2" borderId="0" xfId="0" applyNumberFormat="1" applyFont="1" applyFill="1" applyAlignment="1">
      <alignment horizontal="center" vertical="center"/>
    </xf>
    <xf numFmtId="0" fontId="3" fillId="2" borderId="6" xfId="0" applyFont="1" applyFill="1" applyBorder="1" applyAlignment="1">
      <alignment horizontal="left" vertical="center"/>
    </xf>
    <xf numFmtId="49" fontId="12" fillId="3" borderId="6" xfId="0" applyNumberFormat="1" applyFont="1" applyFill="1" applyBorder="1" applyAlignment="1">
      <alignment horizontal="center" vertical="center"/>
    </xf>
    <xf numFmtId="3" fontId="5" fillId="2" borderId="0" xfId="0" applyNumberFormat="1" applyFont="1" applyFill="1" applyAlignment="1">
      <alignment horizontal="right" vertical="center"/>
    </xf>
    <xf numFmtId="0" fontId="3" fillId="2" borderId="0" xfId="0" applyFont="1" applyFill="1" applyAlignment="1">
      <alignment horizontal="left" vertical="center"/>
    </xf>
    <xf numFmtId="49" fontId="3" fillId="2" borderId="0" xfId="0" applyNumberFormat="1" applyFont="1" applyFill="1" applyAlignment="1">
      <alignment horizontal="left" vertical="center"/>
    </xf>
    <xf numFmtId="165" fontId="5" fillId="2" borderId="0" xfId="0" applyNumberFormat="1" applyFont="1" applyFill="1" applyAlignment="1">
      <alignment horizontal="right" vertical="center"/>
    </xf>
    <xf numFmtId="4" fontId="5" fillId="2" borderId="0" xfId="0" applyNumberFormat="1" applyFont="1" applyFill="1" applyAlignment="1">
      <alignment horizontal="right" vertical="center"/>
    </xf>
    <xf numFmtId="49" fontId="3" fillId="2" borderId="1" xfId="0" applyNumberFormat="1" applyFont="1" applyFill="1" applyBorder="1" applyAlignment="1">
      <alignment horizontal="left" vertical="center"/>
    </xf>
    <xf numFmtId="49" fontId="15" fillId="2" borderId="0" xfId="0" applyNumberFormat="1" applyFont="1" applyFill="1" applyAlignment="1">
      <alignment horizontal="center" vertical="center"/>
    </xf>
    <xf numFmtId="49" fontId="18" fillId="2" borderId="0" xfId="0" applyNumberFormat="1" applyFont="1" applyFill="1" applyAlignment="1">
      <alignment horizontal="left" vertical="center"/>
    </xf>
    <xf numFmtId="49" fontId="13" fillId="2" borderId="7" xfId="0" applyNumberFormat="1" applyFont="1" applyFill="1" applyBorder="1" applyAlignment="1">
      <alignment horizontal="left" vertical="center"/>
    </xf>
    <xf numFmtId="49" fontId="13" fillId="2" borderId="0" xfId="0" applyNumberFormat="1" applyFont="1" applyFill="1" applyAlignment="1">
      <alignment horizontal="left" vertical="center"/>
    </xf>
    <xf numFmtId="49" fontId="13" fillId="2" borderId="5" xfId="0" applyNumberFormat="1" applyFont="1" applyFill="1" applyBorder="1" applyAlignment="1">
      <alignment horizontal="left" vertical="center"/>
    </xf>
    <xf numFmtId="49" fontId="13" fillId="2" borderId="0" xfId="0" applyNumberFormat="1" applyFont="1" applyFill="1" applyAlignment="1">
      <alignment horizontal="left"/>
    </xf>
    <xf numFmtId="49" fontId="10" fillId="2" borderId="7" xfId="0" applyNumberFormat="1" applyFont="1" applyFill="1" applyBorder="1" applyAlignment="1">
      <alignment horizontal="center" vertical="center"/>
    </xf>
    <xf numFmtId="49" fontId="10" fillId="2" borderId="0" xfId="0" applyNumberFormat="1" applyFont="1" applyFill="1" applyAlignment="1">
      <alignment horizontal="center" vertical="center"/>
    </xf>
    <xf numFmtId="49" fontId="16" fillId="2" borderId="0" xfId="0" applyNumberFormat="1" applyFont="1" applyFill="1" applyAlignment="1">
      <alignment horizontal="center" vertical="center"/>
    </xf>
    <xf numFmtId="3" fontId="10" fillId="2" borderId="0" xfId="0" applyNumberFormat="1" applyFont="1" applyFill="1" applyAlignment="1">
      <alignment horizontal="center" vertical="center"/>
    </xf>
    <xf numFmtId="165" fontId="10" fillId="2" borderId="0" xfId="0" applyNumberFormat="1" applyFont="1" applyFill="1" applyAlignment="1">
      <alignment horizontal="center" vertical="center"/>
    </xf>
    <xf numFmtId="3" fontId="12" fillId="3" borderId="6" xfId="0" applyNumberFormat="1" applyFont="1" applyFill="1" applyBorder="1" applyAlignment="1">
      <alignment horizontal="center" vertical="center"/>
    </xf>
    <xf numFmtId="165" fontId="12" fillId="3" borderId="6" xfId="0" applyNumberFormat="1" applyFont="1" applyFill="1" applyBorder="1" applyAlignment="1">
      <alignment horizontal="center" vertical="center"/>
    </xf>
    <xf numFmtId="0" fontId="20" fillId="2" borderId="0" xfId="0" applyFont="1" applyFill="1" applyAlignment="1">
      <alignment horizontal="left" vertical="center"/>
    </xf>
    <xf numFmtId="0" fontId="21" fillId="2" borderId="0" xfId="0" applyFont="1" applyFill="1" applyAlignment="1">
      <alignment horizontal="right" vertical="center"/>
    </xf>
    <xf numFmtId="0" fontId="20" fillId="2" borderId="0" xfId="0" applyFont="1" applyFill="1" applyAlignment="1">
      <alignment horizontal="center" vertical="center"/>
    </xf>
    <xf numFmtId="0" fontId="12" fillId="3" borderId="6" xfId="0" applyFont="1" applyFill="1" applyBorder="1" applyAlignment="1">
      <alignment horizontal="center" vertical="center"/>
    </xf>
    <xf numFmtId="1" fontId="10" fillId="2" borderId="0" xfId="0" applyNumberFormat="1" applyFont="1" applyFill="1" applyAlignment="1">
      <alignment horizontal="center" vertical="center"/>
    </xf>
    <xf numFmtId="0" fontId="12" fillId="3" borderId="6" xfId="0" applyFont="1" applyFill="1" applyBorder="1" applyAlignment="1">
      <alignment horizontal="left" vertical="center"/>
    </xf>
    <xf numFmtId="49" fontId="10" fillId="2" borderId="0" xfId="0" applyNumberFormat="1" applyFont="1" applyFill="1" applyAlignment="1">
      <alignment horizontal="left" vertical="center"/>
    </xf>
    <xf numFmtId="4" fontId="10" fillId="2" borderId="0" xfId="0" applyNumberFormat="1" applyFont="1" applyFill="1" applyAlignment="1">
      <alignment horizontal="center" vertical="center"/>
    </xf>
    <xf numFmtId="4" fontId="12" fillId="3" borderId="6" xfId="0" applyNumberFormat="1" applyFont="1" applyFill="1" applyBorder="1" applyAlignment="1">
      <alignment horizontal="center" vertical="center"/>
    </xf>
    <xf numFmtId="0" fontId="3" fillId="2" borderId="1" xfId="0" applyFont="1" applyFill="1" applyBorder="1" applyAlignment="1">
      <alignment horizontal="left" vertical="top" wrapText="1"/>
    </xf>
    <xf numFmtId="49" fontId="3" fillId="3" borderId="6" xfId="0" applyNumberFormat="1" applyFont="1" applyFill="1" applyBorder="1" applyAlignment="1">
      <alignment horizontal="center" vertical="center"/>
    </xf>
    <xf numFmtId="4" fontId="5" fillId="2" borderId="0" xfId="0" applyNumberFormat="1" applyFont="1" applyFill="1" applyAlignment="1">
      <alignment horizontal="center" vertical="center"/>
    </xf>
    <xf numFmtId="4" fontId="3" fillId="3" borderId="6" xfId="0" applyNumberFormat="1" applyFont="1" applyFill="1" applyBorder="1" applyAlignment="1">
      <alignment horizontal="center" vertical="center"/>
    </xf>
    <xf numFmtId="49" fontId="25" fillId="6" borderId="1" xfId="0" applyNumberFormat="1" applyFont="1" applyFill="1" applyBorder="1" applyAlignment="1">
      <alignment horizontal="center" vertical="center"/>
    </xf>
    <xf numFmtId="3" fontId="10" fillId="2" borderId="0" xfId="0" applyNumberFormat="1" applyFont="1" applyFill="1" applyAlignment="1">
      <alignment horizontal="right" vertical="center" wrapText="1"/>
    </xf>
    <xf numFmtId="49" fontId="3" fillId="3" borderId="6" xfId="0" applyNumberFormat="1" applyFont="1" applyFill="1" applyBorder="1" applyAlignment="1">
      <alignment horizontal="center" vertical="center" wrapText="1"/>
    </xf>
    <xf numFmtId="0" fontId="24" fillId="3" borderId="6" xfId="0" applyFont="1" applyFill="1" applyBorder="1" applyAlignment="1">
      <alignment horizontal="right" vertical="center" wrapText="1"/>
    </xf>
    <xf numFmtId="49" fontId="25" fillId="5" borderId="1" xfId="0" applyNumberFormat="1" applyFont="1" applyFill="1" applyBorder="1" applyAlignment="1">
      <alignment horizontal="center" vertical="center"/>
    </xf>
    <xf numFmtId="167" fontId="5" fillId="2" borderId="0" xfId="0" applyNumberFormat="1" applyFont="1" applyFill="1" applyAlignment="1">
      <alignment horizontal="left" vertical="center"/>
    </xf>
    <xf numFmtId="3" fontId="24" fillId="3" borderId="6" xfId="0" applyNumberFormat="1" applyFont="1" applyFill="1" applyBorder="1" applyAlignment="1">
      <alignment horizontal="right" vertical="center"/>
    </xf>
    <xf numFmtId="0" fontId="1" fillId="0" borderId="0" xfId="1"/>
    <xf numFmtId="0" fontId="27" fillId="0" borderId="0" xfId="1" applyFont="1" applyAlignment="1">
      <alignment wrapText="1"/>
    </xf>
    <xf numFmtId="0" fontId="28" fillId="0" borderId="0" xfId="1" applyFont="1" applyAlignment="1">
      <alignment vertical="center" wrapText="1"/>
    </xf>
    <xf numFmtId="0" fontId="27" fillId="0" borderId="0" xfId="1" applyFont="1" applyAlignment="1">
      <alignment horizontal="left" vertical="center" wrapText="1"/>
    </xf>
    <xf numFmtId="0" fontId="27" fillId="0" borderId="0" xfId="1" applyFont="1" applyAlignment="1">
      <alignment vertical="center" wrapText="1"/>
    </xf>
    <xf numFmtId="0" fontId="30" fillId="0" borderId="0" xfId="1" applyFont="1" applyAlignment="1">
      <alignment horizontal="left" vertical="center" wrapText="1"/>
    </xf>
    <xf numFmtId="0" fontId="32" fillId="0" borderId="0" xfId="1" applyFont="1" applyAlignment="1">
      <alignment horizontal="left" vertical="center" wrapText="1"/>
    </xf>
    <xf numFmtId="0" fontId="30" fillId="0" borderId="0" xfId="1" applyFont="1" applyAlignment="1">
      <alignment vertical="center" wrapText="1"/>
    </xf>
    <xf numFmtId="0" fontId="33" fillId="0" borderId="0" xfId="1" applyFont="1" applyAlignment="1">
      <alignment vertical="center" wrapText="1"/>
    </xf>
    <xf numFmtId="0" fontId="34" fillId="0" borderId="0" xfId="1" applyFont="1" applyAlignment="1">
      <alignment wrapText="1"/>
    </xf>
    <xf numFmtId="0" fontId="34" fillId="0" borderId="0" xfId="1" applyFont="1" applyAlignment="1">
      <alignment vertical="center" wrapText="1"/>
    </xf>
    <xf numFmtId="0" fontId="35" fillId="0" borderId="0" xfId="1" applyFont="1" applyAlignment="1">
      <alignment horizontal="center" vertical="center"/>
    </xf>
    <xf numFmtId="0" fontId="36" fillId="0" borderId="0" xfId="1" applyFont="1" applyAlignment="1">
      <alignment horizontal="left" vertical="center"/>
    </xf>
    <xf numFmtId="0" fontId="37" fillId="0" borderId="0" xfId="1" applyFont="1"/>
    <xf numFmtId="0" fontId="38" fillId="0" borderId="0" xfId="1" applyFont="1" applyAlignment="1">
      <alignment horizontal="center" vertical="center" wrapText="1"/>
    </xf>
    <xf numFmtId="0" fontId="38" fillId="8" borderId="0" xfId="1" quotePrefix="1" applyFont="1" applyFill="1" applyAlignment="1">
      <alignment horizontal="center" vertical="center" wrapText="1"/>
    </xf>
    <xf numFmtId="0" fontId="39" fillId="0" borderId="0" xfId="1" applyFont="1" applyAlignment="1">
      <alignment horizontal="center" vertical="center" wrapText="1"/>
    </xf>
    <xf numFmtId="0" fontId="38" fillId="0" borderId="0" xfId="1" quotePrefix="1" applyFont="1" applyAlignment="1">
      <alignment horizontal="center" vertical="center" wrapText="1"/>
    </xf>
    <xf numFmtId="0" fontId="40" fillId="0" borderId="0" xfId="1" applyFont="1" applyAlignment="1">
      <alignment horizontal="center" vertical="center" wrapText="1"/>
    </xf>
    <xf numFmtId="0" fontId="40" fillId="0" borderId="0" xfId="1" quotePrefix="1" applyFont="1" applyAlignment="1">
      <alignment horizontal="center" vertical="center" wrapText="1"/>
    </xf>
    <xf numFmtId="0" fontId="39" fillId="0" borderId="0" xfId="1" quotePrefix="1" applyFont="1" applyAlignment="1">
      <alignment horizontal="center" vertical="center" wrapText="1"/>
    </xf>
    <xf numFmtId="0" fontId="37" fillId="0" borderId="0" xfId="1" quotePrefix="1" applyFont="1" applyAlignment="1">
      <alignment horizontal="center" vertical="center" wrapText="1"/>
    </xf>
    <xf numFmtId="0" fontId="37" fillId="0" borderId="0" xfId="1" applyFont="1" applyAlignment="1">
      <alignment horizontal="center" vertical="center" wrapText="1"/>
    </xf>
    <xf numFmtId="0" fontId="37" fillId="0" borderId="0" xfId="1" applyFont="1" applyProtection="1">
      <protection locked="0"/>
    </xf>
    <xf numFmtId="0" fontId="38" fillId="0" borderId="0" xfId="1" quotePrefix="1" applyFont="1" applyAlignment="1" applyProtection="1">
      <alignment horizontal="center" vertical="center" wrapText="1"/>
      <protection locked="0"/>
    </xf>
    <xf numFmtId="0" fontId="37" fillId="9" borderId="0" xfId="1" applyFont="1" applyFill="1" applyAlignment="1">
      <alignment horizontal="center"/>
    </xf>
    <xf numFmtId="0" fontId="38" fillId="0" borderId="0" xfId="1" applyFont="1" applyAlignment="1" applyProtection="1">
      <alignment horizontal="center" vertical="center" wrapText="1"/>
      <protection locked="0"/>
    </xf>
    <xf numFmtId="0" fontId="40" fillId="9" borderId="0" xfId="1" applyFont="1" applyFill="1" applyAlignment="1">
      <alignment horizontal="center" vertical="center" wrapText="1"/>
    </xf>
    <xf numFmtId="0" fontId="41" fillId="10" borderId="0" xfId="1" applyFont="1" applyFill="1" applyAlignment="1">
      <alignment horizontal="center" vertical="center" wrapText="1"/>
    </xf>
    <xf numFmtId="0" fontId="42" fillId="10" borderId="0" xfId="1" applyFont="1" applyFill="1" applyAlignment="1">
      <alignment horizontal="center" vertical="center" wrapText="1"/>
    </xf>
    <xf numFmtId="0" fontId="40" fillId="0" borderId="0" xfId="1" quotePrefix="1" applyFont="1" applyAlignment="1" applyProtection="1">
      <alignment horizontal="center" vertical="center" wrapText="1"/>
      <protection locked="0"/>
    </xf>
    <xf numFmtId="0" fontId="40" fillId="9" borderId="0" xfId="1" quotePrefix="1" applyFont="1" applyFill="1" applyAlignment="1" applyProtection="1">
      <alignment horizontal="center" vertical="center" wrapText="1"/>
      <protection locked="0"/>
    </xf>
    <xf numFmtId="0" fontId="40" fillId="9" borderId="0" xfId="1" quotePrefix="1" applyFont="1" applyFill="1" applyAlignment="1">
      <alignment horizontal="center" vertical="center" wrapText="1"/>
    </xf>
    <xf numFmtId="0" fontId="43" fillId="0" borderId="0" xfId="1" quotePrefix="1" applyFont="1" applyAlignment="1" applyProtection="1">
      <alignment horizontal="center" vertical="center" wrapText="1"/>
      <protection locked="0"/>
    </xf>
    <xf numFmtId="0" fontId="43" fillId="0" borderId="0" xfId="1" quotePrefix="1" applyFont="1" applyAlignment="1">
      <alignment horizontal="center" vertical="center" wrapText="1"/>
    </xf>
    <xf numFmtId="0" fontId="44" fillId="9" borderId="0" xfId="1" applyFont="1" applyFill="1" applyAlignment="1">
      <alignment horizontal="center" vertical="center" wrapText="1"/>
    </xf>
    <xf numFmtId="0" fontId="38" fillId="0" borderId="0" xfId="1" applyFont="1" applyAlignment="1">
      <alignment horizontal="left" vertical="center" wrapText="1"/>
    </xf>
    <xf numFmtId="0" fontId="37" fillId="0" borderId="0" xfId="1" applyFont="1" applyAlignment="1">
      <alignment horizontal="left" vertical="center" wrapText="1"/>
    </xf>
    <xf numFmtId="0" fontId="37" fillId="0" borderId="0" xfId="1" applyFont="1" applyAlignment="1">
      <alignment horizontal="left" vertical="center"/>
    </xf>
    <xf numFmtId="0" fontId="45" fillId="0" borderId="0" xfId="1" applyFont="1" applyAlignment="1">
      <alignment horizontal="center" vertical="center"/>
    </xf>
    <xf numFmtId="0" fontId="46" fillId="0" borderId="0" xfId="1" applyFont="1" applyAlignment="1">
      <alignment horizontal="left" vertical="center"/>
    </xf>
    <xf numFmtId="0" fontId="47" fillId="0" borderId="8" xfId="1" applyFont="1" applyBorder="1"/>
    <xf numFmtId="0" fontId="47" fillId="0" borderId="9" xfId="1" applyFont="1" applyBorder="1"/>
    <xf numFmtId="0" fontId="47" fillId="0" borderId="10" xfId="1" applyFont="1" applyBorder="1"/>
    <xf numFmtId="0" fontId="47" fillId="0" borderId="11" xfId="1" applyFont="1" applyBorder="1"/>
    <xf numFmtId="0" fontId="47" fillId="0" borderId="0" xfId="1" applyFont="1"/>
    <xf numFmtId="0" fontId="1" fillId="0" borderId="0" xfId="1"/>
    <xf numFmtId="0" fontId="26" fillId="11" borderId="0" xfId="1" applyFont="1" applyFill="1" applyAlignment="1">
      <alignment horizontal="center"/>
    </xf>
    <xf numFmtId="0" fontId="47" fillId="0" borderId="12" xfId="1" applyFont="1" applyBorder="1"/>
    <xf numFmtId="0" fontId="26" fillId="0" borderId="0" xfId="2" applyFont="1" applyAlignment="1"/>
    <xf numFmtId="0" fontId="49" fillId="0" borderId="0" xfId="1" applyFont="1"/>
    <xf numFmtId="0" fontId="26" fillId="0" borderId="0" xfId="2" applyFont="1" applyAlignment="1"/>
    <xf numFmtId="0" fontId="26" fillId="12" borderId="0" xfId="2" applyFont="1" applyFill="1" applyBorder="1" applyAlignment="1">
      <alignment horizontal="center"/>
    </xf>
    <xf numFmtId="0" fontId="50" fillId="0" borderId="0" xfId="1" applyFont="1" applyAlignment="1">
      <alignment horizontal="center"/>
    </xf>
    <xf numFmtId="0" fontId="51" fillId="0" borderId="0" xfId="1" applyFont="1" applyAlignment="1">
      <alignment horizontal="center" vertical="center"/>
    </xf>
    <xf numFmtId="0" fontId="52" fillId="0" borderId="0" xfId="3" applyFont="1" applyAlignment="1">
      <alignment horizontal="center" vertical="center"/>
    </xf>
    <xf numFmtId="0" fontId="53" fillId="0" borderId="0" xfId="1" applyFont="1" applyAlignment="1">
      <alignment horizontal="center" vertical="center"/>
    </xf>
    <xf numFmtId="0" fontId="36" fillId="0" borderId="0" xfId="1" applyFont="1" applyAlignment="1">
      <alignment horizontal="center" vertical="center"/>
    </xf>
    <xf numFmtId="0" fontId="54" fillId="0" borderId="0" xfId="1" applyFont="1" applyAlignment="1">
      <alignment horizontal="center"/>
    </xf>
    <xf numFmtId="0" fontId="47" fillId="0" borderId="13" xfId="1" applyFont="1" applyBorder="1"/>
    <xf numFmtId="0" fontId="47" fillId="0" borderId="14" xfId="1" applyFont="1" applyBorder="1"/>
    <xf numFmtId="0" fontId="47" fillId="0" borderId="15" xfId="1" applyFont="1" applyBorder="1"/>
    <xf numFmtId="0" fontId="55" fillId="0" borderId="0" xfId="1" applyFont="1" applyAlignment="1">
      <alignment horizontal="center" vertical="center" wrapText="1"/>
    </xf>
    <xf numFmtId="0" fontId="38" fillId="9" borderId="0" xfId="1" applyFont="1" applyFill="1" applyAlignment="1">
      <alignment horizontal="center" vertical="center" wrapText="1"/>
    </xf>
    <xf numFmtId="0" fontId="44" fillId="0" borderId="0" xfId="1" applyFont="1" applyAlignment="1">
      <alignment horizontal="right" vertical="center" wrapText="1"/>
    </xf>
    <xf numFmtId="0" fontId="56" fillId="13" borderId="0" xfId="1" applyFont="1" applyFill="1" applyAlignment="1">
      <alignment horizontal="center" vertical="center" wrapText="1"/>
    </xf>
    <xf numFmtId="0" fontId="39" fillId="13" borderId="0" xfId="1" applyFont="1" applyFill="1" applyAlignment="1">
      <alignment horizontal="center" vertical="center" wrapText="1"/>
    </xf>
    <xf numFmtId="0" fontId="40" fillId="13" borderId="0" xfId="1" applyFont="1" applyFill="1" applyAlignment="1">
      <alignment horizontal="center" vertical="center" wrapText="1"/>
    </xf>
    <xf numFmtId="0" fontId="43" fillId="13" borderId="0" xfId="1" quotePrefix="1" applyFont="1" applyFill="1" applyAlignment="1">
      <alignment horizontal="center" vertical="center" wrapText="1"/>
    </xf>
    <xf numFmtId="0" fontId="42" fillId="0" borderId="0" xfId="1" applyFont="1" applyAlignment="1">
      <alignment horizontal="center" vertical="center" wrapText="1"/>
    </xf>
    <xf numFmtId="0" fontId="37" fillId="10" borderId="0" xfId="1" applyFont="1" applyFill="1" applyAlignment="1">
      <alignment horizontal="center" vertical="center" wrapText="1"/>
    </xf>
    <xf numFmtId="0" fontId="39" fillId="10" borderId="0" xfId="1" applyFont="1" applyFill="1" applyAlignment="1">
      <alignment horizontal="center" vertical="center" wrapText="1"/>
    </xf>
    <xf numFmtId="0" fontId="57" fillId="0" borderId="0" xfId="2" applyFont="1" applyFill="1" applyBorder="1" applyAlignment="1">
      <alignment horizontal="center" vertical="center" wrapText="1"/>
    </xf>
    <xf numFmtId="0" fontId="44" fillId="0" borderId="0" xfId="1" quotePrefix="1" applyFont="1" applyAlignment="1">
      <alignment horizontal="center" vertical="center" wrapText="1"/>
    </xf>
    <xf numFmtId="4" fontId="38" fillId="0" borderId="0" xfId="1" applyNumberFormat="1" applyFont="1" applyAlignment="1" applyProtection="1">
      <alignment horizontal="center" vertical="center" wrapText="1"/>
      <protection locked="0"/>
    </xf>
    <xf numFmtId="0" fontId="44" fillId="9" borderId="0" xfId="1" quotePrefix="1" applyFont="1" applyFill="1" applyAlignment="1">
      <alignment horizontal="center" vertical="center" wrapText="1"/>
    </xf>
    <xf numFmtId="0" fontId="58" fillId="0" borderId="0" xfId="1" applyFont="1" applyAlignment="1">
      <alignment horizontal="center" vertical="center" wrapText="1"/>
    </xf>
    <xf numFmtId="0" fontId="44" fillId="0" borderId="0" xfId="1" applyFont="1" applyAlignment="1">
      <alignment horizontal="center" vertical="center" wrapText="1"/>
    </xf>
    <xf numFmtId="0" fontId="57" fillId="9" borderId="0" xfId="2" applyFont="1" applyFill="1" applyBorder="1" applyAlignment="1">
      <alignment horizontal="center" vertical="center" wrapText="1"/>
    </xf>
    <xf numFmtId="0" fontId="57" fillId="9" borderId="0" xfId="2" applyFont="1" applyFill="1" applyBorder="1" applyAlignment="1">
      <alignment horizontal="center"/>
    </xf>
    <xf numFmtId="9" fontId="38" fillId="0" borderId="0" xfId="4" applyFont="1" applyFill="1" applyBorder="1" applyAlignment="1">
      <alignment horizontal="center" vertical="center" wrapText="1"/>
    </xf>
    <xf numFmtId="0" fontId="38" fillId="9" borderId="0" xfId="1" applyFont="1" applyFill="1" applyAlignment="1" applyProtection="1">
      <alignment horizontal="center" vertical="center" wrapText="1"/>
      <protection locked="0"/>
    </xf>
    <xf numFmtId="0" fontId="59" fillId="9" borderId="0" xfId="1" applyFont="1" applyFill="1" applyAlignment="1">
      <alignment horizontal="center" vertical="center" wrapText="1"/>
    </xf>
    <xf numFmtId="0" fontId="60" fillId="9" borderId="0" xfId="1" applyFont="1" applyFill="1" applyAlignment="1">
      <alignment horizontal="center" vertical="center" wrapText="1"/>
    </xf>
    <xf numFmtId="0" fontId="59" fillId="9" borderId="0" xfId="1" applyFont="1" applyFill="1" applyAlignment="1">
      <alignment horizontal="left" vertical="center"/>
    </xf>
    <xf numFmtId="169" fontId="38" fillId="0" borderId="0" xfId="1" quotePrefix="1" applyNumberFormat="1" applyFont="1" applyAlignment="1" applyProtection="1">
      <alignment horizontal="center" vertical="center" wrapText="1"/>
      <protection locked="0"/>
    </xf>
    <xf numFmtId="169" fontId="38" fillId="0" borderId="0" xfId="1" applyNumberFormat="1" applyFont="1" applyAlignment="1" applyProtection="1">
      <alignment horizontal="center" vertical="center" wrapText="1"/>
      <protection locked="0"/>
    </xf>
    <xf numFmtId="0" fontId="38" fillId="9" borderId="0" xfId="1" quotePrefix="1" applyFont="1" applyFill="1" applyAlignment="1">
      <alignment horizontal="center" vertical="center" wrapText="1"/>
    </xf>
    <xf numFmtId="170" fontId="38" fillId="0" borderId="0" xfId="1" quotePrefix="1" applyNumberFormat="1" applyFont="1" applyAlignment="1">
      <alignment horizontal="center" vertical="center" wrapText="1"/>
    </xf>
    <xf numFmtId="9" fontId="37" fillId="0" borderId="0" xfId="4" quotePrefix="1" applyFont="1" applyFill="1" applyBorder="1" applyAlignment="1">
      <alignment horizontal="center" vertical="center" wrapText="1"/>
    </xf>
    <xf numFmtId="170" fontId="38" fillId="9" borderId="0" xfId="4" applyNumberFormat="1" applyFont="1" applyFill="1" applyBorder="1" applyAlignment="1">
      <alignment horizontal="center" vertical="center" wrapText="1"/>
    </xf>
    <xf numFmtId="169" fontId="38" fillId="9" borderId="0" xfId="1" applyNumberFormat="1" applyFont="1" applyFill="1" applyAlignment="1">
      <alignment horizontal="center" vertical="center" wrapText="1"/>
    </xf>
    <xf numFmtId="0" fontId="37" fillId="9" borderId="0" xfId="1" quotePrefix="1" applyFont="1" applyFill="1" applyAlignment="1">
      <alignment horizontal="right" vertical="center" wrapText="1"/>
    </xf>
    <xf numFmtId="0" fontId="37" fillId="9" borderId="0" xfId="1" quotePrefix="1" applyFont="1" applyFill="1" applyAlignment="1">
      <alignment horizontal="center" vertical="center" wrapText="1"/>
    </xf>
    <xf numFmtId="9" fontId="38" fillId="0" borderId="0" xfId="4" quotePrefix="1" applyFont="1" applyFill="1" applyBorder="1" applyAlignment="1" applyProtection="1">
      <alignment horizontal="center" vertical="center" wrapText="1"/>
      <protection locked="0"/>
    </xf>
    <xf numFmtId="9" fontId="38" fillId="0" borderId="0" xfId="4" quotePrefix="1" applyFont="1" applyFill="1" applyBorder="1" applyAlignment="1">
      <alignment horizontal="center" vertical="center" wrapText="1"/>
    </xf>
    <xf numFmtId="170" fontId="38" fillId="14" borderId="0" xfId="1" quotePrefix="1" applyNumberFormat="1" applyFont="1" applyFill="1" applyAlignment="1">
      <alignment horizontal="center" vertical="center" wrapText="1"/>
    </xf>
    <xf numFmtId="9" fontId="38" fillId="14" borderId="0" xfId="4" quotePrefix="1" applyFont="1" applyFill="1" applyBorder="1" applyAlignment="1">
      <alignment horizontal="center" vertical="center" wrapText="1"/>
    </xf>
    <xf numFmtId="0" fontId="38" fillId="14" borderId="0" xfId="1" applyFont="1" applyFill="1" applyAlignment="1">
      <alignment horizontal="center" vertical="center" wrapText="1"/>
    </xf>
    <xf numFmtId="169" fontId="38" fillId="15" borderId="0" xfId="1" applyNumberFormat="1" applyFont="1" applyFill="1" applyAlignment="1">
      <alignment horizontal="center" vertical="center" wrapText="1"/>
    </xf>
    <xf numFmtId="0" fontId="38" fillId="9" borderId="0" xfId="1" quotePrefix="1" applyFont="1" applyFill="1" applyAlignment="1">
      <alignment horizontal="right" vertical="center" wrapText="1"/>
    </xf>
    <xf numFmtId="10" fontId="38" fillId="0" borderId="0" xfId="1" quotePrefix="1" applyNumberFormat="1" applyFont="1" applyAlignment="1" applyProtection="1">
      <alignment horizontal="center" vertical="center" wrapText="1"/>
      <protection locked="0"/>
    </xf>
    <xf numFmtId="170" fontId="38" fillId="9" borderId="0" xfId="1" quotePrefix="1" applyNumberFormat="1" applyFont="1" applyFill="1" applyAlignment="1">
      <alignment horizontal="center" vertical="center" wrapText="1"/>
    </xf>
    <xf numFmtId="3" fontId="38" fillId="14" borderId="0" xfId="1" quotePrefix="1" applyNumberFormat="1" applyFont="1" applyFill="1" applyAlignment="1">
      <alignment horizontal="center" vertical="center" wrapText="1"/>
    </xf>
    <xf numFmtId="0" fontId="38" fillId="14" borderId="0" xfId="1" applyFont="1" applyFill="1" applyAlignment="1" applyProtection="1">
      <alignment horizontal="center" vertical="center" wrapText="1"/>
      <protection locked="0"/>
    </xf>
    <xf numFmtId="4" fontId="38" fillId="14" borderId="0" xfId="1" applyNumberFormat="1" applyFont="1" applyFill="1" applyAlignment="1" applyProtection="1">
      <alignment horizontal="center" vertical="center" wrapText="1"/>
      <protection locked="0"/>
    </xf>
    <xf numFmtId="10" fontId="38" fillId="0" borderId="0" xfId="1" quotePrefix="1" applyNumberFormat="1" applyFont="1" applyAlignment="1">
      <alignment horizontal="center" vertical="center" wrapText="1"/>
    </xf>
    <xf numFmtId="0" fontId="44" fillId="0" borderId="0" xfId="1" quotePrefix="1" applyFont="1" applyAlignment="1">
      <alignment horizontal="right" vertical="center" wrapText="1"/>
    </xf>
    <xf numFmtId="0" fontId="44" fillId="9" borderId="0" xfId="1" quotePrefix="1" applyFont="1" applyFill="1" applyAlignment="1">
      <alignment horizontal="right" vertical="center" wrapText="1"/>
    </xf>
    <xf numFmtId="0" fontId="44" fillId="0" borderId="0" xfId="1" quotePrefix="1" applyFont="1" applyAlignment="1" applyProtection="1">
      <alignment horizontal="right" vertical="center" wrapText="1"/>
      <protection locked="0"/>
    </xf>
    <xf numFmtId="169" fontId="44" fillId="0" borderId="0" xfId="1" quotePrefix="1" applyNumberFormat="1" applyFont="1" applyAlignment="1" applyProtection="1">
      <alignment horizontal="right" vertical="center" wrapText="1"/>
      <protection locked="0"/>
    </xf>
    <xf numFmtId="170" fontId="38" fillId="9" borderId="0" xfId="4" quotePrefix="1" applyNumberFormat="1" applyFont="1" applyFill="1" applyBorder="1" applyAlignment="1">
      <alignment horizontal="center" vertical="center" wrapText="1"/>
    </xf>
    <xf numFmtId="169" fontId="38" fillId="9" borderId="0" xfId="1" quotePrefix="1" applyNumberFormat="1" applyFont="1" applyFill="1" applyAlignment="1">
      <alignment horizontal="center" vertical="center" wrapText="1"/>
    </xf>
    <xf numFmtId="0" fontId="40" fillId="0" borderId="0" xfId="1" applyFont="1" applyAlignment="1" applyProtection="1">
      <alignment horizontal="center" vertical="center" wrapText="1"/>
      <protection locked="0"/>
    </xf>
    <xf numFmtId="0" fontId="37" fillId="0" borderId="0" xfId="1" quotePrefix="1" applyFont="1" applyAlignment="1" applyProtection="1">
      <alignment horizontal="center" vertical="center" wrapText="1"/>
      <protection locked="0"/>
    </xf>
    <xf numFmtId="9" fontId="37" fillId="0" borderId="0" xfId="4" quotePrefix="1" applyFont="1" applyFill="1" applyBorder="1" applyAlignment="1" applyProtection="1">
      <alignment horizontal="center" vertical="center" wrapText="1"/>
      <protection locked="0"/>
    </xf>
    <xf numFmtId="169" fontId="37" fillId="0" borderId="0" xfId="1" applyNumberFormat="1" applyFont="1" applyAlignment="1" applyProtection="1">
      <alignment horizontal="center" vertical="center" wrapText="1"/>
      <protection locked="0"/>
    </xf>
    <xf numFmtId="0" fontId="37" fillId="0" borderId="0" xfId="1" applyFont="1" applyAlignment="1">
      <alignment horizontal="right" vertical="center" wrapText="1"/>
    </xf>
    <xf numFmtId="170" fontId="37" fillId="9" borderId="0" xfId="4" quotePrefix="1" applyNumberFormat="1" applyFont="1" applyFill="1" applyBorder="1" applyAlignment="1">
      <alignment horizontal="center" vertical="center" wrapText="1"/>
    </xf>
    <xf numFmtId="170" fontId="37" fillId="15" borderId="0" xfId="4" quotePrefix="1" applyNumberFormat="1" applyFont="1" applyFill="1" applyBorder="1" applyAlignment="1">
      <alignment horizontal="center" vertical="center" wrapText="1"/>
    </xf>
    <xf numFmtId="9" fontId="37" fillId="14" borderId="0" xfId="4" quotePrefix="1" applyFont="1" applyFill="1" applyBorder="1" applyAlignment="1">
      <alignment horizontal="center" vertical="center" wrapText="1"/>
    </xf>
    <xf numFmtId="169" fontId="38" fillId="14" borderId="0" xfId="1" applyNumberFormat="1" applyFont="1" applyFill="1" applyAlignment="1" applyProtection="1">
      <alignment horizontal="center" vertical="center" wrapText="1"/>
      <protection locked="0"/>
    </xf>
    <xf numFmtId="169" fontId="37" fillId="9" borderId="0" xfId="1" applyNumberFormat="1" applyFont="1" applyFill="1" applyAlignment="1">
      <alignment horizontal="center" vertical="center" wrapText="1"/>
    </xf>
    <xf numFmtId="0" fontId="37" fillId="9" borderId="0" xfId="1" applyFont="1" applyFill="1" applyAlignment="1">
      <alignment horizontal="right" vertical="center" wrapText="1"/>
    </xf>
    <xf numFmtId="0" fontId="37" fillId="9" borderId="0" xfId="1" applyFont="1" applyFill="1" applyAlignment="1">
      <alignment horizontal="center" vertical="center" wrapText="1"/>
    </xf>
    <xf numFmtId="0" fontId="40" fillId="13" borderId="0" xfId="1" quotePrefix="1" applyFont="1" applyFill="1" applyAlignment="1">
      <alignment horizontal="center" vertical="center" wrapText="1"/>
    </xf>
    <xf numFmtId="0" fontId="38" fillId="14" borderId="0" xfId="1" quotePrefix="1" applyFont="1" applyFill="1" applyAlignment="1">
      <alignment horizontal="center" vertical="center" wrapText="1"/>
    </xf>
    <xf numFmtId="0" fontId="61" fillId="0" borderId="0" xfId="1" applyFont="1" applyAlignment="1">
      <alignment horizontal="center" vertical="center" wrapText="1"/>
    </xf>
    <xf numFmtId="10" fontId="38" fillId="14" borderId="0" xfId="1" quotePrefix="1" applyNumberFormat="1" applyFont="1" applyFill="1" applyAlignment="1">
      <alignment horizontal="center" vertical="center" wrapText="1"/>
    </xf>
    <xf numFmtId="170" fontId="38" fillId="15" borderId="0" xfId="1" quotePrefix="1" applyNumberFormat="1" applyFont="1" applyFill="1" applyAlignment="1">
      <alignment horizontal="center" vertical="center" wrapText="1"/>
    </xf>
    <xf numFmtId="0" fontId="43" fillId="13" borderId="0" xfId="1" applyFont="1" applyFill="1" applyAlignment="1">
      <alignment horizontal="center" vertical="center" wrapText="1"/>
    </xf>
    <xf numFmtId="3" fontId="38" fillId="0" borderId="0" xfId="1" quotePrefix="1" applyNumberFormat="1" applyFont="1" applyAlignment="1">
      <alignment horizontal="center" vertical="center" wrapText="1"/>
    </xf>
    <xf numFmtId="0" fontId="62" fillId="0" borderId="0" xfId="1" quotePrefix="1" applyFont="1" applyAlignment="1">
      <alignment horizontal="right" vertical="center" wrapText="1"/>
    </xf>
    <xf numFmtId="0" fontId="37" fillId="0" borderId="0" xfId="1" quotePrefix="1" applyFont="1" applyAlignment="1">
      <alignment horizontal="right" vertical="center" wrapText="1"/>
    </xf>
    <xf numFmtId="0" fontId="62" fillId="9" borderId="0" xfId="1" quotePrefix="1" applyFont="1" applyFill="1" applyAlignment="1">
      <alignment horizontal="right" vertical="center" wrapText="1"/>
    </xf>
    <xf numFmtId="171" fontId="38" fillId="0" borderId="0" xfId="1" applyNumberFormat="1" applyFont="1" applyAlignment="1" applyProtection="1">
      <alignment horizontal="center" vertical="center" wrapText="1"/>
      <protection locked="0"/>
    </xf>
    <xf numFmtId="170" fontId="56" fillId="0" borderId="0" xfId="1" applyNumberFormat="1" applyFont="1" applyAlignment="1" applyProtection="1">
      <alignment horizontal="center" vertical="center" wrapText="1"/>
      <protection locked="0"/>
    </xf>
    <xf numFmtId="171" fontId="40" fillId="0" borderId="0" xfId="1" applyNumberFormat="1" applyFont="1" applyAlignment="1" applyProtection="1">
      <alignment horizontal="center" vertical="center" wrapText="1"/>
      <protection locked="0"/>
    </xf>
    <xf numFmtId="170" fontId="56" fillId="0" borderId="0" xfId="1" quotePrefix="1" applyNumberFormat="1" applyFont="1" applyAlignment="1" applyProtection="1">
      <alignment horizontal="center" vertical="center" wrapText="1"/>
      <protection locked="0"/>
    </xf>
    <xf numFmtId="10" fontId="56" fillId="0" borderId="0" xfId="4" quotePrefix="1" applyNumberFormat="1" applyFont="1" applyAlignment="1" applyProtection="1">
      <alignment horizontal="center" vertical="center" wrapText="1"/>
      <protection locked="0"/>
    </xf>
    <xf numFmtId="170" fontId="63" fillId="0" borderId="0" xfId="4" quotePrefix="1" applyNumberFormat="1" applyFont="1" applyAlignment="1" applyProtection="1">
      <alignment horizontal="center" vertical="center" wrapText="1"/>
      <protection locked="0"/>
    </xf>
    <xf numFmtId="0" fontId="56" fillId="0" borderId="0" xfId="1" applyFont="1" applyAlignment="1" applyProtection="1">
      <alignment horizontal="center" vertical="center" wrapText="1"/>
      <protection locked="0"/>
    </xf>
    <xf numFmtId="0" fontId="56" fillId="0" borderId="0" xfId="1" quotePrefix="1" applyFont="1" applyAlignment="1" applyProtection="1">
      <alignment horizontal="center" vertical="center" wrapText="1"/>
      <protection locked="0"/>
    </xf>
    <xf numFmtId="169" fontId="55" fillId="0" borderId="0" xfId="1" applyNumberFormat="1" applyFont="1" applyAlignment="1" applyProtection="1">
      <alignment horizontal="center" vertical="center" wrapText="1"/>
      <protection locked="0"/>
    </xf>
    <xf numFmtId="10" fontId="38" fillId="14" borderId="0" xfId="1" quotePrefix="1" applyNumberFormat="1" applyFont="1" applyFill="1" applyAlignment="1" applyProtection="1">
      <alignment horizontal="center" vertical="center" wrapText="1"/>
      <protection locked="0"/>
    </xf>
    <xf numFmtId="4" fontId="38" fillId="9" borderId="0" xfId="1" quotePrefix="1" applyNumberFormat="1" applyFont="1" applyFill="1" applyAlignment="1">
      <alignment horizontal="center" vertical="center" wrapText="1"/>
    </xf>
    <xf numFmtId="4" fontId="38" fillId="0" borderId="0" xfId="4" applyNumberFormat="1" applyFont="1" applyFill="1" applyBorder="1" applyAlignment="1" applyProtection="1">
      <alignment horizontal="center" vertical="center" wrapText="1"/>
      <protection locked="0"/>
    </xf>
    <xf numFmtId="172" fontId="38" fillId="0" borderId="0" xfId="4" applyNumberFormat="1" applyFont="1" applyFill="1" applyBorder="1" applyAlignment="1" applyProtection="1">
      <alignment horizontal="center" vertical="center" wrapText="1"/>
      <protection locked="0"/>
    </xf>
    <xf numFmtId="9" fontId="38" fillId="0" borderId="0" xfId="4" applyFont="1" applyFill="1" applyBorder="1" applyAlignment="1" applyProtection="1">
      <alignment horizontal="center" vertical="center" wrapText="1"/>
      <protection locked="0"/>
    </xf>
    <xf numFmtId="170" fontId="38" fillId="0" borderId="0" xfId="4" applyNumberFormat="1" applyFont="1" applyFill="1" applyBorder="1" applyAlignment="1" applyProtection="1">
      <alignment horizontal="center" vertical="center" wrapText="1"/>
      <protection locked="0"/>
    </xf>
    <xf numFmtId="170" fontId="38" fillId="0" borderId="0" xfId="4" applyNumberFormat="1" applyFont="1" applyFill="1" applyBorder="1" applyAlignment="1">
      <alignment horizontal="center" vertical="center" wrapText="1"/>
    </xf>
    <xf numFmtId="170" fontId="38" fillId="14" borderId="0" xfId="4" applyNumberFormat="1" applyFont="1" applyFill="1" applyBorder="1" applyAlignment="1" applyProtection="1">
      <alignment horizontal="center" vertical="center" wrapText="1"/>
      <protection locked="0"/>
    </xf>
    <xf numFmtId="169" fontId="38" fillId="0" borderId="0" xfId="1" applyNumberFormat="1" applyFont="1" applyAlignment="1">
      <alignment horizontal="center" vertical="center" wrapText="1"/>
    </xf>
    <xf numFmtId="0" fontId="64" fillId="0" borderId="0" xfId="2" quotePrefix="1" applyFont="1" applyFill="1" applyBorder="1" applyAlignment="1">
      <alignment horizontal="center" vertical="center" wrapText="1"/>
    </xf>
    <xf numFmtId="0" fontId="64" fillId="9" borderId="0" xfId="2" quotePrefix="1" applyFont="1" applyFill="1" applyBorder="1" applyAlignment="1">
      <alignment horizontal="center" vertical="center" wrapText="1"/>
    </xf>
    <xf numFmtId="0" fontId="64" fillId="9" borderId="0" xfId="2" applyFont="1" applyFill="1" applyBorder="1" applyAlignment="1">
      <alignment horizontal="center" vertical="center" wrapText="1"/>
    </xf>
    <xf numFmtId="173" fontId="38" fillId="0" borderId="0" xfId="1" applyNumberFormat="1" applyFont="1" applyAlignment="1" applyProtection="1">
      <alignment horizontal="center" vertical="center" wrapText="1"/>
      <protection locked="0"/>
    </xf>
    <xf numFmtId="0" fontId="57" fillId="0" borderId="0" xfId="2" quotePrefix="1" applyFont="1" applyFill="1" applyBorder="1" applyAlignment="1">
      <alignment horizontal="center" vertical="center" wrapText="1"/>
    </xf>
    <xf numFmtId="0" fontId="57" fillId="0" borderId="16" xfId="2" quotePrefix="1" applyFont="1" applyFill="1" applyBorder="1" applyAlignment="1">
      <alignment horizontal="center" vertical="center" wrapText="1"/>
    </xf>
    <xf numFmtId="0" fontId="57" fillId="0" borderId="17" xfId="2" quotePrefix="1" applyFont="1" applyFill="1" applyBorder="1" applyAlignment="1">
      <alignment horizontal="center" vertical="center" wrapText="1"/>
    </xf>
    <xf numFmtId="0" fontId="57" fillId="0" borderId="17" xfId="2" applyFont="1" applyFill="1" applyBorder="1" applyAlignment="1">
      <alignment horizontal="center" vertical="center" wrapText="1"/>
    </xf>
    <xf numFmtId="0" fontId="42" fillId="10" borderId="18" xfId="1" applyFont="1" applyFill="1" applyBorder="1" applyAlignment="1">
      <alignment horizontal="center" vertical="center" wrapText="1"/>
    </xf>
    <xf numFmtId="0" fontId="42" fillId="0" borderId="0" xfId="1" applyFont="1" applyAlignment="1">
      <alignment vertical="center" wrapText="1"/>
    </xf>
    <xf numFmtId="0" fontId="38" fillId="0" borderId="19" xfId="1" applyFont="1" applyBorder="1" applyAlignment="1" applyProtection="1">
      <alignment horizontal="center" vertical="center" wrapText="1"/>
      <protection locked="0"/>
    </xf>
    <xf numFmtId="0" fontId="42" fillId="16" borderId="0" xfId="1" applyFont="1" applyFill="1" applyAlignment="1">
      <alignment horizontal="center" vertical="center" wrapText="1"/>
    </xf>
    <xf numFmtId="0" fontId="37" fillId="0" borderId="20" xfId="1" applyFont="1" applyBorder="1" applyAlignment="1">
      <alignment horizontal="center" vertical="center" wrapText="1"/>
    </xf>
    <xf numFmtId="49" fontId="38" fillId="0" borderId="0" xfId="4" applyNumberFormat="1" applyFont="1" applyAlignment="1" applyProtection="1">
      <alignment horizontal="center" vertical="center" wrapText="1"/>
      <protection locked="0"/>
    </xf>
    <xf numFmtId="9" fontId="38" fillId="0" borderId="0" xfId="4" applyFont="1" applyFill="1" applyBorder="1" applyAlignment="1" applyProtection="1">
      <alignment horizontal="center" vertical="center" wrapText="1"/>
    </xf>
    <xf numFmtId="0" fontId="44" fillId="0" borderId="0" xfId="1" applyFont="1" applyAlignment="1" applyProtection="1">
      <alignment horizontal="right" vertical="center" wrapText="1"/>
      <protection locked="0"/>
    </xf>
    <xf numFmtId="0" fontId="44" fillId="9" borderId="0" xfId="1" applyFont="1" applyFill="1" applyAlignment="1">
      <alignment horizontal="right" vertical="center" wrapText="1"/>
    </xf>
    <xf numFmtId="170" fontId="55" fillId="0" borderId="0" xfId="4" applyNumberFormat="1" applyFont="1" applyFill="1" applyBorder="1" applyAlignment="1" applyProtection="1">
      <alignment horizontal="center" vertical="center" wrapText="1"/>
      <protection locked="0"/>
    </xf>
    <xf numFmtId="170" fontId="38" fillId="0" borderId="0" xfId="4" applyNumberFormat="1" applyFont="1" applyAlignment="1" applyProtection="1">
      <alignment horizontal="center" vertical="center" wrapText="1"/>
      <protection locked="0"/>
    </xf>
    <xf numFmtId="0" fontId="56" fillId="0" borderId="0" xfId="1" applyFont="1" applyAlignment="1">
      <alignment horizontal="center" vertical="center" wrapText="1"/>
    </xf>
    <xf numFmtId="10" fontId="38" fillId="0" borderId="0" xfId="4" applyNumberFormat="1" applyFont="1" applyAlignment="1" applyProtection="1">
      <alignment horizontal="center" vertical="center" wrapText="1"/>
      <protection locked="0"/>
    </xf>
    <xf numFmtId="3" fontId="38" fillId="0" borderId="0" xfId="4" applyNumberFormat="1" applyFont="1" applyAlignment="1" applyProtection="1">
      <alignment horizontal="center" vertical="center" wrapText="1"/>
      <protection locked="0"/>
    </xf>
    <xf numFmtId="4" fontId="38" fillId="0" borderId="0" xfId="4" applyNumberFormat="1" applyFont="1" applyAlignment="1" applyProtection="1">
      <alignment horizontal="center" vertical="center" wrapText="1"/>
      <protection locked="0"/>
    </xf>
    <xf numFmtId="170" fontId="38" fillId="9" borderId="0" xfId="4" applyNumberFormat="1" applyFont="1" applyFill="1" applyBorder="1" applyAlignment="1" applyProtection="1">
      <alignment horizontal="center" vertical="center" wrapText="1"/>
    </xf>
    <xf numFmtId="3" fontId="38" fillId="9" borderId="0" xfId="1" applyNumberFormat="1" applyFont="1" applyFill="1" applyAlignment="1">
      <alignment horizontal="center" vertical="center" wrapText="1"/>
    </xf>
    <xf numFmtId="170" fontId="38" fillId="0" borderId="0" xfId="1" applyNumberFormat="1" applyFont="1" applyAlignment="1" applyProtection="1">
      <alignment horizontal="center" vertical="center" wrapText="1"/>
      <protection locked="0"/>
    </xf>
    <xf numFmtId="3" fontId="38" fillId="0" borderId="0" xfId="1" applyNumberFormat="1" applyFont="1" applyAlignment="1" applyProtection="1">
      <alignment horizontal="center" vertical="center" wrapText="1"/>
      <protection locked="0"/>
    </xf>
    <xf numFmtId="170" fontId="38" fillId="9" borderId="0" xfId="4" quotePrefix="1" applyNumberFormat="1" applyFont="1" applyFill="1" applyBorder="1" applyAlignment="1" applyProtection="1">
      <alignment horizontal="center" vertical="center" wrapText="1"/>
    </xf>
    <xf numFmtId="3" fontId="38" fillId="9" borderId="0" xfId="1" quotePrefix="1" applyNumberFormat="1" applyFont="1" applyFill="1" applyAlignment="1">
      <alignment horizontal="center" vertical="center" wrapText="1"/>
    </xf>
    <xf numFmtId="0" fontId="56" fillId="17" borderId="0" xfId="1" applyFont="1" applyFill="1" applyAlignment="1">
      <alignment horizontal="center" vertical="center" wrapText="1"/>
    </xf>
    <xf numFmtId="0" fontId="40" fillId="17" borderId="0" xfId="1" applyFont="1" applyFill="1" applyAlignment="1">
      <alignment horizontal="center" vertical="center" wrapText="1"/>
    </xf>
    <xf numFmtId="0" fontId="65" fillId="17" borderId="0" xfId="1" quotePrefix="1" applyFont="1" applyFill="1" applyAlignment="1">
      <alignment horizontal="center" vertical="center" wrapText="1"/>
    </xf>
    <xf numFmtId="170" fontId="38" fillId="0" borderId="0" xfId="4" applyNumberFormat="1" applyFont="1" applyFill="1" applyBorder="1" applyAlignment="1" applyProtection="1">
      <alignment horizontal="center" vertical="center" wrapText="1"/>
    </xf>
    <xf numFmtId="170" fontId="37" fillId="0" borderId="0" xfId="4" applyNumberFormat="1" applyFont="1" applyFill="1" applyBorder="1" applyAlignment="1" applyProtection="1">
      <alignment horizontal="center" vertical="center" wrapText="1"/>
    </xf>
    <xf numFmtId="9" fontId="44" fillId="0" borderId="0" xfId="4" applyFont="1" applyFill="1" applyBorder="1" applyAlignment="1" applyProtection="1">
      <alignment horizontal="center" vertical="center" wrapText="1"/>
    </xf>
    <xf numFmtId="170" fontId="37" fillId="0" borderId="0" xfId="4" applyNumberFormat="1" applyFont="1" applyFill="1" applyBorder="1" applyAlignment="1" applyProtection="1">
      <alignment horizontal="center" vertical="center" wrapText="1"/>
      <protection locked="0"/>
    </xf>
    <xf numFmtId="9" fontId="38" fillId="9" borderId="0" xfId="4" applyFont="1" applyFill="1" applyBorder="1" applyAlignment="1" applyProtection="1">
      <alignment horizontal="center" vertical="center" wrapText="1"/>
    </xf>
    <xf numFmtId="0" fontId="37" fillId="0" borderId="0" xfId="1" applyFont="1" applyAlignment="1" applyProtection="1">
      <alignment horizontal="center" vertical="center" wrapText="1"/>
      <protection locked="0"/>
    </xf>
    <xf numFmtId="170" fontId="66" fillId="18" borderId="0" xfId="4" applyNumberFormat="1" applyFont="1" applyFill="1" applyBorder="1" applyAlignment="1" applyProtection="1">
      <alignment horizontal="center" vertical="center" wrapText="1"/>
    </xf>
    <xf numFmtId="0" fontId="66" fillId="18" borderId="0" xfId="1" applyFont="1" applyFill="1" applyAlignment="1">
      <alignment horizontal="center" vertical="center" wrapText="1"/>
    </xf>
    <xf numFmtId="0" fontId="66" fillId="9" borderId="0" xfId="1" applyFont="1" applyFill="1" applyAlignment="1">
      <alignment horizontal="center" vertical="center" wrapText="1"/>
    </xf>
    <xf numFmtId="10" fontId="38" fillId="9" borderId="0" xfId="1" quotePrefix="1" applyNumberFormat="1" applyFont="1" applyFill="1" applyAlignment="1">
      <alignment horizontal="center" vertical="center" wrapText="1"/>
    </xf>
    <xf numFmtId="170" fontId="38" fillId="14" borderId="0" xfId="1" applyNumberFormat="1" applyFont="1" applyFill="1" applyAlignment="1" applyProtection="1">
      <alignment horizontal="center" vertical="center" wrapText="1"/>
      <protection locked="0"/>
    </xf>
    <xf numFmtId="10" fontId="38" fillId="14" borderId="0" xfId="4" applyNumberFormat="1" applyFont="1" applyFill="1" applyAlignment="1" applyProtection="1">
      <alignment horizontal="center" vertical="center" wrapText="1"/>
      <protection locked="0"/>
    </xf>
    <xf numFmtId="3" fontId="38" fillId="9" borderId="0" xfId="1" applyNumberFormat="1" applyFont="1" applyFill="1" applyAlignment="1" applyProtection="1">
      <alignment horizontal="center" vertical="center" wrapText="1"/>
      <protection locked="0"/>
    </xf>
    <xf numFmtId="3" fontId="38" fillId="14" borderId="0" xfId="1" applyNumberFormat="1" applyFont="1" applyFill="1" applyAlignment="1" applyProtection="1">
      <alignment horizontal="center" vertical="center" wrapText="1"/>
      <protection locked="0"/>
    </xf>
    <xf numFmtId="170" fontId="38" fillId="0" borderId="0" xfId="1" quotePrefix="1" applyNumberFormat="1" applyFont="1" applyAlignment="1" applyProtection="1">
      <alignment horizontal="center" vertical="center" wrapText="1"/>
      <protection locked="0"/>
    </xf>
    <xf numFmtId="0" fontId="55" fillId="0" borderId="0" xfId="1" applyFont="1" applyAlignment="1" applyProtection="1">
      <alignment horizontal="center" vertical="center" wrapText="1"/>
      <protection locked="0"/>
    </xf>
    <xf numFmtId="0" fontId="38" fillId="9" borderId="0" xfId="1" applyFont="1" applyFill="1" applyAlignment="1">
      <alignment horizontal="right" vertical="center" wrapText="1"/>
    </xf>
    <xf numFmtId="0" fontId="57" fillId="0" borderId="0" xfId="2" quotePrefix="1" applyFont="1" applyFill="1" applyBorder="1" applyAlignment="1" applyProtection="1">
      <alignment horizontal="center" vertical="center" wrapText="1"/>
    </xf>
    <xf numFmtId="0" fontId="57" fillId="0" borderId="16" xfId="2" quotePrefix="1" applyFont="1" applyFill="1" applyBorder="1" applyAlignment="1" applyProtection="1">
      <alignment horizontal="center" vertical="center" wrapText="1"/>
    </xf>
    <xf numFmtId="0" fontId="57" fillId="0" borderId="17" xfId="2" quotePrefix="1" applyFont="1" applyFill="1" applyBorder="1" applyAlignment="1" applyProtection="1">
      <alignment horizontal="center" vertical="center" wrapText="1"/>
    </xf>
    <xf numFmtId="0" fontId="57" fillId="0" borderId="17" xfId="2" applyFont="1" applyFill="1" applyBorder="1" applyAlignment="1" applyProtection="1">
      <alignment horizontal="center" vertical="center" wrapText="1"/>
    </xf>
    <xf numFmtId="4" fontId="38" fillId="0" borderId="0" xfId="4" applyNumberFormat="1" applyFont="1" applyFill="1" applyAlignment="1" applyProtection="1">
      <alignment horizontal="center" vertical="center" wrapText="1"/>
      <protection locked="0"/>
    </xf>
    <xf numFmtId="14" fontId="67" fillId="0" borderId="0" xfId="1" applyNumberFormat="1" applyFont="1" applyAlignment="1">
      <alignment horizontal="center" vertical="center" wrapText="1"/>
    </xf>
    <xf numFmtId="0" fontId="67" fillId="0" borderId="0" xfId="1" applyFont="1" applyAlignment="1" applyProtection="1">
      <alignment horizontal="center" vertical="center" wrapText="1"/>
      <protection locked="0"/>
    </xf>
    <xf numFmtId="0" fontId="44" fillId="0" borderId="0" xfId="1" applyFont="1" applyAlignment="1" applyProtection="1">
      <alignment horizontal="center" vertical="center" wrapText="1"/>
      <protection locked="0"/>
    </xf>
    <xf numFmtId="0" fontId="38" fillId="0" borderId="0" xfId="1" applyFont="1" applyAlignment="1" applyProtection="1">
      <alignment horizontal="center" vertical="center"/>
      <protection locked="0"/>
    </xf>
    <xf numFmtId="0" fontId="38" fillId="0" borderId="0" xfId="1" applyFont="1" applyAlignment="1" applyProtection="1">
      <alignment horizontal="left" vertical="center"/>
      <protection locked="0"/>
    </xf>
    <xf numFmtId="0" fontId="40" fillId="0" borderId="0" xfId="1" applyFont="1" applyAlignment="1">
      <alignment horizontal="left" vertical="center" wrapText="1"/>
    </xf>
    <xf numFmtId="0" fontId="40" fillId="0" borderId="0" xfId="1" quotePrefix="1" applyFont="1" applyAlignment="1">
      <alignment horizontal="left" vertical="center" wrapText="1"/>
    </xf>
    <xf numFmtId="0" fontId="68" fillId="0" borderId="0" xfId="1" applyFont="1" applyAlignment="1">
      <alignment horizontal="left" vertical="center" wrapText="1"/>
    </xf>
    <xf numFmtId="10" fontId="38" fillId="0" borderId="0" xfId="4" applyNumberFormat="1" applyFont="1" applyFill="1" applyBorder="1" applyAlignment="1" applyProtection="1">
      <alignment horizontal="center" vertical="center" wrapText="1"/>
      <protection locked="0"/>
    </xf>
    <xf numFmtId="10" fontId="38" fillId="0" borderId="0" xfId="4" applyNumberFormat="1" applyFont="1" applyFill="1" applyAlignment="1" applyProtection="1">
      <alignment horizontal="center" vertical="center" wrapText="1"/>
      <protection locked="0"/>
    </xf>
    <xf numFmtId="10" fontId="37" fillId="0" borderId="0" xfId="4" applyNumberFormat="1" applyFont="1" applyFill="1" applyBorder="1" applyAlignment="1" applyProtection="1">
      <alignment horizontal="center" vertical="center" wrapText="1"/>
      <protection locked="0"/>
    </xf>
    <xf numFmtId="10" fontId="38" fillId="0" borderId="0" xfId="4" applyNumberFormat="1" applyFont="1" applyFill="1" applyBorder="1" applyAlignment="1" applyProtection="1">
      <alignment horizontal="center" vertical="center" wrapText="1"/>
    </xf>
    <xf numFmtId="10" fontId="38" fillId="0" borderId="0" xfId="1" applyNumberFormat="1" applyFont="1" applyAlignment="1" applyProtection="1">
      <alignment horizontal="center" vertical="center" wrapText="1"/>
      <protection locked="0"/>
    </xf>
  </cellXfs>
  <cellStyles count="5">
    <cellStyle name="Hyperlink 2" xfId="2" xr:uid="{D6EC61DB-5C7F-45C0-984F-C38A7A3EEB09}"/>
    <cellStyle name="Normal" xfId="0" builtinId="0"/>
    <cellStyle name="Normal 2" xfId="1" xr:uid="{2C79AF02-485A-42B3-8767-4131378EC631}"/>
    <cellStyle name="Normal 4" xfId="3" xr:uid="{80CE6607-51DD-4347-98A7-83C52878AA45}"/>
    <cellStyle name="Percent 2" xfId="4" xr:uid="{74544DA7-519A-4E6B-AFE9-940D4C8968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10.xml.rels><?xml version="1.0" encoding="UTF-8" standalone="yes"?>
<Relationships xmlns="http://schemas.openxmlformats.org/package/2006/relationships"><Relationship Id="rId1" Type="http://schemas.openxmlformats.org/officeDocument/2006/relationships/image" Target="../media/image3.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3.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1" Type="http://schemas.openxmlformats.org/officeDocument/2006/relationships/image" Target="../media/image3.png"/></Relationships>
</file>

<file path=xl/drawings/_rels/drawing8.xml.rels><?xml version="1.0" encoding="UTF-8" standalone="yes"?>
<Relationships xmlns="http://schemas.openxmlformats.org/package/2006/relationships"><Relationship Id="rId8" Type="http://schemas.openxmlformats.org/officeDocument/2006/relationships/image" Target="../media/image10.png"/><Relationship Id="rId13" Type="http://schemas.openxmlformats.org/officeDocument/2006/relationships/image" Target="../media/image15.png"/><Relationship Id="rId18" Type="http://schemas.openxmlformats.org/officeDocument/2006/relationships/image" Target="../media/image20.png"/><Relationship Id="rId3" Type="http://schemas.openxmlformats.org/officeDocument/2006/relationships/image" Target="../media/image5.png"/><Relationship Id="rId7" Type="http://schemas.openxmlformats.org/officeDocument/2006/relationships/image" Target="../media/image9.png"/><Relationship Id="rId12" Type="http://schemas.openxmlformats.org/officeDocument/2006/relationships/image" Target="../media/image14.png"/><Relationship Id="rId17" Type="http://schemas.openxmlformats.org/officeDocument/2006/relationships/image" Target="../media/image19.png"/><Relationship Id="rId2" Type="http://schemas.openxmlformats.org/officeDocument/2006/relationships/image" Target="../media/image4.png"/><Relationship Id="rId16" Type="http://schemas.openxmlformats.org/officeDocument/2006/relationships/image" Target="../media/image18.png"/><Relationship Id="rId1" Type="http://schemas.openxmlformats.org/officeDocument/2006/relationships/image" Target="../media/image3.png"/><Relationship Id="rId6" Type="http://schemas.openxmlformats.org/officeDocument/2006/relationships/image" Target="../media/image8.png"/><Relationship Id="rId11" Type="http://schemas.openxmlformats.org/officeDocument/2006/relationships/image" Target="../media/image13.png"/><Relationship Id="rId5" Type="http://schemas.openxmlformats.org/officeDocument/2006/relationships/image" Target="../media/image7.png"/><Relationship Id="rId15" Type="http://schemas.openxmlformats.org/officeDocument/2006/relationships/image" Target="../media/image17.png"/><Relationship Id="rId10" Type="http://schemas.openxmlformats.org/officeDocument/2006/relationships/image" Target="../media/image12.png"/><Relationship Id="rId19" Type="http://schemas.openxmlformats.org/officeDocument/2006/relationships/image" Target="../media/image21.png"/><Relationship Id="rId4" Type="http://schemas.openxmlformats.org/officeDocument/2006/relationships/image" Target="../media/image6.png"/><Relationship Id="rId9" Type="http://schemas.openxmlformats.org/officeDocument/2006/relationships/image" Target="../media/image11.png"/><Relationship Id="rId14" Type="http://schemas.openxmlformats.org/officeDocument/2006/relationships/image" Target="../media/image16.png"/></Relationships>
</file>

<file path=xl/drawings/_rels/drawing9.xml.rels><?xml version="1.0" encoding="UTF-8" standalone="yes"?>
<Relationships xmlns="http://schemas.openxmlformats.org/package/2006/relationships"><Relationship Id="rId2" Type="http://schemas.openxmlformats.org/officeDocument/2006/relationships/image" Target="../media/image22.png"/><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2</xdr:col>
      <xdr:colOff>662940</xdr:colOff>
      <xdr:row>12</xdr:row>
      <xdr:rowOff>15241</xdr:rowOff>
    </xdr:from>
    <xdr:ext cx="4701758" cy="1334498"/>
    <xdr:pic>
      <xdr:nvPicPr>
        <xdr:cNvPr id="2" name="Picture 1">
          <a:extLst>
            <a:ext uri="{FF2B5EF4-FFF2-40B4-BE49-F238E27FC236}">
              <a16:creationId xmlns:a16="http://schemas.microsoft.com/office/drawing/2014/main" id="{AA143F69-9702-4788-AC3F-C4EFE6E033B6}"/>
            </a:ext>
          </a:extLst>
        </xdr:cNvPr>
        <xdr:cNvPicPr>
          <a:picLocks noChangeAspect="1"/>
        </xdr:cNvPicPr>
      </xdr:nvPicPr>
      <xdr:blipFill>
        <a:blip xmlns:r="http://schemas.openxmlformats.org/officeDocument/2006/relationships" r:embed="rId1"/>
        <a:stretch>
          <a:fillRect/>
        </a:stretch>
      </xdr:blipFill>
      <xdr:spPr>
        <a:xfrm>
          <a:off x="1885950" y="2190751"/>
          <a:ext cx="4701758" cy="1334498"/>
        </a:xfrm>
        <a:prstGeom prst="rect">
          <a:avLst/>
        </a:prstGeom>
      </xdr:spPr>
    </xdr:pic>
    <xdr:clientData/>
  </xdr:oneCellAnchor>
</xdr:wsDr>
</file>

<file path=xl/drawings/drawing10.xml><?xml version="1.0" encoding="utf-8"?>
<xdr:wsDr xmlns:xdr="http://schemas.openxmlformats.org/drawingml/2006/spreadsheetDrawing" xmlns:a="http://schemas.openxmlformats.org/drawingml/2006/main">
  <xdr:twoCellAnchor>
    <xdr:from>
      <xdr:col>2</xdr:col>
      <xdr:colOff>0</xdr:colOff>
      <xdr:row>0</xdr:row>
      <xdr:rowOff>0</xdr:rowOff>
    </xdr:from>
    <xdr:to>
      <xdr:col>7</xdr:col>
      <xdr:colOff>0</xdr:colOff>
      <xdr:row>3</xdr:row>
      <xdr:rowOff>0</xdr:rowOff>
    </xdr:to>
    <xdr:pic>
      <xdr:nvPicPr>
        <xdr:cNvPr id="10" name="Picture 10" descr="Inserted picture RelID:1">
          <a:extLst>
            <a:ext uri="{FF2B5EF4-FFF2-40B4-BE49-F238E27FC236}">
              <a16:creationId xmlns:a16="http://schemas.microsoft.com/office/drawing/2014/main" id="{00000000-0008-0000-0C00-00000A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76200</xdr:colOff>
      <xdr:row>0</xdr:row>
      <xdr:rowOff>19050</xdr:rowOff>
    </xdr:from>
    <xdr:to>
      <xdr:col>2</xdr:col>
      <xdr:colOff>0</xdr:colOff>
      <xdr:row>2</xdr:row>
      <xdr:rowOff>0</xdr:rowOff>
    </xdr:to>
    <xdr:pic>
      <xdr:nvPicPr>
        <xdr:cNvPr id="11" name="Picture 30" descr="Inserted picture RelID:1">
          <a:extLst>
            <a:ext uri="{FF2B5EF4-FFF2-40B4-BE49-F238E27FC236}">
              <a16:creationId xmlns:a16="http://schemas.microsoft.com/office/drawing/2014/main" id="{00000000-0008-0000-0D00-00000B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1</xdr:row>
      <xdr:rowOff>0</xdr:rowOff>
    </xdr:from>
    <xdr:to>
      <xdr:col>2</xdr:col>
      <xdr:colOff>0</xdr:colOff>
      <xdr:row>4</xdr:row>
      <xdr:rowOff>0</xdr:rowOff>
    </xdr:to>
    <xdr:pic>
      <xdr:nvPicPr>
        <xdr:cNvPr id="2" name="Picture 2" descr="Inserted picture RelID: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1</xdr:row>
      <xdr:rowOff>0</xdr:rowOff>
    </xdr:from>
    <xdr:to>
      <xdr:col>4</xdr:col>
      <xdr:colOff>0</xdr:colOff>
      <xdr:row>3</xdr:row>
      <xdr:rowOff>0</xdr:rowOff>
    </xdr:to>
    <xdr:pic>
      <xdr:nvPicPr>
        <xdr:cNvPr id="3" name="Picture 3" descr="Inserted picture RelID:1">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1</xdr:row>
      <xdr:rowOff>0</xdr:rowOff>
    </xdr:from>
    <xdr:to>
      <xdr:col>2</xdr:col>
      <xdr:colOff>0</xdr:colOff>
      <xdr:row>4</xdr:row>
      <xdr:rowOff>0</xdr:rowOff>
    </xdr:to>
    <xdr:pic>
      <xdr:nvPicPr>
        <xdr:cNvPr id="4" name="Picture 4" descr="Inserted picture RelID:1">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0</xdr:row>
      <xdr:rowOff>0</xdr:rowOff>
    </xdr:from>
    <xdr:to>
      <xdr:col>2</xdr:col>
      <xdr:colOff>0</xdr:colOff>
      <xdr:row>3</xdr:row>
      <xdr:rowOff>0</xdr:rowOff>
    </xdr:to>
    <xdr:pic>
      <xdr:nvPicPr>
        <xdr:cNvPr id="5" name="Picture 5" descr="Inserted picture RelID:1">
          <a:extLst>
            <a:ext uri="{FF2B5EF4-FFF2-40B4-BE49-F238E27FC236}">
              <a16:creationId xmlns:a16="http://schemas.microsoft.com/office/drawing/2014/main" id="{00000000-0008-0000-0700-000005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0</xdr:colOff>
      <xdr:row>0</xdr:row>
      <xdr:rowOff>0</xdr:rowOff>
    </xdr:from>
    <xdr:to>
      <xdr:col>2</xdr:col>
      <xdr:colOff>0</xdr:colOff>
      <xdr:row>3</xdr:row>
      <xdr:rowOff>0</xdr:rowOff>
    </xdr:to>
    <xdr:pic>
      <xdr:nvPicPr>
        <xdr:cNvPr id="6" name="Picture 6" descr="Inserted picture RelID:1">
          <a:extLst>
            <a:ext uri="{FF2B5EF4-FFF2-40B4-BE49-F238E27FC236}">
              <a16:creationId xmlns:a16="http://schemas.microsoft.com/office/drawing/2014/main" id="{00000000-0008-0000-0800-000006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1</xdr:col>
      <xdr:colOff>0</xdr:colOff>
      <xdr:row>1</xdr:row>
      <xdr:rowOff>0</xdr:rowOff>
    </xdr:from>
    <xdr:to>
      <xdr:col>12</xdr:col>
      <xdr:colOff>0</xdr:colOff>
      <xdr:row>4</xdr:row>
      <xdr:rowOff>0</xdr:rowOff>
    </xdr:to>
    <xdr:pic>
      <xdr:nvPicPr>
        <xdr:cNvPr id="7" name="Picture 7" descr="Inserted picture RelID:1">
          <a:extLst>
            <a:ext uri="{FF2B5EF4-FFF2-40B4-BE49-F238E27FC236}">
              <a16:creationId xmlns:a16="http://schemas.microsoft.com/office/drawing/2014/main" id="{00000000-0008-0000-0900-000007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2</xdr:col>
      <xdr:colOff>0</xdr:colOff>
      <xdr:row>1</xdr:row>
      <xdr:rowOff>0</xdr:rowOff>
    </xdr:from>
    <xdr:to>
      <xdr:col>5</xdr:col>
      <xdr:colOff>0</xdr:colOff>
      <xdr:row>4</xdr:row>
      <xdr:rowOff>0</xdr:rowOff>
    </xdr:to>
    <xdr:pic>
      <xdr:nvPicPr>
        <xdr:cNvPr id="8" name="Picture 8" descr="Inserted picture RelID:1">
          <a:extLst>
            <a:ext uri="{FF2B5EF4-FFF2-40B4-BE49-F238E27FC236}">
              <a16:creationId xmlns:a16="http://schemas.microsoft.com/office/drawing/2014/main" id="{00000000-0008-0000-0A00-000008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twoCellAnchor>
    <xdr:from>
      <xdr:col>2</xdr:col>
      <xdr:colOff>0</xdr:colOff>
      <xdr:row>12</xdr:row>
      <xdr:rowOff>95250</xdr:rowOff>
    </xdr:from>
    <xdr:to>
      <xdr:col>6</xdr:col>
      <xdr:colOff>3010662</xdr:colOff>
      <xdr:row>12</xdr:row>
      <xdr:rowOff>2838450</xdr:rowOff>
    </xdr:to>
    <xdr:pic>
      <xdr:nvPicPr>
        <xdr:cNvPr id="2" name="Picture 9" descr="Inserted picture RelID:2">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2"/>
        <a:stretch>
          <a:fillRect/>
        </a:stretch>
      </xdr:blipFill>
      <xdr:spPr>
        <a:xfrm>
          <a:off x="0" y="0"/>
          <a:ext cx="0" cy="0"/>
        </a:xfrm>
        <a:prstGeom prst="rect">
          <a:avLst/>
        </a:prstGeom>
      </xdr:spPr>
    </xdr:pic>
    <xdr:clientData/>
  </xdr:twoCellAnchor>
  <xdr:twoCellAnchor>
    <xdr:from>
      <xdr:col>0</xdr:col>
      <xdr:colOff>28702</xdr:colOff>
      <xdr:row>14</xdr:row>
      <xdr:rowOff>417576</xdr:rowOff>
    </xdr:from>
    <xdr:to>
      <xdr:col>8</xdr:col>
      <xdr:colOff>18542</xdr:colOff>
      <xdr:row>14</xdr:row>
      <xdr:rowOff>4769866</xdr:rowOff>
    </xdr:to>
    <xdr:pic>
      <xdr:nvPicPr>
        <xdr:cNvPr id="3" name="Picture 10" descr="Inserted picture RelID:3">
          <a:extLst>
            <a:ext uri="{FF2B5EF4-FFF2-40B4-BE49-F238E27FC236}">
              <a16:creationId xmlns:a16="http://schemas.microsoft.com/office/drawing/2014/main" id="{00000000-0008-0000-0A00-000003000000}"/>
            </a:ext>
          </a:extLst>
        </xdr:cNvPr>
        <xdr:cNvPicPr>
          <a:picLocks noChangeAspect="1"/>
        </xdr:cNvPicPr>
      </xdr:nvPicPr>
      <xdr:blipFill>
        <a:blip xmlns:r="http://schemas.openxmlformats.org/officeDocument/2006/relationships" r:embed="rId3"/>
        <a:stretch>
          <a:fillRect/>
        </a:stretch>
      </xdr:blipFill>
      <xdr:spPr>
        <a:xfrm>
          <a:off x="0" y="0"/>
          <a:ext cx="0" cy="0"/>
        </a:xfrm>
        <a:prstGeom prst="rect">
          <a:avLst/>
        </a:prstGeom>
      </xdr:spPr>
    </xdr:pic>
    <xdr:clientData/>
  </xdr:twoCellAnchor>
  <xdr:twoCellAnchor>
    <xdr:from>
      <xdr:col>0</xdr:col>
      <xdr:colOff>17780</xdr:colOff>
      <xdr:row>16</xdr:row>
      <xdr:rowOff>71882</xdr:rowOff>
    </xdr:from>
    <xdr:to>
      <xdr:col>6</xdr:col>
      <xdr:colOff>3054858</xdr:colOff>
      <xdr:row>16</xdr:row>
      <xdr:rowOff>4283710</xdr:rowOff>
    </xdr:to>
    <xdr:pic>
      <xdr:nvPicPr>
        <xdr:cNvPr id="4" name="Picture 11" descr="Inserted picture RelID:4">
          <a:extLst>
            <a:ext uri="{FF2B5EF4-FFF2-40B4-BE49-F238E27FC236}">
              <a16:creationId xmlns:a16="http://schemas.microsoft.com/office/drawing/2014/main" id="{00000000-0008-0000-0A00-000004000000}"/>
            </a:ext>
          </a:extLst>
        </xdr:cNvPr>
        <xdr:cNvPicPr>
          <a:picLocks noChangeAspect="1"/>
        </xdr:cNvPicPr>
      </xdr:nvPicPr>
      <xdr:blipFill>
        <a:blip xmlns:r="http://schemas.openxmlformats.org/officeDocument/2006/relationships" r:embed="rId4"/>
        <a:stretch>
          <a:fillRect/>
        </a:stretch>
      </xdr:blipFill>
      <xdr:spPr>
        <a:xfrm>
          <a:off x="0" y="0"/>
          <a:ext cx="0" cy="0"/>
        </a:xfrm>
        <a:prstGeom prst="rect">
          <a:avLst/>
        </a:prstGeom>
      </xdr:spPr>
    </xdr:pic>
    <xdr:clientData/>
  </xdr:twoCellAnchor>
  <xdr:twoCellAnchor>
    <xdr:from>
      <xdr:col>0</xdr:col>
      <xdr:colOff>0</xdr:colOff>
      <xdr:row>18</xdr:row>
      <xdr:rowOff>381508</xdr:rowOff>
    </xdr:from>
    <xdr:to>
      <xdr:col>6</xdr:col>
      <xdr:colOff>3249422</xdr:colOff>
      <xdr:row>18</xdr:row>
      <xdr:rowOff>4629404</xdr:rowOff>
    </xdr:to>
    <xdr:pic>
      <xdr:nvPicPr>
        <xdr:cNvPr id="5" name="Picture 12" descr="Inserted picture RelID:5">
          <a:extLst>
            <a:ext uri="{FF2B5EF4-FFF2-40B4-BE49-F238E27FC236}">
              <a16:creationId xmlns:a16="http://schemas.microsoft.com/office/drawing/2014/main" id="{00000000-0008-0000-0A00-000005000000}"/>
            </a:ext>
          </a:extLst>
        </xdr:cNvPr>
        <xdr:cNvPicPr>
          <a:picLocks noChangeAspect="1"/>
        </xdr:cNvPicPr>
      </xdr:nvPicPr>
      <xdr:blipFill>
        <a:blip xmlns:r="http://schemas.openxmlformats.org/officeDocument/2006/relationships" r:embed="rId5"/>
        <a:stretch>
          <a:fillRect/>
        </a:stretch>
      </xdr:blipFill>
      <xdr:spPr>
        <a:xfrm>
          <a:off x="0" y="0"/>
          <a:ext cx="0" cy="0"/>
        </a:xfrm>
        <a:prstGeom prst="rect">
          <a:avLst/>
        </a:prstGeom>
      </xdr:spPr>
    </xdr:pic>
    <xdr:clientData/>
  </xdr:twoCellAnchor>
  <xdr:twoCellAnchor>
    <xdr:from>
      <xdr:col>0</xdr:col>
      <xdr:colOff>0</xdr:colOff>
      <xdr:row>20</xdr:row>
      <xdr:rowOff>35814</xdr:rowOff>
    </xdr:from>
    <xdr:to>
      <xdr:col>6</xdr:col>
      <xdr:colOff>3134106</xdr:colOff>
      <xdr:row>20</xdr:row>
      <xdr:rowOff>4294378</xdr:rowOff>
    </xdr:to>
    <xdr:pic>
      <xdr:nvPicPr>
        <xdr:cNvPr id="6" name="Picture 13" descr="Inserted picture RelID:6">
          <a:extLst>
            <a:ext uri="{FF2B5EF4-FFF2-40B4-BE49-F238E27FC236}">
              <a16:creationId xmlns:a16="http://schemas.microsoft.com/office/drawing/2014/main" id="{00000000-0008-0000-0A00-000006000000}"/>
            </a:ext>
          </a:extLst>
        </xdr:cNvPr>
        <xdr:cNvPicPr>
          <a:picLocks noChangeAspect="1"/>
        </xdr:cNvPicPr>
      </xdr:nvPicPr>
      <xdr:blipFill>
        <a:blip xmlns:r="http://schemas.openxmlformats.org/officeDocument/2006/relationships" r:embed="rId6"/>
        <a:stretch>
          <a:fillRect/>
        </a:stretch>
      </xdr:blipFill>
      <xdr:spPr>
        <a:xfrm>
          <a:off x="0" y="0"/>
          <a:ext cx="0" cy="0"/>
        </a:xfrm>
        <a:prstGeom prst="rect">
          <a:avLst/>
        </a:prstGeom>
      </xdr:spPr>
    </xdr:pic>
    <xdr:clientData/>
  </xdr:twoCellAnchor>
  <xdr:twoCellAnchor>
    <xdr:from>
      <xdr:col>0</xdr:col>
      <xdr:colOff>46736</xdr:colOff>
      <xdr:row>22</xdr:row>
      <xdr:rowOff>46736</xdr:rowOff>
    </xdr:from>
    <xdr:to>
      <xdr:col>6</xdr:col>
      <xdr:colOff>3285236</xdr:colOff>
      <xdr:row>22</xdr:row>
      <xdr:rowOff>4229862</xdr:rowOff>
    </xdr:to>
    <xdr:pic>
      <xdr:nvPicPr>
        <xdr:cNvPr id="7" name="Picture 14" descr="Inserted picture RelID:7">
          <a:extLst>
            <a:ext uri="{FF2B5EF4-FFF2-40B4-BE49-F238E27FC236}">
              <a16:creationId xmlns:a16="http://schemas.microsoft.com/office/drawing/2014/main" id="{00000000-0008-0000-0A00-000007000000}"/>
            </a:ext>
          </a:extLst>
        </xdr:cNvPr>
        <xdr:cNvPicPr>
          <a:picLocks noChangeAspect="1"/>
        </xdr:cNvPicPr>
      </xdr:nvPicPr>
      <xdr:blipFill>
        <a:blip xmlns:r="http://schemas.openxmlformats.org/officeDocument/2006/relationships" r:embed="rId7"/>
        <a:stretch>
          <a:fillRect/>
        </a:stretch>
      </xdr:blipFill>
      <xdr:spPr>
        <a:xfrm>
          <a:off x="0" y="0"/>
          <a:ext cx="0" cy="0"/>
        </a:xfrm>
        <a:prstGeom prst="rect">
          <a:avLst/>
        </a:prstGeom>
      </xdr:spPr>
    </xdr:pic>
    <xdr:clientData/>
  </xdr:twoCellAnchor>
  <xdr:twoCellAnchor>
    <xdr:from>
      <xdr:col>0</xdr:col>
      <xdr:colOff>35814</xdr:colOff>
      <xdr:row>24</xdr:row>
      <xdr:rowOff>35814</xdr:rowOff>
    </xdr:from>
    <xdr:to>
      <xdr:col>6</xdr:col>
      <xdr:colOff>2950464</xdr:colOff>
      <xdr:row>25</xdr:row>
      <xdr:rowOff>0</xdr:rowOff>
    </xdr:to>
    <xdr:pic>
      <xdr:nvPicPr>
        <xdr:cNvPr id="9" name="Picture 15" descr="Inserted picture RelID:8">
          <a:extLst>
            <a:ext uri="{FF2B5EF4-FFF2-40B4-BE49-F238E27FC236}">
              <a16:creationId xmlns:a16="http://schemas.microsoft.com/office/drawing/2014/main" id="{00000000-0008-0000-0A00-000009000000}"/>
            </a:ext>
          </a:extLst>
        </xdr:cNvPr>
        <xdr:cNvPicPr>
          <a:picLocks noChangeAspect="1"/>
        </xdr:cNvPicPr>
      </xdr:nvPicPr>
      <xdr:blipFill>
        <a:blip xmlns:r="http://schemas.openxmlformats.org/officeDocument/2006/relationships" r:embed="rId8"/>
        <a:stretch>
          <a:fillRect/>
        </a:stretch>
      </xdr:blipFill>
      <xdr:spPr>
        <a:xfrm>
          <a:off x="0" y="0"/>
          <a:ext cx="0" cy="0"/>
        </a:xfrm>
        <a:prstGeom prst="rect">
          <a:avLst/>
        </a:prstGeom>
      </xdr:spPr>
    </xdr:pic>
    <xdr:clientData/>
  </xdr:twoCellAnchor>
  <xdr:twoCellAnchor>
    <xdr:from>
      <xdr:col>3</xdr:col>
      <xdr:colOff>476250</xdr:colOff>
      <xdr:row>26</xdr:row>
      <xdr:rowOff>47498</xdr:rowOff>
    </xdr:from>
    <xdr:to>
      <xdr:col>6</xdr:col>
      <xdr:colOff>2401062</xdr:colOff>
      <xdr:row>26</xdr:row>
      <xdr:rowOff>2066798</xdr:rowOff>
    </xdr:to>
    <xdr:pic>
      <xdr:nvPicPr>
        <xdr:cNvPr id="10" name="Picture 16" descr="Inserted picture RelID:9">
          <a:extLst>
            <a:ext uri="{FF2B5EF4-FFF2-40B4-BE49-F238E27FC236}">
              <a16:creationId xmlns:a16="http://schemas.microsoft.com/office/drawing/2014/main" id="{00000000-0008-0000-0A00-00000A000000}"/>
            </a:ext>
          </a:extLst>
        </xdr:cNvPr>
        <xdr:cNvPicPr>
          <a:picLocks noChangeAspect="1"/>
        </xdr:cNvPicPr>
      </xdr:nvPicPr>
      <xdr:blipFill>
        <a:blip xmlns:r="http://schemas.openxmlformats.org/officeDocument/2006/relationships" r:embed="rId9"/>
        <a:stretch>
          <a:fillRect/>
        </a:stretch>
      </xdr:blipFill>
      <xdr:spPr>
        <a:xfrm>
          <a:off x="0" y="0"/>
          <a:ext cx="0" cy="0"/>
        </a:xfrm>
        <a:prstGeom prst="rect">
          <a:avLst/>
        </a:prstGeom>
      </xdr:spPr>
    </xdr:pic>
    <xdr:clientData/>
  </xdr:twoCellAnchor>
  <xdr:twoCellAnchor>
    <xdr:from>
      <xdr:col>3</xdr:col>
      <xdr:colOff>169926</xdr:colOff>
      <xdr:row>28</xdr:row>
      <xdr:rowOff>456946</xdr:rowOff>
    </xdr:from>
    <xdr:to>
      <xdr:col>6</xdr:col>
      <xdr:colOff>2979420</xdr:colOff>
      <xdr:row>28</xdr:row>
      <xdr:rowOff>3246882</xdr:rowOff>
    </xdr:to>
    <xdr:pic>
      <xdr:nvPicPr>
        <xdr:cNvPr id="11" name="Picture 17" descr="Inserted picture RelID:10">
          <a:extLst>
            <a:ext uri="{FF2B5EF4-FFF2-40B4-BE49-F238E27FC236}">
              <a16:creationId xmlns:a16="http://schemas.microsoft.com/office/drawing/2014/main" id="{00000000-0008-0000-0A00-00000B000000}"/>
            </a:ext>
          </a:extLst>
        </xdr:cNvPr>
        <xdr:cNvPicPr>
          <a:picLocks noChangeAspect="1"/>
        </xdr:cNvPicPr>
      </xdr:nvPicPr>
      <xdr:blipFill>
        <a:blip xmlns:r="http://schemas.openxmlformats.org/officeDocument/2006/relationships" r:embed="rId10"/>
        <a:stretch>
          <a:fillRect/>
        </a:stretch>
      </xdr:blipFill>
      <xdr:spPr>
        <a:xfrm>
          <a:off x="0" y="0"/>
          <a:ext cx="0" cy="0"/>
        </a:xfrm>
        <a:prstGeom prst="rect">
          <a:avLst/>
        </a:prstGeom>
      </xdr:spPr>
    </xdr:pic>
    <xdr:clientData/>
  </xdr:twoCellAnchor>
  <xdr:twoCellAnchor>
    <xdr:from>
      <xdr:col>3</xdr:col>
      <xdr:colOff>95250</xdr:colOff>
      <xdr:row>30</xdr:row>
      <xdr:rowOff>35814</xdr:rowOff>
    </xdr:from>
    <xdr:to>
      <xdr:col>6</xdr:col>
      <xdr:colOff>3287014</xdr:colOff>
      <xdr:row>30</xdr:row>
      <xdr:rowOff>2302764</xdr:rowOff>
    </xdr:to>
    <xdr:pic>
      <xdr:nvPicPr>
        <xdr:cNvPr id="12" name="Picture 18" descr="Inserted picture RelID:11">
          <a:extLst>
            <a:ext uri="{FF2B5EF4-FFF2-40B4-BE49-F238E27FC236}">
              <a16:creationId xmlns:a16="http://schemas.microsoft.com/office/drawing/2014/main" id="{00000000-0008-0000-0A00-00000C000000}"/>
            </a:ext>
          </a:extLst>
        </xdr:cNvPr>
        <xdr:cNvPicPr>
          <a:picLocks noChangeAspect="1"/>
        </xdr:cNvPicPr>
      </xdr:nvPicPr>
      <xdr:blipFill>
        <a:blip xmlns:r="http://schemas.openxmlformats.org/officeDocument/2006/relationships" r:embed="rId11"/>
        <a:stretch>
          <a:fillRect/>
        </a:stretch>
      </xdr:blipFill>
      <xdr:spPr>
        <a:xfrm>
          <a:off x="0" y="0"/>
          <a:ext cx="0" cy="0"/>
        </a:xfrm>
        <a:prstGeom prst="rect">
          <a:avLst/>
        </a:prstGeom>
      </xdr:spPr>
    </xdr:pic>
    <xdr:clientData/>
  </xdr:twoCellAnchor>
  <xdr:twoCellAnchor>
    <xdr:from>
      <xdr:col>3</xdr:col>
      <xdr:colOff>314452</xdr:colOff>
      <xdr:row>32</xdr:row>
      <xdr:rowOff>104902</xdr:rowOff>
    </xdr:from>
    <xdr:to>
      <xdr:col>6</xdr:col>
      <xdr:colOff>2124456</xdr:colOff>
      <xdr:row>32</xdr:row>
      <xdr:rowOff>2276602</xdr:rowOff>
    </xdr:to>
    <xdr:pic>
      <xdr:nvPicPr>
        <xdr:cNvPr id="13" name="Picture 19" descr="Inserted picture RelID:12">
          <a:extLst>
            <a:ext uri="{FF2B5EF4-FFF2-40B4-BE49-F238E27FC236}">
              <a16:creationId xmlns:a16="http://schemas.microsoft.com/office/drawing/2014/main" id="{00000000-0008-0000-0A00-00000D000000}"/>
            </a:ext>
          </a:extLst>
        </xdr:cNvPr>
        <xdr:cNvPicPr>
          <a:picLocks noChangeAspect="1"/>
        </xdr:cNvPicPr>
      </xdr:nvPicPr>
      <xdr:blipFill>
        <a:blip xmlns:r="http://schemas.openxmlformats.org/officeDocument/2006/relationships" r:embed="rId12"/>
        <a:stretch>
          <a:fillRect/>
        </a:stretch>
      </xdr:blipFill>
      <xdr:spPr>
        <a:xfrm>
          <a:off x="0" y="0"/>
          <a:ext cx="0" cy="0"/>
        </a:xfrm>
        <a:prstGeom prst="rect">
          <a:avLst/>
        </a:prstGeom>
      </xdr:spPr>
    </xdr:pic>
    <xdr:clientData/>
  </xdr:twoCellAnchor>
  <xdr:twoCellAnchor>
    <xdr:from>
      <xdr:col>0</xdr:col>
      <xdr:colOff>46736</xdr:colOff>
      <xdr:row>34</xdr:row>
      <xdr:rowOff>456946</xdr:rowOff>
    </xdr:from>
    <xdr:to>
      <xdr:col>6</xdr:col>
      <xdr:colOff>2381758</xdr:colOff>
      <xdr:row>34</xdr:row>
      <xdr:rowOff>4114292</xdr:rowOff>
    </xdr:to>
    <xdr:pic>
      <xdr:nvPicPr>
        <xdr:cNvPr id="14" name="Picture 20" descr="Inserted picture RelID:13">
          <a:extLst>
            <a:ext uri="{FF2B5EF4-FFF2-40B4-BE49-F238E27FC236}">
              <a16:creationId xmlns:a16="http://schemas.microsoft.com/office/drawing/2014/main" id="{00000000-0008-0000-0A00-00000E000000}"/>
            </a:ext>
          </a:extLst>
        </xdr:cNvPr>
        <xdr:cNvPicPr>
          <a:picLocks noChangeAspect="1"/>
        </xdr:cNvPicPr>
      </xdr:nvPicPr>
      <xdr:blipFill>
        <a:blip xmlns:r="http://schemas.openxmlformats.org/officeDocument/2006/relationships" r:embed="rId13"/>
        <a:stretch>
          <a:fillRect/>
        </a:stretch>
      </xdr:blipFill>
      <xdr:spPr>
        <a:xfrm>
          <a:off x="0" y="0"/>
          <a:ext cx="0" cy="0"/>
        </a:xfrm>
        <a:prstGeom prst="rect">
          <a:avLst/>
        </a:prstGeom>
      </xdr:spPr>
    </xdr:pic>
    <xdr:clientData/>
  </xdr:twoCellAnchor>
  <xdr:twoCellAnchor>
    <xdr:from>
      <xdr:col>3</xdr:col>
      <xdr:colOff>43942</xdr:colOff>
      <xdr:row>36</xdr:row>
      <xdr:rowOff>115062</xdr:rowOff>
    </xdr:from>
    <xdr:to>
      <xdr:col>6</xdr:col>
      <xdr:colOff>2464562</xdr:colOff>
      <xdr:row>36</xdr:row>
      <xdr:rowOff>3772408</xdr:rowOff>
    </xdr:to>
    <xdr:pic>
      <xdr:nvPicPr>
        <xdr:cNvPr id="15" name="Picture 21" descr="Inserted picture RelID:14">
          <a:extLst>
            <a:ext uri="{FF2B5EF4-FFF2-40B4-BE49-F238E27FC236}">
              <a16:creationId xmlns:a16="http://schemas.microsoft.com/office/drawing/2014/main" id="{00000000-0008-0000-0A00-00000F000000}"/>
            </a:ext>
          </a:extLst>
        </xdr:cNvPr>
        <xdr:cNvPicPr>
          <a:picLocks noChangeAspect="1"/>
        </xdr:cNvPicPr>
      </xdr:nvPicPr>
      <xdr:blipFill>
        <a:blip xmlns:r="http://schemas.openxmlformats.org/officeDocument/2006/relationships" r:embed="rId14"/>
        <a:stretch>
          <a:fillRect/>
        </a:stretch>
      </xdr:blipFill>
      <xdr:spPr>
        <a:xfrm>
          <a:off x="0" y="0"/>
          <a:ext cx="0" cy="0"/>
        </a:xfrm>
        <a:prstGeom prst="rect">
          <a:avLst/>
        </a:prstGeom>
      </xdr:spPr>
    </xdr:pic>
    <xdr:clientData/>
  </xdr:twoCellAnchor>
  <xdr:twoCellAnchor>
    <xdr:from>
      <xdr:col>3</xdr:col>
      <xdr:colOff>151892</xdr:colOff>
      <xdr:row>38</xdr:row>
      <xdr:rowOff>35814</xdr:rowOff>
    </xdr:from>
    <xdr:to>
      <xdr:col>6</xdr:col>
      <xdr:colOff>2475230</xdr:colOff>
      <xdr:row>38</xdr:row>
      <xdr:rowOff>3340608</xdr:rowOff>
    </xdr:to>
    <xdr:pic>
      <xdr:nvPicPr>
        <xdr:cNvPr id="16" name="Picture 22" descr="Inserted picture RelID:15">
          <a:extLst>
            <a:ext uri="{FF2B5EF4-FFF2-40B4-BE49-F238E27FC236}">
              <a16:creationId xmlns:a16="http://schemas.microsoft.com/office/drawing/2014/main" id="{00000000-0008-0000-0A00-000010000000}"/>
            </a:ext>
          </a:extLst>
        </xdr:cNvPr>
        <xdr:cNvPicPr>
          <a:picLocks noChangeAspect="1"/>
        </xdr:cNvPicPr>
      </xdr:nvPicPr>
      <xdr:blipFill>
        <a:blip xmlns:r="http://schemas.openxmlformats.org/officeDocument/2006/relationships" r:embed="rId15"/>
        <a:stretch>
          <a:fillRect/>
        </a:stretch>
      </xdr:blipFill>
      <xdr:spPr>
        <a:xfrm>
          <a:off x="0" y="0"/>
          <a:ext cx="0" cy="0"/>
        </a:xfrm>
        <a:prstGeom prst="rect">
          <a:avLst/>
        </a:prstGeom>
      </xdr:spPr>
    </xdr:pic>
    <xdr:clientData/>
  </xdr:twoCellAnchor>
  <xdr:twoCellAnchor>
    <xdr:from>
      <xdr:col>3</xdr:col>
      <xdr:colOff>238252</xdr:colOff>
      <xdr:row>40</xdr:row>
      <xdr:rowOff>35814</xdr:rowOff>
    </xdr:from>
    <xdr:to>
      <xdr:col>6</xdr:col>
      <xdr:colOff>3173730</xdr:colOff>
      <xdr:row>40</xdr:row>
      <xdr:rowOff>4355592</xdr:rowOff>
    </xdr:to>
    <xdr:pic>
      <xdr:nvPicPr>
        <xdr:cNvPr id="17" name="Picture 23" descr="Inserted picture RelID:16">
          <a:extLst>
            <a:ext uri="{FF2B5EF4-FFF2-40B4-BE49-F238E27FC236}">
              <a16:creationId xmlns:a16="http://schemas.microsoft.com/office/drawing/2014/main" id="{00000000-0008-0000-0A00-000011000000}"/>
            </a:ext>
          </a:extLst>
        </xdr:cNvPr>
        <xdr:cNvPicPr>
          <a:picLocks noChangeAspect="1"/>
        </xdr:cNvPicPr>
      </xdr:nvPicPr>
      <xdr:blipFill>
        <a:blip xmlns:r="http://schemas.openxmlformats.org/officeDocument/2006/relationships" r:embed="rId16"/>
        <a:stretch>
          <a:fillRect/>
        </a:stretch>
      </xdr:blipFill>
      <xdr:spPr>
        <a:xfrm>
          <a:off x="0" y="0"/>
          <a:ext cx="0" cy="0"/>
        </a:xfrm>
        <a:prstGeom prst="rect">
          <a:avLst/>
        </a:prstGeom>
      </xdr:spPr>
    </xdr:pic>
    <xdr:clientData/>
  </xdr:twoCellAnchor>
  <xdr:twoCellAnchor>
    <xdr:from>
      <xdr:col>3</xdr:col>
      <xdr:colOff>162560</xdr:colOff>
      <xdr:row>42</xdr:row>
      <xdr:rowOff>35814</xdr:rowOff>
    </xdr:from>
    <xdr:to>
      <xdr:col>6</xdr:col>
      <xdr:colOff>2975610</xdr:colOff>
      <xdr:row>42</xdr:row>
      <xdr:rowOff>4855972</xdr:rowOff>
    </xdr:to>
    <xdr:pic>
      <xdr:nvPicPr>
        <xdr:cNvPr id="18" name="Picture 24" descr="Inserted picture RelID:17">
          <a:extLst>
            <a:ext uri="{FF2B5EF4-FFF2-40B4-BE49-F238E27FC236}">
              <a16:creationId xmlns:a16="http://schemas.microsoft.com/office/drawing/2014/main" id="{00000000-0008-0000-0A00-000012000000}"/>
            </a:ext>
          </a:extLst>
        </xdr:cNvPr>
        <xdr:cNvPicPr>
          <a:picLocks noChangeAspect="1"/>
        </xdr:cNvPicPr>
      </xdr:nvPicPr>
      <xdr:blipFill>
        <a:blip xmlns:r="http://schemas.openxmlformats.org/officeDocument/2006/relationships" r:embed="rId17"/>
        <a:stretch>
          <a:fillRect/>
        </a:stretch>
      </xdr:blipFill>
      <xdr:spPr>
        <a:xfrm>
          <a:off x="0" y="0"/>
          <a:ext cx="0" cy="0"/>
        </a:xfrm>
        <a:prstGeom prst="rect">
          <a:avLst/>
        </a:prstGeom>
      </xdr:spPr>
    </xdr:pic>
    <xdr:clientData/>
  </xdr:twoCellAnchor>
  <xdr:twoCellAnchor>
    <xdr:from>
      <xdr:col>1</xdr:col>
      <xdr:colOff>0</xdr:colOff>
      <xdr:row>44</xdr:row>
      <xdr:rowOff>107950</xdr:rowOff>
    </xdr:from>
    <xdr:to>
      <xdr:col>6</xdr:col>
      <xdr:colOff>1911604</xdr:colOff>
      <xdr:row>44</xdr:row>
      <xdr:rowOff>2127250</xdr:rowOff>
    </xdr:to>
    <xdr:pic>
      <xdr:nvPicPr>
        <xdr:cNvPr id="19" name="Picture 25" descr="Inserted picture RelID:18">
          <a:extLst>
            <a:ext uri="{FF2B5EF4-FFF2-40B4-BE49-F238E27FC236}">
              <a16:creationId xmlns:a16="http://schemas.microsoft.com/office/drawing/2014/main" id="{00000000-0008-0000-0A00-000013000000}"/>
            </a:ext>
          </a:extLst>
        </xdr:cNvPr>
        <xdr:cNvPicPr>
          <a:picLocks noChangeAspect="1"/>
        </xdr:cNvPicPr>
      </xdr:nvPicPr>
      <xdr:blipFill>
        <a:blip xmlns:r="http://schemas.openxmlformats.org/officeDocument/2006/relationships" r:embed="rId18"/>
        <a:stretch>
          <a:fillRect/>
        </a:stretch>
      </xdr:blipFill>
      <xdr:spPr>
        <a:xfrm>
          <a:off x="0" y="0"/>
          <a:ext cx="0" cy="0"/>
        </a:xfrm>
        <a:prstGeom prst="rect">
          <a:avLst/>
        </a:prstGeom>
      </xdr:spPr>
    </xdr:pic>
    <xdr:clientData/>
  </xdr:twoCellAnchor>
  <xdr:twoCellAnchor>
    <xdr:from>
      <xdr:col>1</xdr:col>
      <xdr:colOff>3556</xdr:colOff>
      <xdr:row>46</xdr:row>
      <xdr:rowOff>122174</xdr:rowOff>
    </xdr:from>
    <xdr:to>
      <xdr:col>6</xdr:col>
      <xdr:colOff>1917954</xdr:colOff>
      <xdr:row>47</xdr:row>
      <xdr:rowOff>0</xdr:rowOff>
    </xdr:to>
    <xdr:pic>
      <xdr:nvPicPr>
        <xdr:cNvPr id="20" name="Picture 26" descr="Inserted picture RelID:19">
          <a:extLst>
            <a:ext uri="{FF2B5EF4-FFF2-40B4-BE49-F238E27FC236}">
              <a16:creationId xmlns:a16="http://schemas.microsoft.com/office/drawing/2014/main" id="{00000000-0008-0000-0A00-000014000000}"/>
            </a:ext>
          </a:extLst>
        </xdr:cNvPr>
        <xdr:cNvPicPr>
          <a:picLocks noChangeAspect="1"/>
        </xdr:cNvPicPr>
      </xdr:nvPicPr>
      <xdr:blipFill>
        <a:blip xmlns:r="http://schemas.openxmlformats.org/officeDocument/2006/relationships" r:embed="rId19"/>
        <a:stretch>
          <a:fillRect/>
        </a:stretch>
      </xdr:blipFill>
      <xdr:spPr>
        <a:xfrm>
          <a:off x="0" y="0"/>
          <a:ext cx="0" cy="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1</xdr:col>
      <xdr:colOff>0</xdr:colOff>
      <xdr:row>1</xdr:row>
      <xdr:rowOff>0</xdr:rowOff>
    </xdr:from>
    <xdr:to>
      <xdr:col>3</xdr:col>
      <xdr:colOff>0</xdr:colOff>
      <xdr:row>4</xdr:row>
      <xdr:rowOff>0</xdr:rowOff>
    </xdr:to>
    <xdr:pic>
      <xdr:nvPicPr>
        <xdr:cNvPr id="9" name="Picture 9" descr="Inserted picture RelID:1">
          <a:extLst>
            <a:ext uri="{FF2B5EF4-FFF2-40B4-BE49-F238E27FC236}">
              <a16:creationId xmlns:a16="http://schemas.microsoft.com/office/drawing/2014/main" id="{00000000-0008-0000-0B00-000009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twoCellAnchor>
    <xdr:from>
      <xdr:col>0</xdr:col>
      <xdr:colOff>47498</xdr:colOff>
      <xdr:row>24</xdr:row>
      <xdr:rowOff>114300</xdr:rowOff>
    </xdr:from>
    <xdr:to>
      <xdr:col>6</xdr:col>
      <xdr:colOff>943610</xdr:colOff>
      <xdr:row>25</xdr:row>
      <xdr:rowOff>0</xdr:rowOff>
    </xdr:to>
    <xdr:pic>
      <xdr:nvPicPr>
        <xdr:cNvPr id="2" name="Picture 28" descr="Inserted picture RelID:2">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2"/>
        <a:stretch>
          <a:fillRect/>
        </a:stretch>
      </xdr:blipFill>
      <xdr:spPr>
        <a:xfrm>
          <a:off x="0" y="0"/>
          <a:ext cx="0" cy="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5" Type="http://schemas.openxmlformats.org/officeDocument/2006/relationships/printerSettings" Target="../printerSettings/printerSettings3.bin"/><Relationship Id="rId4" Type="http://schemas.openxmlformats.org/officeDocument/2006/relationships/hyperlink" Target="https://eur-lex.europa.eu/eli/dir/2019/2162/oj"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7EFEE9-82E9-4C33-BAA3-B8265395D143}">
  <sheetPr>
    <tabColor rgb="FFE36E00"/>
  </sheetPr>
  <dimension ref="A1:A174"/>
  <sheetViews>
    <sheetView tabSelected="1" zoomScale="60" zoomScaleNormal="60" workbookViewId="0"/>
  </sheetViews>
  <sheetFormatPr defaultColWidth="9.109375" defaultRowHeight="14.4" x14ac:dyDescent="0.3"/>
  <cols>
    <col min="1" max="1" width="242" style="117" customWidth="1"/>
    <col min="2" max="16384" width="9.109375" style="117"/>
  </cols>
  <sheetData>
    <row r="1" spans="1:1" ht="31.2" x14ac:dyDescent="0.3">
      <c r="A1" s="129" t="s">
        <v>1413</v>
      </c>
    </row>
    <row r="3" spans="1:1" ht="15" x14ac:dyDescent="0.3">
      <c r="A3" s="128"/>
    </row>
    <row r="4" spans="1:1" ht="34.799999999999997" x14ac:dyDescent="0.3">
      <c r="A4" s="124" t="s">
        <v>1412</v>
      </c>
    </row>
    <row r="5" spans="1:1" ht="34.799999999999997" x14ac:dyDescent="0.3">
      <c r="A5" s="124" t="s">
        <v>1411</v>
      </c>
    </row>
    <row r="6" spans="1:1" ht="34.799999999999997" x14ac:dyDescent="0.3">
      <c r="A6" s="124" t="s">
        <v>1410</v>
      </c>
    </row>
    <row r="7" spans="1:1" ht="17.399999999999999" x14ac:dyDescent="0.3">
      <c r="A7" s="124"/>
    </row>
    <row r="8" spans="1:1" ht="18" x14ac:dyDescent="0.3">
      <c r="A8" s="123" t="s">
        <v>1409</v>
      </c>
    </row>
    <row r="9" spans="1:1" ht="34.799999999999997" x14ac:dyDescent="0.35">
      <c r="A9" s="126" t="s">
        <v>1408</v>
      </c>
    </row>
    <row r="10" spans="1:1" ht="69.599999999999994" x14ac:dyDescent="0.3">
      <c r="A10" s="122" t="s">
        <v>1407</v>
      </c>
    </row>
    <row r="11" spans="1:1" ht="34.799999999999997" x14ac:dyDescent="0.3">
      <c r="A11" s="122" t="s">
        <v>1406</v>
      </c>
    </row>
    <row r="12" spans="1:1" ht="17.399999999999999" x14ac:dyDescent="0.3">
      <c r="A12" s="122" t="s">
        <v>1405</v>
      </c>
    </row>
    <row r="13" spans="1:1" ht="17.399999999999999" x14ac:dyDescent="0.3">
      <c r="A13" s="122" t="s">
        <v>1404</v>
      </c>
    </row>
    <row r="14" spans="1:1" ht="17.399999999999999" x14ac:dyDescent="0.3">
      <c r="A14" s="122" t="s">
        <v>1403</v>
      </c>
    </row>
    <row r="15" spans="1:1" ht="17.399999999999999" x14ac:dyDescent="0.3">
      <c r="A15" s="122"/>
    </row>
    <row r="16" spans="1:1" ht="18" x14ac:dyDescent="0.3">
      <c r="A16" s="123" t="s">
        <v>1402</v>
      </c>
    </row>
    <row r="17" spans="1:1" ht="17.399999999999999" x14ac:dyDescent="0.3">
      <c r="A17" s="119" t="s">
        <v>1401</v>
      </c>
    </row>
    <row r="18" spans="1:1" ht="34.799999999999997" x14ac:dyDescent="0.3">
      <c r="A18" s="120" t="s">
        <v>1400</v>
      </c>
    </row>
    <row r="19" spans="1:1" ht="34.799999999999997" x14ac:dyDescent="0.3">
      <c r="A19" s="120" t="s">
        <v>1399</v>
      </c>
    </row>
    <row r="20" spans="1:1" ht="52.2" x14ac:dyDescent="0.3">
      <c r="A20" s="120" t="s">
        <v>1398</v>
      </c>
    </row>
    <row r="21" spans="1:1" ht="87" x14ac:dyDescent="0.3">
      <c r="A21" s="120" t="s">
        <v>1397</v>
      </c>
    </row>
    <row r="22" spans="1:1" ht="52.2" x14ac:dyDescent="0.3">
      <c r="A22" s="120" t="s">
        <v>1396</v>
      </c>
    </row>
    <row r="23" spans="1:1" ht="34.799999999999997" x14ac:dyDescent="0.3">
      <c r="A23" s="120" t="s">
        <v>1395</v>
      </c>
    </row>
    <row r="24" spans="1:1" ht="17.399999999999999" x14ac:dyDescent="0.3">
      <c r="A24" s="120" t="s">
        <v>1394</v>
      </c>
    </row>
    <row r="25" spans="1:1" ht="17.399999999999999" x14ac:dyDescent="0.3">
      <c r="A25" s="119" t="s">
        <v>1393</v>
      </c>
    </row>
    <row r="26" spans="1:1" ht="52.2" x14ac:dyDescent="0.35">
      <c r="A26" s="118" t="s">
        <v>1392</v>
      </c>
    </row>
    <row r="27" spans="1:1" ht="17.399999999999999" x14ac:dyDescent="0.35">
      <c r="A27" s="118" t="s">
        <v>1391</v>
      </c>
    </row>
    <row r="28" spans="1:1" ht="17.399999999999999" x14ac:dyDescent="0.3">
      <c r="A28" s="119" t="s">
        <v>1390</v>
      </c>
    </row>
    <row r="29" spans="1:1" ht="34.799999999999997" x14ac:dyDescent="0.3">
      <c r="A29" s="120" t="s">
        <v>1389</v>
      </c>
    </row>
    <row r="30" spans="1:1" ht="34.799999999999997" x14ac:dyDescent="0.3">
      <c r="A30" s="120" t="s">
        <v>1388</v>
      </c>
    </row>
    <row r="31" spans="1:1" ht="34.799999999999997" x14ac:dyDescent="0.3">
      <c r="A31" s="120" t="s">
        <v>1387</v>
      </c>
    </row>
    <row r="32" spans="1:1" ht="34.799999999999997" x14ac:dyDescent="0.3">
      <c r="A32" s="120" t="s">
        <v>1386</v>
      </c>
    </row>
    <row r="33" spans="1:1" ht="17.399999999999999" x14ac:dyDescent="0.3">
      <c r="A33" s="120"/>
    </row>
    <row r="34" spans="1:1" ht="18" x14ac:dyDescent="0.3">
      <c r="A34" s="123" t="s">
        <v>1385</v>
      </c>
    </row>
    <row r="35" spans="1:1" ht="17.399999999999999" x14ac:dyDescent="0.3">
      <c r="A35" s="119" t="s">
        <v>1384</v>
      </c>
    </row>
    <row r="36" spans="1:1" ht="34.799999999999997" x14ac:dyDescent="0.3">
      <c r="A36" s="120" t="s">
        <v>1383</v>
      </c>
    </row>
    <row r="37" spans="1:1" ht="34.799999999999997" x14ac:dyDescent="0.3">
      <c r="A37" s="120" t="s">
        <v>1382</v>
      </c>
    </row>
    <row r="38" spans="1:1" ht="34.799999999999997" x14ac:dyDescent="0.3">
      <c r="A38" s="120" t="s">
        <v>1381</v>
      </c>
    </row>
    <row r="39" spans="1:1" ht="17.399999999999999" x14ac:dyDescent="0.3">
      <c r="A39" s="120" t="s">
        <v>1380</v>
      </c>
    </row>
    <row r="40" spans="1:1" ht="17.399999999999999" x14ac:dyDescent="0.3">
      <c r="A40" s="120" t="s">
        <v>1379</v>
      </c>
    </row>
    <row r="41" spans="1:1" ht="17.399999999999999" x14ac:dyDescent="0.3">
      <c r="A41" s="119" t="s">
        <v>1378</v>
      </c>
    </row>
    <row r="42" spans="1:1" ht="17.399999999999999" x14ac:dyDescent="0.3">
      <c r="A42" s="120" t="s">
        <v>1377</v>
      </c>
    </row>
    <row r="43" spans="1:1" ht="17.399999999999999" x14ac:dyDescent="0.35">
      <c r="A43" s="118" t="s">
        <v>1376</v>
      </c>
    </row>
    <row r="44" spans="1:1" ht="17.399999999999999" x14ac:dyDescent="0.3">
      <c r="A44" s="119" t="s">
        <v>1375</v>
      </c>
    </row>
    <row r="45" spans="1:1" ht="34.799999999999997" x14ac:dyDescent="0.35">
      <c r="A45" s="118" t="s">
        <v>1374</v>
      </c>
    </row>
    <row r="46" spans="1:1" ht="34.799999999999997" x14ac:dyDescent="0.3">
      <c r="A46" s="120" t="s">
        <v>1373</v>
      </c>
    </row>
    <row r="47" spans="1:1" ht="34.799999999999997" x14ac:dyDescent="0.3">
      <c r="A47" s="120" t="s">
        <v>1372</v>
      </c>
    </row>
    <row r="48" spans="1:1" ht="17.399999999999999" x14ac:dyDescent="0.3">
      <c r="A48" s="120" t="s">
        <v>1371</v>
      </c>
    </row>
    <row r="49" spans="1:1" ht="17.399999999999999" x14ac:dyDescent="0.35">
      <c r="A49" s="118" t="s">
        <v>1370</v>
      </c>
    </row>
    <row r="50" spans="1:1" ht="17.399999999999999" x14ac:dyDescent="0.3">
      <c r="A50" s="119" t="s">
        <v>1369</v>
      </c>
    </row>
    <row r="51" spans="1:1" ht="34.799999999999997" x14ac:dyDescent="0.35">
      <c r="A51" s="118" t="s">
        <v>1368</v>
      </c>
    </row>
    <row r="52" spans="1:1" ht="17.399999999999999" x14ac:dyDescent="0.3">
      <c r="A52" s="120" t="s">
        <v>1367</v>
      </c>
    </row>
    <row r="53" spans="1:1" ht="34.799999999999997" x14ac:dyDescent="0.35">
      <c r="A53" s="118" t="s">
        <v>1366</v>
      </c>
    </row>
    <row r="54" spans="1:1" ht="17.399999999999999" x14ac:dyDescent="0.3">
      <c r="A54" s="119" t="s">
        <v>1365</v>
      </c>
    </row>
    <row r="55" spans="1:1" ht="17.399999999999999" x14ac:dyDescent="0.35">
      <c r="A55" s="118" t="s">
        <v>1364</v>
      </c>
    </row>
    <row r="56" spans="1:1" ht="34.799999999999997" x14ac:dyDescent="0.3">
      <c r="A56" s="120" t="s">
        <v>1363</v>
      </c>
    </row>
    <row r="57" spans="1:1" ht="17.399999999999999" x14ac:dyDescent="0.3">
      <c r="A57" s="120" t="s">
        <v>1362</v>
      </c>
    </row>
    <row r="58" spans="1:1" ht="17.399999999999999" x14ac:dyDescent="0.3">
      <c r="A58" s="120" t="s">
        <v>1361</v>
      </c>
    </row>
    <row r="59" spans="1:1" ht="17.399999999999999" x14ac:dyDescent="0.3">
      <c r="A59" s="119" t="s">
        <v>1360</v>
      </c>
    </row>
    <row r="60" spans="1:1" ht="17.399999999999999" x14ac:dyDescent="0.3">
      <c r="A60" s="120" t="s">
        <v>1359</v>
      </c>
    </row>
    <row r="61" spans="1:1" ht="17.399999999999999" x14ac:dyDescent="0.3">
      <c r="A61" s="127"/>
    </row>
    <row r="62" spans="1:1" ht="18" x14ac:dyDescent="0.3">
      <c r="A62" s="123" t="s">
        <v>1358</v>
      </c>
    </row>
    <row r="63" spans="1:1" ht="17.399999999999999" x14ac:dyDescent="0.3">
      <c r="A63" s="119" t="s">
        <v>1357</v>
      </c>
    </row>
    <row r="64" spans="1:1" ht="34.799999999999997" x14ac:dyDescent="0.3">
      <c r="A64" s="120" t="s">
        <v>1356</v>
      </c>
    </row>
    <row r="65" spans="1:1" ht="17.399999999999999" x14ac:dyDescent="0.3">
      <c r="A65" s="120" t="s">
        <v>1355</v>
      </c>
    </row>
    <row r="66" spans="1:1" ht="34.799999999999997" x14ac:dyDescent="0.3">
      <c r="A66" s="122" t="s">
        <v>1354</v>
      </c>
    </row>
    <row r="67" spans="1:1" ht="34.799999999999997" x14ac:dyDescent="0.3">
      <c r="A67" s="122" t="s">
        <v>1353</v>
      </c>
    </row>
    <row r="68" spans="1:1" ht="34.799999999999997" x14ac:dyDescent="0.3">
      <c r="A68" s="122" t="s">
        <v>1352</v>
      </c>
    </row>
    <row r="69" spans="1:1" ht="17.399999999999999" x14ac:dyDescent="0.3">
      <c r="A69" s="125" t="s">
        <v>1351</v>
      </c>
    </row>
    <row r="70" spans="1:1" ht="52.2" x14ac:dyDescent="0.3">
      <c r="A70" s="122" t="s">
        <v>1350</v>
      </c>
    </row>
    <row r="71" spans="1:1" ht="17.399999999999999" x14ac:dyDescent="0.3">
      <c r="A71" s="122" t="s">
        <v>1349</v>
      </c>
    </row>
    <row r="72" spans="1:1" ht="17.399999999999999" x14ac:dyDescent="0.3">
      <c r="A72" s="125" t="s">
        <v>1348</v>
      </c>
    </row>
    <row r="73" spans="1:1" ht="17.399999999999999" x14ac:dyDescent="0.3">
      <c r="A73" s="122" t="s">
        <v>1347</v>
      </c>
    </row>
    <row r="74" spans="1:1" ht="17.399999999999999" x14ac:dyDescent="0.3">
      <c r="A74" s="125" t="s">
        <v>1346</v>
      </c>
    </row>
    <row r="75" spans="1:1" ht="34.799999999999997" x14ac:dyDescent="0.3">
      <c r="A75" s="122" t="s">
        <v>1345</v>
      </c>
    </row>
    <row r="76" spans="1:1" ht="17.399999999999999" x14ac:dyDescent="0.3">
      <c r="A76" s="122" t="s">
        <v>1344</v>
      </c>
    </row>
    <row r="77" spans="1:1" ht="52.2" x14ac:dyDescent="0.3">
      <c r="A77" s="122" t="s">
        <v>1343</v>
      </c>
    </row>
    <row r="78" spans="1:1" ht="17.399999999999999" x14ac:dyDescent="0.3">
      <c r="A78" s="125" t="s">
        <v>1342</v>
      </c>
    </row>
    <row r="79" spans="1:1" ht="17.399999999999999" x14ac:dyDescent="0.35">
      <c r="A79" s="126" t="s">
        <v>1341</v>
      </c>
    </row>
    <row r="80" spans="1:1" ht="17.399999999999999" x14ac:dyDescent="0.3">
      <c r="A80" s="125" t="s">
        <v>1340</v>
      </c>
    </row>
    <row r="81" spans="1:1" ht="34.799999999999997" x14ac:dyDescent="0.3">
      <c r="A81" s="122" t="s">
        <v>1339</v>
      </c>
    </row>
    <row r="82" spans="1:1" ht="34.799999999999997" x14ac:dyDescent="0.3">
      <c r="A82" s="122" t="s">
        <v>1338</v>
      </c>
    </row>
    <row r="83" spans="1:1" ht="34.799999999999997" x14ac:dyDescent="0.3">
      <c r="A83" s="122" t="s">
        <v>1337</v>
      </c>
    </row>
    <row r="84" spans="1:1" ht="34.799999999999997" x14ac:dyDescent="0.3">
      <c r="A84" s="122" t="s">
        <v>1336</v>
      </c>
    </row>
    <row r="85" spans="1:1" ht="34.799999999999997" x14ac:dyDescent="0.3">
      <c r="A85" s="122" t="s">
        <v>1335</v>
      </c>
    </row>
    <row r="86" spans="1:1" ht="17.399999999999999" x14ac:dyDescent="0.3">
      <c r="A86" s="125" t="s">
        <v>1334</v>
      </c>
    </row>
    <row r="87" spans="1:1" ht="17.399999999999999" x14ac:dyDescent="0.3">
      <c r="A87" s="122" t="s">
        <v>1333</v>
      </c>
    </row>
    <row r="88" spans="1:1" ht="17.399999999999999" x14ac:dyDescent="0.3">
      <c r="A88" s="122" t="s">
        <v>1332</v>
      </c>
    </row>
    <row r="89" spans="1:1" ht="17.399999999999999" x14ac:dyDescent="0.3">
      <c r="A89" s="125" t="s">
        <v>1331</v>
      </c>
    </row>
    <row r="90" spans="1:1" ht="34.799999999999997" x14ac:dyDescent="0.3">
      <c r="A90" s="122" t="s">
        <v>1330</v>
      </c>
    </row>
    <row r="91" spans="1:1" ht="17.399999999999999" x14ac:dyDescent="0.3">
      <c r="A91" s="125" t="s">
        <v>1329</v>
      </c>
    </row>
    <row r="92" spans="1:1" ht="17.399999999999999" x14ac:dyDescent="0.35">
      <c r="A92" s="126" t="s">
        <v>1328</v>
      </c>
    </row>
    <row r="93" spans="1:1" ht="17.399999999999999" x14ac:dyDescent="0.3">
      <c r="A93" s="122" t="s">
        <v>1327</v>
      </c>
    </row>
    <row r="94" spans="1:1" ht="17.399999999999999" x14ac:dyDescent="0.3">
      <c r="A94" s="122"/>
    </row>
    <row r="95" spans="1:1" ht="18" x14ac:dyDescent="0.3">
      <c r="A95" s="123" t="s">
        <v>1326</v>
      </c>
    </row>
    <row r="96" spans="1:1" ht="34.799999999999997" x14ac:dyDescent="0.35">
      <c r="A96" s="126" t="s">
        <v>1325</v>
      </c>
    </row>
    <row r="97" spans="1:1" ht="17.399999999999999" x14ac:dyDescent="0.35">
      <c r="A97" s="126" t="s">
        <v>1324</v>
      </c>
    </row>
    <row r="98" spans="1:1" ht="17.399999999999999" x14ac:dyDescent="0.3">
      <c r="A98" s="125" t="s">
        <v>1323</v>
      </c>
    </row>
    <row r="99" spans="1:1" ht="17.399999999999999" x14ac:dyDescent="0.3">
      <c r="A99" s="124" t="s">
        <v>1322</v>
      </c>
    </row>
    <row r="100" spans="1:1" ht="17.399999999999999" x14ac:dyDescent="0.3">
      <c r="A100" s="122" t="s">
        <v>1321</v>
      </c>
    </row>
    <row r="101" spans="1:1" ht="17.399999999999999" x14ac:dyDescent="0.3">
      <c r="A101" s="122" t="s">
        <v>1320</v>
      </c>
    </row>
    <row r="102" spans="1:1" ht="17.399999999999999" x14ac:dyDescent="0.3">
      <c r="A102" s="122" t="s">
        <v>1319</v>
      </c>
    </row>
    <row r="103" spans="1:1" ht="17.399999999999999" x14ac:dyDescent="0.3">
      <c r="A103" s="122" t="s">
        <v>1318</v>
      </c>
    </row>
    <row r="104" spans="1:1" ht="34.799999999999997" x14ac:dyDescent="0.3">
      <c r="A104" s="122" t="s">
        <v>1317</v>
      </c>
    </row>
    <row r="105" spans="1:1" ht="17.399999999999999" x14ac:dyDescent="0.3">
      <c r="A105" s="124" t="s">
        <v>1316</v>
      </c>
    </row>
    <row r="106" spans="1:1" ht="17.399999999999999" x14ac:dyDescent="0.3">
      <c r="A106" s="122" t="s">
        <v>1315</v>
      </c>
    </row>
    <row r="107" spans="1:1" ht="17.399999999999999" x14ac:dyDescent="0.3">
      <c r="A107" s="122" t="s">
        <v>1314</v>
      </c>
    </row>
    <row r="108" spans="1:1" ht="17.399999999999999" x14ac:dyDescent="0.3">
      <c r="A108" s="122" t="s">
        <v>1313</v>
      </c>
    </row>
    <row r="109" spans="1:1" ht="17.399999999999999" x14ac:dyDescent="0.3">
      <c r="A109" s="122" t="s">
        <v>1312</v>
      </c>
    </row>
    <row r="110" spans="1:1" ht="17.399999999999999" x14ac:dyDescent="0.3">
      <c r="A110" s="122" t="s">
        <v>1311</v>
      </c>
    </row>
    <row r="111" spans="1:1" ht="17.399999999999999" x14ac:dyDescent="0.3">
      <c r="A111" s="122" t="s">
        <v>1310</v>
      </c>
    </row>
    <row r="112" spans="1:1" ht="17.399999999999999" x14ac:dyDescent="0.3">
      <c r="A112" s="125" t="s">
        <v>1309</v>
      </c>
    </row>
    <row r="113" spans="1:1" ht="17.399999999999999" x14ac:dyDescent="0.3">
      <c r="A113" s="122" t="s">
        <v>1308</v>
      </c>
    </row>
    <row r="114" spans="1:1" ht="17.399999999999999" x14ac:dyDescent="0.3">
      <c r="A114" s="124" t="s">
        <v>1307</v>
      </c>
    </row>
    <row r="115" spans="1:1" ht="17.399999999999999" x14ac:dyDescent="0.3">
      <c r="A115" s="122" t="s">
        <v>1306</v>
      </c>
    </row>
    <row r="116" spans="1:1" ht="17.399999999999999" x14ac:dyDescent="0.3">
      <c r="A116" s="122" t="s">
        <v>1305</v>
      </c>
    </row>
    <row r="117" spans="1:1" ht="17.399999999999999" x14ac:dyDescent="0.3">
      <c r="A117" s="124" t="s">
        <v>1304</v>
      </c>
    </row>
    <row r="118" spans="1:1" ht="17.399999999999999" x14ac:dyDescent="0.3">
      <c r="A118" s="122" t="s">
        <v>1303</v>
      </c>
    </row>
    <row r="119" spans="1:1" ht="17.399999999999999" x14ac:dyDescent="0.3">
      <c r="A119" s="122" t="s">
        <v>1302</v>
      </c>
    </row>
    <row r="120" spans="1:1" ht="17.399999999999999" x14ac:dyDescent="0.3">
      <c r="A120" s="122" t="s">
        <v>1301</v>
      </c>
    </row>
    <row r="121" spans="1:1" ht="17.399999999999999" x14ac:dyDescent="0.3">
      <c r="A121" s="125" t="s">
        <v>1300</v>
      </c>
    </row>
    <row r="122" spans="1:1" ht="17.399999999999999" x14ac:dyDescent="0.3">
      <c r="A122" s="124" t="s">
        <v>1299</v>
      </c>
    </row>
    <row r="123" spans="1:1" ht="17.399999999999999" x14ac:dyDescent="0.3">
      <c r="A123" s="124" t="s">
        <v>1298</v>
      </c>
    </row>
    <row r="124" spans="1:1" ht="17.399999999999999" x14ac:dyDescent="0.3">
      <c r="A124" s="122" t="s">
        <v>1297</v>
      </c>
    </row>
    <row r="125" spans="1:1" ht="17.399999999999999" x14ac:dyDescent="0.3">
      <c r="A125" s="122" t="s">
        <v>1296</v>
      </c>
    </row>
    <row r="126" spans="1:1" ht="17.399999999999999" x14ac:dyDescent="0.3">
      <c r="A126" s="122" t="s">
        <v>1295</v>
      </c>
    </row>
    <row r="127" spans="1:1" ht="17.399999999999999" x14ac:dyDescent="0.3">
      <c r="A127" s="122" t="s">
        <v>1294</v>
      </c>
    </row>
    <row r="128" spans="1:1" ht="17.399999999999999" x14ac:dyDescent="0.3">
      <c r="A128" s="122" t="s">
        <v>1293</v>
      </c>
    </row>
    <row r="129" spans="1:1" ht="17.399999999999999" x14ac:dyDescent="0.3">
      <c r="A129" s="125" t="s">
        <v>1292</v>
      </c>
    </row>
    <row r="130" spans="1:1" ht="34.799999999999997" x14ac:dyDescent="0.3">
      <c r="A130" s="122" t="s">
        <v>1291</v>
      </c>
    </row>
    <row r="131" spans="1:1" ht="69.599999999999994" x14ac:dyDescent="0.3">
      <c r="A131" s="122" t="s">
        <v>1290</v>
      </c>
    </row>
    <row r="132" spans="1:1" ht="34.799999999999997" x14ac:dyDescent="0.3">
      <c r="A132" s="122" t="s">
        <v>1289</v>
      </c>
    </row>
    <row r="133" spans="1:1" ht="17.399999999999999" x14ac:dyDescent="0.3">
      <c r="A133" s="125" t="s">
        <v>1288</v>
      </c>
    </row>
    <row r="134" spans="1:1" ht="34.799999999999997" x14ac:dyDescent="0.3">
      <c r="A134" s="124" t="s">
        <v>1287</v>
      </c>
    </row>
    <row r="135" spans="1:1" ht="17.399999999999999" x14ac:dyDescent="0.3">
      <c r="A135" s="124"/>
    </row>
    <row r="136" spans="1:1" ht="18" x14ac:dyDescent="0.3">
      <c r="A136" s="123" t="s">
        <v>1286</v>
      </c>
    </row>
    <row r="137" spans="1:1" ht="17.399999999999999" x14ac:dyDescent="0.3">
      <c r="A137" s="122" t="s">
        <v>1285</v>
      </c>
    </row>
    <row r="138" spans="1:1" ht="34.799999999999997" x14ac:dyDescent="0.3">
      <c r="A138" s="120" t="s">
        <v>1284</v>
      </c>
    </row>
    <row r="139" spans="1:1" ht="34.799999999999997" x14ac:dyDescent="0.3">
      <c r="A139" s="120" t="s">
        <v>1283</v>
      </c>
    </row>
    <row r="140" spans="1:1" ht="17.399999999999999" x14ac:dyDescent="0.3">
      <c r="A140" s="119" t="s">
        <v>1282</v>
      </c>
    </row>
    <row r="141" spans="1:1" ht="17.399999999999999" x14ac:dyDescent="0.3">
      <c r="A141" s="121" t="s">
        <v>1281</v>
      </c>
    </row>
    <row r="142" spans="1:1" ht="34.799999999999997" x14ac:dyDescent="0.35">
      <c r="A142" s="118" t="s">
        <v>1280</v>
      </c>
    </row>
    <row r="143" spans="1:1" ht="17.399999999999999" x14ac:dyDescent="0.3">
      <c r="A143" s="120" t="s">
        <v>1279</v>
      </c>
    </row>
    <row r="144" spans="1:1" ht="17.399999999999999" x14ac:dyDescent="0.3">
      <c r="A144" s="120" t="s">
        <v>1278</v>
      </c>
    </row>
    <row r="145" spans="1:1" ht="17.399999999999999" x14ac:dyDescent="0.3">
      <c r="A145" s="121" t="s">
        <v>1277</v>
      </c>
    </row>
    <row r="146" spans="1:1" ht="17.399999999999999" x14ac:dyDescent="0.3">
      <c r="A146" s="119" t="s">
        <v>1276</v>
      </c>
    </row>
    <row r="147" spans="1:1" ht="17.399999999999999" x14ac:dyDescent="0.3">
      <c r="A147" s="121" t="s">
        <v>1275</v>
      </c>
    </row>
    <row r="148" spans="1:1" ht="17.399999999999999" x14ac:dyDescent="0.3">
      <c r="A148" s="120" t="s">
        <v>1274</v>
      </c>
    </row>
    <row r="149" spans="1:1" ht="17.399999999999999" x14ac:dyDescent="0.3">
      <c r="A149" s="120" t="s">
        <v>1273</v>
      </c>
    </row>
    <row r="150" spans="1:1" ht="17.399999999999999" x14ac:dyDescent="0.3">
      <c r="A150" s="120" t="s">
        <v>1272</v>
      </c>
    </row>
    <row r="151" spans="1:1" ht="34.799999999999997" x14ac:dyDescent="0.3">
      <c r="A151" s="121" t="s">
        <v>1271</v>
      </c>
    </row>
    <row r="152" spans="1:1" ht="17.399999999999999" x14ac:dyDescent="0.3">
      <c r="A152" s="119" t="s">
        <v>1270</v>
      </c>
    </row>
    <row r="153" spans="1:1" ht="17.399999999999999" x14ac:dyDescent="0.3">
      <c r="A153" s="120" t="s">
        <v>1269</v>
      </c>
    </row>
    <row r="154" spans="1:1" ht="17.399999999999999" x14ac:dyDescent="0.3">
      <c r="A154" s="120" t="s">
        <v>1268</v>
      </c>
    </row>
    <row r="155" spans="1:1" ht="17.399999999999999" x14ac:dyDescent="0.3">
      <c r="A155" s="120" t="s">
        <v>1267</v>
      </c>
    </row>
    <row r="156" spans="1:1" ht="17.399999999999999" x14ac:dyDescent="0.3">
      <c r="A156" s="120" t="s">
        <v>1266</v>
      </c>
    </row>
    <row r="157" spans="1:1" ht="34.799999999999997" x14ac:dyDescent="0.3">
      <c r="A157" s="120" t="s">
        <v>1265</v>
      </c>
    </row>
    <row r="158" spans="1:1" ht="34.799999999999997" x14ac:dyDescent="0.3">
      <c r="A158" s="120" t="s">
        <v>1264</v>
      </c>
    </row>
    <row r="159" spans="1:1" ht="17.399999999999999" x14ac:dyDescent="0.3">
      <c r="A159" s="119" t="s">
        <v>1263</v>
      </c>
    </row>
    <row r="160" spans="1:1" ht="34.799999999999997" x14ac:dyDescent="0.3">
      <c r="A160" s="120" t="s">
        <v>1262</v>
      </c>
    </row>
    <row r="161" spans="1:1" ht="34.799999999999997" x14ac:dyDescent="0.3">
      <c r="A161" s="120" t="s">
        <v>1261</v>
      </c>
    </row>
    <row r="162" spans="1:1" ht="17.399999999999999" x14ac:dyDescent="0.3">
      <c r="A162" s="120" t="s">
        <v>1260</v>
      </c>
    </row>
    <row r="163" spans="1:1" ht="17.399999999999999" x14ac:dyDescent="0.3">
      <c r="A163" s="119" t="s">
        <v>1259</v>
      </c>
    </row>
    <row r="164" spans="1:1" ht="34.799999999999997" x14ac:dyDescent="0.35">
      <c r="A164" s="118" t="s">
        <v>1258</v>
      </c>
    </row>
    <row r="165" spans="1:1" ht="34.799999999999997" x14ac:dyDescent="0.3">
      <c r="A165" s="120" t="s">
        <v>1257</v>
      </c>
    </row>
    <row r="166" spans="1:1" ht="17.399999999999999" x14ac:dyDescent="0.3">
      <c r="A166" s="119" t="s">
        <v>1256</v>
      </c>
    </row>
    <row r="167" spans="1:1" ht="17.399999999999999" x14ac:dyDescent="0.3">
      <c r="A167" s="120" t="s">
        <v>1255</v>
      </c>
    </row>
    <row r="168" spans="1:1" ht="17.399999999999999" x14ac:dyDescent="0.3">
      <c r="A168" s="119" t="s">
        <v>1254</v>
      </c>
    </row>
    <row r="169" spans="1:1" ht="17.399999999999999" x14ac:dyDescent="0.35">
      <c r="A169" s="118" t="s">
        <v>1253</v>
      </c>
    </row>
    <row r="170" spans="1:1" ht="17.399999999999999" x14ac:dyDescent="0.35">
      <c r="A170" s="118"/>
    </row>
    <row r="171" spans="1:1" ht="17.399999999999999" x14ac:dyDescent="0.35">
      <c r="A171" s="118"/>
    </row>
    <row r="172" spans="1:1" ht="17.399999999999999" x14ac:dyDescent="0.35">
      <c r="A172" s="118"/>
    </row>
    <row r="173" spans="1:1" ht="17.399999999999999" x14ac:dyDescent="0.35">
      <c r="A173" s="118"/>
    </row>
    <row r="174" spans="1:1" ht="17.399999999999999" x14ac:dyDescent="0.35">
      <c r="A174" s="118"/>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oddFooter>&amp;R_x000D_&amp;1#&amp;"Calibri"&amp;10&amp;K0078D7 Classification : Internal</oddFooter>
  </headerFooter>
  <rowBreaks count="5" manualBreakCount="5">
    <brk id="14" man="1"/>
    <brk id="43" man="1"/>
    <brk id="79" man="1"/>
    <brk id="120" man="1"/>
    <brk id="158"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G58"/>
  <sheetViews>
    <sheetView zoomScaleNormal="100" workbookViewId="0"/>
  </sheetViews>
  <sheetFormatPr defaultRowHeight="14.4" x14ac:dyDescent="0.25"/>
  <cols>
    <col min="1" max="1" width="0.33203125" customWidth="1"/>
    <col min="2" max="2" width="14.88671875" customWidth="1"/>
    <col min="3" max="3" width="14.6640625" customWidth="1"/>
    <col min="4" max="4" width="24.77734375" customWidth="1"/>
    <col min="5" max="5" width="13.5546875" customWidth="1"/>
    <col min="6" max="6" width="17.6640625" customWidth="1"/>
  </cols>
  <sheetData>
    <row r="1" spans="2:6" s="1" customFormat="1" ht="9" customHeight="1" x14ac:dyDescent="0.15">
      <c r="B1" s="62"/>
    </row>
    <row r="2" spans="2:6" s="1" customFormat="1" ht="22.95" customHeight="1" x14ac:dyDescent="0.15">
      <c r="B2" s="62"/>
      <c r="D2" s="64" t="s">
        <v>0</v>
      </c>
      <c r="E2" s="64"/>
      <c r="F2" s="64"/>
    </row>
    <row r="3" spans="2:6" s="1" customFormat="1" ht="5.85" customHeight="1" x14ac:dyDescent="0.15">
      <c r="B3" s="62"/>
    </row>
    <row r="4" spans="2:6" s="1" customFormat="1" ht="1.05" customHeight="1" x14ac:dyDescent="0.15"/>
    <row r="5" spans="2:6" s="1" customFormat="1" ht="33" customHeight="1" x14ac:dyDescent="0.15">
      <c r="B5" s="63" t="s">
        <v>1090</v>
      </c>
      <c r="C5" s="63"/>
      <c r="D5" s="63"/>
      <c r="E5" s="63"/>
      <c r="F5" s="63"/>
    </row>
    <row r="6" spans="2:6" s="1" customFormat="1" ht="6.3" customHeight="1" x14ac:dyDescent="0.15"/>
    <row r="7" spans="2:6" s="1" customFormat="1" ht="24.45" customHeight="1" x14ac:dyDescent="0.15">
      <c r="B7" s="9" t="s">
        <v>1092</v>
      </c>
      <c r="C7" s="4">
        <v>46142</v>
      </c>
      <c r="D7" s="44" t="s">
        <v>1091</v>
      </c>
    </row>
    <row r="8" spans="2:6" s="1" customFormat="1" ht="4.2" customHeight="1" x14ac:dyDescent="0.15"/>
    <row r="9" spans="2:6" s="1" customFormat="1" ht="19.2" customHeight="1" x14ac:dyDescent="0.15">
      <c r="B9" s="83" t="s">
        <v>1093</v>
      </c>
      <c r="C9" s="83"/>
      <c r="D9" s="83"/>
      <c r="E9" s="83"/>
      <c r="F9" s="83"/>
    </row>
    <row r="10" spans="2:6" s="1" customFormat="1" ht="2.1" customHeight="1" x14ac:dyDescent="0.15"/>
    <row r="11" spans="2:6" s="1" customFormat="1" ht="11.1" customHeight="1" x14ac:dyDescent="0.15">
      <c r="B11" s="85" t="s">
        <v>1094</v>
      </c>
      <c r="C11" s="85"/>
    </row>
    <row r="12" spans="2:6" s="1" customFormat="1" ht="2.7" customHeight="1" x14ac:dyDescent="0.15"/>
    <row r="13" spans="2:6" s="1" customFormat="1" ht="17.100000000000001" customHeight="1" x14ac:dyDescent="0.15">
      <c r="B13" s="86" t="s">
        <v>1054</v>
      </c>
      <c r="C13" s="86"/>
      <c r="D13" s="86"/>
      <c r="E13" s="86"/>
      <c r="F13" s="33">
        <v>2312017784.1100101</v>
      </c>
    </row>
    <row r="14" spans="2:6" s="1" customFormat="1" ht="17.100000000000001" customHeight="1" x14ac:dyDescent="0.15">
      <c r="B14" s="87" t="s">
        <v>1055</v>
      </c>
      <c r="C14" s="87"/>
      <c r="D14" s="87"/>
      <c r="E14" s="87"/>
      <c r="F14" s="34">
        <v>2312017784.1100101</v>
      </c>
    </row>
    <row r="15" spans="2:6" s="1" customFormat="1" ht="17.100000000000001" customHeight="1" x14ac:dyDescent="0.15">
      <c r="B15" s="87" t="s">
        <v>1056</v>
      </c>
      <c r="C15" s="87"/>
      <c r="D15" s="87"/>
      <c r="E15" s="87"/>
      <c r="F15" s="34">
        <v>427254650.16999799</v>
      </c>
    </row>
    <row r="16" spans="2:6" s="1" customFormat="1" ht="17.100000000000001" customHeight="1" x14ac:dyDescent="0.15">
      <c r="B16" s="87" t="s">
        <v>498</v>
      </c>
      <c r="C16" s="87"/>
      <c r="D16" s="87"/>
      <c r="E16" s="87"/>
      <c r="F16" s="34">
        <v>16889</v>
      </c>
    </row>
    <row r="17" spans="2:6" s="1" customFormat="1" ht="17.100000000000001" customHeight="1" x14ac:dyDescent="0.15">
      <c r="B17" s="87" t="s">
        <v>1057</v>
      </c>
      <c r="C17" s="87"/>
      <c r="D17" s="87"/>
      <c r="E17" s="87"/>
      <c r="F17" s="34">
        <v>32021</v>
      </c>
    </row>
    <row r="18" spans="2:6" s="1" customFormat="1" ht="17.100000000000001" customHeight="1" x14ac:dyDescent="0.15">
      <c r="B18" s="87" t="s">
        <v>1058</v>
      </c>
      <c r="C18" s="87"/>
      <c r="D18" s="87"/>
      <c r="E18" s="87"/>
      <c r="F18" s="34">
        <v>136894.88922434699</v>
      </c>
    </row>
    <row r="19" spans="2:6" s="1" customFormat="1" ht="17.100000000000001" customHeight="1" x14ac:dyDescent="0.15">
      <c r="B19" s="87" t="s">
        <v>1059</v>
      </c>
      <c r="C19" s="87"/>
      <c r="D19" s="87"/>
      <c r="E19" s="87"/>
      <c r="F19" s="34">
        <v>72203.172421535695</v>
      </c>
    </row>
    <row r="20" spans="2:6" s="1" customFormat="1" ht="17.100000000000001" customHeight="1" x14ac:dyDescent="0.15">
      <c r="B20" s="87" t="s">
        <v>1060</v>
      </c>
      <c r="C20" s="87"/>
      <c r="D20" s="87"/>
      <c r="E20" s="87"/>
      <c r="F20" s="35">
        <v>0.49287314197712101</v>
      </c>
    </row>
    <row r="21" spans="2:6" s="1" customFormat="1" ht="17.100000000000001" customHeight="1" x14ac:dyDescent="0.15">
      <c r="B21" s="87" t="s">
        <v>1061</v>
      </c>
      <c r="C21" s="87"/>
      <c r="D21" s="87"/>
      <c r="E21" s="87"/>
      <c r="F21" s="35">
        <v>0.55969086770254295</v>
      </c>
    </row>
    <row r="22" spans="2:6" s="1" customFormat="1" ht="17.100000000000001" customHeight="1" x14ac:dyDescent="0.15">
      <c r="B22" s="87" t="s">
        <v>1062</v>
      </c>
      <c r="C22" s="87"/>
      <c r="D22" s="87"/>
      <c r="E22" s="87"/>
      <c r="F22" s="36">
        <v>5.5588707879487496</v>
      </c>
    </row>
    <row r="23" spans="2:6" s="1" customFormat="1" ht="17.100000000000001" customHeight="1" x14ac:dyDescent="0.15">
      <c r="B23" s="87" t="s">
        <v>1063</v>
      </c>
      <c r="C23" s="87"/>
      <c r="D23" s="87"/>
      <c r="E23" s="87"/>
      <c r="F23" s="36">
        <v>15.084266323434001</v>
      </c>
    </row>
    <row r="24" spans="2:6" s="1" customFormat="1" ht="17.100000000000001" customHeight="1" x14ac:dyDescent="0.15">
      <c r="B24" s="87" t="s">
        <v>1064</v>
      </c>
      <c r="C24" s="87"/>
      <c r="D24" s="87"/>
      <c r="E24" s="87"/>
      <c r="F24" s="36">
        <v>20.6431320919075</v>
      </c>
    </row>
    <row r="25" spans="2:6" s="1" customFormat="1" ht="17.100000000000001" customHeight="1" x14ac:dyDescent="0.15">
      <c r="B25" s="87" t="s">
        <v>1065</v>
      </c>
      <c r="C25" s="87"/>
      <c r="D25" s="87"/>
      <c r="E25" s="87"/>
      <c r="F25" s="35">
        <v>0.91889315682224204</v>
      </c>
    </row>
    <row r="26" spans="2:6" s="1" customFormat="1" ht="17.100000000000001" customHeight="1" x14ac:dyDescent="0.15">
      <c r="B26" s="87" t="s">
        <v>1066</v>
      </c>
      <c r="C26" s="87"/>
      <c r="D26" s="87"/>
      <c r="E26" s="87"/>
      <c r="F26" s="35">
        <v>8.1106843177759097E-2</v>
      </c>
    </row>
    <row r="27" spans="2:6" s="1" customFormat="1" ht="17.100000000000001" customHeight="1" x14ac:dyDescent="0.15">
      <c r="B27" s="87" t="s">
        <v>1067</v>
      </c>
      <c r="C27" s="87"/>
      <c r="D27" s="87"/>
      <c r="E27" s="87"/>
      <c r="F27" s="35">
        <v>2.15875005133154E-2</v>
      </c>
    </row>
    <row r="28" spans="2:6" s="1" customFormat="1" ht="17.100000000000001" customHeight="1" x14ac:dyDescent="0.15">
      <c r="B28" s="87" t="s">
        <v>1068</v>
      </c>
      <c r="C28" s="87"/>
      <c r="D28" s="87"/>
      <c r="E28" s="87"/>
      <c r="F28" s="35">
        <v>2.1332500366582199E-2</v>
      </c>
    </row>
    <row r="29" spans="2:6" s="1" customFormat="1" ht="17.100000000000001" customHeight="1" x14ac:dyDescent="0.15">
      <c r="B29" s="87" t="s">
        <v>1069</v>
      </c>
      <c r="C29" s="87"/>
      <c r="D29" s="87"/>
      <c r="E29" s="87"/>
      <c r="F29" s="35">
        <v>2.44765032243233E-2</v>
      </c>
    </row>
    <row r="30" spans="2:6" s="1" customFormat="1" ht="17.100000000000001" customHeight="1" x14ac:dyDescent="0.15">
      <c r="B30" s="87" t="s">
        <v>1070</v>
      </c>
      <c r="C30" s="87"/>
      <c r="D30" s="87"/>
      <c r="E30" s="87"/>
      <c r="F30" s="36">
        <v>8.0143420124598101</v>
      </c>
    </row>
    <row r="31" spans="2:6" s="1" customFormat="1" ht="17.100000000000001" customHeight="1" x14ac:dyDescent="0.15">
      <c r="B31" s="87" t="s">
        <v>1071</v>
      </c>
      <c r="C31" s="87"/>
      <c r="D31" s="87"/>
      <c r="E31" s="87"/>
      <c r="F31" s="36">
        <v>7.3514502097625396</v>
      </c>
    </row>
    <row r="32" spans="2:6" s="1" customFormat="1" ht="17.100000000000001" customHeight="1" x14ac:dyDescent="0.15">
      <c r="B32" s="88" t="s">
        <v>1072</v>
      </c>
      <c r="C32" s="88"/>
      <c r="D32" s="88"/>
      <c r="E32" s="88"/>
      <c r="F32" s="37">
        <v>5.2235714115187702E-5</v>
      </c>
    </row>
    <row r="33" spans="2:7" s="1" customFormat="1" ht="5.25" customHeight="1" x14ac:dyDescent="0.15"/>
    <row r="34" spans="2:7" s="1" customFormat="1" ht="19.2" customHeight="1" x14ac:dyDescent="0.15">
      <c r="B34" s="83" t="s">
        <v>1095</v>
      </c>
      <c r="C34" s="83"/>
      <c r="D34" s="83"/>
      <c r="E34" s="83"/>
    </row>
    <row r="35" spans="2:7" s="1" customFormat="1" ht="5.25" customHeight="1" x14ac:dyDescent="0.15"/>
    <row r="36" spans="2:7" s="1" customFormat="1" ht="21.3" customHeight="1" x14ac:dyDescent="0.25">
      <c r="B36" s="89" t="s">
        <v>1073</v>
      </c>
      <c r="C36" s="89"/>
      <c r="D36" s="89"/>
      <c r="E36" s="89"/>
      <c r="F36" s="24">
        <v>104788463.70999999</v>
      </c>
    </row>
    <row r="37" spans="2:7" s="1" customFormat="1" ht="5.25" customHeight="1" x14ac:dyDescent="0.15"/>
    <row r="38" spans="2:7" s="1" customFormat="1" ht="19.2" customHeight="1" x14ac:dyDescent="0.15">
      <c r="B38" s="83" t="s">
        <v>1096</v>
      </c>
      <c r="C38" s="83"/>
      <c r="D38" s="83"/>
      <c r="E38" s="83"/>
    </row>
    <row r="39" spans="2:7" s="1" customFormat="1" ht="5.25" customHeight="1" x14ac:dyDescent="0.15"/>
    <row r="40" spans="2:7" s="1" customFormat="1" ht="11.1" customHeight="1" x14ac:dyDescent="0.15">
      <c r="B40" s="38" t="s">
        <v>944</v>
      </c>
      <c r="C40" s="39" t="s">
        <v>1074</v>
      </c>
      <c r="D40" s="39" t="s">
        <v>1075</v>
      </c>
      <c r="E40" s="39" t="s">
        <v>1076</v>
      </c>
      <c r="F40" s="90" t="s">
        <v>1077</v>
      </c>
      <c r="G40" s="90"/>
    </row>
    <row r="41" spans="2:7" s="1" customFormat="1" ht="14.4" customHeight="1" x14ac:dyDescent="0.15">
      <c r="B41" s="40" t="s">
        <v>12</v>
      </c>
      <c r="C41" s="12" t="s">
        <v>1078</v>
      </c>
      <c r="D41" s="12" t="s">
        <v>1078</v>
      </c>
      <c r="E41" s="12" t="s">
        <v>1078</v>
      </c>
      <c r="F41" s="91" t="s">
        <v>1078</v>
      </c>
      <c r="G41" s="91"/>
    </row>
    <row r="42" spans="2:7" s="1" customFormat="1" ht="12.75" customHeight="1" x14ac:dyDescent="0.15">
      <c r="B42" s="41" t="s">
        <v>943</v>
      </c>
      <c r="C42" s="42" t="s">
        <v>1079</v>
      </c>
      <c r="D42" s="42" t="s">
        <v>1080</v>
      </c>
      <c r="E42" s="42" t="s">
        <v>1081</v>
      </c>
      <c r="F42" s="92" t="s">
        <v>1082</v>
      </c>
      <c r="G42" s="92"/>
    </row>
    <row r="43" spans="2:7" s="1" customFormat="1" ht="12.75" customHeight="1" x14ac:dyDescent="0.15">
      <c r="B43" s="40" t="s">
        <v>948</v>
      </c>
      <c r="C43" s="12" t="s">
        <v>3</v>
      </c>
      <c r="D43" s="12" t="s">
        <v>3</v>
      </c>
      <c r="E43" s="12" t="s">
        <v>3</v>
      </c>
      <c r="F43" s="91" t="s">
        <v>3</v>
      </c>
      <c r="G43" s="91"/>
    </row>
    <row r="44" spans="2:7" s="1" customFormat="1" ht="12.75" customHeight="1" x14ac:dyDescent="0.15">
      <c r="B44" s="41" t="s">
        <v>1083</v>
      </c>
      <c r="C44" s="13">
        <v>2000000</v>
      </c>
      <c r="D44" s="13">
        <v>6000000</v>
      </c>
      <c r="E44" s="13">
        <v>7000000</v>
      </c>
      <c r="F44" s="93">
        <v>5000000</v>
      </c>
      <c r="G44" s="93"/>
    </row>
    <row r="45" spans="2:7" s="1" customFormat="1" ht="12.75" customHeight="1" x14ac:dyDescent="0.15">
      <c r="B45" s="41" t="s">
        <v>947</v>
      </c>
      <c r="C45" s="14">
        <v>46195</v>
      </c>
      <c r="D45" s="14">
        <v>46926</v>
      </c>
      <c r="E45" s="14">
        <v>47656</v>
      </c>
      <c r="F45" s="75">
        <v>48143</v>
      </c>
      <c r="G45" s="75"/>
    </row>
    <row r="46" spans="2:7" s="1" customFormat="1" ht="12.75" customHeight="1" x14ac:dyDescent="0.15">
      <c r="B46" s="41" t="s">
        <v>949</v>
      </c>
      <c r="C46" s="12" t="s">
        <v>1084</v>
      </c>
      <c r="D46" s="12" t="s">
        <v>1084</v>
      </c>
      <c r="E46" s="12" t="s">
        <v>1084</v>
      </c>
      <c r="F46" s="91" t="s">
        <v>1084</v>
      </c>
      <c r="G46" s="91"/>
    </row>
    <row r="47" spans="2:7" s="1" customFormat="1" ht="12.75" customHeight="1" x14ac:dyDescent="0.15">
      <c r="B47" s="40" t="s">
        <v>950</v>
      </c>
      <c r="C47" s="15">
        <v>0.01</v>
      </c>
      <c r="D47" s="15">
        <v>8.0000000000000002E-3</v>
      </c>
      <c r="E47" s="15">
        <v>1E-3</v>
      </c>
      <c r="F47" s="94">
        <v>0</v>
      </c>
      <c r="G47" s="94"/>
    </row>
    <row r="48" spans="2:7" s="1" customFormat="1" ht="12.3" customHeight="1" x14ac:dyDescent="0.15">
      <c r="B48" s="40" t="s">
        <v>1085</v>
      </c>
      <c r="C48" s="12" t="s">
        <v>1086</v>
      </c>
      <c r="D48" s="12" t="s">
        <v>1086</v>
      </c>
      <c r="E48" s="12" t="s">
        <v>1086</v>
      </c>
      <c r="F48" s="91" t="s">
        <v>1086</v>
      </c>
      <c r="G48" s="91"/>
    </row>
    <row r="49" spans="2:7" s="1" customFormat="1" ht="11.1" customHeight="1" x14ac:dyDescent="0.15">
      <c r="B49" s="40" t="s">
        <v>1087</v>
      </c>
      <c r="C49" s="12" t="s">
        <v>977</v>
      </c>
      <c r="D49" s="12" t="s">
        <v>977</v>
      </c>
      <c r="E49" s="12" t="s">
        <v>977</v>
      </c>
      <c r="F49" s="91" t="s">
        <v>977</v>
      </c>
      <c r="G49" s="91"/>
    </row>
    <row r="50" spans="2:7" s="1" customFormat="1" ht="14.85" customHeight="1" x14ac:dyDescent="0.15">
      <c r="B50" s="40" t="s">
        <v>1088</v>
      </c>
      <c r="C50" s="12" t="s">
        <v>1089</v>
      </c>
      <c r="D50" s="12" t="s">
        <v>1089</v>
      </c>
      <c r="E50" s="12" t="s">
        <v>1089</v>
      </c>
      <c r="F50" s="91" t="s">
        <v>1089</v>
      </c>
      <c r="G50" s="91"/>
    </row>
    <row r="51" spans="2:7" s="1" customFormat="1" ht="26.1" customHeight="1" x14ac:dyDescent="0.15"/>
    <row r="52" spans="2:7" s="1" customFormat="1" ht="19.2" customHeight="1" x14ac:dyDescent="0.15">
      <c r="B52" s="83" t="s">
        <v>1097</v>
      </c>
      <c r="C52" s="83"/>
      <c r="D52" s="83"/>
      <c r="E52" s="83"/>
    </row>
    <row r="53" spans="2:7" s="1" customFormat="1" ht="5.25" customHeight="1" x14ac:dyDescent="0.15"/>
    <row r="54" spans="2:7" s="1" customFormat="1" ht="19.2" customHeight="1" x14ac:dyDescent="0.15">
      <c r="B54" s="8" t="s">
        <v>1098</v>
      </c>
    </row>
    <row r="55" spans="2:7" s="1" customFormat="1" ht="5.25" customHeight="1" x14ac:dyDescent="0.15"/>
    <row r="56" spans="2:7" s="1" customFormat="1" ht="19.2" customHeight="1" x14ac:dyDescent="0.15">
      <c r="B56" s="83" t="s">
        <v>1099</v>
      </c>
      <c r="C56" s="83"/>
      <c r="D56" s="83"/>
      <c r="E56" s="83"/>
    </row>
    <row r="57" spans="2:7" s="1" customFormat="1" ht="5.25" customHeight="1" x14ac:dyDescent="0.15"/>
    <row r="58" spans="2:7" s="1" customFormat="1" ht="21.3" customHeight="1" x14ac:dyDescent="0.25">
      <c r="B58" s="43">
        <v>3353796</v>
      </c>
      <c r="C58" s="23" t="s">
        <v>3</v>
      </c>
    </row>
  </sheetData>
  <mergeCells count="41">
    <mergeCell ref="B52:E52"/>
    <mergeCell ref="B56:E56"/>
    <mergeCell ref="B9:F9"/>
    <mergeCell ref="D2:F2"/>
    <mergeCell ref="F40:G40"/>
    <mergeCell ref="F41:G41"/>
    <mergeCell ref="F42:G42"/>
    <mergeCell ref="F43:G43"/>
    <mergeCell ref="F44:G44"/>
    <mergeCell ref="F45:G45"/>
    <mergeCell ref="F46:G46"/>
    <mergeCell ref="F47:G47"/>
    <mergeCell ref="F48:G48"/>
    <mergeCell ref="F49:G49"/>
    <mergeCell ref="F50:G50"/>
    <mergeCell ref="B31:E31"/>
    <mergeCell ref="B32:E32"/>
    <mergeCell ref="B34:E34"/>
    <mergeCell ref="B36:E36"/>
    <mergeCell ref="B38:E38"/>
    <mergeCell ref="B26:E26"/>
    <mergeCell ref="B27:E27"/>
    <mergeCell ref="B28:E28"/>
    <mergeCell ref="B29:E29"/>
    <mergeCell ref="B30:E30"/>
    <mergeCell ref="B21:E21"/>
    <mergeCell ref="B22:E22"/>
    <mergeCell ref="B23:E23"/>
    <mergeCell ref="B24:E24"/>
    <mergeCell ref="B25:E25"/>
    <mergeCell ref="B16:E16"/>
    <mergeCell ref="B17:E17"/>
    <mergeCell ref="B18:E18"/>
    <mergeCell ref="B19:E19"/>
    <mergeCell ref="B20:E20"/>
    <mergeCell ref="B1:B3"/>
    <mergeCell ref="B11:C11"/>
    <mergeCell ref="B13:E13"/>
    <mergeCell ref="B14:E14"/>
    <mergeCell ref="B15:E15"/>
    <mergeCell ref="B5:F5"/>
  </mergeCells>
  <pageMargins left="0.7" right="0.7" top="0.75" bottom="0.75" header="0.3" footer="0.3"/>
  <pageSetup paperSize="9" scale="94" orientation="portrait" r:id="rId1"/>
  <headerFooter alignWithMargins="0">
    <oddFooter>&amp;R_x000D_&amp;1#&amp;"Aptos"&amp;10&amp;K0078D7 Classification : Internal</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AV340"/>
  <sheetViews>
    <sheetView view="pageBreakPreview" topLeftCell="A2" zoomScale="60" zoomScaleNormal="100" workbookViewId="0">
      <selection activeCell="N3" sqref="N3:AV3"/>
    </sheetView>
  </sheetViews>
  <sheetFormatPr defaultRowHeight="14.4" x14ac:dyDescent="0.25"/>
  <cols>
    <col min="1" max="1" width="0.44140625" customWidth="1"/>
    <col min="2" max="2" width="12" customWidth="1"/>
    <col min="3" max="3" width="0.33203125" customWidth="1"/>
    <col min="4" max="4" width="0.21875" customWidth="1"/>
    <col min="5" max="5" width="0.5546875" customWidth="1"/>
    <col min="6" max="7" width="0.21875" customWidth="1"/>
    <col min="8" max="9" width="0.5546875" customWidth="1"/>
    <col min="10" max="10" width="0.44140625" customWidth="1"/>
    <col min="11" max="11" width="0.21875" customWidth="1"/>
    <col min="12" max="12" width="0.44140625" customWidth="1"/>
    <col min="13" max="13" width="6" customWidth="1"/>
    <col min="14" max="14" width="7.44140625" customWidth="1"/>
    <col min="15" max="15" width="0.33203125" customWidth="1"/>
    <col min="16" max="16" width="0.21875" customWidth="1"/>
    <col min="17" max="17" width="0.5546875" customWidth="1"/>
    <col min="18" max="19" width="0.21875" customWidth="1"/>
    <col min="20" max="21" width="0.5546875" customWidth="1"/>
    <col min="22" max="22" width="0.44140625" customWidth="1"/>
    <col min="23" max="23" width="0.21875" customWidth="1"/>
    <col min="24" max="24" width="0.5546875" customWidth="1"/>
    <col min="25" max="25" width="7.44140625" customWidth="1"/>
    <col min="26" max="26" width="0.33203125" customWidth="1"/>
    <col min="27" max="27" width="0.21875" customWidth="1"/>
    <col min="28" max="28" width="0.5546875" customWidth="1"/>
    <col min="29" max="30" width="0.21875" customWidth="1"/>
    <col min="31" max="32" width="0.5546875" customWidth="1"/>
    <col min="33" max="33" width="0.44140625" customWidth="1"/>
    <col min="34" max="34" width="0.21875" customWidth="1"/>
    <col min="35" max="35" width="15.109375" customWidth="1"/>
    <col min="36" max="36" width="0.33203125" customWidth="1"/>
    <col min="37" max="37" width="0.21875" customWidth="1"/>
    <col min="38" max="38" width="0.33203125" customWidth="1"/>
    <col min="39" max="41" width="0.21875" customWidth="1"/>
    <col min="42" max="42" width="0.5546875" customWidth="1"/>
    <col min="43" max="43" width="0.21875" customWidth="1"/>
    <col min="44" max="44" width="1" customWidth="1"/>
    <col min="45" max="45" width="8.88671875" customWidth="1"/>
    <col min="46" max="47" width="0.21875" customWidth="1"/>
    <col min="48" max="48" width="0.88671875" customWidth="1"/>
    <col min="49" max="49" width="0.21875" customWidth="1"/>
  </cols>
  <sheetData>
    <row r="1" spans="2:48" s="1" customFormat="1" ht="0.45" customHeight="1" x14ac:dyDescent="0.15"/>
    <row r="2" spans="2:48" s="1" customFormat="1" ht="7.95" customHeight="1" x14ac:dyDescent="0.15">
      <c r="B2" s="62"/>
      <c r="C2" s="62"/>
      <c r="D2" s="62"/>
      <c r="E2" s="62"/>
      <c r="F2" s="62"/>
      <c r="G2" s="62"/>
      <c r="H2" s="62"/>
      <c r="I2" s="62"/>
      <c r="J2" s="62"/>
      <c r="K2" s="62"/>
      <c r="L2" s="62"/>
    </row>
    <row r="3" spans="2:48" s="1" customFormat="1" ht="22.95" customHeight="1" x14ac:dyDescent="0.15">
      <c r="B3" s="62"/>
      <c r="C3" s="62"/>
      <c r="D3" s="62"/>
      <c r="E3" s="62"/>
      <c r="F3" s="62"/>
      <c r="G3" s="62"/>
      <c r="H3" s="62"/>
      <c r="I3" s="62"/>
      <c r="J3" s="62"/>
      <c r="K3" s="62"/>
      <c r="L3" s="62"/>
      <c r="N3" s="64" t="s">
        <v>0</v>
      </c>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row>
    <row r="4" spans="2:48" s="1" customFormat="1" ht="6.3" customHeight="1" x14ac:dyDescent="0.15">
      <c r="B4" s="62"/>
      <c r="C4" s="62"/>
      <c r="D4" s="62"/>
      <c r="E4" s="62"/>
      <c r="F4" s="62"/>
      <c r="G4" s="62"/>
      <c r="H4" s="62"/>
      <c r="I4" s="62"/>
      <c r="J4" s="62"/>
      <c r="K4" s="62"/>
      <c r="L4" s="62"/>
    </row>
    <row r="5" spans="2:48" s="1" customFormat="1" ht="2.7" customHeight="1" x14ac:dyDescent="0.15"/>
    <row r="6" spans="2:48" s="1" customFormat="1" ht="33" customHeight="1" x14ac:dyDescent="0.15">
      <c r="B6" s="63" t="s">
        <v>1214</v>
      </c>
      <c r="C6" s="63"/>
      <c r="D6" s="63"/>
      <c r="E6" s="63"/>
      <c r="F6" s="63"/>
      <c r="G6" s="63"/>
      <c r="H6" s="63"/>
      <c r="I6" s="63"/>
      <c r="J6" s="63"/>
      <c r="K6" s="63"/>
      <c r="L6" s="63"/>
      <c r="M6" s="63"/>
      <c r="N6" s="63"/>
      <c r="O6" s="63"/>
      <c r="P6" s="63"/>
      <c r="Q6" s="63"/>
      <c r="R6" s="63"/>
      <c r="S6" s="63"/>
      <c r="T6" s="63"/>
      <c r="U6" s="63"/>
      <c r="V6" s="63"/>
      <c r="W6" s="63"/>
      <c r="X6" s="63"/>
      <c r="Y6" s="63"/>
      <c r="Z6" s="63"/>
      <c r="AA6" s="63"/>
      <c r="AB6" s="63"/>
      <c r="AC6" s="63"/>
      <c r="AD6" s="63"/>
      <c r="AE6" s="63"/>
      <c r="AF6" s="63"/>
      <c r="AG6" s="63"/>
      <c r="AH6" s="63"/>
      <c r="AI6" s="63"/>
      <c r="AJ6" s="63"/>
      <c r="AK6" s="63"/>
      <c r="AL6" s="63"/>
      <c r="AM6" s="63"/>
      <c r="AN6" s="63"/>
      <c r="AO6" s="63"/>
      <c r="AP6" s="63"/>
      <c r="AQ6" s="63"/>
      <c r="AR6" s="63"/>
      <c r="AS6" s="63"/>
      <c r="AT6" s="63"/>
      <c r="AU6" s="63"/>
    </row>
    <row r="7" spans="2:48" s="1" customFormat="1" ht="6.9" customHeight="1" x14ac:dyDescent="0.15"/>
    <row r="8" spans="2:48" s="1" customFormat="1" ht="2.7" customHeight="1" x14ac:dyDescent="0.15">
      <c r="B8" s="66" t="s">
        <v>1092</v>
      </c>
      <c r="C8" s="66"/>
      <c r="D8" s="66"/>
      <c r="E8" s="66"/>
      <c r="F8" s="66"/>
      <c r="G8" s="66"/>
      <c r="H8" s="66"/>
      <c r="I8" s="66"/>
      <c r="J8" s="66"/>
      <c r="K8" s="66"/>
    </row>
    <row r="9" spans="2:48" s="1" customFormat="1" ht="21.3" customHeight="1" x14ac:dyDescent="0.15">
      <c r="B9" s="66"/>
      <c r="C9" s="66"/>
      <c r="D9" s="66"/>
      <c r="E9" s="66"/>
      <c r="F9" s="66"/>
      <c r="G9" s="66"/>
      <c r="H9" s="66"/>
      <c r="I9" s="66"/>
      <c r="J9" s="66"/>
      <c r="K9" s="66"/>
      <c r="N9" s="72">
        <v>46142</v>
      </c>
      <c r="O9" s="72"/>
      <c r="P9" s="72"/>
      <c r="Q9" s="72"/>
      <c r="R9" s="72"/>
      <c r="S9" s="72"/>
      <c r="T9" s="72"/>
      <c r="U9" s="72"/>
      <c r="V9" s="72"/>
      <c r="W9" s="72"/>
      <c r="X9" s="72"/>
    </row>
    <row r="10" spans="2:48" s="1" customFormat="1" ht="5.25" customHeight="1" x14ac:dyDescent="0.15">
      <c r="B10" s="66"/>
      <c r="C10" s="66"/>
      <c r="D10" s="66"/>
      <c r="E10" s="66"/>
      <c r="F10" s="66"/>
      <c r="G10" s="66"/>
      <c r="H10" s="66"/>
      <c r="I10" s="66"/>
      <c r="J10" s="66"/>
      <c r="K10" s="66"/>
    </row>
    <row r="11" spans="2:48" s="1" customFormat="1" ht="2.1" customHeight="1" x14ac:dyDescent="0.15"/>
    <row r="12" spans="2:48" s="1" customFormat="1" ht="19.2" customHeight="1" x14ac:dyDescent="0.15">
      <c r="B12" s="83" t="s">
        <v>1215</v>
      </c>
      <c r="C12" s="83"/>
      <c r="D12" s="83"/>
      <c r="E12" s="83"/>
      <c r="F12" s="83"/>
      <c r="G12" s="83"/>
      <c r="H12" s="83"/>
      <c r="I12" s="83"/>
      <c r="J12" s="83"/>
      <c r="K12" s="83"/>
      <c r="L12" s="83"/>
      <c r="M12" s="83"/>
      <c r="N12" s="83"/>
      <c r="O12" s="83"/>
      <c r="P12" s="83"/>
      <c r="Q12" s="83"/>
      <c r="R12" s="83"/>
      <c r="S12" s="83"/>
      <c r="T12" s="83"/>
      <c r="U12" s="83"/>
      <c r="V12" s="83"/>
      <c r="W12" s="83"/>
      <c r="X12" s="83"/>
      <c r="Y12" s="83"/>
      <c r="Z12" s="83"/>
      <c r="AA12" s="83"/>
      <c r="AB12" s="83"/>
      <c r="AC12" s="83"/>
      <c r="AD12" s="83"/>
      <c r="AE12" s="83"/>
      <c r="AF12" s="83"/>
      <c r="AG12" s="83"/>
      <c r="AH12" s="83"/>
      <c r="AI12" s="83"/>
      <c r="AJ12" s="83"/>
      <c r="AK12" s="83"/>
      <c r="AL12" s="83"/>
      <c r="AM12" s="83"/>
      <c r="AN12" s="83"/>
      <c r="AO12" s="83"/>
      <c r="AP12" s="83"/>
      <c r="AQ12" s="83"/>
      <c r="AR12" s="83"/>
      <c r="AS12" s="83"/>
      <c r="AT12" s="83"/>
      <c r="AU12" s="83"/>
    </row>
    <row r="13" spans="2:48" s="1" customFormat="1" ht="5.25" customHeight="1" x14ac:dyDescent="0.15"/>
    <row r="14" spans="2:48" s="1" customFormat="1" ht="14.85" customHeight="1" x14ac:dyDescent="0.15">
      <c r="B14" s="102"/>
      <c r="C14" s="102"/>
      <c r="D14" s="102"/>
      <c r="E14" s="102"/>
      <c r="F14" s="102"/>
      <c r="G14" s="102"/>
      <c r="H14" s="102"/>
      <c r="I14" s="102"/>
      <c r="J14" s="102"/>
      <c r="K14" s="77" t="s">
        <v>1100</v>
      </c>
      <c r="L14" s="77"/>
      <c r="M14" s="77"/>
      <c r="N14" s="77"/>
      <c r="O14" s="77"/>
      <c r="P14" s="77"/>
      <c r="Q14" s="77"/>
      <c r="R14" s="77"/>
      <c r="S14" s="77"/>
      <c r="T14" s="77"/>
      <c r="U14" s="77"/>
      <c r="V14" s="77"/>
      <c r="W14" s="77" t="s">
        <v>1101</v>
      </c>
      <c r="X14" s="77"/>
      <c r="Y14" s="77"/>
      <c r="Z14" s="77"/>
      <c r="AA14" s="77"/>
      <c r="AB14" s="77"/>
      <c r="AC14" s="77"/>
      <c r="AD14" s="77"/>
      <c r="AE14" s="77"/>
      <c r="AF14" s="77"/>
      <c r="AG14" s="77"/>
      <c r="AH14" s="77" t="s">
        <v>1102</v>
      </c>
      <c r="AI14" s="77"/>
      <c r="AJ14" s="77"/>
      <c r="AK14" s="77"/>
      <c r="AL14" s="77"/>
      <c r="AM14" s="77"/>
      <c r="AN14" s="77"/>
      <c r="AO14" s="77"/>
      <c r="AP14" s="77"/>
      <c r="AQ14" s="77"/>
      <c r="AR14" s="77"/>
      <c r="AS14" s="10" t="s">
        <v>1101</v>
      </c>
    </row>
    <row r="15" spans="2:48" s="1" customFormat="1" ht="12.3" customHeight="1" x14ac:dyDescent="0.15">
      <c r="B15" s="103" t="s">
        <v>601</v>
      </c>
      <c r="C15" s="103"/>
      <c r="D15" s="103"/>
      <c r="E15" s="103"/>
      <c r="F15" s="103"/>
      <c r="G15" s="103"/>
      <c r="H15" s="103"/>
      <c r="I15" s="103"/>
      <c r="J15" s="103"/>
      <c r="K15" s="104">
        <v>388222955.61000001</v>
      </c>
      <c r="L15" s="104"/>
      <c r="M15" s="104"/>
      <c r="N15" s="104"/>
      <c r="O15" s="104"/>
      <c r="P15" s="104"/>
      <c r="Q15" s="104"/>
      <c r="R15" s="104"/>
      <c r="S15" s="104"/>
      <c r="T15" s="104"/>
      <c r="U15" s="104"/>
      <c r="V15" s="104"/>
      <c r="W15" s="94">
        <v>0.167915211672753</v>
      </c>
      <c r="X15" s="94"/>
      <c r="Y15" s="94"/>
      <c r="Z15" s="94"/>
      <c r="AA15" s="94"/>
      <c r="AB15" s="94"/>
      <c r="AC15" s="94"/>
      <c r="AD15" s="94"/>
      <c r="AE15" s="94"/>
      <c r="AF15" s="94"/>
      <c r="AG15" s="94"/>
      <c r="AH15" s="93">
        <v>5235</v>
      </c>
      <c r="AI15" s="93"/>
      <c r="AJ15" s="93"/>
      <c r="AK15" s="93"/>
      <c r="AL15" s="93"/>
      <c r="AM15" s="93"/>
      <c r="AN15" s="93"/>
      <c r="AO15" s="93"/>
      <c r="AP15" s="93"/>
      <c r="AQ15" s="93"/>
      <c r="AR15" s="93"/>
      <c r="AS15" s="15">
        <v>0.163486462009306</v>
      </c>
    </row>
    <row r="16" spans="2:48" s="1" customFormat="1" ht="12.3" customHeight="1" x14ac:dyDescent="0.15">
      <c r="B16" s="103" t="s">
        <v>605</v>
      </c>
      <c r="C16" s="103"/>
      <c r="D16" s="103"/>
      <c r="E16" s="103"/>
      <c r="F16" s="103"/>
      <c r="G16" s="103"/>
      <c r="H16" s="103"/>
      <c r="I16" s="103"/>
      <c r="J16" s="103"/>
      <c r="K16" s="104">
        <v>333073097.16000003</v>
      </c>
      <c r="L16" s="104"/>
      <c r="M16" s="104"/>
      <c r="N16" s="104"/>
      <c r="O16" s="104"/>
      <c r="P16" s="104"/>
      <c r="Q16" s="104"/>
      <c r="R16" s="104"/>
      <c r="S16" s="104"/>
      <c r="T16" s="104"/>
      <c r="U16" s="104"/>
      <c r="V16" s="104"/>
      <c r="W16" s="94">
        <v>0.144061650152148</v>
      </c>
      <c r="X16" s="94"/>
      <c r="Y16" s="94"/>
      <c r="Z16" s="94"/>
      <c r="AA16" s="94"/>
      <c r="AB16" s="94"/>
      <c r="AC16" s="94"/>
      <c r="AD16" s="94"/>
      <c r="AE16" s="94"/>
      <c r="AF16" s="94"/>
      <c r="AG16" s="94"/>
      <c r="AH16" s="93">
        <v>4934</v>
      </c>
      <c r="AI16" s="93"/>
      <c r="AJ16" s="93"/>
      <c r="AK16" s="93"/>
      <c r="AL16" s="93"/>
      <c r="AM16" s="93"/>
      <c r="AN16" s="93"/>
      <c r="AO16" s="93"/>
      <c r="AP16" s="93"/>
      <c r="AQ16" s="93"/>
      <c r="AR16" s="93"/>
      <c r="AS16" s="15">
        <v>0.15408638081259199</v>
      </c>
    </row>
    <row r="17" spans="2:47" s="1" customFormat="1" ht="12.3" customHeight="1" x14ac:dyDescent="0.15">
      <c r="B17" s="103" t="s">
        <v>603</v>
      </c>
      <c r="C17" s="103"/>
      <c r="D17" s="103"/>
      <c r="E17" s="103"/>
      <c r="F17" s="103"/>
      <c r="G17" s="103"/>
      <c r="H17" s="103"/>
      <c r="I17" s="103"/>
      <c r="J17" s="103"/>
      <c r="K17" s="104">
        <v>312948138.22000003</v>
      </c>
      <c r="L17" s="104"/>
      <c r="M17" s="104"/>
      <c r="N17" s="104"/>
      <c r="O17" s="104"/>
      <c r="P17" s="104"/>
      <c r="Q17" s="104"/>
      <c r="R17" s="104"/>
      <c r="S17" s="104"/>
      <c r="T17" s="104"/>
      <c r="U17" s="104"/>
      <c r="V17" s="104"/>
      <c r="W17" s="94">
        <v>0.13535715009236701</v>
      </c>
      <c r="X17" s="94"/>
      <c r="Y17" s="94"/>
      <c r="Z17" s="94"/>
      <c r="AA17" s="94"/>
      <c r="AB17" s="94"/>
      <c r="AC17" s="94"/>
      <c r="AD17" s="94"/>
      <c r="AE17" s="94"/>
      <c r="AF17" s="94"/>
      <c r="AG17" s="94"/>
      <c r="AH17" s="93">
        <v>4120</v>
      </c>
      <c r="AI17" s="93"/>
      <c r="AJ17" s="93"/>
      <c r="AK17" s="93"/>
      <c r="AL17" s="93"/>
      <c r="AM17" s="93"/>
      <c r="AN17" s="93"/>
      <c r="AO17" s="93"/>
      <c r="AP17" s="93"/>
      <c r="AQ17" s="93"/>
      <c r="AR17" s="93"/>
      <c r="AS17" s="15">
        <v>0.128665563224134</v>
      </c>
    </row>
    <row r="18" spans="2:47" s="1" customFormat="1" ht="12.3" customHeight="1" x14ac:dyDescent="0.15">
      <c r="B18" s="103" t="s">
        <v>609</v>
      </c>
      <c r="C18" s="103"/>
      <c r="D18" s="103"/>
      <c r="E18" s="103"/>
      <c r="F18" s="103"/>
      <c r="G18" s="103"/>
      <c r="H18" s="103"/>
      <c r="I18" s="103"/>
      <c r="J18" s="103"/>
      <c r="K18" s="104">
        <v>245057028.28</v>
      </c>
      <c r="L18" s="104"/>
      <c r="M18" s="104"/>
      <c r="N18" s="104"/>
      <c r="O18" s="104"/>
      <c r="P18" s="104"/>
      <c r="Q18" s="104"/>
      <c r="R18" s="104"/>
      <c r="S18" s="104"/>
      <c r="T18" s="104"/>
      <c r="U18" s="104"/>
      <c r="V18" s="104"/>
      <c r="W18" s="94">
        <v>0.105992709037199</v>
      </c>
      <c r="X18" s="94"/>
      <c r="Y18" s="94"/>
      <c r="Z18" s="94"/>
      <c r="AA18" s="94"/>
      <c r="AB18" s="94"/>
      <c r="AC18" s="94"/>
      <c r="AD18" s="94"/>
      <c r="AE18" s="94"/>
      <c r="AF18" s="94"/>
      <c r="AG18" s="94"/>
      <c r="AH18" s="93">
        <v>4029</v>
      </c>
      <c r="AI18" s="93"/>
      <c r="AJ18" s="93"/>
      <c r="AK18" s="93"/>
      <c r="AL18" s="93"/>
      <c r="AM18" s="93"/>
      <c r="AN18" s="93"/>
      <c r="AO18" s="93"/>
      <c r="AP18" s="93"/>
      <c r="AQ18" s="93"/>
      <c r="AR18" s="93"/>
      <c r="AS18" s="15">
        <v>0.12582367821117399</v>
      </c>
    </row>
    <row r="19" spans="2:47" s="1" customFormat="1" ht="12.3" customHeight="1" x14ac:dyDescent="0.15">
      <c r="B19" s="103" t="s">
        <v>607</v>
      </c>
      <c r="C19" s="103"/>
      <c r="D19" s="103"/>
      <c r="E19" s="103"/>
      <c r="F19" s="103"/>
      <c r="G19" s="103"/>
      <c r="H19" s="103"/>
      <c r="I19" s="103"/>
      <c r="J19" s="103"/>
      <c r="K19" s="104">
        <v>233593952.88</v>
      </c>
      <c r="L19" s="104"/>
      <c r="M19" s="104"/>
      <c r="N19" s="104"/>
      <c r="O19" s="104"/>
      <c r="P19" s="104"/>
      <c r="Q19" s="104"/>
      <c r="R19" s="104"/>
      <c r="S19" s="104"/>
      <c r="T19" s="104"/>
      <c r="U19" s="104"/>
      <c r="V19" s="104"/>
      <c r="W19" s="94">
        <v>0.101034669579724</v>
      </c>
      <c r="X19" s="94"/>
      <c r="Y19" s="94"/>
      <c r="Z19" s="94"/>
      <c r="AA19" s="94"/>
      <c r="AB19" s="94"/>
      <c r="AC19" s="94"/>
      <c r="AD19" s="94"/>
      <c r="AE19" s="94"/>
      <c r="AF19" s="94"/>
      <c r="AG19" s="94"/>
      <c r="AH19" s="93">
        <v>2415</v>
      </c>
      <c r="AI19" s="93"/>
      <c r="AJ19" s="93"/>
      <c r="AK19" s="93"/>
      <c r="AL19" s="93"/>
      <c r="AM19" s="93"/>
      <c r="AN19" s="93"/>
      <c r="AO19" s="93"/>
      <c r="AP19" s="93"/>
      <c r="AQ19" s="93"/>
      <c r="AR19" s="93"/>
      <c r="AS19" s="15">
        <v>7.5419256113175695E-2</v>
      </c>
    </row>
    <row r="20" spans="2:47" s="1" customFormat="1" ht="12.3" customHeight="1" x14ac:dyDescent="0.15">
      <c r="B20" s="103" t="s">
        <v>613</v>
      </c>
      <c r="C20" s="103"/>
      <c r="D20" s="103"/>
      <c r="E20" s="103"/>
      <c r="F20" s="103"/>
      <c r="G20" s="103"/>
      <c r="H20" s="103"/>
      <c r="I20" s="103"/>
      <c r="J20" s="103"/>
      <c r="K20" s="104">
        <v>189041215.90000001</v>
      </c>
      <c r="L20" s="104"/>
      <c r="M20" s="104"/>
      <c r="N20" s="104"/>
      <c r="O20" s="104"/>
      <c r="P20" s="104"/>
      <c r="Q20" s="104"/>
      <c r="R20" s="104"/>
      <c r="S20" s="104"/>
      <c r="T20" s="104"/>
      <c r="U20" s="104"/>
      <c r="V20" s="104"/>
      <c r="W20" s="94">
        <v>8.1764602850046997E-2</v>
      </c>
      <c r="X20" s="94"/>
      <c r="Y20" s="94"/>
      <c r="Z20" s="94"/>
      <c r="AA20" s="94"/>
      <c r="AB20" s="94"/>
      <c r="AC20" s="94"/>
      <c r="AD20" s="94"/>
      <c r="AE20" s="94"/>
      <c r="AF20" s="94"/>
      <c r="AG20" s="94"/>
      <c r="AH20" s="93">
        <v>2715</v>
      </c>
      <c r="AI20" s="93"/>
      <c r="AJ20" s="93"/>
      <c r="AK20" s="93"/>
      <c r="AL20" s="93"/>
      <c r="AM20" s="93"/>
      <c r="AN20" s="93"/>
      <c r="AO20" s="93"/>
      <c r="AP20" s="93"/>
      <c r="AQ20" s="93"/>
      <c r="AR20" s="93"/>
      <c r="AS20" s="15">
        <v>8.4788107804253499E-2</v>
      </c>
    </row>
    <row r="21" spans="2:47" s="1" customFormat="1" ht="12.3" customHeight="1" x14ac:dyDescent="0.15">
      <c r="B21" s="103" t="s">
        <v>611</v>
      </c>
      <c r="C21" s="103"/>
      <c r="D21" s="103"/>
      <c r="E21" s="103"/>
      <c r="F21" s="103"/>
      <c r="G21" s="103"/>
      <c r="H21" s="103"/>
      <c r="I21" s="103"/>
      <c r="J21" s="103"/>
      <c r="K21" s="104">
        <v>164806420.69</v>
      </c>
      <c r="L21" s="104"/>
      <c r="M21" s="104"/>
      <c r="N21" s="104"/>
      <c r="O21" s="104"/>
      <c r="P21" s="104"/>
      <c r="Q21" s="104"/>
      <c r="R21" s="104"/>
      <c r="S21" s="104"/>
      <c r="T21" s="104"/>
      <c r="U21" s="104"/>
      <c r="V21" s="104"/>
      <c r="W21" s="94">
        <v>7.1282505620276299E-2</v>
      </c>
      <c r="X21" s="94"/>
      <c r="Y21" s="94"/>
      <c r="Z21" s="94"/>
      <c r="AA21" s="94"/>
      <c r="AB21" s="94"/>
      <c r="AC21" s="94"/>
      <c r="AD21" s="94"/>
      <c r="AE21" s="94"/>
      <c r="AF21" s="94"/>
      <c r="AG21" s="94"/>
      <c r="AH21" s="93">
        <v>2514</v>
      </c>
      <c r="AI21" s="93"/>
      <c r="AJ21" s="93"/>
      <c r="AK21" s="93"/>
      <c r="AL21" s="93"/>
      <c r="AM21" s="93"/>
      <c r="AN21" s="93"/>
      <c r="AO21" s="93"/>
      <c r="AP21" s="93"/>
      <c r="AQ21" s="93"/>
      <c r="AR21" s="93"/>
      <c r="AS21" s="15">
        <v>7.85109771712314E-2</v>
      </c>
    </row>
    <row r="22" spans="2:47" s="1" customFormat="1" ht="12.3" customHeight="1" x14ac:dyDescent="0.15">
      <c r="B22" s="103" t="s">
        <v>615</v>
      </c>
      <c r="C22" s="103"/>
      <c r="D22" s="103"/>
      <c r="E22" s="103"/>
      <c r="F22" s="103"/>
      <c r="G22" s="103"/>
      <c r="H22" s="103"/>
      <c r="I22" s="103"/>
      <c r="J22" s="103"/>
      <c r="K22" s="104">
        <v>152790823.78999999</v>
      </c>
      <c r="L22" s="104"/>
      <c r="M22" s="104"/>
      <c r="N22" s="104"/>
      <c r="O22" s="104"/>
      <c r="P22" s="104"/>
      <c r="Q22" s="104"/>
      <c r="R22" s="104"/>
      <c r="S22" s="104"/>
      <c r="T22" s="104"/>
      <c r="U22" s="104"/>
      <c r="V22" s="104"/>
      <c r="W22" s="94">
        <v>6.6085488113499194E-2</v>
      </c>
      <c r="X22" s="94"/>
      <c r="Y22" s="94"/>
      <c r="Z22" s="94"/>
      <c r="AA22" s="94"/>
      <c r="AB22" s="94"/>
      <c r="AC22" s="94"/>
      <c r="AD22" s="94"/>
      <c r="AE22" s="94"/>
      <c r="AF22" s="94"/>
      <c r="AG22" s="94"/>
      <c r="AH22" s="93">
        <v>2239</v>
      </c>
      <c r="AI22" s="93"/>
      <c r="AJ22" s="93"/>
      <c r="AK22" s="93"/>
      <c r="AL22" s="93"/>
      <c r="AM22" s="93"/>
      <c r="AN22" s="93"/>
      <c r="AO22" s="93"/>
      <c r="AP22" s="93"/>
      <c r="AQ22" s="93"/>
      <c r="AR22" s="93"/>
      <c r="AS22" s="15">
        <v>6.9922863121076803E-2</v>
      </c>
    </row>
    <row r="23" spans="2:47" s="1" customFormat="1" ht="12.3" customHeight="1" x14ac:dyDescent="0.15">
      <c r="B23" s="103" t="s">
        <v>617</v>
      </c>
      <c r="C23" s="103"/>
      <c r="D23" s="103"/>
      <c r="E23" s="103"/>
      <c r="F23" s="103"/>
      <c r="G23" s="103"/>
      <c r="H23" s="103"/>
      <c r="I23" s="103"/>
      <c r="J23" s="103"/>
      <c r="K23" s="104">
        <v>121993798.59999999</v>
      </c>
      <c r="L23" s="104"/>
      <c r="M23" s="104"/>
      <c r="N23" s="104"/>
      <c r="O23" s="104"/>
      <c r="P23" s="104"/>
      <c r="Q23" s="104"/>
      <c r="R23" s="104"/>
      <c r="S23" s="104"/>
      <c r="T23" s="104"/>
      <c r="U23" s="104"/>
      <c r="V23" s="104"/>
      <c r="W23" s="94">
        <v>5.2765077949848402E-2</v>
      </c>
      <c r="X23" s="94"/>
      <c r="Y23" s="94"/>
      <c r="Z23" s="94"/>
      <c r="AA23" s="94"/>
      <c r="AB23" s="94"/>
      <c r="AC23" s="94"/>
      <c r="AD23" s="94"/>
      <c r="AE23" s="94"/>
      <c r="AF23" s="94"/>
      <c r="AG23" s="94"/>
      <c r="AH23" s="93">
        <v>1454</v>
      </c>
      <c r="AI23" s="93"/>
      <c r="AJ23" s="93"/>
      <c r="AK23" s="93"/>
      <c r="AL23" s="93"/>
      <c r="AM23" s="93"/>
      <c r="AN23" s="93"/>
      <c r="AO23" s="93"/>
      <c r="AP23" s="93"/>
      <c r="AQ23" s="93"/>
      <c r="AR23" s="93"/>
      <c r="AS23" s="15">
        <v>4.5407701196090097E-2</v>
      </c>
    </row>
    <row r="24" spans="2:47" s="1" customFormat="1" ht="12.3" customHeight="1" x14ac:dyDescent="0.15">
      <c r="B24" s="103" t="s">
        <v>619</v>
      </c>
      <c r="C24" s="103"/>
      <c r="D24" s="103"/>
      <c r="E24" s="103"/>
      <c r="F24" s="103"/>
      <c r="G24" s="103"/>
      <c r="H24" s="103"/>
      <c r="I24" s="103"/>
      <c r="J24" s="103"/>
      <c r="K24" s="104">
        <v>97392446.049999997</v>
      </c>
      <c r="L24" s="104"/>
      <c r="M24" s="104"/>
      <c r="N24" s="104"/>
      <c r="O24" s="104"/>
      <c r="P24" s="104"/>
      <c r="Q24" s="104"/>
      <c r="R24" s="104"/>
      <c r="S24" s="104"/>
      <c r="T24" s="104"/>
      <c r="U24" s="104"/>
      <c r="V24" s="104"/>
      <c r="W24" s="94">
        <v>4.2124436377331202E-2</v>
      </c>
      <c r="X24" s="94"/>
      <c r="Y24" s="94"/>
      <c r="Z24" s="94"/>
      <c r="AA24" s="94"/>
      <c r="AB24" s="94"/>
      <c r="AC24" s="94"/>
      <c r="AD24" s="94"/>
      <c r="AE24" s="94"/>
      <c r="AF24" s="94"/>
      <c r="AG24" s="94"/>
      <c r="AH24" s="93">
        <v>1389</v>
      </c>
      <c r="AI24" s="93"/>
      <c r="AJ24" s="93"/>
      <c r="AK24" s="93"/>
      <c r="AL24" s="93"/>
      <c r="AM24" s="93"/>
      <c r="AN24" s="93"/>
      <c r="AO24" s="93"/>
      <c r="AP24" s="93"/>
      <c r="AQ24" s="93"/>
      <c r="AR24" s="93"/>
      <c r="AS24" s="15">
        <v>4.3377783329689903E-2</v>
      </c>
    </row>
    <row r="25" spans="2:47" s="1" customFormat="1" ht="12.3" customHeight="1" x14ac:dyDescent="0.15">
      <c r="B25" s="103" t="s">
        <v>554</v>
      </c>
      <c r="C25" s="103"/>
      <c r="D25" s="103"/>
      <c r="E25" s="103"/>
      <c r="F25" s="103"/>
      <c r="G25" s="103"/>
      <c r="H25" s="103"/>
      <c r="I25" s="103"/>
      <c r="J25" s="103"/>
      <c r="K25" s="104">
        <v>69256847.319999993</v>
      </c>
      <c r="L25" s="104"/>
      <c r="M25" s="104"/>
      <c r="N25" s="104"/>
      <c r="O25" s="104"/>
      <c r="P25" s="104"/>
      <c r="Q25" s="104"/>
      <c r="R25" s="104"/>
      <c r="S25" s="104"/>
      <c r="T25" s="104"/>
      <c r="U25" s="104"/>
      <c r="V25" s="104"/>
      <c r="W25" s="94">
        <v>2.9955153371218599E-2</v>
      </c>
      <c r="X25" s="94"/>
      <c r="Y25" s="94"/>
      <c r="Z25" s="94"/>
      <c r="AA25" s="94"/>
      <c r="AB25" s="94"/>
      <c r="AC25" s="94"/>
      <c r="AD25" s="94"/>
      <c r="AE25" s="94"/>
      <c r="AF25" s="94"/>
      <c r="AG25" s="94"/>
      <c r="AH25" s="93">
        <v>912</v>
      </c>
      <c r="AI25" s="93"/>
      <c r="AJ25" s="93"/>
      <c r="AK25" s="93"/>
      <c r="AL25" s="93"/>
      <c r="AM25" s="93"/>
      <c r="AN25" s="93"/>
      <c r="AO25" s="93"/>
      <c r="AP25" s="93"/>
      <c r="AQ25" s="93"/>
      <c r="AR25" s="93"/>
      <c r="AS25" s="15">
        <v>2.84813091408763E-2</v>
      </c>
    </row>
    <row r="26" spans="2:47" s="1" customFormat="1" ht="12.3" customHeight="1" x14ac:dyDescent="0.15">
      <c r="B26" s="103" t="s">
        <v>69</v>
      </c>
      <c r="C26" s="103"/>
      <c r="D26" s="103"/>
      <c r="E26" s="103"/>
      <c r="F26" s="103"/>
      <c r="G26" s="103"/>
      <c r="H26" s="103"/>
      <c r="I26" s="103"/>
      <c r="J26" s="103"/>
      <c r="K26" s="104">
        <v>3841059.61</v>
      </c>
      <c r="L26" s="104"/>
      <c r="M26" s="104"/>
      <c r="N26" s="104"/>
      <c r="O26" s="104"/>
      <c r="P26" s="104"/>
      <c r="Q26" s="104"/>
      <c r="R26" s="104"/>
      <c r="S26" s="104"/>
      <c r="T26" s="104"/>
      <c r="U26" s="104"/>
      <c r="V26" s="104"/>
      <c r="W26" s="94">
        <v>1.6613451835875901E-3</v>
      </c>
      <c r="X26" s="94"/>
      <c r="Y26" s="94"/>
      <c r="Z26" s="94"/>
      <c r="AA26" s="94"/>
      <c r="AB26" s="94"/>
      <c r="AC26" s="94"/>
      <c r="AD26" s="94"/>
      <c r="AE26" s="94"/>
      <c r="AF26" s="94"/>
      <c r="AG26" s="94"/>
      <c r="AH26" s="93">
        <v>65</v>
      </c>
      <c r="AI26" s="93"/>
      <c r="AJ26" s="93"/>
      <c r="AK26" s="93"/>
      <c r="AL26" s="93"/>
      <c r="AM26" s="93"/>
      <c r="AN26" s="93"/>
      <c r="AO26" s="93"/>
      <c r="AP26" s="93"/>
      <c r="AQ26" s="93"/>
      <c r="AR26" s="93"/>
      <c r="AS26" s="15">
        <v>2.0299178664001699E-3</v>
      </c>
    </row>
    <row r="27" spans="2:47" s="1" customFormat="1" ht="13.35" customHeight="1" x14ac:dyDescent="0.15">
      <c r="B27" s="102"/>
      <c r="C27" s="102"/>
      <c r="D27" s="102"/>
      <c r="E27" s="102"/>
      <c r="F27" s="102"/>
      <c r="G27" s="102"/>
      <c r="H27" s="102"/>
      <c r="I27" s="102"/>
      <c r="J27" s="102"/>
      <c r="K27" s="105">
        <v>2312017784.1100001</v>
      </c>
      <c r="L27" s="105"/>
      <c r="M27" s="105"/>
      <c r="N27" s="105"/>
      <c r="O27" s="105"/>
      <c r="P27" s="105"/>
      <c r="Q27" s="105"/>
      <c r="R27" s="105"/>
      <c r="S27" s="105"/>
      <c r="T27" s="105"/>
      <c r="U27" s="105"/>
      <c r="V27" s="105"/>
      <c r="W27" s="96">
        <v>1</v>
      </c>
      <c r="X27" s="96"/>
      <c r="Y27" s="96"/>
      <c r="Z27" s="96"/>
      <c r="AA27" s="96"/>
      <c r="AB27" s="96"/>
      <c r="AC27" s="96"/>
      <c r="AD27" s="96"/>
      <c r="AE27" s="96"/>
      <c r="AF27" s="96"/>
      <c r="AG27" s="96"/>
      <c r="AH27" s="95">
        <v>32021</v>
      </c>
      <c r="AI27" s="95"/>
      <c r="AJ27" s="95"/>
      <c r="AK27" s="95"/>
      <c r="AL27" s="95"/>
      <c r="AM27" s="95"/>
      <c r="AN27" s="95"/>
      <c r="AO27" s="95"/>
      <c r="AP27" s="95"/>
      <c r="AQ27" s="95"/>
      <c r="AR27" s="95"/>
      <c r="AS27" s="45">
        <v>1</v>
      </c>
    </row>
    <row r="28" spans="2:47" s="1" customFormat="1" ht="9" customHeight="1" x14ac:dyDescent="0.15"/>
    <row r="29" spans="2:47" s="1" customFormat="1" ht="19.2" customHeight="1" x14ac:dyDescent="0.15">
      <c r="B29" s="83" t="s">
        <v>1216</v>
      </c>
      <c r="C29" s="83"/>
      <c r="D29" s="83"/>
      <c r="E29" s="83"/>
      <c r="F29" s="83"/>
      <c r="G29" s="83"/>
      <c r="H29" s="83"/>
      <c r="I29" s="83"/>
      <c r="J29" s="83"/>
      <c r="K29" s="83"/>
      <c r="L29" s="83"/>
      <c r="M29" s="83"/>
      <c r="N29" s="83"/>
      <c r="O29" s="83"/>
      <c r="P29" s="83"/>
      <c r="Q29" s="83"/>
      <c r="R29" s="83"/>
      <c r="S29" s="83"/>
      <c r="T29" s="83"/>
      <c r="U29" s="83"/>
      <c r="V29" s="83"/>
      <c r="W29" s="83"/>
      <c r="X29" s="83"/>
      <c r="Y29" s="83"/>
      <c r="Z29" s="83"/>
      <c r="AA29" s="83"/>
      <c r="AB29" s="83"/>
      <c r="AC29" s="83"/>
      <c r="AD29" s="83"/>
      <c r="AE29" s="83"/>
      <c r="AF29" s="83"/>
      <c r="AG29" s="83"/>
      <c r="AH29" s="83"/>
      <c r="AI29" s="83"/>
      <c r="AJ29" s="83"/>
      <c r="AK29" s="83"/>
      <c r="AL29" s="83"/>
      <c r="AM29" s="83"/>
      <c r="AN29" s="83"/>
      <c r="AO29" s="83"/>
      <c r="AP29" s="83"/>
      <c r="AQ29" s="83"/>
      <c r="AR29" s="83"/>
      <c r="AS29" s="83"/>
      <c r="AT29" s="83"/>
      <c r="AU29" s="83"/>
    </row>
    <row r="30" spans="2:47" s="1" customFormat="1" ht="7.95" customHeight="1" x14ac:dyDescent="0.15"/>
    <row r="31" spans="2:47" s="1" customFormat="1" ht="13.35" customHeight="1" x14ac:dyDescent="0.15">
      <c r="B31" s="77" t="s">
        <v>1103</v>
      </c>
      <c r="C31" s="77"/>
      <c r="D31" s="77"/>
      <c r="E31" s="77"/>
      <c r="F31" s="77"/>
      <c r="G31" s="77"/>
      <c r="H31" s="77"/>
      <c r="I31" s="77"/>
      <c r="J31" s="77"/>
      <c r="K31" s="77"/>
      <c r="L31" s="77" t="s">
        <v>1100</v>
      </c>
      <c r="M31" s="77"/>
      <c r="N31" s="77"/>
      <c r="O31" s="77"/>
      <c r="P31" s="77"/>
      <c r="Q31" s="77"/>
      <c r="R31" s="77"/>
      <c r="S31" s="77"/>
      <c r="T31" s="77"/>
      <c r="U31" s="77"/>
      <c r="V31" s="77"/>
      <c r="W31" s="77"/>
      <c r="X31" s="77" t="s">
        <v>1101</v>
      </c>
      <c r="Y31" s="77"/>
      <c r="Z31" s="77"/>
      <c r="AA31" s="77"/>
      <c r="AB31" s="77"/>
      <c r="AC31" s="77"/>
      <c r="AD31" s="77"/>
      <c r="AE31" s="77"/>
      <c r="AF31" s="77"/>
      <c r="AG31" s="77"/>
      <c r="AH31" s="77"/>
      <c r="AI31" s="77" t="s">
        <v>1102</v>
      </c>
      <c r="AJ31" s="77"/>
      <c r="AK31" s="77"/>
      <c r="AL31" s="77"/>
      <c r="AM31" s="77"/>
      <c r="AN31" s="77"/>
      <c r="AO31" s="77"/>
      <c r="AP31" s="77"/>
      <c r="AQ31" s="77"/>
      <c r="AR31" s="77" t="s">
        <v>1101</v>
      </c>
      <c r="AS31" s="77"/>
    </row>
    <row r="32" spans="2:47" s="1" customFormat="1" ht="10.65" customHeight="1" x14ac:dyDescent="0.15">
      <c r="B32" s="91" t="s">
        <v>1104</v>
      </c>
      <c r="C32" s="91"/>
      <c r="D32" s="91"/>
      <c r="E32" s="91"/>
      <c r="F32" s="91"/>
      <c r="G32" s="91"/>
      <c r="H32" s="91"/>
      <c r="I32" s="91"/>
      <c r="J32" s="91"/>
      <c r="K32" s="91"/>
      <c r="L32" s="104">
        <v>89392392.530000001</v>
      </c>
      <c r="M32" s="104"/>
      <c r="N32" s="104"/>
      <c r="O32" s="104"/>
      <c r="P32" s="104"/>
      <c r="Q32" s="104"/>
      <c r="R32" s="104"/>
      <c r="S32" s="104"/>
      <c r="T32" s="104"/>
      <c r="U32" s="104"/>
      <c r="V32" s="104"/>
      <c r="W32" s="104"/>
      <c r="X32" s="94">
        <v>3.8664232232284199E-2</v>
      </c>
      <c r="Y32" s="94"/>
      <c r="Z32" s="94"/>
      <c r="AA32" s="94"/>
      <c r="AB32" s="94"/>
      <c r="AC32" s="94"/>
      <c r="AD32" s="94"/>
      <c r="AE32" s="94"/>
      <c r="AF32" s="94"/>
      <c r="AG32" s="94"/>
      <c r="AH32" s="94"/>
      <c r="AI32" s="93">
        <v>653</v>
      </c>
      <c r="AJ32" s="93"/>
      <c r="AK32" s="93"/>
      <c r="AL32" s="93"/>
      <c r="AM32" s="93"/>
      <c r="AN32" s="93"/>
      <c r="AO32" s="93"/>
      <c r="AP32" s="93"/>
      <c r="AQ32" s="93"/>
      <c r="AR32" s="94">
        <v>2.0392867180912499E-2</v>
      </c>
      <c r="AS32" s="94"/>
    </row>
    <row r="33" spans="2:45" s="1" customFormat="1" ht="10.65" customHeight="1" x14ac:dyDescent="0.15">
      <c r="B33" s="91" t="s">
        <v>1105</v>
      </c>
      <c r="C33" s="91"/>
      <c r="D33" s="91"/>
      <c r="E33" s="91"/>
      <c r="F33" s="91"/>
      <c r="G33" s="91"/>
      <c r="H33" s="91"/>
      <c r="I33" s="91"/>
      <c r="J33" s="91"/>
      <c r="K33" s="91"/>
      <c r="L33" s="104">
        <v>189068497.59</v>
      </c>
      <c r="M33" s="104"/>
      <c r="N33" s="104"/>
      <c r="O33" s="104"/>
      <c r="P33" s="104"/>
      <c r="Q33" s="104"/>
      <c r="R33" s="104"/>
      <c r="S33" s="104"/>
      <c r="T33" s="104"/>
      <c r="U33" s="104"/>
      <c r="V33" s="104"/>
      <c r="W33" s="104"/>
      <c r="X33" s="94">
        <v>8.1776402798207998E-2</v>
      </c>
      <c r="Y33" s="94"/>
      <c r="Z33" s="94"/>
      <c r="AA33" s="94"/>
      <c r="AB33" s="94"/>
      <c r="AC33" s="94"/>
      <c r="AD33" s="94"/>
      <c r="AE33" s="94"/>
      <c r="AF33" s="94"/>
      <c r="AG33" s="94"/>
      <c r="AH33" s="94"/>
      <c r="AI33" s="93">
        <v>1380</v>
      </c>
      <c r="AJ33" s="93"/>
      <c r="AK33" s="93"/>
      <c r="AL33" s="93"/>
      <c r="AM33" s="93"/>
      <c r="AN33" s="93"/>
      <c r="AO33" s="93"/>
      <c r="AP33" s="93"/>
      <c r="AQ33" s="93"/>
      <c r="AR33" s="94">
        <v>4.3096717778957599E-2</v>
      </c>
      <c r="AS33" s="94"/>
    </row>
    <row r="34" spans="2:45" s="1" customFormat="1" ht="10.65" customHeight="1" x14ac:dyDescent="0.15">
      <c r="B34" s="91" t="s">
        <v>1106</v>
      </c>
      <c r="C34" s="91"/>
      <c r="D34" s="91"/>
      <c r="E34" s="91"/>
      <c r="F34" s="91"/>
      <c r="G34" s="91"/>
      <c r="H34" s="91"/>
      <c r="I34" s="91"/>
      <c r="J34" s="91"/>
      <c r="K34" s="91"/>
      <c r="L34" s="104">
        <v>233754386.21000001</v>
      </c>
      <c r="M34" s="104"/>
      <c r="N34" s="104"/>
      <c r="O34" s="104"/>
      <c r="P34" s="104"/>
      <c r="Q34" s="104"/>
      <c r="R34" s="104"/>
      <c r="S34" s="104"/>
      <c r="T34" s="104"/>
      <c r="U34" s="104"/>
      <c r="V34" s="104"/>
      <c r="W34" s="104"/>
      <c r="X34" s="94">
        <v>0.101104060624682</v>
      </c>
      <c r="Y34" s="94"/>
      <c r="Z34" s="94"/>
      <c r="AA34" s="94"/>
      <c r="AB34" s="94"/>
      <c r="AC34" s="94"/>
      <c r="AD34" s="94"/>
      <c r="AE34" s="94"/>
      <c r="AF34" s="94"/>
      <c r="AG34" s="94"/>
      <c r="AH34" s="94"/>
      <c r="AI34" s="93">
        <v>1774</v>
      </c>
      <c r="AJ34" s="93"/>
      <c r="AK34" s="93"/>
      <c r="AL34" s="93"/>
      <c r="AM34" s="93"/>
      <c r="AN34" s="93"/>
      <c r="AO34" s="93"/>
      <c r="AP34" s="93"/>
      <c r="AQ34" s="93"/>
      <c r="AR34" s="94">
        <v>5.5401142999906297E-2</v>
      </c>
      <c r="AS34" s="94"/>
    </row>
    <row r="35" spans="2:45" s="1" customFormat="1" ht="10.65" customHeight="1" x14ac:dyDescent="0.15">
      <c r="B35" s="91" t="s">
        <v>1107</v>
      </c>
      <c r="C35" s="91"/>
      <c r="D35" s="91"/>
      <c r="E35" s="91"/>
      <c r="F35" s="91"/>
      <c r="G35" s="91"/>
      <c r="H35" s="91"/>
      <c r="I35" s="91"/>
      <c r="J35" s="91"/>
      <c r="K35" s="91"/>
      <c r="L35" s="104">
        <v>321345661.50999999</v>
      </c>
      <c r="M35" s="104"/>
      <c r="N35" s="104"/>
      <c r="O35" s="104"/>
      <c r="P35" s="104"/>
      <c r="Q35" s="104"/>
      <c r="R35" s="104"/>
      <c r="S35" s="104"/>
      <c r="T35" s="104"/>
      <c r="U35" s="104"/>
      <c r="V35" s="104"/>
      <c r="W35" s="104"/>
      <c r="X35" s="94">
        <v>0.13898926890551599</v>
      </c>
      <c r="Y35" s="94"/>
      <c r="Z35" s="94"/>
      <c r="AA35" s="94"/>
      <c r="AB35" s="94"/>
      <c r="AC35" s="94"/>
      <c r="AD35" s="94"/>
      <c r="AE35" s="94"/>
      <c r="AF35" s="94"/>
      <c r="AG35" s="94"/>
      <c r="AH35" s="94"/>
      <c r="AI35" s="93">
        <v>2843</v>
      </c>
      <c r="AJ35" s="93"/>
      <c r="AK35" s="93"/>
      <c r="AL35" s="93"/>
      <c r="AM35" s="93"/>
      <c r="AN35" s="93"/>
      <c r="AO35" s="93"/>
      <c r="AP35" s="93"/>
      <c r="AQ35" s="93"/>
      <c r="AR35" s="94">
        <v>8.8785484525780001E-2</v>
      </c>
      <c r="AS35" s="94"/>
    </row>
    <row r="36" spans="2:45" s="1" customFormat="1" ht="10.65" customHeight="1" x14ac:dyDescent="0.15">
      <c r="B36" s="91" t="s">
        <v>1108</v>
      </c>
      <c r="C36" s="91"/>
      <c r="D36" s="91"/>
      <c r="E36" s="91"/>
      <c r="F36" s="91"/>
      <c r="G36" s="91"/>
      <c r="H36" s="91"/>
      <c r="I36" s="91"/>
      <c r="J36" s="91"/>
      <c r="K36" s="91"/>
      <c r="L36" s="104">
        <v>385067891.70000201</v>
      </c>
      <c r="M36" s="104"/>
      <c r="N36" s="104"/>
      <c r="O36" s="104"/>
      <c r="P36" s="104"/>
      <c r="Q36" s="104"/>
      <c r="R36" s="104"/>
      <c r="S36" s="104"/>
      <c r="T36" s="104"/>
      <c r="U36" s="104"/>
      <c r="V36" s="104"/>
      <c r="W36" s="104"/>
      <c r="X36" s="94">
        <v>0.16655057514976301</v>
      </c>
      <c r="Y36" s="94"/>
      <c r="Z36" s="94"/>
      <c r="AA36" s="94"/>
      <c r="AB36" s="94"/>
      <c r="AC36" s="94"/>
      <c r="AD36" s="94"/>
      <c r="AE36" s="94"/>
      <c r="AF36" s="94"/>
      <c r="AG36" s="94"/>
      <c r="AH36" s="94"/>
      <c r="AI36" s="93">
        <v>4085</v>
      </c>
      <c r="AJ36" s="93"/>
      <c r="AK36" s="93"/>
      <c r="AL36" s="93"/>
      <c r="AM36" s="93"/>
      <c r="AN36" s="93"/>
      <c r="AO36" s="93"/>
      <c r="AP36" s="93"/>
      <c r="AQ36" s="93"/>
      <c r="AR36" s="94">
        <v>0.127572530526842</v>
      </c>
      <c r="AS36" s="94"/>
    </row>
    <row r="37" spans="2:45" s="1" customFormat="1" ht="10.65" customHeight="1" x14ac:dyDescent="0.15">
      <c r="B37" s="91" t="s">
        <v>1109</v>
      </c>
      <c r="C37" s="91"/>
      <c r="D37" s="91"/>
      <c r="E37" s="91"/>
      <c r="F37" s="91"/>
      <c r="G37" s="91"/>
      <c r="H37" s="91"/>
      <c r="I37" s="91"/>
      <c r="J37" s="91"/>
      <c r="K37" s="91"/>
      <c r="L37" s="104">
        <v>229659955.03</v>
      </c>
      <c r="M37" s="104"/>
      <c r="N37" s="104"/>
      <c r="O37" s="104"/>
      <c r="P37" s="104"/>
      <c r="Q37" s="104"/>
      <c r="R37" s="104"/>
      <c r="S37" s="104"/>
      <c r="T37" s="104"/>
      <c r="U37" s="104"/>
      <c r="V37" s="104"/>
      <c r="W37" s="104"/>
      <c r="X37" s="94">
        <v>9.9333126504650204E-2</v>
      </c>
      <c r="Y37" s="94"/>
      <c r="Z37" s="94"/>
      <c r="AA37" s="94"/>
      <c r="AB37" s="94"/>
      <c r="AC37" s="94"/>
      <c r="AD37" s="94"/>
      <c r="AE37" s="94"/>
      <c r="AF37" s="94"/>
      <c r="AG37" s="94"/>
      <c r="AH37" s="94"/>
      <c r="AI37" s="93">
        <v>2703</v>
      </c>
      <c r="AJ37" s="93"/>
      <c r="AK37" s="93"/>
      <c r="AL37" s="93"/>
      <c r="AM37" s="93"/>
      <c r="AN37" s="93"/>
      <c r="AO37" s="93"/>
      <c r="AP37" s="93"/>
      <c r="AQ37" s="93"/>
      <c r="AR37" s="94">
        <v>8.4413353736610394E-2</v>
      </c>
      <c r="AS37" s="94"/>
    </row>
    <row r="38" spans="2:45" s="1" customFormat="1" ht="10.65" customHeight="1" x14ac:dyDescent="0.15">
      <c r="B38" s="91" t="s">
        <v>1110</v>
      </c>
      <c r="C38" s="91"/>
      <c r="D38" s="91"/>
      <c r="E38" s="91"/>
      <c r="F38" s="91"/>
      <c r="G38" s="91"/>
      <c r="H38" s="91"/>
      <c r="I38" s="91"/>
      <c r="J38" s="91"/>
      <c r="K38" s="91"/>
      <c r="L38" s="104">
        <v>143448226.38</v>
      </c>
      <c r="M38" s="104"/>
      <c r="N38" s="104"/>
      <c r="O38" s="104"/>
      <c r="P38" s="104"/>
      <c r="Q38" s="104"/>
      <c r="R38" s="104"/>
      <c r="S38" s="104"/>
      <c r="T38" s="104"/>
      <c r="U38" s="104"/>
      <c r="V38" s="104"/>
      <c r="W38" s="104"/>
      <c r="X38" s="94">
        <v>6.2044603361569597E-2</v>
      </c>
      <c r="Y38" s="94"/>
      <c r="Z38" s="94"/>
      <c r="AA38" s="94"/>
      <c r="AB38" s="94"/>
      <c r="AC38" s="94"/>
      <c r="AD38" s="94"/>
      <c r="AE38" s="94"/>
      <c r="AF38" s="94"/>
      <c r="AG38" s="94"/>
      <c r="AH38" s="94"/>
      <c r="AI38" s="93">
        <v>2254</v>
      </c>
      <c r="AJ38" s="93"/>
      <c r="AK38" s="93"/>
      <c r="AL38" s="93"/>
      <c r="AM38" s="93"/>
      <c r="AN38" s="93"/>
      <c r="AO38" s="93"/>
      <c r="AP38" s="93"/>
      <c r="AQ38" s="93"/>
      <c r="AR38" s="94">
        <v>7.0391305705630694E-2</v>
      </c>
      <c r="AS38" s="94"/>
    </row>
    <row r="39" spans="2:45" s="1" customFormat="1" ht="10.65" customHeight="1" x14ac:dyDescent="0.15">
      <c r="B39" s="91" t="s">
        <v>1111</v>
      </c>
      <c r="C39" s="91"/>
      <c r="D39" s="91"/>
      <c r="E39" s="91"/>
      <c r="F39" s="91"/>
      <c r="G39" s="91"/>
      <c r="H39" s="91"/>
      <c r="I39" s="91"/>
      <c r="J39" s="91"/>
      <c r="K39" s="91"/>
      <c r="L39" s="104">
        <v>98112166.690000102</v>
      </c>
      <c r="M39" s="104"/>
      <c r="N39" s="104"/>
      <c r="O39" s="104"/>
      <c r="P39" s="104"/>
      <c r="Q39" s="104"/>
      <c r="R39" s="104"/>
      <c r="S39" s="104"/>
      <c r="T39" s="104"/>
      <c r="U39" s="104"/>
      <c r="V39" s="104"/>
      <c r="W39" s="104"/>
      <c r="X39" s="94">
        <v>4.2435731837490102E-2</v>
      </c>
      <c r="Y39" s="94"/>
      <c r="Z39" s="94"/>
      <c r="AA39" s="94"/>
      <c r="AB39" s="94"/>
      <c r="AC39" s="94"/>
      <c r="AD39" s="94"/>
      <c r="AE39" s="94"/>
      <c r="AF39" s="94"/>
      <c r="AG39" s="94"/>
      <c r="AH39" s="94"/>
      <c r="AI39" s="93">
        <v>1687</v>
      </c>
      <c r="AJ39" s="93"/>
      <c r="AK39" s="93"/>
      <c r="AL39" s="93"/>
      <c r="AM39" s="93"/>
      <c r="AN39" s="93"/>
      <c r="AO39" s="93"/>
      <c r="AP39" s="93"/>
      <c r="AQ39" s="93"/>
      <c r="AR39" s="94">
        <v>5.2684176009493801E-2</v>
      </c>
      <c r="AS39" s="94"/>
    </row>
    <row r="40" spans="2:45" s="1" customFormat="1" ht="10.65" customHeight="1" x14ac:dyDescent="0.15">
      <c r="B40" s="91" t="s">
        <v>1112</v>
      </c>
      <c r="C40" s="91"/>
      <c r="D40" s="91"/>
      <c r="E40" s="91"/>
      <c r="F40" s="91"/>
      <c r="G40" s="91"/>
      <c r="H40" s="91"/>
      <c r="I40" s="91"/>
      <c r="J40" s="91"/>
      <c r="K40" s="91"/>
      <c r="L40" s="104">
        <v>132945887.2</v>
      </c>
      <c r="M40" s="104"/>
      <c r="N40" s="104"/>
      <c r="O40" s="104"/>
      <c r="P40" s="104"/>
      <c r="Q40" s="104"/>
      <c r="R40" s="104"/>
      <c r="S40" s="104"/>
      <c r="T40" s="104"/>
      <c r="U40" s="104"/>
      <c r="V40" s="104"/>
      <c r="W40" s="104"/>
      <c r="X40" s="94">
        <v>5.75021040554742E-2</v>
      </c>
      <c r="Y40" s="94"/>
      <c r="Z40" s="94"/>
      <c r="AA40" s="94"/>
      <c r="AB40" s="94"/>
      <c r="AC40" s="94"/>
      <c r="AD40" s="94"/>
      <c r="AE40" s="94"/>
      <c r="AF40" s="94"/>
      <c r="AG40" s="94"/>
      <c r="AH40" s="94"/>
      <c r="AI40" s="93">
        <v>2709</v>
      </c>
      <c r="AJ40" s="93"/>
      <c r="AK40" s="93"/>
      <c r="AL40" s="93"/>
      <c r="AM40" s="93"/>
      <c r="AN40" s="93"/>
      <c r="AO40" s="93"/>
      <c r="AP40" s="93"/>
      <c r="AQ40" s="93"/>
      <c r="AR40" s="94">
        <v>8.4600730770431898E-2</v>
      </c>
      <c r="AS40" s="94"/>
    </row>
    <row r="41" spans="2:45" s="1" customFormat="1" ht="10.65" customHeight="1" x14ac:dyDescent="0.15">
      <c r="B41" s="91" t="s">
        <v>1113</v>
      </c>
      <c r="C41" s="91"/>
      <c r="D41" s="91"/>
      <c r="E41" s="91"/>
      <c r="F41" s="91"/>
      <c r="G41" s="91"/>
      <c r="H41" s="91"/>
      <c r="I41" s="91"/>
      <c r="J41" s="91"/>
      <c r="K41" s="91"/>
      <c r="L41" s="104">
        <v>285270597.71999902</v>
      </c>
      <c r="M41" s="104"/>
      <c r="N41" s="104"/>
      <c r="O41" s="104"/>
      <c r="P41" s="104"/>
      <c r="Q41" s="104"/>
      <c r="R41" s="104"/>
      <c r="S41" s="104"/>
      <c r="T41" s="104"/>
      <c r="U41" s="104"/>
      <c r="V41" s="104"/>
      <c r="W41" s="104"/>
      <c r="X41" s="94">
        <v>0.123385987634093</v>
      </c>
      <c r="Y41" s="94"/>
      <c r="Z41" s="94"/>
      <c r="AA41" s="94"/>
      <c r="AB41" s="94"/>
      <c r="AC41" s="94"/>
      <c r="AD41" s="94"/>
      <c r="AE41" s="94"/>
      <c r="AF41" s="94"/>
      <c r="AG41" s="94"/>
      <c r="AH41" s="94"/>
      <c r="AI41" s="93">
        <v>7033</v>
      </c>
      <c r="AJ41" s="93"/>
      <c r="AK41" s="93"/>
      <c r="AL41" s="93"/>
      <c r="AM41" s="93"/>
      <c r="AN41" s="93"/>
      <c r="AO41" s="93"/>
      <c r="AP41" s="93"/>
      <c r="AQ41" s="93"/>
      <c r="AR41" s="94">
        <v>0.21963711314449899</v>
      </c>
      <c r="AS41" s="94"/>
    </row>
    <row r="42" spans="2:45" s="1" customFormat="1" ht="10.65" customHeight="1" x14ac:dyDescent="0.15">
      <c r="B42" s="91" t="s">
        <v>1114</v>
      </c>
      <c r="C42" s="91"/>
      <c r="D42" s="91"/>
      <c r="E42" s="91"/>
      <c r="F42" s="91"/>
      <c r="G42" s="91"/>
      <c r="H42" s="91"/>
      <c r="I42" s="91"/>
      <c r="J42" s="91"/>
      <c r="K42" s="91"/>
      <c r="L42" s="104">
        <v>154348960.24000001</v>
      </c>
      <c r="M42" s="104"/>
      <c r="N42" s="104"/>
      <c r="O42" s="104"/>
      <c r="P42" s="104"/>
      <c r="Q42" s="104"/>
      <c r="R42" s="104"/>
      <c r="S42" s="104"/>
      <c r="T42" s="104"/>
      <c r="U42" s="104"/>
      <c r="V42" s="104"/>
      <c r="W42" s="104"/>
      <c r="X42" s="94">
        <v>6.6759417380267194E-2</v>
      </c>
      <c r="Y42" s="94"/>
      <c r="Z42" s="94"/>
      <c r="AA42" s="94"/>
      <c r="AB42" s="94"/>
      <c r="AC42" s="94"/>
      <c r="AD42" s="94"/>
      <c r="AE42" s="94"/>
      <c r="AF42" s="94"/>
      <c r="AG42" s="94"/>
      <c r="AH42" s="94"/>
      <c r="AI42" s="93">
        <v>3431</v>
      </c>
      <c r="AJ42" s="93"/>
      <c r="AK42" s="93"/>
      <c r="AL42" s="93"/>
      <c r="AM42" s="93"/>
      <c r="AN42" s="93"/>
      <c r="AO42" s="93"/>
      <c r="AP42" s="93"/>
      <c r="AQ42" s="93"/>
      <c r="AR42" s="94">
        <v>0.107148433840292</v>
      </c>
      <c r="AS42" s="94"/>
    </row>
    <row r="43" spans="2:45" s="1" customFormat="1" ht="10.65" customHeight="1" x14ac:dyDescent="0.15">
      <c r="B43" s="91" t="s">
        <v>1115</v>
      </c>
      <c r="C43" s="91"/>
      <c r="D43" s="91"/>
      <c r="E43" s="91"/>
      <c r="F43" s="91"/>
      <c r="G43" s="91"/>
      <c r="H43" s="91"/>
      <c r="I43" s="91"/>
      <c r="J43" s="91"/>
      <c r="K43" s="91"/>
      <c r="L43" s="104">
        <v>35534546.509999998</v>
      </c>
      <c r="M43" s="104"/>
      <c r="N43" s="104"/>
      <c r="O43" s="104"/>
      <c r="P43" s="104"/>
      <c r="Q43" s="104"/>
      <c r="R43" s="104"/>
      <c r="S43" s="104"/>
      <c r="T43" s="104"/>
      <c r="U43" s="104"/>
      <c r="V43" s="104"/>
      <c r="W43" s="104"/>
      <c r="X43" s="94">
        <v>1.53694953188601E-2</v>
      </c>
      <c r="Y43" s="94"/>
      <c r="Z43" s="94"/>
      <c r="AA43" s="94"/>
      <c r="AB43" s="94"/>
      <c r="AC43" s="94"/>
      <c r="AD43" s="94"/>
      <c r="AE43" s="94"/>
      <c r="AF43" s="94"/>
      <c r="AG43" s="94"/>
      <c r="AH43" s="94"/>
      <c r="AI43" s="93">
        <v>954</v>
      </c>
      <c r="AJ43" s="93"/>
      <c r="AK43" s="93"/>
      <c r="AL43" s="93"/>
      <c r="AM43" s="93"/>
      <c r="AN43" s="93"/>
      <c r="AO43" s="93"/>
      <c r="AP43" s="93"/>
      <c r="AQ43" s="93"/>
      <c r="AR43" s="94">
        <v>2.97929483776272E-2</v>
      </c>
      <c r="AS43" s="94"/>
    </row>
    <row r="44" spans="2:45" s="1" customFormat="1" ht="10.65" customHeight="1" x14ac:dyDescent="0.15">
      <c r="B44" s="91" t="s">
        <v>1116</v>
      </c>
      <c r="C44" s="91"/>
      <c r="D44" s="91"/>
      <c r="E44" s="91"/>
      <c r="F44" s="91"/>
      <c r="G44" s="91"/>
      <c r="H44" s="91"/>
      <c r="I44" s="91"/>
      <c r="J44" s="91"/>
      <c r="K44" s="91"/>
      <c r="L44" s="104">
        <v>2449881.87</v>
      </c>
      <c r="M44" s="104"/>
      <c r="N44" s="104"/>
      <c r="O44" s="104"/>
      <c r="P44" s="104"/>
      <c r="Q44" s="104"/>
      <c r="R44" s="104"/>
      <c r="S44" s="104"/>
      <c r="T44" s="104"/>
      <c r="U44" s="104"/>
      <c r="V44" s="104"/>
      <c r="W44" s="104"/>
      <c r="X44" s="94">
        <v>1.0596293362609499E-3</v>
      </c>
      <c r="Y44" s="94"/>
      <c r="Z44" s="94"/>
      <c r="AA44" s="94"/>
      <c r="AB44" s="94"/>
      <c r="AC44" s="94"/>
      <c r="AD44" s="94"/>
      <c r="AE44" s="94"/>
      <c r="AF44" s="94"/>
      <c r="AG44" s="94"/>
      <c r="AH44" s="94"/>
      <c r="AI44" s="93">
        <v>85</v>
      </c>
      <c r="AJ44" s="93"/>
      <c r="AK44" s="93"/>
      <c r="AL44" s="93"/>
      <c r="AM44" s="93"/>
      <c r="AN44" s="93"/>
      <c r="AO44" s="93"/>
      <c r="AP44" s="93"/>
      <c r="AQ44" s="93"/>
      <c r="AR44" s="94">
        <v>2.6545079791386898E-3</v>
      </c>
      <c r="AS44" s="94"/>
    </row>
    <row r="45" spans="2:45" s="1" customFormat="1" ht="10.65" customHeight="1" x14ac:dyDescent="0.15">
      <c r="B45" s="91" t="s">
        <v>1117</v>
      </c>
      <c r="C45" s="91"/>
      <c r="D45" s="91"/>
      <c r="E45" s="91"/>
      <c r="F45" s="91"/>
      <c r="G45" s="91"/>
      <c r="H45" s="91"/>
      <c r="I45" s="91"/>
      <c r="J45" s="91"/>
      <c r="K45" s="91"/>
      <c r="L45" s="104">
        <v>1084537.6100000001</v>
      </c>
      <c r="M45" s="104"/>
      <c r="N45" s="104"/>
      <c r="O45" s="104"/>
      <c r="P45" s="104"/>
      <c r="Q45" s="104"/>
      <c r="R45" s="104"/>
      <c r="S45" s="104"/>
      <c r="T45" s="104"/>
      <c r="U45" s="104"/>
      <c r="V45" s="104"/>
      <c r="W45" s="104"/>
      <c r="X45" s="94">
        <v>4.6908705350529501E-4</v>
      </c>
      <c r="Y45" s="94"/>
      <c r="Z45" s="94"/>
      <c r="AA45" s="94"/>
      <c r="AB45" s="94"/>
      <c r="AC45" s="94"/>
      <c r="AD45" s="94"/>
      <c r="AE45" s="94"/>
      <c r="AF45" s="94"/>
      <c r="AG45" s="94"/>
      <c r="AH45" s="94"/>
      <c r="AI45" s="93">
        <v>45</v>
      </c>
      <c r="AJ45" s="93"/>
      <c r="AK45" s="93"/>
      <c r="AL45" s="93"/>
      <c r="AM45" s="93"/>
      <c r="AN45" s="93"/>
      <c r="AO45" s="93"/>
      <c r="AP45" s="93"/>
      <c r="AQ45" s="93"/>
      <c r="AR45" s="94">
        <v>1.40532775366166E-3</v>
      </c>
      <c r="AS45" s="94"/>
    </row>
    <row r="46" spans="2:45" s="1" customFormat="1" ht="10.65" customHeight="1" x14ac:dyDescent="0.15">
      <c r="B46" s="91" t="s">
        <v>1118</v>
      </c>
      <c r="C46" s="91"/>
      <c r="D46" s="91"/>
      <c r="E46" s="91"/>
      <c r="F46" s="91"/>
      <c r="G46" s="91"/>
      <c r="H46" s="91"/>
      <c r="I46" s="91"/>
      <c r="J46" s="91"/>
      <c r="K46" s="91"/>
      <c r="L46" s="104">
        <v>793187.66</v>
      </c>
      <c r="M46" s="104"/>
      <c r="N46" s="104"/>
      <c r="O46" s="104"/>
      <c r="P46" s="104"/>
      <c r="Q46" s="104"/>
      <c r="R46" s="104"/>
      <c r="S46" s="104"/>
      <c r="T46" s="104"/>
      <c r="U46" s="104"/>
      <c r="V46" s="104"/>
      <c r="W46" s="104"/>
      <c r="X46" s="94">
        <v>3.4307160846746399E-4</v>
      </c>
      <c r="Y46" s="94"/>
      <c r="Z46" s="94"/>
      <c r="AA46" s="94"/>
      <c r="AB46" s="94"/>
      <c r="AC46" s="94"/>
      <c r="AD46" s="94"/>
      <c r="AE46" s="94"/>
      <c r="AF46" s="94"/>
      <c r="AG46" s="94"/>
      <c r="AH46" s="94"/>
      <c r="AI46" s="93">
        <v>61</v>
      </c>
      <c r="AJ46" s="93"/>
      <c r="AK46" s="93"/>
      <c r="AL46" s="93"/>
      <c r="AM46" s="93"/>
      <c r="AN46" s="93"/>
      <c r="AO46" s="93"/>
      <c r="AP46" s="93"/>
      <c r="AQ46" s="93"/>
      <c r="AR46" s="94">
        <v>1.90499984385247E-3</v>
      </c>
      <c r="AS46" s="94"/>
    </row>
    <row r="47" spans="2:45" s="1" customFormat="1" ht="10.65" customHeight="1" x14ac:dyDescent="0.15">
      <c r="B47" s="91" t="s">
        <v>1119</v>
      </c>
      <c r="C47" s="91"/>
      <c r="D47" s="91"/>
      <c r="E47" s="91"/>
      <c r="F47" s="91"/>
      <c r="G47" s="91"/>
      <c r="H47" s="91"/>
      <c r="I47" s="91"/>
      <c r="J47" s="91"/>
      <c r="K47" s="91"/>
      <c r="L47" s="104">
        <v>2932878.32</v>
      </c>
      <c r="M47" s="104"/>
      <c r="N47" s="104"/>
      <c r="O47" s="104"/>
      <c r="P47" s="104"/>
      <c r="Q47" s="104"/>
      <c r="R47" s="104"/>
      <c r="S47" s="104"/>
      <c r="T47" s="104"/>
      <c r="U47" s="104"/>
      <c r="V47" s="104"/>
      <c r="W47" s="104"/>
      <c r="X47" s="94">
        <v>1.2685362284654701E-3</v>
      </c>
      <c r="Y47" s="94"/>
      <c r="Z47" s="94"/>
      <c r="AA47" s="94"/>
      <c r="AB47" s="94"/>
      <c r="AC47" s="94"/>
      <c r="AD47" s="94"/>
      <c r="AE47" s="94"/>
      <c r="AF47" s="94"/>
      <c r="AG47" s="94"/>
      <c r="AH47" s="94"/>
      <c r="AI47" s="93">
        <v>107</v>
      </c>
      <c r="AJ47" s="93"/>
      <c r="AK47" s="93"/>
      <c r="AL47" s="93"/>
      <c r="AM47" s="93"/>
      <c r="AN47" s="93"/>
      <c r="AO47" s="93"/>
      <c r="AP47" s="93"/>
      <c r="AQ47" s="93"/>
      <c r="AR47" s="94">
        <v>3.34155710315106E-3</v>
      </c>
      <c r="AS47" s="94"/>
    </row>
    <row r="48" spans="2:45" s="1" customFormat="1" ht="10.65" customHeight="1" x14ac:dyDescent="0.15">
      <c r="B48" s="91" t="s">
        <v>1120</v>
      </c>
      <c r="C48" s="91"/>
      <c r="D48" s="91"/>
      <c r="E48" s="91"/>
      <c r="F48" s="91"/>
      <c r="G48" s="91"/>
      <c r="H48" s="91"/>
      <c r="I48" s="91"/>
      <c r="J48" s="91"/>
      <c r="K48" s="91"/>
      <c r="L48" s="104">
        <v>4169300.35</v>
      </c>
      <c r="M48" s="104"/>
      <c r="N48" s="104"/>
      <c r="O48" s="104"/>
      <c r="P48" s="104"/>
      <c r="Q48" s="104"/>
      <c r="R48" s="104"/>
      <c r="S48" s="104"/>
      <c r="T48" s="104"/>
      <c r="U48" s="104"/>
      <c r="V48" s="104"/>
      <c r="W48" s="104"/>
      <c r="X48" s="94">
        <v>1.8033167299381101E-3</v>
      </c>
      <c r="Y48" s="94"/>
      <c r="Z48" s="94"/>
      <c r="AA48" s="94"/>
      <c r="AB48" s="94"/>
      <c r="AC48" s="94"/>
      <c r="AD48" s="94"/>
      <c r="AE48" s="94"/>
      <c r="AF48" s="94"/>
      <c r="AG48" s="94"/>
      <c r="AH48" s="94"/>
      <c r="AI48" s="93">
        <v>133</v>
      </c>
      <c r="AJ48" s="93"/>
      <c r="AK48" s="93"/>
      <c r="AL48" s="93"/>
      <c r="AM48" s="93"/>
      <c r="AN48" s="93"/>
      <c r="AO48" s="93"/>
      <c r="AP48" s="93"/>
      <c r="AQ48" s="93"/>
      <c r="AR48" s="94">
        <v>4.1535242497111298E-3</v>
      </c>
      <c r="AS48" s="94"/>
    </row>
    <row r="49" spans="2:47" s="1" customFormat="1" ht="10.65" customHeight="1" x14ac:dyDescent="0.15">
      <c r="B49" s="91" t="s">
        <v>1121</v>
      </c>
      <c r="C49" s="91"/>
      <c r="D49" s="91"/>
      <c r="E49" s="91"/>
      <c r="F49" s="91"/>
      <c r="G49" s="91"/>
      <c r="H49" s="91"/>
      <c r="I49" s="91"/>
      <c r="J49" s="91"/>
      <c r="K49" s="91"/>
      <c r="L49" s="104">
        <v>666576.98</v>
      </c>
      <c r="M49" s="104"/>
      <c r="N49" s="104"/>
      <c r="O49" s="104"/>
      <c r="P49" s="104"/>
      <c r="Q49" s="104"/>
      <c r="R49" s="104"/>
      <c r="S49" s="104"/>
      <c r="T49" s="104"/>
      <c r="U49" s="104"/>
      <c r="V49" s="104"/>
      <c r="W49" s="104"/>
      <c r="X49" s="94">
        <v>2.88309624857231E-4</v>
      </c>
      <c r="Y49" s="94"/>
      <c r="Z49" s="94"/>
      <c r="AA49" s="94"/>
      <c r="AB49" s="94"/>
      <c r="AC49" s="94"/>
      <c r="AD49" s="94"/>
      <c r="AE49" s="94"/>
      <c r="AF49" s="94"/>
      <c r="AG49" s="94"/>
      <c r="AH49" s="94"/>
      <c r="AI49" s="93">
        <v>29</v>
      </c>
      <c r="AJ49" s="93"/>
      <c r="AK49" s="93"/>
      <c r="AL49" s="93"/>
      <c r="AM49" s="93"/>
      <c r="AN49" s="93"/>
      <c r="AO49" s="93"/>
      <c r="AP49" s="93"/>
      <c r="AQ49" s="93"/>
      <c r="AR49" s="94">
        <v>9.0565566347084695E-4</v>
      </c>
      <c r="AS49" s="94"/>
    </row>
    <row r="50" spans="2:47" s="1" customFormat="1" ht="10.65" customHeight="1" x14ac:dyDescent="0.15">
      <c r="B50" s="91" t="s">
        <v>1122</v>
      </c>
      <c r="C50" s="91"/>
      <c r="D50" s="91"/>
      <c r="E50" s="91"/>
      <c r="F50" s="91"/>
      <c r="G50" s="91"/>
      <c r="H50" s="91"/>
      <c r="I50" s="91"/>
      <c r="J50" s="91"/>
      <c r="K50" s="91"/>
      <c r="L50" s="104">
        <v>273107.24</v>
      </c>
      <c r="M50" s="104"/>
      <c r="N50" s="104"/>
      <c r="O50" s="104"/>
      <c r="P50" s="104"/>
      <c r="Q50" s="104"/>
      <c r="R50" s="104"/>
      <c r="S50" s="104"/>
      <c r="T50" s="104"/>
      <c r="U50" s="104"/>
      <c r="V50" s="104"/>
      <c r="W50" s="104"/>
      <c r="X50" s="94">
        <v>1.1812506022964299E-4</v>
      </c>
      <c r="Y50" s="94"/>
      <c r="Z50" s="94"/>
      <c r="AA50" s="94"/>
      <c r="AB50" s="94"/>
      <c r="AC50" s="94"/>
      <c r="AD50" s="94"/>
      <c r="AE50" s="94"/>
      <c r="AF50" s="94"/>
      <c r="AG50" s="94"/>
      <c r="AH50" s="94"/>
      <c r="AI50" s="93">
        <v>5</v>
      </c>
      <c r="AJ50" s="93"/>
      <c r="AK50" s="93"/>
      <c r="AL50" s="93"/>
      <c r="AM50" s="93"/>
      <c r="AN50" s="93"/>
      <c r="AO50" s="93"/>
      <c r="AP50" s="93"/>
      <c r="AQ50" s="93"/>
      <c r="AR50" s="94">
        <v>1.5614752818462899E-4</v>
      </c>
      <c r="AS50" s="94"/>
    </row>
    <row r="51" spans="2:47" s="1" customFormat="1" ht="10.65" customHeight="1" x14ac:dyDescent="0.15">
      <c r="B51" s="91" t="s">
        <v>1123</v>
      </c>
      <c r="C51" s="91"/>
      <c r="D51" s="91"/>
      <c r="E51" s="91"/>
      <c r="F51" s="91"/>
      <c r="G51" s="91"/>
      <c r="H51" s="91"/>
      <c r="I51" s="91"/>
      <c r="J51" s="91"/>
      <c r="K51" s="91"/>
      <c r="L51" s="104">
        <v>118266.81</v>
      </c>
      <c r="M51" s="104"/>
      <c r="N51" s="104"/>
      <c r="O51" s="104"/>
      <c r="P51" s="104"/>
      <c r="Q51" s="104"/>
      <c r="R51" s="104"/>
      <c r="S51" s="104"/>
      <c r="T51" s="104"/>
      <c r="U51" s="104"/>
      <c r="V51" s="104"/>
      <c r="W51" s="104"/>
      <c r="X51" s="94">
        <v>5.1153071058891603E-5</v>
      </c>
      <c r="Y51" s="94"/>
      <c r="Z51" s="94"/>
      <c r="AA51" s="94"/>
      <c r="AB51" s="94"/>
      <c r="AC51" s="94"/>
      <c r="AD51" s="94"/>
      <c r="AE51" s="94"/>
      <c r="AF51" s="94"/>
      <c r="AG51" s="94"/>
      <c r="AH51" s="94"/>
      <c r="AI51" s="93">
        <v>8</v>
      </c>
      <c r="AJ51" s="93"/>
      <c r="AK51" s="93"/>
      <c r="AL51" s="93"/>
      <c r="AM51" s="93"/>
      <c r="AN51" s="93"/>
      <c r="AO51" s="93"/>
      <c r="AP51" s="93"/>
      <c r="AQ51" s="93"/>
      <c r="AR51" s="94">
        <v>2.49836045095406E-4</v>
      </c>
      <c r="AS51" s="94"/>
    </row>
    <row r="52" spans="2:47" s="1" customFormat="1" ht="10.65" customHeight="1" x14ac:dyDescent="0.15">
      <c r="B52" s="91" t="s">
        <v>1124</v>
      </c>
      <c r="C52" s="91"/>
      <c r="D52" s="91"/>
      <c r="E52" s="91"/>
      <c r="F52" s="91"/>
      <c r="G52" s="91"/>
      <c r="H52" s="91"/>
      <c r="I52" s="91"/>
      <c r="J52" s="91"/>
      <c r="K52" s="91"/>
      <c r="L52" s="104">
        <v>798151.63</v>
      </c>
      <c r="M52" s="104"/>
      <c r="N52" s="104"/>
      <c r="O52" s="104"/>
      <c r="P52" s="104"/>
      <c r="Q52" s="104"/>
      <c r="R52" s="104"/>
      <c r="S52" s="104"/>
      <c r="T52" s="104"/>
      <c r="U52" s="104"/>
      <c r="V52" s="104"/>
      <c r="W52" s="104"/>
      <c r="X52" s="94">
        <v>3.4521863780007399E-4</v>
      </c>
      <c r="Y52" s="94"/>
      <c r="Z52" s="94"/>
      <c r="AA52" s="94"/>
      <c r="AB52" s="94"/>
      <c r="AC52" s="94"/>
      <c r="AD52" s="94"/>
      <c r="AE52" s="94"/>
      <c r="AF52" s="94"/>
      <c r="AG52" s="94"/>
      <c r="AH52" s="94"/>
      <c r="AI52" s="93">
        <v>22</v>
      </c>
      <c r="AJ52" s="93"/>
      <c r="AK52" s="93"/>
      <c r="AL52" s="93"/>
      <c r="AM52" s="93"/>
      <c r="AN52" s="93"/>
      <c r="AO52" s="93"/>
      <c r="AP52" s="93"/>
      <c r="AQ52" s="93"/>
      <c r="AR52" s="94">
        <v>6.8704912401236701E-4</v>
      </c>
      <c r="AS52" s="94"/>
    </row>
    <row r="53" spans="2:47" s="1" customFormat="1" ht="10.65" customHeight="1" x14ac:dyDescent="0.15">
      <c r="B53" s="91" t="s">
        <v>1125</v>
      </c>
      <c r="C53" s="91"/>
      <c r="D53" s="91"/>
      <c r="E53" s="91"/>
      <c r="F53" s="91"/>
      <c r="G53" s="91"/>
      <c r="H53" s="91"/>
      <c r="I53" s="91"/>
      <c r="J53" s="91"/>
      <c r="K53" s="91"/>
      <c r="L53" s="104">
        <v>393404.84</v>
      </c>
      <c r="M53" s="104"/>
      <c r="N53" s="104"/>
      <c r="O53" s="104"/>
      <c r="P53" s="104"/>
      <c r="Q53" s="104"/>
      <c r="R53" s="104"/>
      <c r="S53" s="104"/>
      <c r="T53" s="104"/>
      <c r="U53" s="104"/>
      <c r="V53" s="104"/>
      <c r="W53" s="104"/>
      <c r="X53" s="94">
        <v>1.7015649390925399E-4</v>
      </c>
      <c r="Y53" s="94"/>
      <c r="Z53" s="94"/>
      <c r="AA53" s="94"/>
      <c r="AB53" s="94"/>
      <c r="AC53" s="94"/>
      <c r="AD53" s="94"/>
      <c r="AE53" s="94"/>
      <c r="AF53" s="94"/>
      <c r="AG53" s="94"/>
      <c r="AH53" s="94"/>
      <c r="AI53" s="93">
        <v>11</v>
      </c>
      <c r="AJ53" s="93"/>
      <c r="AK53" s="93"/>
      <c r="AL53" s="93"/>
      <c r="AM53" s="93"/>
      <c r="AN53" s="93"/>
      <c r="AO53" s="93"/>
      <c r="AP53" s="93"/>
      <c r="AQ53" s="93"/>
      <c r="AR53" s="94">
        <v>3.4352456200618302E-4</v>
      </c>
      <c r="AS53" s="94"/>
    </row>
    <row r="54" spans="2:47" s="1" customFormat="1" ht="10.65" customHeight="1" x14ac:dyDescent="0.15">
      <c r="B54" s="91" t="s">
        <v>1126</v>
      </c>
      <c r="C54" s="91"/>
      <c r="D54" s="91"/>
      <c r="E54" s="91"/>
      <c r="F54" s="91"/>
      <c r="G54" s="91"/>
      <c r="H54" s="91"/>
      <c r="I54" s="91"/>
      <c r="J54" s="91"/>
      <c r="K54" s="91"/>
      <c r="L54" s="104">
        <v>139321.49</v>
      </c>
      <c r="M54" s="104"/>
      <c r="N54" s="104"/>
      <c r="O54" s="104"/>
      <c r="P54" s="104"/>
      <c r="Q54" s="104"/>
      <c r="R54" s="104"/>
      <c r="S54" s="104"/>
      <c r="T54" s="104"/>
      <c r="U54" s="104"/>
      <c r="V54" s="104"/>
      <c r="W54" s="104"/>
      <c r="X54" s="94">
        <v>6.0259696511647403E-5</v>
      </c>
      <c r="Y54" s="94"/>
      <c r="Z54" s="94"/>
      <c r="AA54" s="94"/>
      <c r="AB54" s="94"/>
      <c r="AC54" s="94"/>
      <c r="AD54" s="94"/>
      <c r="AE54" s="94"/>
      <c r="AF54" s="94"/>
      <c r="AG54" s="94"/>
      <c r="AH54" s="94"/>
      <c r="AI54" s="93">
        <v>7</v>
      </c>
      <c r="AJ54" s="93"/>
      <c r="AK54" s="93"/>
      <c r="AL54" s="93"/>
      <c r="AM54" s="93"/>
      <c r="AN54" s="93"/>
      <c r="AO54" s="93"/>
      <c r="AP54" s="93"/>
      <c r="AQ54" s="93"/>
      <c r="AR54" s="94">
        <v>2.1860653945847999E-4</v>
      </c>
      <c r="AS54" s="94"/>
    </row>
    <row r="55" spans="2:47" s="1" customFormat="1" ht="10.65" customHeight="1" x14ac:dyDescent="0.15">
      <c r="B55" s="91" t="s">
        <v>1127</v>
      </c>
      <c r="C55" s="91"/>
      <c r="D55" s="91"/>
      <c r="E55" s="91"/>
      <c r="F55" s="91"/>
      <c r="G55" s="91"/>
      <c r="H55" s="91"/>
      <c r="I55" s="91"/>
      <c r="J55" s="91"/>
      <c r="K55" s="91"/>
      <c r="L55" s="104">
        <v>250000</v>
      </c>
      <c r="M55" s="104"/>
      <c r="N55" s="104"/>
      <c r="O55" s="104"/>
      <c r="P55" s="104"/>
      <c r="Q55" s="104"/>
      <c r="R55" s="104"/>
      <c r="S55" s="104"/>
      <c r="T55" s="104"/>
      <c r="U55" s="104"/>
      <c r="V55" s="104"/>
      <c r="W55" s="104"/>
      <c r="X55" s="94">
        <v>1.08130656138632E-4</v>
      </c>
      <c r="Y55" s="94"/>
      <c r="Z55" s="94"/>
      <c r="AA55" s="94"/>
      <c r="AB55" s="94"/>
      <c r="AC55" s="94"/>
      <c r="AD55" s="94"/>
      <c r="AE55" s="94"/>
      <c r="AF55" s="94"/>
      <c r="AG55" s="94"/>
      <c r="AH55" s="94"/>
      <c r="AI55" s="93">
        <v>2</v>
      </c>
      <c r="AJ55" s="93"/>
      <c r="AK55" s="93"/>
      <c r="AL55" s="93"/>
      <c r="AM55" s="93"/>
      <c r="AN55" s="93"/>
      <c r="AO55" s="93"/>
      <c r="AP55" s="93"/>
      <c r="AQ55" s="93"/>
      <c r="AR55" s="94">
        <v>6.2459011273851501E-5</v>
      </c>
      <c r="AS55" s="94"/>
    </row>
    <row r="56" spans="2:47" s="1" customFormat="1" ht="12.75" customHeight="1" x14ac:dyDescent="0.15">
      <c r="B56" s="100"/>
      <c r="C56" s="100"/>
      <c r="D56" s="100"/>
      <c r="E56" s="100"/>
      <c r="F56" s="100"/>
      <c r="G56" s="100"/>
      <c r="H56" s="100"/>
      <c r="I56" s="100"/>
      <c r="J56" s="100"/>
      <c r="K56" s="100"/>
      <c r="L56" s="105">
        <v>2312017784.1100001</v>
      </c>
      <c r="M56" s="105"/>
      <c r="N56" s="105"/>
      <c r="O56" s="105"/>
      <c r="P56" s="105"/>
      <c r="Q56" s="105"/>
      <c r="R56" s="105"/>
      <c r="S56" s="105"/>
      <c r="T56" s="105"/>
      <c r="U56" s="105"/>
      <c r="V56" s="105"/>
      <c r="W56" s="105"/>
      <c r="X56" s="96">
        <v>1</v>
      </c>
      <c r="Y56" s="96"/>
      <c r="Z56" s="96"/>
      <c r="AA56" s="96"/>
      <c r="AB56" s="96"/>
      <c r="AC56" s="96"/>
      <c r="AD56" s="96"/>
      <c r="AE56" s="96"/>
      <c r="AF56" s="96"/>
      <c r="AG56" s="96"/>
      <c r="AH56" s="96"/>
      <c r="AI56" s="95">
        <v>32021</v>
      </c>
      <c r="AJ56" s="95"/>
      <c r="AK56" s="95"/>
      <c r="AL56" s="95"/>
      <c r="AM56" s="95"/>
      <c r="AN56" s="95"/>
      <c r="AO56" s="95"/>
      <c r="AP56" s="95"/>
      <c r="AQ56" s="95"/>
      <c r="AR56" s="96">
        <v>1</v>
      </c>
      <c r="AS56" s="96"/>
    </row>
    <row r="57" spans="2:47" s="1" customFormat="1" ht="7.95" customHeight="1" x14ac:dyDescent="0.15"/>
    <row r="58" spans="2:47" s="1" customFormat="1" ht="19.2" customHeight="1" x14ac:dyDescent="0.15">
      <c r="B58" s="83" t="s">
        <v>1217</v>
      </c>
      <c r="C58" s="83"/>
      <c r="D58" s="83"/>
      <c r="E58" s="83"/>
      <c r="F58" s="83"/>
      <c r="G58" s="83"/>
      <c r="H58" s="83"/>
      <c r="I58" s="83"/>
      <c r="J58" s="83"/>
      <c r="K58" s="83"/>
      <c r="L58" s="83"/>
      <c r="M58" s="83"/>
      <c r="N58" s="83"/>
      <c r="O58" s="83"/>
      <c r="P58" s="83"/>
      <c r="Q58" s="83"/>
      <c r="R58" s="83"/>
      <c r="S58" s="83"/>
      <c r="T58" s="83"/>
      <c r="U58" s="83"/>
      <c r="V58" s="83"/>
      <c r="W58" s="83"/>
      <c r="X58" s="83"/>
      <c r="Y58" s="83"/>
      <c r="Z58" s="83"/>
      <c r="AA58" s="83"/>
      <c r="AB58" s="83"/>
      <c r="AC58" s="83"/>
      <c r="AD58" s="83"/>
      <c r="AE58" s="83"/>
      <c r="AF58" s="83"/>
      <c r="AG58" s="83"/>
      <c r="AH58" s="83"/>
      <c r="AI58" s="83"/>
      <c r="AJ58" s="83"/>
      <c r="AK58" s="83"/>
      <c r="AL58" s="83"/>
      <c r="AM58" s="83"/>
      <c r="AN58" s="83"/>
      <c r="AO58" s="83"/>
      <c r="AP58" s="83"/>
      <c r="AQ58" s="83"/>
      <c r="AR58" s="83"/>
      <c r="AS58" s="83"/>
      <c r="AT58" s="83"/>
      <c r="AU58" s="83"/>
    </row>
    <row r="59" spans="2:47" s="1" customFormat="1" ht="9.6" customHeight="1" x14ac:dyDescent="0.15"/>
    <row r="60" spans="2:47" s="1" customFormat="1" ht="13.35" customHeight="1" x14ac:dyDescent="0.15">
      <c r="B60" s="77" t="s">
        <v>1103</v>
      </c>
      <c r="C60" s="77"/>
      <c r="D60" s="77"/>
      <c r="E60" s="77"/>
      <c r="F60" s="77"/>
      <c r="G60" s="77"/>
      <c r="H60" s="77"/>
      <c r="I60" s="77"/>
      <c r="J60" s="77"/>
      <c r="K60" s="77"/>
      <c r="L60" s="77"/>
      <c r="M60" s="77" t="s">
        <v>1100</v>
      </c>
      <c r="N60" s="77"/>
      <c r="O60" s="77"/>
      <c r="P60" s="77"/>
      <c r="Q60" s="77"/>
      <c r="R60" s="77"/>
      <c r="S60" s="77"/>
      <c r="T60" s="77"/>
      <c r="U60" s="77"/>
      <c r="V60" s="77"/>
      <c r="W60" s="77"/>
      <c r="X60" s="77" t="s">
        <v>1101</v>
      </c>
      <c r="Y60" s="77"/>
      <c r="Z60" s="77"/>
      <c r="AA60" s="77"/>
      <c r="AB60" s="77"/>
      <c r="AC60" s="77"/>
      <c r="AD60" s="77"/>
      <c r="AE60" s="77"/>
      <c r="AF60" s="77"/>
      <c r="AG60" s="77"/>
      <c r="AH60" s="77"/>
      <c r="AI60" s="77" t="s">
        <v>1102</v>
      </c>
      <c r="AJ60" s="77"/>
      <c r="AK60" s="77"/>
      <c r="AL60" s="77"/>
      <c r="AM60" s="77"/>
      <c r="AN60" s="77"/>
      <c r="AO60" s="77" t="s">
        <v>1101</v>
      </c>
      <c r="AP60" s="77"/>
      <c r="AQ60" s="77"/>
      <c r="AR60" s="77"/>
      <c r="AS60" s="77"/>
      <c r="AT60" s="77"/>
      <c r="AU60" s="77"/>
    </row>
    <row r="61" spans="2:47" s="1" customFormat="1" ht="10.65" customHeight="1" x14ac:dyDescent="0.15">
      <c r="B61" s="91" t="s">
        <v>1128</v>
      </c>
      <c r="C61" s="91"/>
      <c r="D61" s="91"/>
      <c r="E61" s="91"/>
      <c r="F61" s="91"/>
      <c r="G61" s="91"/>
      <c r="H61" s="91"/>
      <c r="I61" s="91"/>
      <c r="J61" s="91"/>
      <c r="K61" s="91"/>
      <c r="L61" s="91"/>
      <c r="M61" s="104">
        <v>146164.44</v>
      </c>
      <c r="N61" s="104"/>
      <c r="O61" s="104"/>
      <c r="P61" s="104"/>
      <c r="Q61" s="104"/>
      <c r="R61" s="104"/>
      <c r="S61" s="104"/>
      <c r="T61" s="104"/>
      <c r="U61" s="104"/>
      <c r="V61" s="104"/>
      <c r="W61" s="104"/>
      <c r="X61" s="94">
        <v>6.3219427205342803E-5</v>
      </c>
      <c r="Y61" s="94"/>
      <c r="Z61" s="94"/>
      <c r="AA61" s="94"/>
      <c r="AB61" s="94"/>
      <c r="AC61" s="94"/>
      <c r="AD61" s="94"/>
      <c r="AE61" s="94"/>
      <c r="AF61" s="94"/>
      <c r="AG61" s="94"/>
      <c r="AH61" s="94"/>
      <c r="AI61" s="93">
        <v>292</v>
      </c>
      <c r="AJ61" s="93"/>
      <c r="AK61" s="93"/>
      <c r="AL61" s="93"/>
      <c r="AM61" s="93"/>
      <c r="AN61" s="93"/>
      <c r="AO61" s="94">
        <v>9.1190156459823295E-3</v>
      </c>
      <c r="AP61" s="94"/>
      <c r="AQ61" s="94"/>
      <c r="AR61" s="94"/>
      <c r="AS61" s="94"/>
      <c r="AT61" s="94"/>
      <c r="AU61" s="94"/>
    </row>
    <row r="62" spans="2:47" s="1" customFormat="1" ht="10.65" customHeight="1" x14ac:dyDescent="0.15">
      <c r="B62" s="91" t="s">
        <v>1104</v>
      </c>
      <c r="C62" s="91"/>
      <c r="D62" s="91"/>
      <c r="E62" s="91"/>
      <c r="F62" s="91"/>
      <c r="G62" s="91"/>
      <c r="H62" s="91"/>
      <c r="I62" s="91"/>
      <c r="J62" s="91"/>
      <c r="K62" s="91"/>
      <c r="L62" s="91"/>
      <c r="M62" s="104">
        <v>18475103.969999999</v>
      </c>
      <c r="N62" s="104"/>
      <c r="O62" s="104"/>
      <c r="P62" s="104"/>
      <c r="Q62" s="104"/>
      <c r="R62" s="104"/>
      <c r="S62" s="104"/>
      <c r="T62" s="104"/>
      <c r="U62" s="104"/>
      <c r="V62" s="104"/>
      <c r="W62" s="104"/>
      <c r="X62" s="94">
        <v>7.9909004580221692E-3</v>
      </c>
      <c r="Y62" s="94"/>
      <c r="Z62" s="94"/>
      <c r="AA62" s="94"/>
      <c r="AB62" s="94"/>
      <c r="AC62" s="94"/>
      <c r="AD62" s="94"/>
      <c r="AE62" s="94"/>
      <c r="AF62" s="94"/>
      <c r="AG62" s="94"/>
      <c r="AH62" s="94"/>
      <c r="AI62" s="93">
        <v>2121</v>
      </c>
      <c r="AJ62" s="93"/>
      <c r="AK62" s="93"/>
      <c r="AL62" s="93"/>
      <c r="AM62" s="93"/>
      <c r="AN62" s="93"/>
      <c r="AO62" s="94">
        <v>6.6237781455919506E-2</v>
      </c>
      <c r="AP62" s="94"/>
      <c r="AQ62" s="94"/>
      <c r="AR62" s="94"/>
      <c r="AS62" s="94"/>
      <c r="AT62" s="94"/>
      <c r="AU62" s="94"/>
    </row>
    <row r="63" spans="2:47" s="1" customFormat="1" ht="10.65" customHeight="1" x14ac:dyDescent="0.15">
      <c r="B63" s="91" t="s">
        <v>1105</v>
      </c>
      <c r="C63" s="91"/>
      <c r="D63" s="91"/>
      <c r="E63" s="91"/>
      <c r="F63" s="91"/>
      <c r="G63" s="91"/>
      <c r="H63" s="91"/>
      <c r="I63" s="91"/>
      <c r="J63" s="91"/>
      <c r="K63" s="91"/>
      <c r="L63" s="91"/>
      <c r="M63" s="104">
        <v>21523799.469999999</v>
      </c>
      <c r="N63" s="104"/>
      <c r="O63" s="104"/>
      <c r="P63" s="104"/>
      <c r="Q63" s="104"/>
      <c r="R63" s="104"/>
      <c r="S63" s="104"/>
      <c r="T63" s="104"/>
      <c r="U63" s="104"/>
      <c r="V63" s="104"/>
      <c r="W63" s="104"/>
      <c r="X63" s="94">
        <v>9.3095302371497598E-3</v>
      </c>
      <c r="Y63" s="94"/>
      <c r="Z63" s="94"/>
      <c r="AA63" s="94"/>
      <c r="AB63" s="94"/>
      <c r="AC63" s="94"/>
      <c r="AD63" s="94"/>
      <c r="AE63" s="94"/>
      <c r="AF63" s="94"/>
      <c r="AG63" s="94"/>
      <c r="AH63" s="94"/>
      <c r="AI63" s="93">
        <v>1426</v>
      </c>
      <c r="AJ63" s="93"/>
      <c r="AK63" s="93"/>
      <c r="AL63" s="93"/>
      <c r="AM63" s="93"/>
      <c r="AN63" s="93"/>
      <c r="AO63" s="94">
        <v>4.4533275038256097E-2</v>
      </c>
      <c r="AP63" s="94"/>
      <c r="AQ63" s="94"/>
      <c r="AR63" s="94"/>
      <c r="AS63" s="94"/>
      <c r="AT63" s="94"/>
      <c r="AU63" s="94"/>
    </row>
    <row r="64" spans="2:47" s="1" customFormat="1" ht="10.65" customHeight="1" x14ac:dyDescent="0.15">
      <c r="B64" s="91" t="s">
        <v>1106</v>
      </c>
      <c r="C64" s="91"/>
      <c r="D64" s="91"/>
      <c r="E64" s="91"/>
      <c r="F64" s="91"/>
      <c r="G64" s="91"/>
      <c r="H64" s="91"/>
      <c r="I64" s="91"/>
      <c r="J64" s="91"/>
      <c r="K64" s="91"/>
      <c r="L64" s="91"/>
      <c r="M64" s="104">
        <v>31728735.09</v>
      </c>
      <c r="N64" s="104"/>
      <c r="O64" s="104"/>
      <c r="P64" s="104"/>
      <c r="Q64" s="104"/>
      <c r="R64" s="104"/>
      <c r="S64" s="104"/>
      <c r="T64" s="104"/>
      <c r="U64" s="104"/>
      <c r="V64" s="104"/>
      <c r="W64" s="104"/>
      <c r="X64" s="94">
        <v>1.37233957749221E-2</v>
      </c>
      <c r="Y64" s="94"/>
      <c r="Z64" s="94"/>
      <c r="AA64" s="94"/>
      <c r="AB64" s="94"/>
      <c r="AC64" s="94"/>
      <c r="AD64" s="94"/>
      <c r="AE64" s="94"/>
      <c r="AF64" s="94"/>
      <c r="AG64" s="94"/>
      <c r="AH64" s="94"/>
      <c r="AI64" s="93">
        <v>1385</v>
      </c>
      <c r="AJ64" s="93"/>
      <c r="AK64" s="93"/>
      <c r="AL64" s="93"/>
      <c r="AM64" s="93"/>
      <c r="AN64" s="93"/>
      <c r="AO64" s="94">
        <v>4.3252865307142202E-2</v>
      </c>
      <c r="AP64" s="94"/>
      <c r="AQ64" s="94"/>
      <c r="AR64" s="94"/>
      <c r="AS64" s="94"/>
      <c r="AT64" s="94"/>
      <c r="AU64" s="94"/>
    </row>
    <row r="65" spans="2:47" s="1" customFormat="1" ht="10.65" customHeight="1" x14ac:dyDescent="0.15">
      <c r="B65" s="91" t="s">
        <v>1107</v>
      </c>
      <c r="C65" s="91"/>
      <c r="D65" s="91"/>
      <c r="E65" s="91"/>
      <c r="F65" s="91"/>
      <c r="G65" s="91"/>
      <c r="H65" s="91"/>
      <c r="I65" s="91"/>
      <c r="J65" s="91"/>
      <c r="K65" s="91"/>
      <c r="L65" s="91"/>
      <c r="M65" s="104">
        <v>40293776.0499999</v>
      </c>
      <c r="N65" s="104"/>
      <c r="O65" s="104"/>
      <c r="P65" s="104"/>
      <c r="Q65" s="104"/>
      <c r="R65" s="104"/>
      <c r="S65" s="104"/>
      <c r="T65" s="104"/>
      <c r="U65" s="104"/>
      <c r="V65" s="104"/>
      <c r="W65" s="104"/>
      <c r="X65" s="94">
        <v>1.7427969770358299E-2</v>
      </c>
      <c r="Y65" s="94"/>
      <c r="Z65" s="94"/>
      <c r="AA65" s="94"/>
      <c r="AB65" s="94"/>
      <c r="AC65" s="94"/>
      <c r="AD65" s="94"/>
      <c r="AE65" s="94"/>
      <c r="AF65" s="94"/>
      <c r="AG65" s="94"/>
      <c r="AH65" s="94"/>
      <c r="AI65" s="93">
        <v>1481</v>
      </c>
      <c r="AJ65" s="93"/>
      <c r="AK65" s="93"/>
      <c r="AL65" s="93"/>
      <c r="AM65" s="93"/>
      <c r="AN65" s="93"/>
      <c r="AO65" s="94">
        <v>4.6250897848287099E-2</v>
      </c>
      <c r="AP65" s="94"/>
      <c r="AQ65" s="94"/>
      <c r="AR65" s="94"/>
      <c r="AS65" s="94"/>
      <c r="AT65" s="94"/>
      <c r="AU65" s="94"/>
    </row>
    <row r="66" spans="2:47" s="1" customFormat="1" ht="10.65" customHeight="1" x14ac:dyDescent="0.15">
      <c r="B66" s="91" t="s">
        <v>1108</v>
      </c>
      <c r="C66" s="91"/>
      <c r="D66" s="91"/>
      <c r="E66" s="91"/>
      <c r="F66" s="91"/>
      <c r="G66" s="91"/>
      <c r="H66" s="91"/>
      <c r="I66" s="91"/>
      <c r="J66" s="91"/>
      <c r="K66" s="91"/>
      <c r="L66" s="91"/>
      <c r="M66" s="104">
        <v>47816323.150000103</v>
      </c>
      <c r="N66" s="104"/>
      <c r="O66" s="104"/>
      <c r="P66" s="104"/>
      <c r="Q66" s="104"/>
      <c r="R66" s="104"/>
      <c r="S66" s="104"/>
      <c r="T66" s="104"/>
      <c r="U66" s="104"/>
      <c r="V66" s="104"/>
      <c r="W66" s="104"/>
      <c r="X66" s="94">
        <v>2.06816415853854E-2</v>
      </c>
      <c r="Y66" s="94"/>
      <c r="Z66" s="94"/>
      <c r="AA66" s="94"/>
      <c r="AB66" s="94"/>
      <c r="AC66" s="94"/>
      <c r="AD66" s="94"/>
      <c r="AE66" s="94"/>
      <c r="AF66" s="94"/>
      <c r="AG66" s="94"/>
      <c r="AH66" s="94"/>
      <c r="AI66" s="93">
        <v>1431</v>
      </c>
      <c r="AJ66" s="93"/>
      <c r="AK66" s="93"/>
      <c r="AL66" s="93"/>
      <c r="AM66" s="93"/>
      <c r="AN66" s="93"/>
      <c r="AO66" s="94">
        <v>4.4689422566440803E-2</v>
      </c>
      <c r="AP66" s="94"/>
      <c r="AQ66" s="94"/>
      <c r="AR66" s="94"/>
      <c r="AS66" s="94"/>
      <c r="AT66" s="94"/>
      <c r="AU66" s="94"/>
    </row>
    <row r="67" spans="2:47" s="1" customFormat="1" ht="10.65" customHeight="1" x14ac:dyDescent="0.15">
      <c r="B67" s="91" t="s">
        <v>1109</v>
      </c>
      <c r="C67" s="91"/>
      <c r="D67" s="91"/>
      <c r="E67" s="91"/>
      <c r="F67" s="91"/>
      <c r="G67" s="91"/>
      <c r="H67" s="91"/>
      <c r="I67" s="91"/>
      <c r="J67" s="91"/>
      <c r="K67" s="91"/>
      <c r="L67" s="91"/>
      <c r="M67" s="104">
        <v>62520634.100000098</v>
      </c>
      <c r="N67" s="104"/>
      <c r="O67" s="104"/>
      <c r="P67" s="104"/>
      <c r="Q67" s="104"/>
      <c r="R67" s="104"/>
      <c r="S67" s="104"/>
      <c r="T67" s="104"/>
      <c r="U67" s="104"/>
      <c r="V67" s="104"/>
      <c r="W67" s="104"/>
      <c r="X67" s="94">
        <v>2.7041588749745299E-2</v>
      </c>
      <c r="Y67" s="94"/>
      <c r="Z67" s="94"/>
      <c r="AA67" s="94"/>
      <c r="AB67" s="94"/>
      <c r="AC67" s="94"/>
      <c r="AD67" s="94"/>
      <c r="AE67" s="94"/>
      <c r="AF67" s="94"/>
      <c r="AG67" s="94"/>
      <c r="AH67" s="94"/>
      <c r="AI67" s="93">
        <v>1557</v>
      </c>
      <c r="AJ67" s="93"/>
      <c r="AK67" s="93"/>
      <c r="AL67" s="93"/>
      <c r="AM67" s="93"/>
      <c r="AN67" s="93"/>
      <c r="AO67" s="94">
        <v>4.8624340276693399E-2</v>
      </c>
      <c r="AP67" s="94"/>
      <c r="AQ67" s="94"/>
      <c r="AR67" s="94"/>
      <c r="AS67" s="94"/>
      <c r="AT67" s="94"/>
      <c r="AU67" s="94"/>
    </row>
    <row r="68" spans="2:47" s="1" customFormat="1" ht="10.65" customHeight="1" x14ac:dyDescent="0.15">
      <c r="B68" s="91" t="s">
        <v>1110</v>
      </c>
      <c r="C68" s="91"/>
      <c r="D68" s="91"/>
      <c r="E68" s="91"/>
      <c r="F68" s="91"/>
      <c r="G68" s="91"/>
      <c r="H68" s="91"/>
      <c r="I68" s="91"/>
      <c r="J68" s="91"/>
      <c r="K68" s="91"/>
      <c r="L68" s="91"/>
      <c r="M68" s="104">
        <v>55321488.5900001</v>
      </c>
      <c r="N68" s="104"/>
      <c r="O68" s="104"/>
      <c r="P68" s="104"/>
      <c r="Q68" s="104"/>
      <c r="R68" s="104"/>
      <c r="S68" s="104"/>
      <c r="T68" s="104"/>
      <c r="U68" s="104"/>
      <c r="V68" s="104"/>
      <c r="W68" s="104"/>
      <c r="X68" s="94">
        <v>2.3927795439210201E-2</v>
      </c>
      <c r="Y68" s="94"/>
      <c r="Z68" s="94"/>
      <c r="AA68" s="94"/>
      <c r="AB68" s="94"/>
      <c r="AC68" s="94"/>
      <c r="AD68" s="94"/>
      <c r="AE68" s="94"/>
      <c r="AF68" s="94"/>
      <c r="AG68" s="94"/>
      <c r="AH68" s="94"/>
      <c r="AI68" s="93">
        <v>1146</v>
      </c>
      <c r="AJ68" s="93"/>
      <c r="AK68" s="93"/>
      <c r="AL68" s="93"/>
      <c r="AM68" s="93"/>
      <c r="AN68" s="93"/>
      <c r="AO68" s="94">
        <v>3.5789013459916898E-2</v>
      </c>
      <c r="AP68" s="94"/>
      <c r="AQ68" s="94"/>
      <c r="AR68" s="94"/>
      <c r="AS68" s="94"/>
      <c r="AT68" s="94"/>
      <c r="AU68" s="94"/>
    </row>
    <row r="69" spans="2:47" s="1" customFormat="1" ht="10.65" customHeight="1" x14ac:dyDescent="0.15">
      <c r="B69" s="91" t="s">
        <v>1111</v>
      </c>
      <c r="C69" s="91"/>
      <c r="D69" s="91"/>
      <c r="E69" s="91"/>
      <c r="F69" s="91"/>
      <c r="G69" s="91"/>
      <c r="H69" s="91"/>
      <c r="I69" s="91"/>
      <c r="J69" s="91"/>
      <c r="K69" s="91"/>
      <c r="L69" s="91"/>
      <c r="M69" s="104">
        <v>55742712.670000002</v>
      </c>
      <c r="N69" s="104"/>
      <c r="O69" s="104"/>
      <c r="P69" s="104"/>
      <c r="Q69" s="104"/>
      <c r="R69" s="104"/>
      <c r="S69" s="104"/>
      <c r="T69" s="104"/>
      <c r="U69" s="104"/>
      <c r="V69" s="104"/>
      <c r="W69" s="104"/>
      <c r="X69" s="94">
        <v>2.4109984383817298E-2</v>
      </c>
      <c r="Y69" s="94"/>
      <c r="Z69" s="94"/>
      <c r="AA69" s="94"/>
      <c r="AB69" s="94"/>
      <c r="AC69" s="94"/>
      <c r="AD69" s="94"/>
      <c r="AE69" s="94"/>
      <c r="AF69" s="94"/>
      <c r="AG69" s="94"/>
      <c r="AH69" s="94"/>
      <c r="AI69" s="93">
        <v>1105</v>
      </c>
      <c r="AJ69" s="93"/>
      <c r="AK69" s="93"/>
      <c r="AL69" s="93"/>
      <c r="AM69" s="93"/>
      <c r="AN69" s="93"/>
      <c r="AO69" s="94">
        <v>3.4508603728803003E-2</v>
      </c>
      <c r="AP69" s="94"/>
      <c r="AQ69" s="94"/>
      <c r="AR69" s="94"/>
      <c r="AS69" s="94"/>
      <c r="AT69" s="94"/>
      <c r="AU69" s="94"/>
    </row>
    <row r="70" spans="2:47" s="1" customFormat="1" ht="10.65" customHeight="1" x14ac:dyDescent="0.15">
      <c r="B70" s="91" t="s">
        <v>1112</v>
      </c>
      <c r="C70" s="91"/>
      <c r="D70" s="91"/>
      <c r="E70" s="91"/>
      <c r="F70" s="91"/>
      <c r="G70" s="91"/>
      <c r="H70" s="91"/>
      <c r="I70" s="91"/>
      <c r="J70" s="91"/>
      <c r="K70" s="91"/>
      <c r="L70" s="91"/>
      <c r="M70" s="104">
        <v>81123479.990000099</v>
      </c>
      <c r="N70" s="104"/>
      <c r="O70" s="104"/>
      <c r="P70" s="104"/>
      <c r="Q70" s="104"/>
      <c r="R70" s="104"/>
      <c r="S70" s="104"/>
      <c r="T70" s="104"/>
      <c r="U70" s="104"/>
      <c r="V70" s="104"/>
      <c r="W70" s="104"/>
      <c r="X70" s="94">
        <v>3.5087740478271498E-2</v>
      </c>
      <c r="Y70" s="94"/>
      <c r="Z70" s="94"/>
      <c r="AA70" s="94"/>
      <c r="AB70" s="94"/>
      <c r="AC70" s="94"/>
      <c r="AD70" s="94"/>
      <c r="AE70" s="94"/>
      <c r="AF70" s="94"/>
      <c r="AG70" s="94"/>
      <c r="AH70" s="94"/>
      <c r="AI70" s="93">
        <v>1541</v>
      </c>
      <c r="AJ70" s="93"/>
      <c r="AK70" s="93"/>
      <c r="AL70" s="93"/>
      <c r="AM70" s="93"/>
      <c r="AN70" s="93"/>
      <c r="AO70" s="94">
        <v>4.81246681865026E-2</v>
      </c>
      <c r="AP70" s="94"/>
      <c r="AQ70" s="94"/>
      <c r="AR70" s="94"/>
      <c r="AS70" s="94"/>
      <c r="AT70" s="94"/>
      <c r="AU70" s="94"/>
    </row>
    <row r="71" spans="2:47" s="1" customFormat="1" ht="10.65" customHeight="1" x14ac:dyDescent="0.15">
      <c r="B71" s="91" t="s">
        <v>1113</v>
      </c>
      <c r="C71" s="91"/>
      <c r="D71" s="91"/>
      <c r="E71" s="91"/>
      <c r="F71" s="91"/>
      <c r="G71" s="91"/>
      <c r="H71" s="91"/>
      <c r="I71" s="91"/>
      <c r="J71" s="91"/>
      <c r="K71" s="91"/>
      <c r="L71" s="91"/>
      <c r="M71" s="104">
        <v>98268192.439999893</v>
      </c>
      <c r="N71" s="104"/>
      <c r="O71" s="104"/>
      <c r="P71" s="104"/>
      <c r="Q71" s="104"/>
      <c r="R71" s="104"/>
      <c r="S71" s="104"/>
      <c r="T71" s="104"/>
      <c r="U71" s="104"/>
      <c r="V71" s="104"/>
      <c r="W71" s="104"/>
      <c r="X71" s="94">
        <v>4.2503216504378098E-2</v>
      </c>
      <c r="Y71" s="94"/>
      <c r="Z71" s="94"/>
      <c r="AA71" s="94"/>
      <c r="AB71" s="94"/>
      <c r="AC71" s="94"/>
      <c r="AD71" s="94"/>
      <c r="AE71" s="94"/>
      <c r="AF71" s="94"/>
      <c r="AG71" s="94"/>
      <c r="AH71" s="94"/>
      <c r="AI71" s="93">
        <v>1555</v>
      </c>
      <c r="AJ71" s="93"/>
      <c r="AK71" s="93"/>
      <c r="AL71" s="93"/>
      <c r="AM71" s="93"/>
      <c r="AN71" s="93"/>
      <c r="AO71" s="94">
        <v>4.8561881265419597E-2</v>
      </c>
      <c r="AP71" s="94"/>
      <c r="AQ71" s="94"/>
      <c r="AR71" s="94"/>
      <c r="AS71" s="94"/>
      <c r="AT71" s="94"/>
      <c r="AU71" s="94"/>
    </row>
    <row r="72" spans="2:47" s="1" customFormat="1" ht="10.65" customHeight="1" x14ac:dyDescent="0.15">
      <c r="B72" s="91" t="s">
        <v>1114</v>
      </c>
      <c r="C72" s="91"/>
      <c r="D72" s="91"/>
      <c r="E72" s="91"/>
      <c r="F72" s="91"/>
      <c r="G72" s="91"/>
      <c r="H72" s="91"/>
      <c r="I72" s="91"/>
      <c r="J72" s="91"/>
      <c r="K72" s="91"/>
      <c r="L72" s="91"/>
      <c r="M72" s="104">
        <v>123066127.02</v>
      </c>
      <c r="N72" s="104"/>
      <c r="O72" s="104"/>
      <c r="P72" s="104"/>
      <c r="Q72" s="104"/>
      <c r="R72" s="104"/>
      <c r="S72" s="104"/>
      <c r="T72" s="104"/>
      <c r="U72" s="104"/>
      <c r="V72" s="104"/>
      <c r="W72" s="104"/>
      <c r="X72" s="94">
        <v>5.3228884252451203E-2</v>
      </c>
      <c r="Y72" s="94"/>
      <c r="Z72" s="94"/>
      <c r="AA72" s="94"/>
      <c r="AB72" s="94"/>
      <c r="AC72" s="94"/>
      <c r="AD72" s="94"/>
      <c r="AE72" s="94"/>
      <c r="AF72" s="94"/>
      <c r="AG72" s="94"/>
      <c r="AH72" s="94"/>
      <c r="AI72" s="93">
        <v>1845</v>
      </c>
      <c r="AJ72" s="93"/>
      <c r="AK72" s="93"/>
      <c r="AL72" s="93"/>
      <c r="AM72" s="93"/>
      <c r="AN72" s="93"/>
      <c r="AO72" s="94">
        <v>5.7618437900128001E-2</v>
      </c>
      <c r="AP72" s="94"/>
      <c r="AQ72" s="94"/>
      <c r="AR72" s="94"/>
      <c r="AS72" s="94"/>
      <c r="AT72" s="94"/>
      <c r="AU72" s="94"/>
    </row>
    <row r="73" spans="2:47" s="1" customFormat="1" ht="10.65" customHeight="1" x14ac:dyDescent="0.15">
      <c r="B73" s="91" t="s">
        <v>1115</v>
      </c>
      <c r="C73" s="91"/>
      <c r="D73" s="91"/>
      <c r="E73" s="91"/>
      <c r="F73" s="91"/>
      <c r="G73" s="91"/>
      <c r="H73" s="91"/>
      <c r="I73" s="91"/>
      <c r="J73" s="91"/>
      <c r="K73" s="91"/>
      <c r="L73" s="91"/>
      <c r="M73" s="104">
        <v>90655623.260000095</v>
      </c>
      <c r="N73" s="104"/>
      <c r="O73" s="104"/>
      <c r="P73" s="104"/>
      <c r="Q73" s="104"/>
      <c r="R73" s="104"/>
      <c r="S73" s="104"/>
      <c r="T73" s="104"/>
      <c r="U73" s="104"/>
      <c r="V73" s="104"/>
      <c r="W73" s="104"/>
      <c r="X73" s="94">
        <v>3.9210608103041701E-2</v>
      </c>
      <c r="Y73" s="94"/>
      <c r="Z73" s="94"/>
      <c r="AA73" s="94"/>
      <c r="AB73" s="94"/>
      <c r="AC73" s="94"/>
      <c r="AD73" s="94"/>
      <c r="AE73" s="94"/>
      <c r="AF73" s="94"/>
      <c r="AG73" s="94"/>
      <c r="AH73" s="94"/>
      <c r="AI73" s="93">
        <v>1200</v>
      </c>
      <c r="AJ73" s="93"/>
      <c r="AK73" s="93"/>
      <c r="AL73" s="93"/>
      <c r="AM73" s="93"/>
      <c r="AN73" s="93"/>
      <c r="AO73" s="94">
        <v>3.7475406764310902E-2</v>
      </c>
      <c r="AP73" s="94"/>
      <c r="AQ73" s="94"/>
      <c r="AR73" s="94"/>
      <c r="AS73" s="94"/>
      <c r="AT73" s="94"/>
      <c r="AU73" s="94"/>
    </row>
    <row r="74" spans="2:47" s="1" customFormat="1" ht="10.65" customHeight="1" x14ac:dyDescent="0.15">
      <c r="B74" s="91" t="s">
        <v>1116</v>
      </c>
      <c r="C74" s="91"/>
      <c r="D74" s="91"/>
      <c r="E74" s="91"/>
      <c r="F74" s="91"/>
      <c r="G74" s="91"/>
      <c r="H74" s="91"/>
      <c r="I74" s="91"/>
      <c r="J74" s="91"/>
      <c r="K74" s="91"/>
      <c r="L74" s="91"/>
      <c r="M74" s="104">
        <v>74530326.310000002</v>
      </c>
      <c r="N74" s="104"/>
      <c r="O74" s="104"/>
      <c r="P74" s="104"/>
      <c r="Q74" s="104"/>
      <c r="R74" s="104"/>
      <c r="S74" s="104"/>
      <c r="T74" s="104"/>
      <c r="U74" s="104"/>
      <c r="V74" s="104"/>
      <c r="W74" s="104"/>
      <c r="X74" s="94">
        <v>3.2236052344506501E-2</v>
      </c>
      <c r="Y74" s="94"/>
      <c r="Z74" s="94"/>
      <c r="AA74" s="94"/>
      <c r="AB74" s="94"/>
      <c r="AC74" s="94"/>
      <c r="AD74" s="94"/>
      <c r="AE74" s="94"/>
      <c r="AF74" s="94"/>
      <c r="AG74" s="94"/>
      <c r="AH74" s="94"/>
      <c r="AI74" s="93">
        <v>971</v>
      </c>
      <c r="AJ74" s="93"/>
      <c r="AK74" s="93"/>
      <c r="AL74" s="93"/>
      <c r="AM74" s="93"/>
      <c r="AN74" s="93"/>
      <c r="AO74" s="94">
        <v>3.03238499734549E-2</v>
      </c>
      <c r="AP74" s="94"/>
      <c r="AQ74" s="94"/>
      <c r="AR74" s="94"/>
      <c r="AS74" s="94"/>
      <c r="AT74" s="94"/>
      <c r="AU74" s="94"/>
    </row>
    <row r="75" spans="2:47" s="1" customFormat="1" ht="10.65" customHeight="1" x14ac:dyDescent="0.15">
      <c r="B75" s="91" t="s">
        <v>1117</v>
      </c>
      <c r="C75" s="91"/>
      <c r="D75" s="91"/>
      <c r="E75" s="91"/>
      <c r="F75" s="91"/>
      <c r="G75" s="91"/>
      <c r="H75" s="91"/>
      <c r="I75" s="91"/>
      <c r="J75" s="91"/>
      <c r="K75" s="91"/>
      <c r="L75" s="91"/>
      <c r="M75" s="104">
        <v>107106136.45</v>
      </c>
      <c r="N75" s="104"/>
      <c r="O75" s="104"/>
      <c r="P75" s="104"/>
      <c r="Q75" s="104"/>
      <c r="R75" s="104"/>
      <c r="S75" s="104"/>
      <c r="T75" s="104"/>
      <c r="U75" s="104"/>
      <c r="V75" s="104"/>
      <c r="W75" s="104"/>
      <c r="X75" s="94">
        <v>4.6325827243249303E-2</v>
      </c>
      <c r="Y75" s="94"/>
      <c r="Z75" s="94"/>
      <c r="AA75" s="94"/>
      <c r="AB75" s="94"/>
      <c r="AC75" s="94"/>
      <c r="AD75" s="94"/>
      <c r="AE75" s="94"/>
      <c r="AF75" s="94"/>
      <c r="AG75" s="94"/>
      <c r="AH75" s="94"/>
      <c r="AI75" s="93">
        <v>1331</v>
      </c>
      <c r="AJ75" s="93"/>
      <c r="AK75" s="93"/>
      <c r="AL75" s="93"/>
      <c r="AM75" s="93"/>
      <c r="AN75" s="93"/>
      <c r="AO75" s="94">
        <v>4.1566472002748198E-2</v>
      </c>
      <c r="AP75" s="94"/>
      <c r="AQ75" s="94"/>
      <c r="AR75" s="94"/>
      <c r="AS75" s="94"/>
      <c r="AT75" s="94"/>
      <c r="AU75" s="94"/>
    </row>
    <row r="76" spans="2:47" s="1" customFormat="1" ht="10.65" customHeight="1" x14ac:dyDescent="0.15">
      <c r="B76" s="91" t="s">
        <v>1118</v>
      </c>
      <c r="C76" s="91"/>
      <c r="D76" s="91"/>
      <c r="E76" s="91"/>
      <c r="F76" s="91"/>
      <c r="G76" s="91"/>
      <c r="H76" s="91"/>
      <c r="I76" s="91"/>
      <c r="J76" s="91"/>
      <c r="K76" s="91"/>
      <c r="L76" s="91"/>
      <c r="M76" s="104">
        <v>133971291.23999999</v>
      </c>
      <c r="N76" s="104"/>
      <c r="O76" s="104"/>
      <c r="P76" s="104"/>
      <c r="Q76" s="104"/>
      <c r="R76" s="104"/>
      <c r="S76" s="104"/>
      <c r="T76" s="104"/>
      <c r="U76" s="104"/>
      <c r="V76" s="104"/>
      <c r="W76" s="104"/>
      <c r="X76" s="94">
        <v>5.7945614502083798E-2</v>
      </c>
      <c r="Y76" s="94"/>
      <c r="Z76" s="94"/>
      <c r="AA76" s="94"/>
      <c r="AB76" s="94"/>
      <c r="AC76" s="94"/>
      <c r="AD76" s="94"/>
      <c r="AE76" s="94"/>
      <c r="AF76" s="94"/>
      <c r="AG76" s="94"/>
      <c r="AH76" s="94"/>
      <c r="AI76" s="93">
        <v>1603</v>
      </c>
      <c r="AJ76" s="93"/>
      <c r="AK76" s="93"/>
      <c r="AL76" s="93"/>
      <c r="AM76" s="93"/>
      <c r="AN76" s="93"/>
      <c r="AO76" s="94">
        <v>5.0060897535992001E-2</v>
      </c>
      <c r="AP76" s="94"/>
      <c r="AQ76" s="94"/>
      <c r="AR76" s="94"/>
      <c r="AS76" s="94"/>
      <c r="AT76" s="94"/>
      <c r="AU76" s="94"/>
    </row>
    <row r="77" spans="2:47" s="1" customFormat="1" ht="10.65" customHeight="1" x14ac:dyDescent="0.15">
      <c r="B77" s="91" t="s">
        <v>1119</v>
      </c>
      <c r="C77" s="91"/>
      <c r="D77" s="91"/>
      <c r="E77" s="91"/>
      <c r="F77" s="91"/>
      <c r="G77" s="91"/>
      <c r="H77" s="91"/>
      <c r="I77" s="91"/>
      <c r="J77" s="91"/>
      <c r="K77" s="91"/>
      <c r="L77" s="91"/>
      <c r="M77" s="104">
        <v>196455285.25</v>
      </c>
      <c r="N77" s="104"/>
      <c r="O77" s="104"/>
      <c r="P77" s="104"/>
      <c r="Q77" s="104"/>
      <c r="R77" s="104"/>
      <c r="S77" s="104"/>
      <c r="T77" s="104"/>
      <c r="U77" s="104"/>
      <c r="V77" s="104"/>
      <c r="W77" s="104"/>
      <c r="X77" s="94">
        <v>8.4971355583938202E-2</v>
      </c>
      <c r="Y77" s="94"/>
      <c r="Z77" s="94"/>
      <c r="AA77" s="94"/>
      <c r="AB77" s="94"/>
      <c r="AC77" s="94"/>
      <c r="AD77" s="94"/>
      <c r="AE77" s="94"/>
      <c r="AF77" s="94"/>
      <c r="AG77" s="94"/>
      <c r="AH77" s="94"/>
      <c r="AI77" s="93">
        <v>2098</v>
      </c>
      <c r="AJ77" s="93"/>
      <c r="AK77" s="93"/>
      <c r="AL77" s="93"/>
      <c r="AM77" s="93"/>
      <c r="AN77" s="93"/>
      <c r="AO77" s="94">
        <v>6.5519502826270296E-2</v>
      </c>
      <c r="AP77" s="94"/>
      <c r="AQ77" s="94"/>
      <c r="AR77" s="94"/>
      <c r="AS77" s="94"/>
      <c r="AT77" s="94"/>
      <c r="AU77" s="94"/>
    </row>
    <row r="78" spans="2:47" s="1" customFormat="1" ht="10.65" customHeight="1" x14ac:dyDescent="0.15">
      <c r="B78" s="91" t="s">
        <v>1120</v>
      </c>
      <c r="C78" s="91"/>
      <c r="D78" s="91"/>
      <c r="E78" s="91"/>
      <c r="F78" s="91"/>
      <c r="G78" s="91"/>
      <c r="H78" s="91"/>
      <c r="I78" s="91"/>
      <c r="J78" s="91"/>
      <c r="K78" s="91"/>
      <c r="L78" s="91"/>
      <c r="M78" s="104">
        <v>127826455.14</v>
      </c>
      <c r="N78" s="104"/>
      <c r="O78" s="104"/>
      <c r="P78" s="104"/>
      <c r="Q78" s="104"/>
      <c r="R78" s="104"/>
      <c r="S78" s="104"/>
      <c r="T78" s="104"/>
      <c r="U78" s="104"/>
      <c r="V78" s="104"/>
      <c r="W78" s="104"/>
      <c r="X78" s="94">
        <v>5.5287833864654398E-2</v>
      </c>
      <c r="Y78" s="94"/>
      <c r="Z78" s="94"/>
      <c r="AA78" s="94"/>
      <c r="AB78" s="94"/>
      <c r="AC78" s="94"/>
      <c r="AD78" s="94"/>
      <c r="AE78" s="94"/>
      <c r="AF78" s="94"/>
      <c r="AG78" s="94"/>
      <c r="AH78" s="94"/>
      <c r="AI78" s="93">
        <v>1237</v>
      </c>
      <c r="AJ78" s="93"/>
      <c r="AK78" s="93"/>
      <c r="AL78" s="93"/>
      <c r="AM78" s="93"/>
      <c r="AN78" s="93"/>
      <c r="AO78" s="94">
        <v>3.86308984728772E-2</v>
      </c>
      <c r="AP78" s="94"/>
      <c r="AQ78" s="94"/>
      <c r="AR78" s="94"/>
      <c r="AS78" s="94"/>
      <c r="AT78" s="94"/>
      <c r="AU78" s="94"/>
    </row>
    <row r="79" spans="2:47" s="1" customFormat="1" ht="10.65" customHeight="1" x14ac:dyDescent="0.15">
      <c r="B79" s="91" t="s">
        <v>1121</v>
      </c>
      <c r="C79" s="91"/>
      <c r="D79" s="91"/>
      <c r="E79" s="91"/>
      <c r="F79" s="91"/>
      <c r="G79" s="91"/>
      <c r="H79" s="91"/>
      <c r="I79" s="91"/>
      <c r="J79" s="91"/>
      <c r="K79" s="91"/>
      <c r="L79" s="91"/>
      <c r="M79" s="104">
        <v>89857314.760000005</v>
      </c>
      <c r="N79" s="104"/>
      <c r="O79" s="104"/>
      <c r="P79" s="104"/>
      <c r="Q79" s="104"/>
      <c r="R79" s="104"/>
      <c r="S79" s="104"/>
      <c r="T79" s="104"/>
      <c r="U79" s="104"/>
      <c r="V79" s="104"/>
      <c r="W79" s="104"/>
      <c r="X79" s="94">
        <v>3.8865321615417503E-2</v>
      </c>
      <c r="Y79" s="94"/>
      <c r="Z79" s="94"/>
      <c r="AA79" s="94"/>
      <c r="AB79" s="94"/>
      <c r="AC79" s="94"/>
      <c r="AD79" s="94"/>
      <c r="AE79" s="94"/>
      <c r="AF79" s="94"/>
      <c r="AG79" s="94"/>
      <c r="AH79" s="94"/>
      <c r="AI79" s="93">
        <v>826</v>
      </c>
      <c r="AJ79" s="93"/>
      <c r="AK79" s="93"/>
      <c r="AL79" s="93"/>
      <c r="AM79" s="93"/>
      <c r="AN79" s="93"/>
      <c r="AO79" s="94">
        <v>2.5795571656100701E-2</v>
      </c>
      <c r="AP79" s="94"/>
      <c r="AQ79" s="94"/>
      <c r="AR79" s="94"/>
      <c r="AS79" s="94"/>
      <c r="AT79" s="94"/>
      <c r="AU79" s="94"/>
    </row>
    <row r="80" spans="2:47" s="1" customFormat="1" ht="10.65" customHeight="1" x14ac:dyDescent="0.15">
      <c r="B80" s="91" t="s">
        <v>1122</v>
      </c>
      <c r="C80" s="91"/>
      <c r="D80" s="91"/>
      <c r="E80" s="91"/>
      <c r="F80" s="91"/>
      <c r="G80" s="91"/>
      <c r="H80" s="91"/>
      <c r="I80" s="91"/>
      <c r="J80" s="91"/>
      <c r="K80" s="91"/>
      <c r="L80" s="91"/>
      <c r="M80" s="104">
        <v>94816433.799999997</v>
      </c>
      <c r="N80" s="104"/>
      <c r="O80" s="104"/>
      <c r="P80" s="104"/>
      <c r="Q80" s="104"/>
      <c r="R80" s="104"/>
      <c r="S80" s="104"/>
      <c r="T80" s="104"/>
      <c r="U80" s="104"/>
      <c r="V80" s="104"/>
      <c r="W80" s="104"/>
      <c r="X80" s="94">
        <v>4.1010252798076602E-2</v>
      </c>
      <c r="Y80" s="94"/>
      <c r="Z80" s="94"/>
      <c r="AA80" s="94"/>
      <c r="AB80" s="94"/>
      <c r="AC80" s="94"/>
      <c r="AD80" s="94"/>
      <c r="AE80" s="94"/>
      <c r="AF80" s="94"/>
      <c r="AG80" s="94"/>
      <c r="AH80" s="94"/>
      <c r="AI80" s="93">
        <v>899</v>
      </c>
      <c r="AJ80" s="93"/>
      <c r="AK80" s="93"/>
      <c r="AL80" s="93"/>
      <c r="AM80" s="93"/>
      <c r="AN80" s="93"/>
      <c r="AO80" s="94">
        <v>2.8075325567596301E-2</v>
      </c>
      <c r="AP80" s="94"/>
      <c r="AQ80" s="94"/>
      <c r="AR80" s="94"/>
      <c r="AS80" s="94"/>
      <c r="AT80" s="94"/>
      <c r="AU80" s="94"/>
    </row>
    <row r="81" spans="2:47" s="1" customFormat="1" ht="10.65" customHeight="1" x14ac:dyDescent="0.15">
      <c r="B81" s="91" t="s">
        <v>1123</v>
      </c>
      <c r="C81" s="91"/>
      <c r="D81" s="91"/>
      <c r="E81" s="91"/>
      <c r="F81" s="91"/>
      <c r="G81" s="91"/>
      <c r="H81" s="91"/>
      <c r="I81" s="91"/>
      <c r="J81" s="91"/>
      <c r="K81" s="91"/>
      <c r="L81" s="91"/>
      <c r="M81" s="104">
        <v>129688208.23</v>
      </c>
      <c r="N81" s="104"/>
      <c r="O81" s="104"/>
      <c r="P81" s="104"/>
      <c r="Q81" s="104"/>
      <c r="R81" s="104"/>
      <c r="S81" s="104"/>
      <c r="T81" s="104"/>
      <c r="U81" s="104"/>
      <c r="V81" s="104"/>
      <c r="W81" s="104"/>
      <c r="X81" s="94">
        <v>5.6093084197413601E-2</v>
      </c>
      <c r="Y81" s="94"/>
      <c r="Z81" s="94"/>
      <c r="AA81" s="94"/>
      <c r="AB81" s="94"/>
      <c r="AC81" s="94"/>
      <c r="AD81" s="94"/>
      <c r="AE81" s="94"/>
      <c r="AF81" s="94"/>
      <c r="AG81" s="94"/>
      <c r="AH81" s="94"/>
      <c r="AI81" s="93">
        <v>1003</v>
      </c>
      <c r="AJ81" s="93"/>
      <c r="AK81" s="93"/>
      <c r="AL81" s="93"/>
      <c r="AM81" s="93"/>
      <c r="AN81" s="93"/>
      <c r="AO81" s="94">
        <v>3.1323194153836498E-2</v>
      </c>
      <c r="AP81" s="94"/>
      <c r="AQ81" s="94"/>
      <c r="AR81" s="94"/>
      <c r="AS81" s="94"/>
      <c r="AT81" s="94"/>
      <c r="AU81" s="94"/>
    </row>
    <row r="82" spans="2:47" s="1" customFormat="1" ht="10.65" customHeight="1" x14ac:dyDescent="0.15">
      <c r="B82" s="91" t="s">
        <v>1124</v>
      </c>
      <c r="C82" s="91"/>
      <c r="D82" s="91"/>
      <c r="E82" s="91"/>
      <c r="F82" s="91"/>
      <c r="G82" s="91"/>
      <c r="H82" s="91"/>
      <c r="I82" s="91"/>
      <c r="J82" s="91"/>
      <c r="K82" s="91"/>
      <c r="L82" s="91"/>
      <c r="M82" s="104">
        <v>161343972.41</v>
      </c>
      <c r="N82" s="104"/>
      <c r="O82" s="104"/>
      <c r="P82" s="104"/>
      <c r="Q82" s="104"/>
      <c r="R82" s="104"/>
      <c r="S82" s="104"/>
      <c r="T82" s="104"/>
      <c r="U82" s="104"/>
      <c r="V82" s="104"/>
      <c r="W82" s="104"/>
      <c r="X82" s="94">
        <v>6.9784918402826496E-2</v>
      </c>
      <c r="Y82" s="94"/>
      <c r="Z82" s="94"/>
      <c r="AA82" s="94"/>
      <c r="AB82" s="94"/>
      <c r="AC82" s="94"/>
      <c r="AD82" s="94"/>
      <c r="AE82" s="94"/>
      <c r="AF82" s="94"/>
      <c r="AG82" s="94"/>
      <c r="AH82" s="94"/>
      <c r="AI82" s="93">
        <v>1148</v>
      </c>
      <c r="AJ82" s="93"/>
      <c r="AK82" s="93"/>
      <c r="AL82" s="93"/>
      <c r="AM82" s="93"/>
      <c r="AN82" s="93"/>
      <c r="AO82" s="94">
        <v>3.5851472471190797E-2</v>
      </c>
      <c r="AP82" s="94"/>
      <c r="AQ82" s="94"/>
      <c r="AR82" s="94"/>
      <c r="AS82" s="94"/>
      <c r="AT82" s="94"/>
      <c r="AU82" s="94"/>
    </row>
    <row r="83" spans="2:47" s="1" customFormat="1" ht="10.65" customHeight="1" x14ac:dyDescent="0.15">
      <c r="B83" s="91" t="s">
        <v>1125</v>
      </c>
      <c r="C83" s="91"/>
      <c r="D83" s="91"/>
      <c r="E83" s="91"/>
      <c r="F83" s="91"/>
      <c r="G83" s="91"/>
      <c r="H83" s="91"/>
      <c r="I83" s="91"/>
      <c r="J83" s="91"/>
      <c r="K83" s="91"/>
      <c r="L83" s="91"/>
      <c r="M83" s="104">
        <v>131958243.51000001</v>
      </c>
      <c r="N83" s="104"/>
      <c r="O83" s="104"/>
      <c r="P83" s="104"/>
      <c r="Q83" s="104"/>
      <c r="R83" s="104"/>
      <c r="S83" s="104"/>
      <c r="T83" s="104"/>
      <c r="U83" s="104"/>
      <c r="V83" s="104"/>
      <c r="W83" s="104"/>
      <c r="X83" s="94">
        <v>5.7074925814550599E-2</v>
      </c>
      <c r="Y83" s="94"/>
      <c r="Z83" s="94"/>
      <c r="AA83" s="94"/>
      <c r="AB83" s="94"/>
      <c r="AC83" s="94"/>
      <c r="AD83" s="94"/>
      <c r="AE83" s="94"/>
      <c r="AF83" s="94"/>
      <c r="AG83" s="94"/>
      <c r="AH83" s="94"/>
      <c r="AI83" s="93">
        <v>895</v>
      </c>
      <c r="AJ83" s="93"/>
      <c r="AK83" s="93"/>
      <c r="AL83" s="93"/>
      <c r="AM83" s="93"/>
      <c r="AN83" s="93"/>
      <c r="AO83" s="94">
        <v>2.79504075450486E-2</v>
      </c>
      <c r="AP83" s="94"/>
      <c r="AQ83" s="94"/>
      <c r="AR83" s="94"/>
      <c r="AS83" s="94"/>
      <c r="AT83" s="94"/>
      <c r="AU83" s="94"/>
    </row>
    <row r="84" spans="2:47" s="1" customFormat="1" ht="10.65" customHeight="1" x14ac:dyDescent="0.15">
      <c r="B84" s="91" t="s">
        <v>1126</v>
      </c>
      <c r="C84" s="91"/>
      <c r="D84" s="91"/>
      <c r="E84" s="91"/>
      <c r="F84" s="91"/>
      <c r="G84" s="91"/>
      <c r="H84" s="91"/>
      <c r="I84" s="91"/>
      <c r="J84" s="91"/>
      <c r="K84" s="91"/>
      <c r="L84" s="91"/>
      <c r="M84" s="104">
        <v>144743582.11000001</v>
      </c>
      <c r="N84" s="104"/>
      <c r="O84" s="104"/>
      <c r="P84" s="104"/>
      <c r="Q84" s="104"/>
      <c r="R84" s="104"/>
      <c r="S84" s="104"/>
      <c r="T84" s="104"/>
      <c r="U84" s="104"/>
      <c r="V84" s="104"/>
      <c r="W84" s="104"/>
      <c r="X84" s="94">
        <v>6.2604874021640902E-2</v>
      </c>
      <c r="Y84" s="94"/>
      <c r="Z84" s="94"/>
      <c r="AA84" s="94"/>
      <c r="AB84" s="94"/>
      <c r="AC84" s="94"/>
      <c r="AD84" s="94"/>
      <c r="AE84" s="94"/>
      <c r="AF84" s="94"/>
      <c r="AG84" s="94"/>
      <c r="AH84" s="94"/>
      <c r="AI84" s="93">
        <v>844</v>
      </c>
      <c r="AJ84" s="93"/>
      <c r="AK84" s="93"/>
      <c r="AL84" s="93"/>
      <c r="AM84" s="93"/>
      <c r="AN84" s="93"/>
      <c r="AO84" s="94">
        <v>2.6357702757565299E-2</v>
      </c>
      <c r="AP84" s="94"/>
      <c r="AQ84" s="94"/>
      <c r="AR84" s="94"/>
      <c r="AS84" s="94"/>
      <c r="AT84" s="94"/>
      <c r="AU84" s="94"/>
    </row>
    <row r="85" spans="2:47" s="1" customFormat="1" ht="10.65" customHeight="1" x14ac:dyDescent="0.15">
      <c r="B85" s="91" t="s">
        <v>1127</v>
      </c>
      <c r="C85" s="91"/>
      <c r="D85" s="91"/>
      <c r="E85" s="91"/>
      <c r="F85" s="91"/>
      <c r="G85" s="91"/>
      <c r="H85" s="91"/>
      <c r="I85" s="91"/>
      <c r="J85" s="91"/>
      <c r="K85" s="91"/>
      <c r="L85" s="91"/>
      <c r="M85" s="104">
        <v>106011201.41</v>
      </c>
      <c r="N85" s="104"/>
      <c r="O85" s="104"/>
      <c r="P85" s="104"/>
      <c r="Q85" s="104"/>
      <c r="R85" s="104"/>
      <c r="S85" s="104"/>
      <c r="T85" s="104"/>
      <c r="U85" s="104"/>
      <c r="V85" s="104"/>
      <c r="W85" s="104"/>
      <c r="X85" s="94">
        <v>4.5852243066031799E-2</v>
      </c>
      <c r="Y85" s="94"/>
      <c r="Z85" s="94"/>
      <c r="AA85" s="94"/>
      <c r="AB85" s="94"/>
      <c r="AC85" s="94"/>
      <c r="AD85" s="94"/>
      <c r="AE85" s="94"/>
      <c r="AF85" s="94"/>
      <c r="AG85" s="94"/>
      <c r="AH85" s="94"/>
      <c r="AI85" s="93">
        <v>584</v>
      </c>
      <c r="AJ85" s="93"/>
      <c r="AK85" s="93"/>
      <c r="AL85" s="93"/>
      <c r="AM85" s="93"/>
      <c r="AN85" s="93"/>
      <c r="AO85" s="94">
        <v>1.82380312919646E-2</v>
      </c>
      <c r="AP85" s="94"/>
      <c r="AQ85" s="94"/>
      <c r="AR85" s="94"/>
      <c r="AS85" s="94"/>
      <c r="AT85" s="94"/>
      <c r="AU85" s="94"/>
    </row>
    <row r="86" spans="2:47" s="1" customFormat="1" ht="10.65" customHeight="1" x14ac:dyDescent="0.15">
      <c r="B86" s="91" t="s">
        <v>1129</v>
      </c>
      <c r="C86" s="91"/>
      <c r="D86" s="91"/>
      <c r="E86" s="91"/>
      <c r="F86" s="91"/>
      <c r="G86" s="91"/>
      <c r="H86" s="91"/>
      <c r="I86" s="91"/>
      <c r="J86" s="91"/>
      <c r="K86" s="91"/>
      <c r="L86" s="91"/>
      <c r="M86" s="104">
        <v>45269592.420000002</v>
      </c>
      <c r="N86" s="104"/>
      <c r="O86" s="104"/>
      <c r="P86" s="104"/>
      <c r="Q86" s="104"/>
      <c r="R86" s="104"/>
      <c r="S86" s="104"/>
      <c r="T86" s="104"/>
      <c r="U86" s="104"/>
      <c r="V86" s="104"/>
      <c r="W86" s="104"/>
      <c r="X86" s="94">
        <v>1.9580122926012099E-2</v>
      </c>
      <c r="Y86" s="94"/>
      <c r="Z86" s="94"/>
      <c r="AA86" s="94"/>
      <c r="AB86" s="94"/>
      <c r="AC86" s="94"/>
      <c r="AD86" s="94"/>
      <c r="AE86" s="94"/>
      <c r="AF86" s="94"/>
      <c r="AG86" s="94"/>
      <c r="AH86" s="94"/>
      <c r="AI86" s="93">
        <v>251</v>
      </c>
      <c r="AJ86" s="93"/>
      <c r="AK86" s="93"/>
      <c r="AL86" s="93"/>
      <c r="AM86" s="93"/>
      <c r="AN86" s="93"/>
      <c r="AO86" s="94">
        <v>7.8386059148683705E-3</v>
      </c>
      <c r="AP86" s="94"/>
      <c r="AQ86" s="94"/>
      <c r="AR86" s="94"/>
      <c r="AS86" s="94"/>
      <c r="AT86" s="94"/>
      <c r="AU86" s="94"/>
    </row>
    <row r="87" spans="2:47" s="1" customFormat="1" ht="10.65" customHeight="1" x14ac:dyDescent="0.15">
      <c r="B87" s="91" t="s">
        <v>1130</v>
      </c>
      <c r="C87" s="91"/>
      <c r="D87" s="91"/>
      <c r="E87" s="91"/>
      <c r="F87" s="91"/>
      <c r="G87" s="91"/>
      <c r="H87" s="91"/>
      <c r="I87" s="91"/>
      <c r="J87" s="91"/>
      <c r="K87" s="91"/>
      <c r="L87" s="91"/>
      <c r="M87" s="104">
        <v>4142353.81</v>
      </c>
      <c r="N87" s="104"/>
      <c r="O87" s="104"/>
      <c r="P87" s="104"/>
      <c r="Q87" s="104"/>
      <c r="R87" s="104"/>
      <c r="S87" s="104"/>
      <c r="T87" s="104"/>
      <c r="U87" s="104"/>
      <c r="V87" s="104"/>
      <c r="W87" s="104"/>
      <c r="X87" s="94">
        <v>1.79166174173465E-3</v>
      </c>
      <c r="Y87" s="94"/>
      <c r="Z87" s="94"/>
      <c r="AA87" s="94"/>
      <c r="AB87" s="94"/>
      <c r="AC87" s="94"/>
      <c r="AD87" s="94"/>
      <c r="AE87" s="94"/>
      <c r="AF87" s="94"/>
      <c r="AG87" s="94"/>
      <c r="AH87" s="94"/>
      <c r="AI87" s="93">
        <v>25</v>
      </c>
      <c r="AJ87" s="93"/>
      <c r="AK87" s="93"/>
      <c r="AL87" s="93"/>
      <c r="AM87" s="93"/>
      <c r="AN87" s="93"/>
      <c r="AO87" s="94">
        <v>7.8073764092314397E-4</v>
      </c>
      <c r="AP87" s="94"/>
      <c r="AQ87" s="94"/>
      <c r="AR87" s="94"/>
      <c r="AS87" s="94"/>
      <c r="AT87" s="94"/>
      <c r="AU87" s="94"/>
    </row>
    <row r="88" spans="2:47" s="1" customFormat="1" ht="10.65" customHeight="1" x14ac:dyDescent="0.15">
      <c r="B88" s="91" t="s">
        <v>1131</v>
      </c>
      <c r="C88" s="91"/>
      <c r="D88" s="91"/>
      <c r="E88" s="91"/>
      <c r="F88" s="91"/>
      <c r="G88" s="91"/>
      <c r="H88" s="91"/>
      <c r="I88" s="91"/>
      <c r="J88" s="91"/>
      <c r="K88" s="91"/>
      <c r="L88" s="91"/>
      <c r="M88" s="104">
        <v>27595320.960000001</v>
      </c>
      <c r="N88" s="104"/>
      <c r="O88" s="104"/>
      <c r="P88" s="104"/>
      <c r="Q88" s="104"/>
      <c r="R88" s="104"/>
      <c r="S88" s="104"/>
      <c r="T88" s="104"/>
      <c r="U88" s="104"/>
      <c r="V88" s="104"/>
      <c r="W88" s="104"/>
      <c r="X88" s="94">
        <v>1.19356006470438E-2</v>
      </c>
      <c r="Y88" s="94"/>
      <c r="Z88" s="94"/>
      <c r="AA88" s="94"/>
      <c r="AB88" s="94"/>
      <c r="AC88" s="94"/>
      <c r="AD88" s="94"/>
      <c r="AE88" s="94"/>
      <c r="AF88" s="94"/>
      <c r="AG88" s="94"/>
      <c r="AH88" s="94"/>
      <c r="AI88" s="93">
        <v>178</v>
      </c>
      <c r="AJ88" s="93"/>
      <c r="AK88" s="93"/>
      <c r="AL88" s="93"/>
      <c r="AM88" s="93"/>
      <c r="AN88" s="93"/>
      <c r="AO88" s="94">
        <v>5.5588520033727903E-3</v>
      </c>
      <c r="AP88" s="94"/>
      <c r="AQ88" s="94"/>
      <c r="AR88" s="94"/>
      <c r="AS88" s="94"/>
      <c r="AT88" s="94"/>
      <c r="AU88" s="94"/>
    </row>
    <row r="89" spans="2:47" s="1" customFormat="1" ht="10.65" customHeight="1" x14ac:dyDescent="0.15">
      <c r="B89" s="91" t="s">
        <v>1132</v>
      </c>
      <c r="C89" s="91"/>
      <c r="D89" s="91"/>
      <c r="E89" s="91"/>
      <c r="F89" s="91"/>
      <c r="G89" s="91"/>
      <c r="H89" s="91"/>
      <c r="I89" s="91"/>
      <c r="J89" s="91"/>
      <c r="K89" s="91"/>
      <c r="L89" s="91"/>
      <c r="M89" s="104">
        <v>2746051.7</v>
      </c>
      <c r="N89" s="104"/>
      <c r="O89" s="104"/>
      <c r="P89" s="104"/>
      <c r="Q89" s="104"/>
      <c r="R89" s="104"/>
      <c r="S89" s="104"/>
      <c r="T89" s="104"/>
      <c r="U89" s="104"/>
      <c r="V89" s="104"/>
      <c r="W89" s="104"/>
      <c r="X89" s="94">
        <v>1.18772948844642E-3</v>
      </c>
      <c r="Y89" s="94"/>
      <c r="Z89" s="94"/>
      <c r="AA89" s="94"/>
      <c r="AB89" s="94"/>
      <c r="AC89" s="94"/>
      <c r="AD89" s="94"/>
      <c r="AE89" s="94"/>
      <c r="AF89" s="94"/>
      <c r="AG89" s="94"/>
      <c r="AH89" s="94"/>
      <c r="AI89" s="93">
        <v>15</v>
      </c>
      <c r="AJ89" s="93"/>
      <c r="AK89" s="93"/>
      <c r="AL89" s="93"/>
      <c r="AM89" s="93"/>
      <c r="AN89" s="93"/>
      <c r="AO89" s="94">
        <v>4.6844258455388702E-4</v>
      </c>
      <c r="AP89" s="94"/>
      <c r="AQ89" s="94"/>
      <c r="AR89" s="94"/>
      <c r="AS89" s="94"/>
      <c r="AT89" s="94"/>
      <c r="AU89" s="94"/>
    </row>
    <row r="90" spans="2:47" s="1" customFormat="1" ht="10.65" customHeight="1" x14ac:dyDescent="0.15">
      <c r="B90" s="91" t="s">
        <v>1133</v>
      </c>
      <c r="C90" s="91"/>
      <c r="D90" s="91"/>
      <c r="E90" s="91"/>
      <c r="F90" s="91"/>
      <c r="G90" s="91"/>
      <c r="H90" s="91"/>
      <c r="I90" s="91"/>
      <c r="J90" s="91"/>
      <c r="K90" s="91"/>
      <c r="L90" s="91"/>
      <c r="M90" s="104">
        <v>4886791.07</v>
      </c>
      <c r="N90" s="104"/>
      <c r="O90" s="104"/>
      <c r="P90" s="104"/>
      <c r="Q90" s="104"/>
      <c r="R90" s="104"/>
      <c r="S90" s="104"/>
      <c r="T90" s="104"/>
      <c r="U90" s="104"/>
      <c r="V90" s="104"/>
      <c r="W90" s="104"/>
      <c r="X90" s="94">
        <v>2.1136476992460302E-3</v>
      </c>
      <c r="Y90" s="94"/>
      <c r="Z90" s="94"/>
      <c r="AA90" s="94"/>
      <c r="AB90" s="94"/>
      <c r="AC90" s="94"/>
      <c r="AD90" s="94"/>
      <c r="AE90" s="94"/>
      <c r="AF90" s="94"/>
      <c r="AG90" s="94"/>
      <c r="AH90" s="94"/>
      <c r="AI90" s="93">
        <v>20</v>
      </c>
      <c r="AJ90" s="93"/>
      <c r="AK90" s="93"/>
      <c r="AL90" s="93"/>
      <c r="AM90" s="93"/>
      <c r="AN90" s="93"/>
      <c r="AO90" s="94">
        <v>6.2459011273851498E-4</v>
      </c>
      <c r="AP90" s="94"/>
      <c r="AQ90" s="94"/>
      <c r="AR90" s="94"/>
      <c r="AS90" s="94"/>
      <c r="AT90" s="94"/>
      <c r="AU90" s="94"/>
    </row>
    <row r="91" spans="2:47" s="1" customFormat="1" ht="10.65" customHeight="1" x14ac:dyDescent="0.15">
      <c r="B91" s="91" t="s">
        <v>1134</v>
      </c>
      <c r="C91" s="91"/>
      <c r="D91" s="91"/>
      <c r="E91" s="91"/>
      <c r="F91" s="91"/>
      <c r="G91" s="91"/>
      <c r="H91" s="91"/>
      <c r="I91" s="91"/>
      <c r="J91" s="91"/>
      <c r="K91" s="91"/>
      <c r="L91" s="91"/>
      <c r="M91" s="104">
        <v>2387063.29</v>
      </c>
      <c r="N91" s="104"/>
      <c r="O91" s="104"/>
      <c r="P91" s="104"/>
      <c r="Q91" s="104"/>
      <c r="R91" s="104"/>
      <c r="S91" s="104"/>
      <c r="T91" s="104"/>
      <c r="U91" s="104"/>
      <c r="V91" s="104"/>
      <c r="W91" s="104"/>
      <c r="X91" s="94">
        <v>1.03245887916857E-3</v>
      </c>
      <c r="Y91" s="94"/>
      <c r="Z91" s="94"/>
      <c r="AA91" s="94"/>
      <c r="AB91" s="94"/>
      <c r="AC91" s="94"/>
      <c r="AD91" s="94"/>
      <c r="AE91" s="94"/>
      <c r="AF91" s="94"/>
      <c r="AG91" s="94"/>
      <c r="AH91" s="94"/>
      <c r="AI91" s="93">
        <v>8</v>
      </c>
      <c r="AJ91" s="93"/>
      <c r="AK91" s="93"/>
      <c r="AL91" s="93"/>
      <c r="AM91" s="93"/>
      <c r="AN91" s="93"/>
      <c r="AO91" s="94">
        <v>2.49836045095406E-4</v>
      </c>
      <c r="AP91" s="94"/>
      <c r="AQ91" s="94"/>
      <c r="AR91" s="94"/>
      <c r="AS91" s="94"/>
      <c r="AT91" s="94"/>
      <c r="AU91" s="94"/>
    </row>
    <row r="92" spans="2:47" s="1" customFormat="1" ht="13.35" customHeight="1" x14ac:dyDescent="0.15">
      <c r="B92" s="100"/>
      <c r="C92" s="100"/>
      <c r="D92" s="100"/>
      <c r="E92" s="100"/>
      <c r="F92" s="100"/>
      <c r="G92" s="100"/>
      <c r="H92" s="100"/>
      <c r="I92" s="100"/>
      <c r="J92" s="100"/>
      <c r="K92" s="100"/>
      <c r="L92" s="100"/>
      <c r="M92" s="105">
        <v>2312017784.1100001</v>
      </c>
      <c r="N92" s="105"/>
      <c r="O92" s="105"/>
      <c r="P92" s="105"/>
      <c r="Q92" s="105"/>
      <c r="R92" s="105"/>
      <c r="S92" s="105"/>
      <c r="T92" s="105"/>
      <c r="U92" s="105"/>
      <c r="V92" s="105"/>
      <c r="W92" s="105"/>
      <c r="X92" s="96">
        <v>1</v>
      </c>
      <c r="Y92" s="96"/>
      <c r="Z92" s="96"/>
      <c r="AA92" s="96"/>
      <c r="AB92" s="96"/>
      <c r="AC92" s="96"/>
      <c r="AD92" s="96"/>
      <c r="AE92" s="96"/>
      <c r="AF92" s="96"/>
      <c r="AG92" s="96"/>
      <c r="AH92" s="96"/>
      <c r="AI92" s="95">
        <v>32021</v>
      </c>
      <c r="AJ92" s="95"/>
      <c r="AK92" s="95"/>
      <c r="AL92" s="95"/>
      <c r="AM92" s="95"/>
      <c r="AN92" s="95"/>
      <c r="AO92" s="96">
        <v>1</v>
      </c>
      <c r="AP92" s="96"/>
      <c r="AQ92" s="96"/>
      <c r="AR92" s="96"/>
      <c r="AS92" s="96"/>
      <c r="AT92" s="96"/>
      <c r="AU92" s="96"/>
    </row>
    <row r="93" spans="2:47" s="1" customFormat="1" ht="9" customHeight="1" x14ac:dyDescent="0.15"/>
    <row r="94" spans="2:47" s="1" customFormat="1" ht="19.2" customHeight="1" x14ac:dyDescent="0.15">
      <c r="B94" s="83" t="s">
        <v>1218</v>
      </c>
      <c r="C94" s="83"/>
      <c r="D94" s="83"/>
      <c r="E94" s="83"/>
      <c r="F94" s="83"/>
      <c r="G94" s="83"/>
      <c r="H94" s="83"/>
      <c r="I94" s="83"/>
      <c r="J94" s="83"/>
      <c r="K94" s="83"/>
      <c r="L94" s="83"/>
      <c r="M94" s="83"/>
      <c r="N94" s="83"/>
      <c r="O94" s="83"/>
      <c r="P94" s="83"/>
      <c r="Q94" s="83"/>
      <c r="R94" s="83"/>
      <c r="S94" s="83"/>
      <c r="T94" s="83"/>
      <c r="U94" s="83"/>
      <c r="V94" s="83"/>
      <c r="W94" s="83"/>
      <c r="X94" s="83"/>
      <c r="Y94" s="83"/>
      <c r="Z94" s="83"/>
      <c r="AA94" s="83"/>
      <c r="AB94" s="83"/>
      <c r="AC94" s="83"/>
      <c r="AD94" s="83"/>
      <c r="AE94" s="83"/>
      <c r="AF94" s="83"/>
      <c r="AG94" s="83"/>
      <c r="AH94" s="83"/>
      <c r="AI94" s="83"/>
      <c r="AJ94" s="83"/>
      <c r="AK94" s="83"/>
      <c r="AL94" s="83"/>
      <c r="AM94" s="83"/>
      <c r="AN94" s="83"/>
      <c r="AO94" s="83"/>
      <c r="AP94" s="83"/>
      <c r="AQ94" s="83"/>
      <c r="AR94" s="83"/>
      <c r="AS94" s="83"/>
      <c r="AT94" s="83"/>
      <c r="AU94" s="83"/>
    </row>
    <row r="95" spans="2:47" s="1" customFormat="1" ht="9" customHeight="1" x14ac:dyDescent="0.15"/>
    <row r="96" spans="2:47" s="1" customFormat="1" ht="12.75" customHeight="1" x14ac:dyDescent="0.15">
      <c r="B96" s="77" t="s">
        <v>1103</v>
      </c>
      <c r="C96" s="77"/>
      <c r="D96" s="77"/>
      <c r="E96" s="77"/>
      <c r="F96" s="77"/>
      <c r="G96" s="77"/>
      <c r="H96" s="77"/>
      <c r="I96" s="77"/>
      <c r="J96" s="77"/>
      <c r="K96" s="77" t="s">
        <v>1100</v>
      </c>
      <c r="L96" s="77"/>
      <c r="M96" s="77"/>
      <c r="N96" s="77"/>
      <c r="O96" s="77"/>
      <c r="P96" s="77"/>
      <c r="Q96" s="77"/>
      <c r="R96" s="77"/>
      <c r="S96" s="77"/>
      <c r="T96" s="77"/>
      <c r="U96" s="77"/>
      <c r="V96" s="77"/>
      <c r="W96" s="77" t="s">
        <v>1101</v>
      </c>
      <c r="X96" s="77"/>
      <c r="Y96" s="77"/>
      <c r="Z96" s="77"/>
      <c r="AA96" s="77"/>
      <c r="AB96" s="77"/>
      <c r="AC96" s="77"/>
      <c r="AD96" s="77"/>
      <c r="AE96" s="77"/>
      <c r="AF96" s="77"/>
      <c r="AG96" s="77"/>
      <c r="AH96" s="77" t="s">
        <v>1102</v>
      </c>
      <c r="AI96" s="77"/>
      <c r="AJ96" s="77"/>
      <c r="AK96" s="77"/>
      <c r="AL96" s="77"/>
      <c r="AM96" s="77"/>
      <c r="AN96" s="77"/>
      <c r="AO96" s="77" t="s">
        <v>1101</v>
      </c>
      <c r="AP96" s="77"/>
      <c r="AQ96" s="77"/>
      <c r="AR96" s="77"/>
      <c r="AS96" s="77"/>
      <c r="AT96" s="77"/>
    </row>
    <row r="97" spans="2:46" s="1" customFormat="1" ht="10.65" customHeight="1" x14ac:dyDescent="0.15">
      <c r="B97" s="91" t="s">
        <v>1104</v>
      </c>
      <c r="C97" s="91"/>
      <c r="D97" s="91"/>
      <c r="E97" s="91"/>
      <c r="F97" s="91"/>
      <c r="G97" s="91"/>
      <c r="H97" s="91"/>
      <c r="I97" s="91"/>
      <c r="J97" s="91"/>
      <c r="K97" s="104">
        <v>160000</v>
      </c>
      <c r="L97" s="104"/>
      <c r="M97" s="104"/>
      <c r="N97" s="104"/>
      <c r="O97" s="104"/>
      <c r="P97" s="104"/>
      <c r="Q97" s="104"/>
      <c r="R97" s="104"/>
      <c r="S97" s="104"/>
      <c r="T97" s="104"/>
      <c r="U97" s="104"/>
      <c r="V97" s="104"/>
      <c r="W97" s="94">
        <v>6.9203619928724397E-5</v>
      </c>
      <c r="X97" s="94"/>
      <c r="Y97" s="94"/>
      <c r="Z97" s="94"/>
      <c r="AA97" s="94"/>
      <c r="AB97" s="94"/>
      <c r="AC97" s="94"/>
      <c r="AD97" s="94"/>
      <c r="AE97" s="94"/>
      <c r="AF97" s="94"/>
      <c r="AG97" s="94"/>
      <c r="AH97" s="93">
        <v>2</v>
      </c>
      <c r="AI97" s="93"/>
      <c r="AJ97" s="93"/>
      <c r="AK97" s="93"/>
      <c r="AL97" s="93"/>
      <c r="AM97" s="93"/>
      <c r="AN97" s="93"/>
      <c r="AO97" s="94">
        <v>6.2459011273851501E-5</v>
      </c>
      <c r="AP97" s="94"/>
      <c r="AQ97" s="94"/>
      <c r="AR97" s="94"/>
      <c r="AS97" s="94"/>
      <c r="AT97" s="94"/>
    </row>
    <row r="98" spans="2:46" s="1" customFormat="1" ht="10.65" customHeight="1" x14ac:dyDescent="0.15">
      <c r="B98" s="91" t="s">
        <v>1105</v>
      </c>
      <c r="C98" s="91"/>
      <c r="D98" s="91"/>
      <c r="E98" s="91"/>
      <c r="F98" s="91"/>
      <c r="G98" s="91"/>
      <c r="H98" s="91"/>
      <c r="I98" s="91"/>
      <c r="J98" s="91"/>
      <c r="K98" s="104">
        <v>3617592</v>
      </c>
      <c r="L98" s="104"/>
      <c r="M98" s="104"/>
      <c r="N98" s="104"/>
      <c r="O98" s="104"/>
      <c r="P98" s="104"/>
      <c r="Q98" s="104"/>
      <c r="R98" s="104"/>
      <c r="S98" s="104"/>
      <c r="T98" s="104"/>
      <c r="U98" s="104"/>
      <c r="V98" s="104"/>
      <c r="W98" s="94">
        <v>1.5646903864074599E-3</v>
      </c>
      <c r="X98" s="94"/>
      <c r="Y98" s="94"/>
      <c r="Z98" s="94"/>
      <c r="AA98" s="94"/>
      <c r="AB98" s="94"/>
      <c r="AC98" s="94"/>
      <c r="AD98" s="94"/>
      <c r="AE98" s="94"/>
      <c r="AF98" s="94"/>
      <c r="AG98" s="94"/>
      <c r="AH98" s="93">
        <v>22</v>
      </c>
      <c r="AI98" s="93"/>
      <c r="AJ98" s="93"/>
      <c r="AK98" s="93"/>
      <c r="AL98" s="93"/>
      <c r="AM98" s="93"/>
      <c r="AN98" s="93"/>
      <c r="AO98" s="94">
        <v>6.8704912401236701E-4</v>
      </c>
      <c r="AP98" s="94"/>
      <c r="AQ98" s="94"/>
      <c r="AR98" s="94"/>
      <c r="AS98" s="94"/>
      <c r="AT98" s="94"/>
    </row>
    <row r="99" spans="2:46" s="1" customFormat="1" ht="10.65" customHeight="1" x14ac:dyDescent="0.15">
      <c r="B99" s="91" t="s">
        <v>1106</v>
      </c>
      <c r="C99" s="91"/>
      <c r="D99" s="91"/>
      <c r="E99" s="91"/>
      <c r="F99" s="91"/>
      <c r="G99" s="91"/>
      <c r="H99" s="91"/>
      <c r="I99" s="91"/>
      <c r="J99" s="91"/>
      <c r="K99" s="104">
        <v>2069380</v>
      </c>
      <c r="L99" s="104"/>
      <c r="M99" s="104"/>
      <c r="N99" s="104"/>
      <c r="O99" s="104"/>
      <c r="P99" s="104"/>
      <c r="Q99" s="104"/>
      <c r="R99" s="104"/>
      <c r="S99" s="104"/>
      <c r="T99" s="104"/>
      <c r="U99" s="104"/>
      <c r="V99" s="104"/>
      <c r="W99" s="94">
        <v>8.9505366880064804E-4</v>
      </c>
      <c r="X99" s="94"/>
      <c r="Y99" s="94"/>
      <c r="Z99" s="94"/>
      <c r="AA99" s="94"/>
      <c r="AB99" s="94"/>
      <c r="AC99" s="94"/>
      <c r="AD99" s="94"/>
      <c r="AE99" s="94"/>
      <c r="AF99" s="94"/>
      <c r="AG99" s="94"/>
      <c r="AH99" s="93">
        <v>23</v>
      </c>
      <c r="AI99" s="93"/>
      <c r="AJ99" s="93"/>
      <c r="AK99" s="93"/>
      <c r="AL99" s="93"/>
      <c r="AM99" s="93"/>
      <c r="AN99" s="93"/>
      <c r="AO99" s="94">
        <v>7.1827862964929303E-4</v>
      </c>
      <c r="AP99" s="94"/>
      <c r="AQ99" s="94"/>
      <c r="AR99" s="94"/>
      <c r="AS99" s="94"/>
      <c r="AT99" s="94"/>
    </row>
    <row r="100" spans="2:46" s="1" customFormat="1" ht="10.65" customHeight="1" x14ac:dyDescent="0.15">
      <c r="B100" s="91" t="s">
        <v>1107</v>
      </c>
      <c r="C100" s="91"/>
      <c r="D100" s="91"/>
      <c r="E100" s="91"/>
      <c r="F100" s="91"/>
      <c r="G100" s="91"/>
      <c r="H100" s="91"/>
      <c r="I100" s="91"/>
      <c r="J100" s="91"/>
      <c r="K100" s="104">
        <v>2104747.9500000002</v>
      </c>
      <c r="L100" s="104"/>
      <c r="M100" s="104"/>
      <c r="N100" s="104"/>
      <c r="O100" s="104"/>
      <c r="P100" s="104"/>
      <c r="Q100" s="104"/>
      <c r="R100" s="104"/>
      <c r="S100" s="104"/>
      <c r="T100" s="104"/>
      <c r="U100" s="104"/>
      <c r="V100" s="104"/>
      <c r="W100" s="94">
        <v>9.1035110735976105E-4</v>
      </c>
      <c r="X100" s="94"/>
      <c r="Y100" s="94"/>
      <c r="Z100" s="94"/>
      <c r="AA100" s="94"/>
      <c r="AB100" s="94"/>
      <c r="AC100" s="94"/>
      <c r="AD100" s="94"/>
      <c r="AE100" s="94"/>
      <c r="AF100" s="94"/>
      <c r="AG100" s="94"/>
      <c r="AH100" s="93">
        <v>26</v>
      </c>
      <c r="AI100" s="93"/>
      <c r="AJ100" s="93"/>
      <c r="AK100" s="93"/>
      <c r="AL100" s="93"/>
      <c r="AM100" s="93"/>
      <c r="AN100" s="93"/>
      <c r="AO100" s="94">
        <v>8.1196714656006999E-4</v>
      </c>
      <c r="AP100" s="94"/>
      <c r="AQ100" s="94"/>
      <c r="AR100" s="94"/>
      <c r="AS100" s="94"/>
      <c r="AT100" s="94"/>
    </row>
    <row r="101" spans="2:46" s="1" customFormat="1" ht="10.65" customHeight="1" x14ac:dyDescent="0.15">
      <c r="B101" s="91" t="s">
        <v>1108</v>
      </c>
      <c r="C101" s="91"/>
      <c r="D101" s="91"/>
      <c r="E101" s="91"/>
      <c r="F101" s="91"/>
      <c r="G101" s="91"/>
      <c r="H101" s="91"/>
      <c r="I101" s="91"/>
      <c r="J101" s="91"/>
      <c r="K101" s="104">
        <v>12335718.539999999</v>
      </c>
      <c r="L101" s="104"/>
      <c r="M101" s="104"/>
      <c r="N101" s="104"/>
      <c r="O101" s="104"/>
      <c r="P101" s="104"/>
      <c r="Q101" s="104"/>
      <c r="R101" s="104"/>
      <c r="S101" s="104"/>
      <c r="T101" s="104"/>
      <c r="U101" s="104"/>
      <c r="V101" s="104"/>
      <c r="W101" s="94">
        <v>5.33547735868674E-3</v>
      </c>
      <c r="X101" s="94"/>
      <c r="Y101" s="94"/>
      <c r="Z101" s="94"/>
      <c r="AA101" s="94"/>
      <c r="AB101" s="94"/>
      <c r="AC101" s="94"/>
      <c r="AD101" s="94"/>
      <c r="AE101" s="94"/>
      <c r="AF101" s="94"/>
      <c r="AG101" s="94"/>
      <c r="AH101" s="93">
        <v>130</v>
      </c>
      <c r="AI101" s="93"/>
      <c r="AJ101" s="93"/>
      <c r="AK101" s="93"/>
      <c r="AL101" s="93"/>
      <c r="AM101" s="93"/>
      <c r="AN101" s="93"/>
      <c r="AO101" s="94">
        <v>4.0598357328003503E-3</v>
      </c>
      <c r="AP101" s="94"/>
      <c r="AQ101" s="94"/>
      <c r="AR101" s="94"/>
      <c r="AS101" s="94"/>
      <c r="AT101" s="94"/>
    </row>
    <row r="102" spans="2:46" s="1" customFormat="1" ht="10.65" customHeight="1" x14ac:dyDescent="0.15">
      <c r="B102" s="91" t="s">
        <v>1109</v>
      </c>
      <c r="C102" s="91"/>
      <c r="D102" s="91"/>
      <c r="E102" s="91"/>
      <c r="F102" s="91"/>
      <c r="G102" s="91"/>
      <c r="H102" s="91"/>
      <c r="I102" s="91"/>
      <c r="J102" s="91"/>
      <c r="K102" s="104">
        <v>1491035.64</v>
      </c>
      <c r="L102" s="104"/>
      <c r="M102" s="104"/>
      <c r="N102" s="104"/>
      <c r="O102" s="104"/>
      <c r="P102" s="104"/>
      <c r="Q102" s="104"/>
      <c r="R102" s="104"/>
      <c r="S102" s="104"/>
      <c r="T102" s="104"/>
      <c r="U102" s="104"/>
      <c r="V102" s="104"/>
      <c r="W102" s="94">
        <v>6.4490664831713999E-4</v>
      </c>
      <c r="X102" s="94"/>
      <c r="Y102" s="94"/>
      <c r="Z102" s="94"/>
      <c r="AA102" s="94"/>
      <c r="AB102" s="94"/>
      <c r="AC102" s="94"/>
      <c r="AD102" s="94"/>
      <c r="AE102" s="94"/>
      <c r="AF102" s="94"/>
      <c r="AG102" s="94"/>
      <c r="AH102" s="93">
        <v>54</v>
      </c>
      <c r="AI102" s="93"/>
      <c r="AJ102" s="93"/>
      <c r="AK102" s="93"/>
      <c r="AL102" s="93"/>
      <c r="AM102" s="93"/>
      <c r="AN102" s="93"/>
      <c r="AO102" s="94">
        <v>1.6863933043939901E-3</v>
      </c>
      <c r="AP102" s="94"/>
      <c r="AQ102" s="94"/>
      <c r="AR102" s="94"/>
      <c r="AS102" s="94"/>
      <c r="AT102" s="94"/>
    </row>
    <row r="103" spans="2:46" s="1" customFormat="1" ht="10.65" customHeight="1" x14ac:dyDescent="0.15">
      <c r="B103" s="91" t="s">
        <v>1110</v>
      </c>
      <c r="C103" s="91"/>
      <c r="D103" s="91"/>
      <c r="E103" s="91"/>
      <c r="F103" s="91"/>
      <c r="G103" s="91"/>
      <c r="H103" s="91"/>
      <c r="I103" s="91"/>
      <c r="J103" s="91"/>
      <c r="K103" s="104">
        <v>2938354.71</v>
      </c>
      <c r="L103" s="104"/>
      <c r="M103" s="104"/>
      <c r="N103" s="104"/>
      <c r="O103" s="104"/>
      <c r="P103" s="104"/>
      <c r="Q103" s="104"/>
      <c r="R103" s="104"/>
      <c r="S103" s="104"/>
      <c r="T103" s="104"/>
      <c r="U103" s="104"/>
      <c r="V103" s="104"/>
      <c r="W103" s="94">
        <v>1.2709048910413601E-3</v>
      </c>
      <c r="X103" s="94"/>
      <c r="Y103" s="94"/>
      <c r="Z103" s="94"/>
      <c r="AA103" s="94"/>
      <c r="AB103" s="94"/>
      <c r="AC103" s="94"/>
      <c r="AD103" s="94"/>
      <c r="AE103" s="94"/>
      <c r="AF103" s="94"/>
      <c r="AG103" s="94"/>
      <c r="AH103" s="93">
        <v>89</v>
      </c>
      <c r="AI103" s="93"/>
      <c r="AJ103" s="93"/>
      <c r="AK103" s="93"/>
      <c r="AL103" s="93"/>
      <c r="AM103" s="93"/>
      <c r="AN103" s="93"/>
      <c r="AO103" s="94">
        <v>2.7794260016863899E-3</v>
      </c>
      <c r="AP103" s="94"/>
      <c r="AQ103" s="94"/>
      <c r="AR103" s="94"/>
      <c r="AS103" s="94"/>
      <c r="AT103" s="94"/>
    </row>
    <row r="104" spans="2:46" s="1" customFormat="1" ht="10.65" customHeight="1" x14ac:dyDescent="0.15">
      <c r="B104" s="91" t="s">
        <v>1111</v>
      </c>
      <c r="C104" s="91"/>
      <c r="D104" s="91"/>
      <c r="E104" s="91"/>
      <c r="F104" s="91"/>
      <c r="G104" s="91"/>
      <c r="H104" s="91"/>
      <c r="I104" s="91"/>
      <c r="J104" s="91"/>
      <c r="K104" s="104">
        <v>3391122.54</v>
      </c>
      <c r="L104" s="104"/>
      <c r="M104" s="104"/>
      <c r="N104" s="104"/>
      <c r="O104" s="104"/>
      <c r="P104" s="104"/>
      <c r="Q104" s="104"/>
      <c r="R104" s="104"/>
      <c r="S104" s="104"/>
      <c r="T104" s="104"/>
      <c r="U104" s="104"/>
      <c r="V104" s="104"/>
      <c r="W104" s="94">
        <v>1.46673722118682E-3</v>
      </c>
      <c r="X104" s="94"/>
      <c r="Y104" s="94"/>
      <c r="Z104" s="94"/>
      <c r="AA104" s="94"/>
      <c r="AB104" s="94"/>
      <c r="AC104" s="94"/>
      <c r="AD104" s="94"/>
      <c r="AE104" s="94"/>
      <c r="AF104" s="94"/>
      <c r="AG104" s="94"/>
      <c r="AH104" s="93">
        <v>102</v>
      </c>
      <c r="AI104" s="93"/>
      <c r="AJ104" s="93"/>
      <c r="AK104" s="93"/>
      <c r="AL104" s="93"/>
      <c r="AM104" s="93"/>
      <c r="AN104" s="93"/>
      <c r="AO104" s="94">
        <v>3.1854095749664301E-3</v>
      </c>
      <c r="AP104" s="94"/>
      <c r="AQ104" s="94"/>
      <c r="AR104" s="94"/>
      <c r="AS104" s="94"/>
      <c r="AT104" s="94"/>
    </row>
    <row r="105" spans="2:46" s="1" customFormat="1" ht="10.65" customHeight="1" x14ac:dyDescent="0.15">
      <c r="B105" s="91" t="s">
        <v>1112</v>
      </c>
      <c r="C105" s="91"/>
      <c r="D105" s="91"/>
      <c r="E105" s="91"/>
      <c r="F105" s="91"/>
      <c r="G105" s="91"/>
      <c r="H105" s="91"/>
      <c r="I105" s="91"/>
      <c r="J105" s="91"/>
      <c r="K105" s="104">
        <v>3093412.14</v>
      </c>
      <c r="L105" s="104"/>
      <c r="M105" s="104"/>
      <c r="N105" s="104"/>
      <c r="O105" s="104"/>
      <c r="P105" s="104"/>
      <c r="Q105" s="104"/>
      <c r="R105" s="104"/>
      <c r="S105" s="104"/>
      <c r="T105" s="104"/>
      <c r="U105" s="104"/>
      <c r="V105" s="104"/>
      <c r="W105" s="94">
        <v>1.3379707376216399E-3</v>
      </c>
      <c r="X105" s="94"/>
      <c r="Y105" s="94"/>
      <c r="Z105" s="94"/>
      <c r="AA105" s="94"/>
      <c r="AB105" s="94"/>
      <c r="AC105" s="94"/>
      <c r="AD105" s="94"/>
      <c r="AE105" s="94"/>
      <c r="AF105" s="94"/>
      <c r="AG105" s="94"/>
      <c r="AH105" s="93">
        <v>132</v>
      </c>
      <c r="AI105" s="93"/>
      <c r="AJ105" s="93"/>
      <c r="AK105" s="93"/>
      <c r="AL105" s="93"/>
      <c r="AM105" s="93"/>
      <c r="AN105" s="93"/>
      <c r="AO105" s="94">
        <v>4.1222947440742001E-3</v>
      </c>
      <c r="AP105" s="94"/>
      <c r="AQ105" s="94"/>
      <c r="AR105" s="94"/>
      <c r="AS105" s="94"/>
      <c r="AT105" s="94"/>
    </row>
    <row r="106" spans="2:46" s="1" customFormat="1" ht="10.65" customHeight="1" x14ac:dyDescent="0.15">
      <c r="B106" s="91" t="s">
        <v>1113</v>
      </c>
      <c r="C106" s="91"/>
      <c r="D106" s="91"/>
      <c r="E106" s="91"/>
      <c r="F106" s="91"/>
      <c r="G106" s="91"/>
      <c r="H106" s="91"/>
      <c r="I106" s="91"/>
      <c r="J106" s="91"/>
      <c r="K106" s="104">
        <v>87483813.939999893</v>
      </c>
      <c r="L106" s="104"/>
      <c r="M106" s="104"/>
      <c r="N106" s="104"/>
      <c r="O106" s="104"/>
      <c r="P106" s="104"/>
      <c r="Q106" s="104"/>
      <c r="R106" s="104"/>
      <c r="S106" s="104"/>
      <c r="T106" s="104"/>
      <c r="U106" s="104"/>
      <c r="V106" s="104"/>
      <c r="W106" s="94">
        <v>3.7838728811368703E-2</v>
      </c>
      <c r="X106" s="94"/>
      <c r="Y106" s="94"/>
      <c r="Z106" s="94"/>
      <c r="AA106" s="94"/>
      <c r="AB106" s="94"/>
      <c r="AC106" s="94"/>
      <c r="AD106" s="94"/>
      <c r="AE106" s="94"/>
      <c r="AF106" s="94"/>
      <c r="AG106" s="94"/>
      <c r="AH106" s="93">
        <v>4347</v>
      </c>
      <c r="AI106" s="93"/>
      <c r="AJ106" s="93"/>
      <c r="AK106" s="93"/>
      <c r="AL106" s="93"/>
      <c r="AM106" s="93"/>
      <c r="AN106" s="93"/>
      <c r="AO106" s="94">
        <v>0.135754661003716</v>
      </c>
      <c r="AP106" s="94"/>
      <c r="AQ106" s="94"/>
      <c r="AR106" s="94"/>
      <c r="AS106" s="94"/>
      <c r="AT106" s="94"/>
    </row>
    <row r="107" spans="2:46" s="1" customFormat="1" ht="10.65" customHeight="1" x14ac:dyDescent="0.15">
      <c r="B107" s="91" t="s">
        <v>1114</v>
      </c>
      <c r="C107" s="91"/>
      <c r="D107" s="91"/>
      <c r="E107" s="91"/>
      <c r="F107" s="91"/>
      <c r="G107" s="91"/>
      <c r="H107" s="91"/>
      <c r="I107" s="91"/>
      <c r="J107" s="91"/>
      <c r="K107" s="104">
        <v>5784921.0600000098</v>
      </c>
      <c r="L107" s="104"/>
      <c r="M107" s="104"/>
      <c r="N107" s="104"/>
      <c r="O107" s="104"/>
      <c r="P107" s="104"/>
      <c r="Q107" s="104"/>
      <c r="R107" s="104"/>
      <c r="S107" s="104"/>
      <c r="T107" s="104"/>
      <c r="U107" s="104"/>
      <c r="V107" s="104"/>
      <c r="W107" s="94">
        <v>2.5021092397119601E-3</v>
      </c>
      <c r="X107" s="94"/>
      <c r="Y107" s="94"/>
      <c r="Z107" s="94"/>
      <c r="AA107" s="94"/>
      <c r="AB107" s="94"/>
      <c r="AC107" s="94"/>
      <c r="AD107" s="94"/>
      <c r="AE107" s="94"/>
      <c r="AF107" s="94"/>
      <c r="AG107" s="94"/>
      <c r="AH107" s="93">
        <v>464</v>
      </c>
      <c r="AI107" s="93"/>
      <c r="AJ107" s="93"/>
      <c r="AK107" s="93"/>
      <c r="AL107" s="93"/>
      <c r="AM107" s="93"/>
      <c r="AN107" s="93"/>
      <c r="AO107" s="94">
        <v>1.44904906155336E-2</v>
      </c>
      <c r="AP107" s="94"/>
      <c r="AQ107" s="94"/>
      <c r="AR107" s="94"/>
      <c r="AS107" s="94"/>
      <c r="AT107" s="94"/>
    </row>
    <row r="108" spans="2:46" s="1" customFormat="1" ht="10.65" customHeight="1" x14ac:dyDescent="0.15">
      <c r="B108" s="91" t="s">
        <v>1115</v>
      </c>
      <c r="C108" s="91"/>
      <c r="D108" s="91"/>
      <c r="E108" s="91"/>
      <c r="F108" s="91"/>
      <c r="G108" s="91"/>
      <c r="H108" s="91"/>
      <c r="I108" s="91"/>
      <c r="J108" s="91"/>
      <c r="K108" s="104">
        <v>21736746.77</v>
      </c>
      <c r="L108" s="104"/>
      <c r="M108" s="104"/>
      <c r="N108" s="104"/>
      <c r="O108" s="104"/>
      <c r="P108" s="104"/>
      <c r="Q108" s="104"/>
      <c r="R108" s="104"/>
      <c r="S108" s="104"/>
      <c r="T108" s="104"/>
      <c r="U108" s="104"/>
      <c r="V108" s="104"/>
      <c r="W108" s="94">
        <v>9.4016347622375394E-3</v>
      </c>
      <c r="X108" s="94"/>
      <c r="Y108" s="94"/>
      <c r="Z108" s="94"/>
      <c r="AA108" s="94"/>
      <c r="AB108" s="94"/>
      <c r="AC108" s="94"/>
      <c r="AD108" s="94"/>
      <c r="AE108" s="94"/>
      <c r="AF108" s="94"/>
      <c r="AG108" s="94"/>
      <c r="AH108" s="93">
        <v>844</v>
      </c>
      <c r="AI108" s="93"/>
      <c r="AJ108" s="93"/>
      <c r="AK108" s="93"/>
      <c r="AL108" s="93"/>
      <c r="AM108" s="93"/>
      <c r="AN108" s="93"/>
      <c r="AO108" s="94">
        <v>2.6357702757565299E-2</v>
      </c>
      <c r="AP108" s="94"/>
      <c r="AQ108" s="94"/>
      <c r="AR108" s="94"/>
      <c r="AS108" s="94"/>
      <c r="AT108" s="94"/>
    </row>
    <row r="109" spans="2:46" s="1" customFormat="1" ht="10.65" customHeight="1" x14ac:dyDescent="0.15">
      <c r="B109" s="91" t="s">
        <v>1116</v>
      </c>
      <c r="C109" s="91"/>
      <c r="D109" s="91"/>
      <c r="E109" s="91"/>
      <c r="F109" s="91"/>
      <c r="G109" s="91"/>
      <c r="H109" s="91"/>
      <c r="I109" s="91"/>
      <c r="J109" s="91"/>
      <c r="K109" s="104">
        <v>72716169.700000107</v>
      </c>
      <c r="L109" s="104"/>
      <c r="M109" s="104"/>
      <c r="N109" s="104"/>
      <c r="O109" s="104"/>
      <c r="P109" s="104"/>
      <c r="Q109" s="104"/>
      <c r="R109" s="104"/>
      <c r="S109" s="104"/>
      <c r="T109" s="104"/>
      <c r="U109" s="104"/>
      <c r="V109" s="104"/>
      <c r="W109" s="94">
        <v>3.1451388566196399E-2</v>
      </c>
      <c r="X109" s="94"/>
      <c r="Y109" s="94"/>
      <c r="Z109" s="94"/>
      <c r="AA109" s="94"/>
      <c r="AB109" s="94"/>
      <c r="AC109" s="94"/>
      <c r="AD109" s="94"/>
      <c r="AE109" s="94"/>
      <c r="AF109" s="94"/>
      <c r="AG109" s="94"/>
      <c r="AH109" s="93">
        <v>2406</v>
      </c>
      <c r="AI109" s="93"/>
      <c r="AJ109" s="93"/>
      <c r="AK109" s="93"/>
      <c r="AL109" s="93"/>
      <c r="AM109" s="93"/>
      <c r="AN109" s="93"/>
      <c r="AO109" s="94">
        <v>7.5138190562443405E-2</v>
      </c>
      <c r="AP109" s="94"/>
      <c r="AQ109" s="94"/>
      <c r="AR109" s="94"/>
      <c r="AS109" s="94"/>
      <c r="AT109" s="94"/>
    </row>
    <row r="110" spans="2:46" s="1" customFormat="1" ht="10.65" customHeight="1" x14ac:dyDescent="0.15">
      <c r="B110" s="91" t="s">
        <v>1117</v>
      </c>
      <c r="C110" s="91"/>
      <c r="D110" s="91"/>
      <c r="E110" s="91"/>
      <c r="F110" s="91"/>
      <c r="G110" s="91"/>
      <c r="H110" s="91"/>
      <c r="I110" s="91"/>
      <c r="J110" s="91"/>
      <c r="K110" s="104">
        <v>13483768.140000001</v>
      </c>
      <c r="L110" s="104"/>
      <c r="M110" s="104"/>
      <c r="N110" s="104"/>
      <c r="O110" s="104"/>
      <c r="P110" s="104"/>
      <c r="Q110" s="104"/>
      <c r="R110" s="104"/>
      <c r="S110" s="104"/>
      <c r="T110" s="104"/>
      <c r="U110" s="104"/>
      <c r="V110" s="104"/>
      <c r="W110" s="94">
        <v>5.8320347847975098E-3</v>
      </c>
      <c r="X110" s="94"/>
      <c r="Y110" s="94"/>
      <c r="Z110" s="94"/>
      <c r="AA110" s="94"/>
      <c r="AB110" s="94"/>
      <c r="AC110" s="94"/>
      <c r="AD110" s="94"/>
      <c r="AE110" s="94"/>
      <c r="AF110" s="94"/>
      <c r="AG110" s="94"/>
      <c r="AH110" s="93">
        <v>332</v>
      </c>
      <c r="AI110" s="93"/>
      <c r="AJ110" s="93"/>
      <c r="AK110" s="93"/>
      <c r="AL110" s="93"/>
      <c r="AM110" s="93"/>
      <c r="AN110" s="93"/>
      <c r="AO110" s="94">
        <v>1.03681958714594E-2</v>
      </c>
      <c r="AP110" s="94"/>
      <c r="AQ110" s="94"/>
      <c r="AR110" s="94"/>
      <c r="AS110" s="94"/>
      <c r="AT110" s="94"/>
    </row>
    <row r="111" spans="2:46" s="1" customFormat="1" ht="10.65" customHeight="1" x14ac:dyDescent="0.15">
      <c r="B111" s="91" t="s">
        <v>1118</v>
      </c>
      <c r="C111" s="91"/>
      <c r="D111" s="91"/>
      <c r="E111" s="91"/>
      <c r="F111" s="91"/>
      <c r="G111" s="91"/>
      <c r="H111" s="91"/>
      <c r="I111" s="91"/>
      <c r="J111" s="91"/>
      <c r="K111" s="104">
        <v>229203282.56</v>
      </c>
      <c r="L111" s="104"/>
      <c r="M111" s="104"/>
      <c r="N111" s="104"/>
      <c r="O111" s="104"/>
      <c r="P111" s="104"/>
      <c r="Q111" s="104"/>
      <c r="R111" s="104"/>
      <c r="S111" s="104"/>
      <c r="T111" s="104"/>
      <c r="U111" s="104"/>
      <c r="V111" s="104"/>
      <c r="W111" s="94">
        <v>9.9135605329364093E-2</v>
      </c>
      <c r="X111" s="94"/>
      <c r="Y111" s="94"/>
      <c r="Z111" s="94"/>
      <c r="AA111" s="94"/>
      <c r="AB111" s="94"/>
      <c r="AC111" s="94"/>
      <c r="AD111" s="94"/>
      <c r="AE111" s="94"/>
      <c r="AF111" s="94"/>
      <c r="AG111" s="94"/>
      <c r="AH111" s="93">
        <v>4465</v>
      </c>
      <c r="AI111" s="93"/>
      <c r="AJ111" s="93"/>
      <c r="AK111" s="93"/>
      <c r="AL111" s="93"/>
      <c r="AM111" s="93"/>
      <c r="AN111" s="93"/>
      <c r="AO111" s="94">
        <v>0.13943974266887399</v>
      </c>
      <c r="AP111" s="94"/>
      <c r="AQ111" s="94"/>
      <c r="AR111" s="94"/>
      <c r="AS111" s="94"/>
      <c r="AT111" s="94"/>
    </row>
    <row r="112" spans="2:46" s="1" customFormat="1" ht="10.65" customHeight="1" x14ac:dyDescent="0.15">
      <c r="B112" s="91" t="s">
        <v>1119</v>
      </c>
      <c r="C112" s="91"/>
      <c r="D112" s="91"/>
      <c r="E112" s="91"/>
      <c r="F112" s="91"/>
      <c r="G112" s="91"/>
      <c r="H112" s="91"/>
      <c r="I112" s="91"/>
      <c r="J112" s="91"/>
      <c r="K112" s="104">
        <v>19149832.309999999</v>
      </c>
      <c r="L112" s="104"/>
      <c r="M112" s="104"/>
      <c r="N112" s="104"/>
      <c r="O112" s="104"/>
      <c r="P112" s="104"/>
      <c r="Q112" s="104"/>
      <c r="R112" s="104"/>
      <c r="S112" s="104"/>
      <c r="T112" s="104"/>
      <c r="U112" s="104"/>
      <c r="V112" s="104"/>
      <c r="W112" s="94">
        <v>8.2827357305002899E-3</v>
      </c>
      <c r="X112" s="94"/>
      <c r="Y112" s="94"/>
      <c r="Z112" s="94"/>
      <c r="AA112" s="94"/>
      <c r="AB112" s="94"/>
      <c r="AC112" s="94"/>
      <c r="AD112" s="94"/>
      <c r="AE112" s="94"/>
      <c r="AF112" s="94"/>
      <c r="AG112" s="94"/>
      <c r="AH112" s="93">
        <v>341</v>
      </c>
      <c r="AI112" s="93"/>
      <c r="AJ112" s="93"/>
      <c r="AK112" s="93"/>
      <c r="AL112" s="93"/>
      <c r="AM112" s="93"/>
      <c r="AN112" s="93"/>
      <c r="AO112" s="94">
        <v>1.06492614221917E-2</v>
      </c>
      <c r="AP112" s="94"/>
      <c r="AQ112" s="94"/>
      <c r="AR112" s="94"/>
      <c r="AS112" s="94"/>
      <c r="AT112" s="94"/>
    </row>
    <row r="113" spans="2:46" s="1" customFormat="1" ht="10.65" customHeight="1" x14ac:dyDescent="0.15">
      <c r="B113" s="91" t="s">
        <v>1120</v>
      </c>
      <c r="C113" s="91"/>
      <c r="D113" s="91"/>
      <c r="E113" s="91"/>
      <c r="F113" s="91"/>
      <c r="G113" s="91"/>
      <c r="H113" s="91"/>
      <c r="I113" s="91"/>
      <c r="J113" s="91"/>
      <c r="K113" s="104">
        <v>26659607.170000002</v>
      </c>
      <c r="L113" s="104"/>
      <c r="M113" s="104"/>
      <c r="N113" s="104"/>
      <c r="O113" s="104"/>
      <c r="P113" s="104"/>
      <c r="Q113" s="104"/>
      <c r="R113" s="104"/>
      <c r="S113" s="104"/>
      <c r="T113" s="104"/>
      <c r="U113" s="104"/>
      <c r="V113" s="104"/>
      <c r="W113" s="94">
        <v>1.15308832627611E-2</v>
      </c>
      <c r="X113" s="94"/>
      <c r="Y113" s="94"/>
      <c r="Z113" s="94"/>
      <c r="AA113" s="94"/>
      <c r="AB113" s="94"/>
      <c r="AC113" s="94"/>
      <c r="AD113" s="94"/>
      <c r="AE113" s="94"/>
      <c r="AF113" s="94"/>
      <c r="AG113" s="94"/>
      <c r="AH113" s="93">
        <v>423</v>
      </c>
      <c r="AI113" s="93"/>
      <c r="AJ113" s="93"/>
      <c r="AK113" s="93"/>
      <c r="AL113" s="93"/>
      <c r="AM113" s="93"/>
      <c r="AN113" s="93"/>
      <c r="AO113" s="94">
        <v>1.3210080884419601E-2</v>
      </c>
      <c r="AP113" s="94"/>
      <c r="AQ113" s="94"/>
      <c r="AR113" s="94"/>
      <c r="AS113" s="94"/>
      <c r="AT113" s="94"/>
    </row>
    <row r="114" spans="2:46" s="1" customFormat="1" ht="10.65" customHeight="1" x14ac:dyDescent="0.15">
      <c r="B114" s="91" t="s">
        <v>1121</v>
      </c>
      <c r="C114" s="91"/>
      <c r="D114" s="91"/>
      <c r="E114" s="91"/>
      <c r="F114" s="91"/>
      <c r="G114" s="91"/>
      <c r="H114" s="91"/>
      <c r="I114" s="91"/>
      <c r="J114" s="91"/>
      <c r="K114" s="104">
        <v>122624481.18000001</v>
      </c>
      <c r="L114" s="104"/>
      <c r="M114" s="104"/>
      <c r="N114" s="104"/>
      <c r="O114" s="104"/>
      <c r="P114" s="104"/>
      <c r="Q114" s="104"/>
      <c r="R114" s="104"/>
      <c r="S114" s="104"/>
      <c r="T114" s="104"/>
      <c r="U114" s="104"/>
      <c r="V114" s="104"/>
      <c r="W114" s="94">
        <v>5.3037862434610797E-2</v>
      </c>
      <c r="X114" s="94"/>
      <c r="Y114" s="94"/>
      <c r="Z114" s="94"/>
      <c r="AA114" s="94"/>
      <c r="AB114" s="94"/>
      <c r="AC114" s="94"/>
      <c r="AD114" s="94"/>
      <c r="AE114" s="94"/>
      <c r="AF114" s="94"/>
      <c r="AG114" s="94"/>
      <c r="AH114" s="93">
        <v>1862</v>
      </c>
      <c r="AI114" s="93"/>
      <c r="AJ114" s="93"/>
      <c r="AK114" s="93"/>
      <c r="AL114" s="93"/>
      <c r="AM114" s="93"/>
      <c r="AN114" s="93"/>
      <c r="AO114" s="94">
        <v>5.8149339495955799E-2</v>
      </c>
      <c r="AP114" s="94"/>
      <c r="AQ114" s="94"/>
      <c r="AR114" s="94"/>
      <c r="AS114" s="94"/>
      <c r="AT114" s="94"/>
    </row>
    <row r="115" spans="2:46" s="1" customFormat="1" ht="10.65" customHeight="1" x14ac:dyDescent="0.15">
      <c r="B115" s="91" t="s">
        <v>1122</v>
      </c>
      <c r="C115" s="91"/>
      <c r="D115" s="91"/>
      <c r="E115" s="91"/>
      <c r="F115" s="91"/>
      <c r="G115" s="91"/>
      <c r="H115" s="91"/>
      <c r="I115" s="91"/>
      <c r="J115" s="91"/>
      <c r="K115" s="104">
        <v>18432027.48</v>
      </c>
      <c r="L115" s="104"/>
      <c r="M115" s="104"/>
      <c r="N115" s="104"/>
      <c r="O115" s="104"/>
      <c r="P115" s="104"/>
      <c r="Q115" s="104"/>
      <c r="R115" s="104"/>
      <c r="S115" s="104"/>
      <c r="T115" s="104"/>
      <c r="U115" s="104"/>
      <c r="V115" s="104"/>
      <c r="W115" s="94">
        <v>7.9722689015107803E-3</v>
      </c>
      <c r="X115" s="94"/>
      <c r="Y115" s="94"/>
      <c r="Z115" s="94"/>
      <c r="AA115" s="94"/>
      <c r="AB115" s="94"/>
      <c r="AC115" s="94"/>
      <c r="AD115" s="94"/>
      <c r="AE115" s="94"/>
      <c r="AF115" s="94"/>
      <c r="AG115" s="94"/>
      <c r="AH115" s="93">
        <v>274</v>
      </c>
      <c r="AI115" s="93"/>
      <c r="AJ115" s="93"/>
      <c r="AK115" s="93"/>
      <c r="AL115" s="93"/>
      <c r="AM115" s="93"/>
      <c r="AN115" s="93"/>
      <c r="AO115" s="94">
        <v>8.5568845445176608E-3</v>
      </c>
      <c r="AP115" s="94"/>
      <c r="AQ115" s="94"/>
      <c r="AR115" s="94"/>
      <c r="AS115" s="94"/>
      <c r="AT115" s="94"/>
    </row>
    <row r="116" spans="2:46" s="1" customFormat="1" ht="10.65" customHeight="1" x14ac:dyDescent="0.15">
      <c r="B116" s="91" t="s">
        <v>1123</v>
      </c>
      <c r="C116" s="91"/>
      <c r="D116" s="91"/>
      <c r="E116" s="91"/>
      <c r="F116" s="91"/>
      <c r="G116" s="91"/>
      <c r="H116" s="91"/>
      <c r="I116" s="91"/>
      <c r="J116" s="91"/>
      <c r="K116" s="104">
        <v>566266717.549999</v>
      </c>
      <c r="L116" s="104"/>
      <c r="M116" s="104"/>
      <c r="N116" s="104"/>
      <c r="O116" s="104"/>
      <c r="P116" s="104"/>
      <c r="Q116" s="104"/>
      <c r="R116" s="104"/>
      <c r="S116" s="104"/>
      <c r="T116" s="104"/>
      <c r="U116" s="104"/>
      <c r="V116" s="104"/>
      <c r="W116" s="94">
        <v>0.24492316687260299</v>
      </c>
      <c r="X116" s="94"/>
      <c r="Y116" s="94"/>
      <c r="Z116" s="94"/>
      <c r="AA116" s="94"/>
      <c r="AB116" s="94"/>
      <c r="AC116" s="94"/>
      <c r="AD116" s="94"/>
      <c r="AE116" s="94"/>
      <c r="AF116" s="94"/>
      <c r="AG116" s="94"/>
      <c r="AH116" s="93">
        <v>6729</v>
      </c>
      <c r="AI116" s="93"/>
      <c r="AJ116" s="93"/>
      <c r="AK116" s="93"/>
      <c r="AL116" s="93"/>
      <c r="AM116" s="93"/>
      <c r="AN116" s="93"/>
      <c r="AO116" s="94">
        <v>0.21014334343087299</v>
      </c>
      <c r="AP116" s="94"/>
      <c r="AQ116" s="94"/>
      <c r="AR116" s="94"/>
      <c r="AS116" s="94"/>
      <c r="AT116" s="94"/>
    </row>
    <row r="117" spans="2:46" s="1" customFormat="1" ht="10.65" customHeight="1" x14ac:dyDescent="0.15">
      <c r="B117" s="91" t="s">
        <v>1124</v>
      </c>
      <c r="C117" s="91"/>
      <c r="D117" s="91"/>
      <c r="E117" s="91"/>
      <c r="F117" s="91"/>
      <c r="G117" s="91"/>
      <c r="H117" s="91"/>
      <c r="I117" s="91"/>
      <c r="J117" s="91"/>
      <c r="K117" s="104">
        <v>57017500.220000103</v>
      </c>
      <c r="L117" s="104"/>
      <c r="M117" s="104"/>
      <c r="N117" s="104"/>
      <c r="O117" s="104"/>
      <c r="P117" s="104"/>
      <c r="Q117" s="104"/>
      <c r="R117" s="104"/>
      <c r="S117" s="104"/>
      <c r="T117" s="104"/>
      <c r="U117" s="104"/>
      <c r="V117" s="104"/>
      <c r="W117" s="94">
        <v>2.4661358840692801E-2</v>
      </c>
      <c r="X117" s="94"/>
      <c r="Y117" s="94"/>
      <c r="Z117" s="94"/>
      <c r="AA117" s="94"/>
      <c r="AB117" s="94"/>
      <c r="AC117" s="94"/>
      <c r="AD117" s="94"/>
      <c r="AE117" s="94"/>
      <c r="AF117" s="94"/>
      <c r="AG117" s="94"/>
      <c r="AH117" s="93">
        <v>607</v>
      </c>
      <c r="AI117" s="93"/>
      <c r="AJ117" s="93"/>
      <c r="AK117" s="93"/>
      <c r="AL117" s="93"/>
      <c r="AM117" s="93"/>
      <c r="AN117" s="93"/>
      <c r="AO117" s="94">
        <v>1.8956309921613901E-2</v>
      </c>
      <c r="AP117" s="94"/>
      <c r="AQ117" s="94"/>
      <c r="AR117" s="94"/>
      <c r="AS117" s="94"/>
      <c r="AT117" s="94"/>
    </row>
    <row r="118" spans="2:46" s="1" customFormat="1" ht="10.65" customHeight="1" x14ac:dyDescent="0.15">
      <c r="B118" s="91" t="s">
        <v>1125</v>
      </c>
      <c r="C118" s="91"/>
      <c r="D118" s="91"/>
      <c r="E118" s="91"/>
      <c r="F118" s="91"/>
      <c r="G118" s="91"/>
      <c r="H118" s="91"/>
      <c r="I118" s="91"/>
      <c r="J118" s="91"/>
      <c r="K118" s="104">
        <v>20064959.75</v>
      </c>
      <c r="L118" s="104"/>
      <c r="M118" s="104"/>
      <c r="N118" s="104"/>
      <c r="O118" s="104"/>
      <c r="P118" s="104"/>
      <c r="Q118" s="104"/>
      <c r="R118" s="104"/>
      <c r="S118" s="104"/>
      <c r="T118" s="104"/>
      <c r="U118" s="104"/>
      <c r="V118" s="104"/>
      <c r="W118" s="94">
        <v>8.6785490526509503E-3</v>
      </c>
      <c r="X118" s="94"/>
      <c r="Y118" s="94"/>
      <c r="Z118" s="94"/>
      <c r="AA118" s="94"/>
      <c r="AB118" s="94"/>
      <c r="AC118" s="94"/>
      <c r="AD118" s="94"/>
      <c r="AE118" s="94"/>
      <c r="AF118" s="94"/>
      <c r="AG118" s="94"/>
      <c r="AH118" s="93">
        <v>217</v>
      </c>
      <c r="AI118" s="93"/>
      <c r="AJ118" s="93"/>
      <c r="AK118" s="93"/>
      <c r="AL118" s="93"/>
      <c r="AM118" s="93"/>
      <c r="AN118" s="93"/>
      <c r="AO118" s="94">
        <v>6.7768027232128899E-3</v>
      </c>
      <c r="AP118" s="94"/>
      <c r="AQ118" s="94"/>
      <c r="AR118" s="94"/>
      <c r="AS118" s="94"/>
      <c r="AT118" s="94"/>
    </row>
    <row r="119" spans="2:46" s="1" customFormat="1" ht="10.65" customHeight="1" x14ac:dyDescent="0.15">
      <c r="B119" s="91" t="s">
        <v>1126</v>
      </c>
      <c r="C119" s="91"/>
      <c r="D119" s="91"/>
      <c r="E119" s="91"/>
      <c r="F119" s="91"/>
      <c r="G119" s="91"/>
      <c r="H119" s="91"/>
      <c r="I119" s="91"/>
      <c r="J119" s="91"/>
      <c r="K119" s="104">
        <v>25757200.100000001</v>
      </c>
      <c r="L119" s="104"/>
      <c r="M119" s="104"/>
      <c r="N119" s="104"/>
      <c r="O119" s="104"/>
      <c r="P119" s="104"/>
      <c r="Q119" s="104"/>
      <c r="R119" s="104"/>
      <c r="S119" s="104"/>
      <c r="T119" s="104"/>
      <c r="U119" s="104"/>
      <c r="V119" s="104"/>
      <c r="W119" s="94">
        <v>1.1140571788428101E-2</v>
      </c>
      <c r="X119" s="94"/>
      <c r="Y119" s="94"/>
      <c r="Z119" s="94"/>
      <c r="AA119" s="94"/>
      <c r="AB119" s="94"/>
      <c r="AC119" s="94"/>
      <c r="AD119" s="94"/>
      <c r="AE119" s="94"/>
      <c r="AF119" s="94"/>
      <c r="AG119" s="94"/>
      <c r="AH119" s="93">
        <v>291</v>
      </c>
      <c r="AI119" s="93"/>
      <c r="AJ119" s="93"/>
      <c r="AK119" s="93"/>
      <c r="AL119" s="93"/>
      <c r="AM119" s="93"/>
      <c r="AN119" s="93"/>
      <c r="AO119" s="94">
        <v>9.0877861403454007E-3</v>
      </c>
      <c r="AP119" s="94"/>
      <c r="AQ119" s="94"/>
      <c r="AR119" s="94"/>
      <c r="AS119" s="94"/>
      <c r="AT119" s="94"/>
    </row>
    <row r="120" spans="2:46" s="1" customFormat="1" ht="10.65" customHeight="1" x14ac:dyDescent="0.15">
      <c r="B120" s="91" t="s">
        <v>1127</v>
      </c>
      <c r="C120" s="91"/>
      <c r="D120" s="91"/>
      <c r="E120" s="91"/>
      <c r="F120" s="91"/>
      <c r="G120" s="91"/>
      <c r="H120" s="91"/>
      <c r="I120" s="91"/>
      <c r="J120" s="91"/>
      <c r="K120" s="104">
        <v>14006087.77</v>
      </c>
      <c r="L120" s="104"/>
      <c r="M120" s="104"/>
      <c r="N120" s="104"/>
      <c r="O120" s="104"/>
      <c r="P120" s="104"/>
      <c r="Q120" s="104"/>
      <c r="R120" s="104"/>
      <c r="S120" s="104"/>
      <c r="T120" s="104"/>
      <c r="U120" s="104"/>
      <c r="V120" s="104"/>
      <c r="W120" s="94">
        <v>6.0579498420214699E-3</v>
      </c>
      <c r="X120" s="94"/>
      <c r="Y120" s="94"/>
      <c r="Z120" s="94"/>
      <c r="AA120" s="94"/>
      <c r="AB120" s="94"/>
      <c r="AC120" s="94"/>
      <c r="AD120" s="94"/>
      <c r="AE120" s="94"/>
      <c r="AF120" s="94"/>
      <c r="AG120" s="94"/>
      <c r="AH120" s="93">
        <v>181</v>
      </c>
      <c r="AI120" s="93"/>
      <c r="AJ120" s="93"/>
      <c r="AK120" s="93"/>
      <c r="AL120" s="93"/>
      <c r="AM120" s="93"/>
      <c r="AN120" s="93"/>
      <c r="AO120" s="94">
        <v>5.6525405202835603E-3</v>
      </c>
      <c r="AP120" s="94"/>
      <c r="AQ120" s="94"/>
      <c r="AR120" s="94"/>
      <c r="AS120" s="94"/>
      <c r="AT120" s="94"/>
    </row>
    <row r="121" spans="2:46" s="1" customFormat="1" ht="10.65" customHeight="1" x14ac:dyDescent="0.15">
      <c r="B121" s="91" t="s">
        <v>1129</v>
      </c>
      <c r="C121" s="91"/>
      <c r="D121" s="91"/>
      <c r="E121" s="91"/>
      <c r="F121" s="91"/>
      <c r="G121" s="91"/>
      <c r="H121" s="91"/>
      <c r="I121" s="91"/>
      <c r="J121" s="91"/>
      <c r="K121" s="104">
        <v>881984572.39000106</v>
      </c>
      <c r="L121" s="104"/>
      <c r="M121" s="104"/>
      <c r="N121" s="104"/>
      <c r="O121" s="104"/>
      <c r="P121" s="104"/>
      <c r="Q121" s="104"/>
      <c r="R121" s="104"/>
      <c r="S121" s="104"/>
      <c r="T121" s="104"/>
      <c r="U121" s="104"/>
      <c r="V121" s="104"/>
      <c r="W121" s="94">
        <v>0.38147828206672602</v>
      </c>
      <c r="X121" s="94"/>
      <c r="Y121" s="94"/>
      <c r="Z121" s="94"/>
      <c r="AA121" s="94"/>
      <c r="AB121" s="94"/>
      <c r="AC121" s="94"/>
      <c r="AD121" s="94"/>
      <c r="AE121" s="94"/>
      <c r="AF121" s="94"/>
      <c r="AG121" s="94"/>
      <c r="AH121" s="93">
        <v>6810</v>
      </c>
      <c r="AI121" s="93"/>
      <c r="AJ121" s="93"/>
      <c r="AK121" s="93"/>
      <c r="AL121" s="93"/>
      <c r="AM121" s="93"/>
      <c r="AN121" s="93"/>
      <c r="AO121" s="94">
        <v>0.21267293338746401</v>
      </c>
      <c r="AP121" s="94"/>
      <c r="AQ121" s="94"/>
      <c r="AR121" s="94"/>
      <c r="AS121" s="94"/>
      <c r="AT121" s="94"/>
    </row>
    <row r="122" spans="2:46" s="1" customFormat="1" ht="10.65" customHeight="1" x14ac:dyDescent="0.15">
      <c r="B122" s="91" t="s">
        <v>1130</v>
      </c>
      <c r="C122" s="91"/>
      <c r="D122" s="91"/>
      <c r="E122" s="91"/>
      <c r="F122" s="91"/>
      <c r="G122" s="91"/>
      <c r="H122" s="91"/>
      <c r="I122" s="91"/>
      <c r="J122" s="91"/>
      <c r="K122" s="104">
        <v>39508508.520000003</v>
      </c>
      <c r="L122" s="104"/>
      <c r="M122" s="104"/>
      <c r="N122" s="104"/>
      <c r="O122" s="104"/>
      <c r="P122" s="104"/>
      <c r="Q122" s="104"/>
      <c r="R122" s="104"/>
      <c r="S122" s="104"/>
      <c r="T122" s="104"/>
      <c r="U122" s="104"/>
      <c r="V122" s="104"/>
      <c r="W122" s="94">
        <v>1.7088323797305301E-2</v>
      </c>
      <c r="X122" s="94"/>
      <c r="Y122" s="94"/>
      <c r="Z122" s="94"/>
      <c r="AA122" s="94"/>
      <c r="AB122" s="94"/>
      <c r="AC122" s="94"/>
      <c r="AD122" s="94"/>
      <c r="AE122" s="94"/>
      <c r="AF122" s="94"/>
      <c r="AG122" s="94"/>
      <c r="AH122" s="93">
        <v>398</v>
      </c>
      <c r="AI122" s="93"/>
      <c r="AJ122" s="93"/>
      <c r="AK122" s="93"/>
      <c r="AL122" s="93"/>
      <c r="AM122" s="93"/>
      <c r="AN122" s="93"/>
      <c r="AO122" s="94">
        <v>1.24293432434965E-2</v>
      </c>
      <c r="AP122" s="94"/>
      <c r="AQ122" s="94"/>
      <c r="AR122" s="94"/>
      <c r="AS122" s="94"/>
      <c r="AT122" s="94"/>
    </row>
    <row r="123" spans="2:46" s="1" customFormat="1" ht="10.65" customHeight="1" x14ac:dyDescent="0.15">
      <c r="B123" s="91" t="s">
        <v>1131</v>
      </c>
      <c r="C123" s="91"/>
      <c r="D123" s="91"/>
      <c r="E123" s="91"/>
      <c r="F123" s="91"/>
      <c r="G123" s="91"/>
      <c r="H123" s="91"/>
      <c r="I123" s="91"/>
      <c r="J123" s="91"/>
      <c r="K123" s="104">
        <v>3252651.64</v>
      </c>
      <c r="L123" s="104"/>
      <c r="M123" s="104"/>
      <c r="N123" s="104"/>
      <c r="O123" s="104"/>
      <c r="P123" s="104"/>
      <c r="Q123" s="104"/>
      <c r="R123" s="104"/>
      <c r="S123" s="104"/>
      <c r="T123" s="104"/>
      <c r="U123" s="104"/>
      <c r="V123" s="104"/>
      <c r="W123" s="94">
        <v>1.4068454240943899E-3</v>
      </c>
      <c r="X123" s="94"/>
      <c r="Y123" s="94"/>
      <c r="Z123" s="94"/>
      <c r="AA123" s="94"/>
      <c r="AB123" s="94"/>
      <c r="AC123" s="94"/>
      <c r="AD123" s="94"/>
      <c r="AE123" s="94"/>
      <c r="AF123" s="94"/>
      <c r="AG123" s="94"/>
      <c r="AH123" s="93">
        <v>25</v>
      </c>
      <c r="AI123" s="93"/>
      <c r="AJ123" s="93"/>
      <c r="AK123" s="93"/>
      <c r="AL123" s="93"/>
      <c r="AM123" s="93"/>
      <c r="AN123" s="93"/>
      <c r="AO123" s="94">
        <v>7.8073764092314397E-4</v>
      </c>
      <c r="AP123" s="94"/>
      <c r="AQ123" s="94"/>
      <c r="AR123" s="94"/>
      <c r="AS123" s="94"/>
      <c r="AT123" s="94"/>
    </row>
    <row r="124" spans="2:46" s="1" customFormat="1" ht="10.65" customHeight="1" x14ac:dyDescent="0.15">
      <c r="B124" s="91" t="s">
        <v>1132</v>
      </c>
      <c r="C124" s="91"/>
      <c r="D124" s="91"/>
      <c r="E124" s="91"/>
      <c r="F124" s="91"/>
      <c r="G124" s="91"/>
      <c r="H124" s="91"/>
      <c r="I124" s="91"/>
      <c r="J124" s="91"/>
      <c r="K124" s="104">
        <v>1591577.34</v>
      </c>
      <c r="L124" s="104"/>
      <c r="M124" s="104"/>
      <c r="N124" s="104"/>
      <c r="O124" s="104"/>
      <c r="P124" s="104"/>
      <c r="Q124" s="104"/>
      <c r="R124" s="104"/>
      <c r="S124" s="104"/>
      <c r="T124" s="104"/>
      <c r="U124" s="104"/>
      <c r="V124" s="104"/>
      <c r="W124" s="94">
        <v>6.8839320827831303E-4</v>
      </c>
      <c r="X124" s="94"/>
      <c r="Y124" s="94"/>
      <c r="Z124" s="94"/>
      <c r="AA124" s="94"/>
      <c r="AB124" s="94"/>
      <c r="AC124" s="94"/>
      <c r="AD124" s="94"/>
      <c r="AE124" s="94"/>
      <c r="AF124" s="94"/>
      <c r="AG124" s="94"/>
      <c r="AH124" s="93">
        <v>18</v>
      </c>
      <c r="AI124" s="93"/>
      <c r="AJ124" s="93"/>
      <c r="AK124" s="93"/>
      <c r="AL124" s="93"/>
      <c r="AM124" s="93"/>
      <c r="AN124" s="93"/>
      <c r="AO124" s="94">
        <v>5.6213110146466404E-4</v>
      </c>
      <c r="AP124" s="94"/>
      <c r="AQ124" s="94"/>
      <c r="AR124" s="94"/>
      <c r="AS124" s="94"/>
      <c r="AT124" s="94"/>
    </row>
    <row r="125" spans="2:46" s="1" customFormat="1" ht="10.65" customHeight="1" x14ac:dyDescent="0.15">
      <c r="B125" s="91" t="s">
        <v>1133</v>
      </c>
      <c r="C125" s="91"/>
      <c r="D125" s="91"/>
      <c r="E125" s="91"/>
      <c r="F125" s="91"/>
      <c r="G125" s="91"/>
      <c r="H125" s="91"/>
      <c r="I125" s="91"/>
      <c r="J125" s="91"/>
      <c r="K125" s="104">
        <v>3391758.71</v>
      </c>
      <c r="L125" s="104"/>
      <c r="M125" s="104"/>
      <c r="N125" s="104"/>
      <c r="O125" s="104"/>
      <c r="P125" s="104"/>
      <c r="Q125" s="104"/>
      <c r="R125" s="104"/>
      <c r="S125" s="104"/>
      <c r="T125" s="104"/>
      <c r="U125" s="104"/>
      <c r="V125" s="104"/>
      <c r="W125" s="94">
        <v>1.46701237910488E-3</v>
      </c>
      <c r="X125" s="94"/>
      <c r="Y125" s="94"/>
      <c r="Z125" s="94"/>
      <c r="AA125" s="94"/>
      <c r="AB125" s="94"/>
      <c r="AC125" s="94"/>
      <c r="AD125" s="94"/>
      <c r="AE125" s="94"/>
      <c r="AF125" s="94"/>
      <c r="AG125" s="94"/>
      <c r="AH125" s="93">
        <v>28</v>
      </c>
      <c r="AI125" s="93"/>
      <c r="AJ125" s="93"/>
      <c r="AK125" s="93"/>
      <c r="AL125" s="93"/>
      <c r="AM125" s="93"/>
      <c r="AN125" s="93"/>
      <c r="AO125" s="94">
        <v>8.7442615783392202E-4</v>
      </c>
      <c r="AP125" s="94"/>
      <c r="AQ125" s="94"/>
      <c r="AR125" s="94"/>
      <c r="AS125" s="94"/>
      <c r="AT125" s="94"/>
    </row>
    <row r="126" spans="2:46" s="1" customFormat="1" ht="10.65" customHeight="1" x14ac:dyDescent="0.15">
      <c r="B126" s="91" t="s">
        <v>1134</v>
      </c>
      <c r="C126" s="91"/>
      <c r="D126" s="91"/>
      <c r="E126" s="91"/>
      <c r="F126" s="91"/>
      <c r="G126" s="91"/>
      <c r="H126" s="91"/>
      <c r="I126" s="91"/>
      <c r="J126" s="91"/>
      <c r="K126" s="104">
        <v>49077412.18</v>
      </c>
      <c r="L126" s="104"/>
      <c r="M126" s="104"/>
      <c r="N126" s="104"/>
      <c r="O126" s="104"/>
      <c r="P126" s="104"/>
      <c r="Q126" s="104"/>
      <c r="R126" s="104"/>
      <c r="S126" s="104"/>
      <c r="T126" s="104"/>
      <c r="U126" s="104"/>
      <c r="V126" s="104"/>
      <c r="W126" s="94">
        <v>2.12270911224379E-2</v>
      </c>
      <c r="X126" s="94"/>
      <c r="Y126" s="94"/>
      <c r="Z126" s="94"/>
      <c r="AA126" s="94"/>
      <c r="AB126" s="94"/>
      <c r="AC126" s="94"/>
      <c r="AD126" s="94"/>
      <c r="AE126" s="94"/>
      <c r="AF126" s="94"/>
      <c r="AG126" s="94"/>
      <c r="AH126" s="93">
        <v>360</v>
      </c>
      <c r="AI126" s="93"/>
      <c r="AJ126" s="93"/>
      <c r="AK126" s="93"/>
      <c r="AL126" s="93"/>
      <c r="AM126" s="93"/>
      <c r="AN126" s="93"/>
      <c r="AO126" s="94">
        <v>1.1242622029293299E-2</v>
      </c>
      <c r="AP126" s="94"/>
      <c r="AQ126" s="94"/>
      <c r="AR126" s="94"/>
      <c r="AS126" s="94"/>
      <c r="AT126" s="94"/>
    </row>
    <row r="127" spans="2:46" s="1" customFormat="1" ht="10.65" customHeight="1" x14ac:dyDescent="0.15">
      <c r="B127" s="91" t="s">
        <v>1135</v>
      </c>
      <c r="C127" s="91"/>
      <c r="D127" s="91"/>
      <c r="E127" s="91"/>
      <c r="F127" s="91"/>
      <c r="G127" s="91"/>
      <c r="H127" s="91"/>
      <c r="I127" s="91"/>
      <c r="J127" s="91"/>
      <c r="K127" s="104">
        <v>1004005.88</v>
      </c>
      <c r="L127" s="104"/>
      <c r="M127" s="104"/>
      <c r="N127" s="104"/>
      <c r="O127" s="104"/>
      <c r="P127" s="104"/>
      <c r="Q127" s="104"/>
      <c r="R127" s="104"/>
      <c r="S127" s="104"/>
      <c r="T127" s="104"/>
      <c r="U127" s="104"/>
      <c r="V127" s="104"/>
      <c r="W127" s="94">
        <v>4.34255258285778E-4</v>
      </c>
      <c r="X127" s="94"/>
      <c r="Y127" s="94"/>
      <c r="Z127" s="94"/>
      <c r="AA127" s="94"/>
      <c r="AB127" s="94"/>
      <c r="AC127" s="94"/>
      <c r="AD127" s="94"/>
      <c r="AE127" s="94"/>
      <c r="AF127" s="94"/>
      <c r="AG127" s="94"/>
      <c r="AH127" s="93">
        <v>10</v>
      </c>
      <c r="AI127" s="93"/>
      <c r="AJ127" s="93"/>
      <c r="AK127" s="93"/>
      <c r="AL127" s="93"/>
      <c r="AM127" s="93"/>
      <c r="AN127" s="93"/>
      <c r="AO127" s="94">
        <v>3.1229505636925798E-4</v>
      </c>
      <c r="AP127" s="94"/>
      <c r="AQ127" s="94"/>
      <c r="AR127" s="94"/>
      <c r="AS127" s="94"/>
      <c r="AT127" s="94"/>
    </row>
    <row r="128" spans="2:46" s="1" customFormat="1" ht="10.65" customHeight="1" x14ac:dyDescent="0.15">
      <c r="B128" s="91" t="s">
        <v>1136</v>
      </c>
      <c r="C128" s="91"/>
      <c r="D128" s="91"/>
      <c r="E128" s="91"/>
      <c r="F128" s="91"/>
      <c r="G128" s="91"/>
      <c r="H128" s="91"/>
      <c r="I128" s="91"/>
      <c r="J128" s="91"/>
      <c r="K128" s="104">
        <v>48510.83</v>
      </c>
      <c r="L128" s="104"/>
      <c r="M128" s="104"/>
      <c r="N128" s="104"/>
      <c r="O128" s="104"/>
      <c r="P128" s="104"/>
      <c r="Q128" s="104"/>
      <c r="R128" s="104"/>
      <c r="S128" s="104"/>
      <c r="T128" s="104"/>
      <c r="U128" s="104"/>
      <c r="V128" s="104"/>
      <c r="W128" s="94">
        <v>2.0982031510918502E-5</v>
      </c>
      <c r="X128" s="94"/>
      <c r="Y128" s="94"/>
      <c r="Z128" s="94"/>
      <c r="AA128" s="94"/>
      <c r="AB128" s="94"/>
      <c r="AC128" s="94"/>
      <c r="AD128" s="94"/>
      <c r="AE128" s="94"/>
      <c r="AF128" s="94"/>
      <c r="AG128" s="94"/>
      <c r="AH128" s="93">
        <v>1</v>
      </c>
      <c r="AI128" s="93"/>
      <c r="AJ128" s="93"/>
      <c r="AK128" s="93"/>
      <c r="AL128" s="93"/>
      <c r="AM128" s="93"/>
      <c r="AN128" s="93"/>
      <c r="AO128" s="94">
        <v>3.1229505636925798E-5</v>
      </c>
      <c r="AP128" s="94"/>
      <c r="AQ128" s="94"/>
      <c r="AR128" s="94"/>
      <c r="AS128" s="94"/>
      <c r="AT128" s="94"/>
    </row>
    <row r="129" spans="2:47" s="1" customFormat="1" ht="10.65" customHeight="1" x14ac:dyDescent="0.15">
      <c r="B129" s="91" t="s">
        <v>1137</v>
      </c>
      <c r="C129" s="91"/>
      <c r="D129" s="91"/>
      <c r="E129" s="91"/>
      <c r="F129" s="91"/>
      <c r="G129" s="91"/>
      <c r="H129" s="91"/>
      <c r="I129" s="91"/>
      <c r="J129" s="91"/>
      <c r="K129" s="104">
        <v>295244.81</v>
      </c>
      <c r="L129" s="104"/>
      <c r="M129" s="104"/>
      <c r="N129" s="104"/>
      <c r="O129" s="104"/>
      <c r="P129" s="104"/>
      <c r="Q129" s="104"/>
      <c r="R129" s="104"/>
      <c r="S129" s="104"/>
      <c r="T129" s="104"/>
      <c r="U129" s="104"/>
      <c r="V129" s="104"/>
      <c r="W129" s="94">
        <v>1.2770006010730299E-4</v>
      </c>
      <c r="X129" s="94"/>
      <c r="Y129" s="94"/>
      <c r="Z129" s="94"/>
      <c r="AA129" s="94"/>
      <c r="AB129" s="94"/>
      <c r="AC129" s="94"/>
      <c r="AD129" s="94"/>
      <c r="AE129" s="94"/>
      <c r="AF129" s="94"/>
      <c r="AG129" s="94"/>
      <c r="AH129" s="93">
        <v>5</v>
      </c>
      <c r="AI129" s="93"/>
      <c r="AJ129" s="93"/>
      <c r="AK129" s="93"/>
      <c r="AL129" s="93"/>
      <c r="AM129" s="93"/>
      <c r="AN129" s="93"/>
      <c r="AO129" s="94">
        <v>1.5614752818462899E-4</v>
      </c>
      <c r="AP129" s="94"/>
      <c r="AQ129" s="94"/>
      <c r="AR129" s="94"/>
      <c r="AS129" s="94"/>
      <c r="AT129" s="94"/>
    </row>
    <row r="130" spans="2:47" s="1" customFormat="1" ht="10.65" customHeight="1" x14ac:dyDescent="0.15">
      <c r="B130" s="91" t="s">
        <v>1138</v>
      </c>
      <c r="C130" s="91"/>
      <c r="D130" s="91"/>
      <c r="E130" s="91"/>
      <c r="F130" s="91"/>
      <c r="G130" s="91"/>
      <c r="H130" s="91"/>
      <c r="I130" s="91"/>
      <c r="J130" s="91"/>
      <c r="K130" s="104">
        <v>275062.59000000003</v>
      </c>
      <c r="L130" s="104"/>
      <c r="M130" s="104"/>
      <c r="N130" s="104"/>
      <c r="O130" s="104"/>
      <c r="P130" s="104"/>
      <c r="Q130" s="104"/>
      <c r="R130" s="104"/>
      <c r="S130" s="104"/>
      <c r="T130" s="104"/>
      <c r="U130" s="104"/>
      <c r="V130" s="104"/>
      <c r="W130" s="94">
        <v>1.1897079334356601E-4</v>
      </c>
      <c r="X130" s="94"/>
      <c r="Y130" s="94"/>
      <c r="Z130" s="94"/>
      <c r="AA130" s="94"/>
      <c r="AB130" s="94"/>
      <c r="AC130" s="94"/>
      <c r="AD130" s="94"/>
      <c r="AE130" s="94"/>
      <c r="AF130" s="94"/>
      <c r="AG130" s="94"/>
      <c r="AH130" s="93">
        <v>3</v>
      </c>
      <c r="AI130" s="93"/>
      <c r="AJ130" s="93"/>
      <c r="AK130" s="93"/>
      <c r="AL130" s="93"/>
      <c r="AM130" s="93"/>
      <c r="AN130" s="93"/>
      <c r="AO130" s="94">
        <v>9.3688516910777299E-5</v>
      </c>
      <c r="AP130" s="94"/>
      <c r="AQ130" s="94"/>
      <c r="AR130" s="94"/>
      <c r="AS130" s="94"/>
      <c r="AT130" s="94"/>
    </row>
    <row r="131" spans="2:47" s="1" customFormat="1" ht="12.75" customHeight="1" x14ac:dyDescent="0.15">
      <c r="B131" s="100"/>
      <c r="C131" s="100"/>
      <c r="D131" s="100"/>
      <c r="E131" s="100"/>
      <c r="F131" s="100"/>
      <c r="G131" s="100"/>
      <c r="H131" s="100"/>
      <c r="I131" s="100"/>
      <c r="J131" s="100"/>
      <c r="K131" s="105">
        <v>2312017784.1100001</v>
      </c>
      <c r="L131" s="105"/>
      <c r="M131" s="105"/>
      <c r="N131" s="105"/>
      <c r="O131" s="105"/>
      <c r="P131" s="105"/>
      <c r="Q131" s="105"/>
      <c r="R131" s="105"/>
      <c r="S131" s="105"/>
      <c r="T131" s="105"/>
      <c r="U131" s="105"/>
      <c r="V131" s="105"/>
      <c r="W131" s="96">
        <v>1</v>
      </c>
      <c r="X131" s="96"/>
      <c r="Y131" s="96"/>
      <c r="Z131" s="96"/>
      <c r="AA131" s="96"/>
      <c r="AB131" s="96"/>
      <c r="AC131" s="96"/>
      <c r="AD131" s="96"/>
      <c r="AE131" s="96"/>
      <c r="AF131" s="96"/>
      <c r="AG131" s="96"/>
      <c r="AH131" s="95">
        <v>32021</v>
      </c>
      <c r="AI131" s="95"/>
      <c r="AJ131" s="95"/>
      <c r="AK131" s="95"/>
      <c r="AL131" s="95"/>
      <c r="AM131" s="95"/>
      <c r="AN131" s="95"/>
      <c r="AO131" s="96">
        <v>1</v>
      </c>
      <c r="AP131" s="96"/>
      <c r="AQ131" s="96"/>
      <c r="AR131" s="96"/>
      <c r="AS131" s="96"/>
      <c r="AT131" s="96"/>
    </row>
    <row r="132" spans="2:47" s="1" customFormat="1" ht="9" customHeight="1" x14ac:dyDescent="0.15"/>
    <row r="133" spans="2:47" s="1" customFormat="1" ht="19.2" customHeight="1" x14ac:dyDescent="0.15">
      <c r="B133" s="83" t="s">
        <v>1219</v>
      </c>
      <c r="C133" s="83"/>
      <c r="D133" s="83"/>
      <c r="E133" s="83"/>
      <c r="F133" s="83"/>
      <c r="G133" s="83"/>
      <c r="H133" s="83"/>
      <c r="I133" s="83"/>
      <c r="J133" s="83"/>
      <c r="K133" s="83"/>
      <c r="L133" s="83"/>
      <c r="M133" s="83"/>
      <c r="N133" s="83"/>
      <c r="O133" s="83"/>
      <c r="P133" s="83"/>
      <c r="Q133" s="83"/>
      <c r="R133" s="83"/>
      <c r="S133" s="83"/>
      <c r="T133" s="83"/>
      <c r="U133" s="83"/>
      <c r="V133" s="83"/>
      <c r="W133" s="83"/>
      <c r="X133" s="83"/>
      <c r="Y133" s="83"/>
      <c r="Z133" s="83"/>
      <c r="AA133" s="83"/>
      <c r="AB133" s="83"/>
      <c r="AC133" s="83"/>
      <c r="AD133" s="83"/>
      <c r="AE133" s="83"/>
      <c r="AF133" s="83"/>
      <c r="AG133" s="83"/>
      <c r="AH133" s="83"/>
      <c r="AI133" s="83"/>
      <c r="AJ133" s="83"/>
      <c r="AK133" s="83"/>
      <c r="AL133" s="83"/>
      <c r="AM133" s="83"/>
      <c r="AN133" s="83"/>
      <c r="AO133" s="83"/>
      <c r="AP133" s="83"/>
      <c r="AQ133" s="83"/>
      <c r="AR133" s="83"/>
      <c r="AS133" s="83"/>
      <c r="AT133" s="83"/>
      <c r="AU133" s="83"/>
    </row>
    <row r="134" spans="2:47" s="1" customFormat="1" ht="7.95" customHeight="1" x14ac:dyDescent="0.15"/>
    <row r="135" spans="2:47" s="1" customFormat="1" ht="12.75" customHeight="1" x14ac:dyDescent="0.15">
      <c r="B135" s="77" t="s">
        <v>1139</v>
      </c>
      <c r="C135" s="77"/>
      <c r="D135" s="77"/>
      <c r="E135" s="77"/>
      <c r="F135" s="77"/>
      <c r="G135" s="77"/>
      <c r="H135" s="77"/>
      <c r="I135" s="77"/>
      <c r="J135" s="77"/>
      <c r="K135" s="77" t="s">
        <v>1100</v>
      </c>
      <c r="L135" s="77"/>
      <c r="M135" s="77"/>
      <c r="N135" s="77"/>
      <c r="O135" s="77"/>
      <c r="P135" s="77"/>
      <c r="Q135" s="77"/>
      <c r="R135" s="77"/>
      <c r="S135" s="77"/>
      <c r="T135" s="77"/>
      <c r="U135" s="77" t="s">
        <v>1101</v>
      </c>
      <c r="V135" s="77"/>
      <c r="W135" s="77"/>
      <c r="X135" s="77"/>
      <c r="Y135" s="77"/>
      <c r="Z135" s="77"/>
      <c r="AA135" s="77"/>
      <c r="AB135" s="77"/>
      <c r="AC135" s="77"/>
      <c r="AD135" s="77"/>
      <c r="AE135" s="77"/>
      <c r="AF135" s="77"/>
      <c r="AG135" s="77" t="s">
        <v>1102</v>
      </c>
      <c r="AH135" s="77"/>
      <c r="AI135" s="77"/>
      <c r="AJ135" s="77"/>
      <c r="AK135" s="77"/>
      <c r="AL135" s="77"/>
      <c r="AM135" s="77" t="s">
        <v>1101</v>
      </c>
      <c r="AN135" s="77"/>
      <c r="AO135" s="77"/>
      <c r="AP135" s="77"/>
      <c r="AQ135" s="77"/>
      <c r="AR135" s="77"/>
      <c r="AS135" s="77"/>
      <c r="AT135" s="77"/>
      <c r="AU135" s="77"/>
    </row>
    <row r="136" spans="2:47" s="1" customFormat="1" ht="12.3" customHeight="1" x14ac:dyDescent="0.15">
      <c r="B136" s="101">
        <v>2002</v>
      </c>
      <c r="C136" s="101"/>
      <c r="D136" s="101"/>
      <c r="E136" s="101"/>
      <c r="F136" s="101"/>
      <c r="G136" s="101"/>
      <c r="H136" s="101"/>
      <c r="I136" s="101"/>
      <c r="J136" s="101"/>
      <c r="K136" s="104">
        <v>250000</v>
      </c>
      <c r="L136" s="104"/>
      <c r="M136" s="104"/>
      <c r="N136" s="104"/>
      <c r="O136" s="104"/>
      <c r="P136" s="104"/>
      <c r="Q136" s="104"/>
      <c r="R136" s="104"/>
      <c r="S136" s="104"/>
      <c r="T136" s="104"/>
      <c r="U136" s="94">
        <v>1.08130656138632E-4</v>
      </c>
      <c r="V136" s="94"/>
      <c r="W136" s="94"/>
      <c r="X136" s="94"/>
      <c r="Y136" s="94"/>
      <c r="Z136" s="94"/>
      <c r="AA136" s="94"/>
      <c r="AB136" s="94"/>
      <c r="AC136" s="94"/>
      <c r="AD136" s="94"/>
      <c r="AE136" s="94"/>
      <c r="AF136" s="94"/>
      <c r="AG136" s="93">
        <v>2</v>
      </c>
      <c r="AH136" s="93"/>
      <c r="AI136" s="93"/>
      <c r="AJ136" s="93"/>
      <c r="AK136" s="93"/>
      <c r="AL136" s="93"/>
      <c r="AM136" s="94">
        <v>6.2459011273851501E-5</v>
      </c>
      <c r="AN136" s="94"/>
      <c r="AO136" s="94"/>
      <c r="AP136" s="94"/>
      <c r="AQ136" s="94"/>
      <c r="AR136" s="94"/>
      <c r="AS136" s="94"/>
      <c r="AT136" s="94"/>
      <c r="AU136" s="94"/>
    </row>
    <row r="137" spans="2:47" s="1" customFormat="1" ht="12.3" customHeight="1" x14ac:dyDescent="0.15">
      <c r="B137" s="101">
        <v>2003</v>
      </c>
      <c r="C137" s="101"/>
      <c r="D137" s="101"/>
      <c r="E137" s="101"/>
      <c r="F137" s="101"/>
      <c r="G137" s="101"/>
      <c r="H137" s="101"/>
      <c r="I137" s="101"/>
      <c r="J137" s="101"/>
      <c r="K137" s="104">
        <v>120489.24</v>
      </c>
      <c r="L137" s="104"/>
      <c r="M137" s="104"/>
      <c r="N137" s="104"/>
      <c r="O137" s="104"/>
      <c r="P137" s="104"/>
      <c r="Q137" s="104"/>
      <c r="R137" s="104"/>
      <c r="S137" s="104"/>
      <c r="T137" s="104"/>
      <c r="U137" s="94">
        <v>5.2114322315380301E-5</v>
      </c>
      <c r="V137" s="94"/>
      <c r="W137" s="94"/>
      <c r="X137" s="94"/>
      <c r="Y137" s="94"/>
      <c r="Z137" s="94"/>
      <c r="AA137" s="94"/>
      <c r="AB137" s="94"/>
      <c r="AC137" s="94"/>
      <c r="AD137" s="94"/>
      <c r="AE137" s="94"/>
      <c r="AF137" s="94"/>
      <c r="AG137" s="93">
        <v>3</v>
      </c>
      <c r="AH137" s="93"/>
      <c r="AI137" s="93"/>
      <c r="AJ137" s="93"/>
      <c r="AK137" s="93"/>
      <c r="AL137" s="93"/>
      <c r="AM137" s="94">
        <v>9.3688516910777299E-5</v>
      </c>
      <c r="AN137" s="94"/>
      <c r="AO137" s="94"/>
      <c r="AP137" s="94"/>
      <c r="AQ137" s="94"/>
      <c r="AR137" s="94"/>
      <c r="AS137" s="94"/>
      <c r="AT137" s="94"/>
      <c r="AU137" s="94"/>
    </row>
    <row r="138" spans="2:47" s="1" customFormat="1" ht="12.3" customHeight="1" x14ac:dyDescent="0.15">
      <c r="B138" s="101">
        <v>2004</v>
      </c>
      <c r="C138" s="101"/>
      <c r="D138" s="101"/>
      <c r="E138" s="101"/>
      <c r="F138" s="101"/>
      <c r="G138" s="101"/>
      <c r="H138" s="101"/>
      <c r="I138" s="101"/>
      <c r="J138" s="101"/>
      <c r="K138" s="104">
        <v>25549.18</v>
      </c>
      <c r="L138" s="104"/>
      <c r="M138" s="104"/>
      <c r="N138" s="104"/>
      <c r="O138" s="104"/>
      <c r="P138" s="104"/>
      <c r="Q138" s="104"/>
      <c r="R138" s="104"/>
      <c r="S138" s="104"/>
      <c r="T138" s="104"/>
      <c r="U138" s="94">
        <v>1.1050598388816E-5</v>
      </c>
      <c r="V138" s="94"/>
      <c r="W138" s="94"/>
      <c r="X138" s="94"/>
      <c r="Y138" s="94"/>
      <c r="Z138" s="94"/>
      <c r="AA138" s="94"/>
      <c r="AB138" s="94"/>
      <c r="AC138" s="94"/>
      <c r="AD138" s="94"/>
      <c r="AE138" s="94"/>
      <c r="AF138" s="94"/>
      <c r="AG138" s="93">
        <v>6</v>
      </c>
      <c r="AH138" s="93"/>
      <c r="AI138" s="93"/>
      <c r="AJ138" s="93"/>
      <c r="AK138" s="93"/>
      <c r="AL138" s="93"/>
      <c r="AM138" s="94">
        <v>1.87377033821555E-4</v>
      </c>
      <c r="AN138" s="94"/>
      <c r="AO138" s="94"/>
      <c r="AP138" s="94"/>
      <c r="AQ138" s="94"/>
      <c r="AR138" s="94"/>
      <c r="AS138" s="94"/>
      <c r="AT138" s="94"/>
      <c r="AU138" s="94"/>
    </row>
    <row r="139" spans="2:47" s="1" customFormat="1" ht="12.3" customHeight="1" x14ac:dyDescent="0.15">
      <c r="B139" s="101">
        <v>2005</v>
      </c>
      <c r="C139" s="101"/>
      <c r="D139" s="101"/>
      <c r="E139" s="101"/>
      <c r="F139" s="101"/>
      <c r="G139" s="101"/>
      <c r="H139" s="101"/>
      <c r="I139" s="101"/>
      <c r="J139" s="101"/>
      <c r="K139" s="104">
        <v>1025713.59</v>
      </c>
      <c r="L139" s="104"/>
      <c r="M139" s="104"/>
      <c r="N139" s="104"/>
      <c r="O139" s="104"/>
      <c r="P139" s="104"/>
      <c r="Q139" s="104"/>
      <c r="R139" s="104"/>
      <c r="S139" s="104"/>
      <c r="T139" s="104"/>
      <c r="U139" s="94">
        <v>4.4364433398804602E-4</v>
      </c>
      <c r="V139" s="94"/>
      <c r="W139" s="94"/>
      <c r="X139" s="94"/>
      <c r="Y139" s="94"/>
      <c r="Z139" s="94"/>
      <c r="AA139" s="94"/>
      <c r="AB139" s="94"/>
      <c r="AC139" s="94"/>
      <c r="AD139" s="94"/>
      <c r="AE139" s="94"/>
      <c r="AF139" s="94"/>
      <c r="AG139" s="93">
        <v>27</v>
      </c>
      <c r="AH139" s="93"/>
      <c r="AI139" s="93"/>
      <c r="AJ139" s="93"/>
      <c r="AK139" s="93"/>
      <c r="AL139" s="93"/>
      <c r="AM139" s="94">
        <v>8.43196652196996E-4</v>
      </c>
      <c r="AN139" s="94"/>
      <c r="AO139" s="94"/>
      <c r="AP139" s="94"/>
      <c r="AQ139" s="94"/>
      <c r="AR139" s="94"/>
      <c r="AS139" s="94"/>
      <c r="AT139" s="94"/>
      <c r="AU139" s="94"/>
    </row>
    <row r="140" spans="2:47" s="1" customFormat="1" ht="12.3" customHeight="1" x14ac:dyDescent="0.15">
      <c r="B140" s="101">
        <v>2006</v>
      </c>
      <c r="C140" s="101"/>
      <c r="D140" s="101"/>
      <c r="E140" s="101"/>
      <c r="F140" s="101"/>
      <c r="G140" s="101"/>
      <c r="H140" s="101"/>
      <c r="I140" s="101"/>
      <c r="J140" s="101"/>
      <c r="K140" s="104">
        <v>273869.59000000003</v>
      </c>
      <c r="L140" s="104"/>
      <c r="M140" s="104"/>
      <c r="N140" s="104"/>
      <c r="O140" s="104"/>
      <c r="P140" s="104"/>
      <c r="Q140" s="104"/>
      <c r="R140" s="104"/>
      <c r="S140" s="104"/>
      <c r="T140" s="104"/>
      <c r="U140" s="94">
        <v>1.18454793852472E-4</v>
      </c>
      <c r="V140" s="94"/>
      <c r="W140" s="94"/>
      <c r="X140" s="94"/>
      <c r="Y140" s="94"/>
      <c r="Z140" s="94"/>
      <c r="AA140" s="94"/>
      <c r="AB140" s="94"/>
      <c r="AC140" s="94"/>
      <c r="AD140" s="94"/>
      <c r="AE140" s="94"/>
      <c r="AF140" s="94"/>
      <c r="AG140" s="93">
        <v>10</v>
      </c>
      <c r="AH140" s="93"/>
      <c r="AI140" s="93"/>
      <c r="AJ140" s="93"/>
      <c r="AK140" s="93"/>
      <c r="AL140" s="93"/>
      <c r="AM140" s="94">
        <v>3.1229505636925798E-4</v>
      </c>
      <c r="AN140" s="94"/>
      <c r="AO140" s="94"/>
      <c r="AP140" s="94"/>
      <c r="AQ140" s="94"/>
      <c r="AR140" s="94"/>
      <c r="AS140" s="94"/>
      <c r="AT140" s="94"/>
      <c r="AU140" s="94"/>
    </row>
    <row r="141" spans="2:47" s="1" customFormat="1" ht="12.3" customHeight="1" x14ac:dyDescent="0.15">
      <c r="B141" s="101">
        <v>2007</v>
      </c>
      <c r="C141" s="101"/>
      <c r="D141" s="101"/>
      <c r="E141" s="101"/>
      <c r="F141" s="101"/>
      <c r="G141" s="101"/>
      <c r="H141" s="101"/>
      <c r="I141" s="101"/>
      <c r="J141" s="101"/>
      <c r="K141" s="104">
        <v>230429.93</v>
      </c>
      <c r="L141" s="104"/>
      <c r="M141" s="104"/>
      <c r="N141" s="104"/>
      <c r="O141" s="104"/>
      <c r="P141" s="104"/>
      <c r="Q141" s="104"/>
      <c r="R141" s="104"/>
      <c r="S141" s="104"/>
      <c r="T141" s="104"/>
      <c r="U141" s="94">
        <v>9.9666158099516E-5</v>
      </c>
      <c r="V141" s="94"/>
      <c r="W141" s="94"/>
      <c r="X141" s="94"/>
      <c r="Y141" s="94"/>
      <c r="Z141" s="94"/>
      <c r="AA141" s="94"/>
      <c r="AB141" s="94"/>
      <c r="AC141" s="94"/>
      <c r="AD141" s="94"/>
      <c r="AE141" s="94"/>
      <c r="AF141" s="94"/>
      <c r="AG141" s="93">
        <v>5</v>
      </c>
      <c r="AH141" s="93"/>
      <c r="AI141" s="93"/>
      <c r="AJ141" s="93"/>
      <c r="AK141" s="93"/>
      <c r="AL141" s="93"/>
      <c r="AM141" s="94">
        <v>1.5614752818462899E-4</v>
      </c>
      <c r="AN141" s="94"/>
      <c r="AO141" s="94"/>
      <c r="AP141" s="94"/>
      <c r="AQ141" s="94"/>
      <c r="AR141" s="94"/>
      <c r="AS141" s="94"/>
      <c r="AT141" s="94"/>
      <c r="AU141" s="94"/>
    </row>
    <row r="142" spans="2:47" s="1" customFormat="1" ht="12.3" customHeight="1" x14ac:dyDescent="0.15">
      <c r="B142" s="101">
        <v>2008</v>
      </c>
      <c r="C142" s="101"/>
      <c r="D142" s="101"/>
      <c r="E142" s="101"/>
      <c r="F142" s="101"/>
      <c r="G142" s="101"/>
      <c r="H142" s="101"/>
      <c r="I142" s="101"/>
      <c r="J142" s="101"/>
      <c r="K142" s="104">
        <v>508468.15</v>
      </c>
      <c r="L142" s="104"/>
      <c r="M142" s="104"/>
      <c r="N142" s="104"/>
      <c r="O142" s="104"/>
      <c r="P142" s="104"/>
      <c r="Q142" s="104"/>
      <c r="R142" s="104"/>
      <c r="S142" s="104"/>
      <c r="T142" s="104"/>
      <c r="U142" s="94">
        <v>2.19923978740385E-4</v>
      </c>
      <c r="V142" s="94"/>
      <c r="W142" s="94"/>
      <c r="X142" s="94"/>
      <c r="Y142" s="94"/>
      <c r="Z142" s="94"/>
      <c r="AA142" s="94"/>
      <c r="AB142" s="94"/>
      <c r="AC142" s="94"/>
      <c r="AD142" s="94"/>
      <c r="AE142" s="94"/>
      <c r="AF142" s="94"/>
      <c r="AG142" s="93">
        <v>16</v>
      </c>
      <c r="AH142" s="93"/>
      <c r="AI142" s="93"/>
      <c r="AJ142" s="93"/>
      <c r="AK142" s="93"/>
      <c r="AL142" s="93"/>
      <c r="AM142" s="94">
        <v>4.9967209019081201E-4</v>
      </c>
      <c r="AN142" s="94"/>
      <c r="AO142" s="94"/>
      <c r="AP142" s="94"/>
      <c r="AQ142" s="94"/>
      <c r="AR142" s="94"/>
      <c r="AS142" s="94"/>
      <c r="AT142" s="94"/>
      <c r="AU142" s="94"/>
    </row>
    <row r="143" spans="2:47" s="1" customFormat="1" ht="12.3" customHeight="1" x14ac:dyDescent="0.15">
      <c r="B143" s="101">
        <v>2009</v>
      </c>
      <c r="C143" s="101"/>
      <c r="D143" s="101"/>
      <c r="E143" s="101"/>
      <c r="F143" s="101"/>
      <c r="G143" s="101"/>
      <c r="H143" s="101"/>
      <c r="I143" s="101"/>
      <c r="J143" s="101"/>
      <c r="K143" s="104">
        <v>2322676.27</v>
      </c>
      <c r="L143" s="104"/>
      <c r="M143" s="104"/>
      <c r="N143" s="104"/>
      <c r="O143" s="104"/>
      <c r="P143" s="104"/>
      <c r="Q143" s="104"/>
      <c r="R143" s="104"/>
      <c r="S143" s="104"/>
      <c r="T143" s="104"/>
      <c r="U143" s="94">
        <v>1.0046100362909201E-3</v>
      </c>
      <c r="V143" s="94"/>
      <c r="W143" s="94"/>
      <c r="X143" s="94"/>
      <c r="Y143" s="94"/>
      <c r="Z143" s="94"/>
      <c r="AA143" s="94"/>
      <c r="AB143" s="94"/>
      <c r="AC143" s="94"/>
      <c r="AD143" s="94"/>
      <c r="AE143" s="94"/>
      <c r="AF143" s="94"/>
      <c r="AG143" s="93">
        <v>91</v>
      </c>
      <c r="AH143" s="93"/>
      <c r="AI143" s="93"/>
      <c r="AJ143" s="93"/>
      <c r="AK143" s="93"/>
      <c r="AL143" s="93"/>
      <c r="AM143" s="94">
        <v>2.8418850129602498E-3</v>
      </c>
      <c r="AN143" s="94"/>
      <c r="AO143" s="94"/>
      <c r="AP143" s="94"/>
      <c r="AQ143" s="94"/>
      <c r="AR143" s="94"/>
      <c r="AS143" s="94"/>
      <c r="AT143" s="94"/>
      <c r="AU143" s="94"/>
    </row>
    <row r="144" spans="2:47" s="1" customFormat="1" ht="12.3" customHeight="1" x14ac:dyDescent="0.15">
      <c r="B144" s="101">
        <v>2010</v>
      </c>
      <c r="C144" s="101"/>
      <c r="D144" s="101"/>
      <c r="E144" s="101"/>
      <c r="F144" s="101"/>
      <c r="G144" s="101"/>
      <c r="H144" s="101"/>
      <c r="I144" s="101"/>
      <c r="J144" s="101"/>
      <c r="K144" s="104">
        <v>4027347.7</v>
      </c>
      <c r="L144" s="104"/>
      <c r="M144" s="104"/>
      <c r="N144" s="104"/>
      <c r="O144" s="104"/>
      <c r="P144" s="104"/>
      <c r="Q144" s="104"/>
      <c r="R144" s="104"/>
      <c r="S144" s="104"/>
      <c r="T144" s="104"/>
      <c r="U144" s="94">
        <v>1.7419189971976401E-3</v>
      </c>
      <c r="V144" s="94"/>
      <c r="W144" s="94"/>
      <c r="X144" s="94"/>
      <c r="Y144" s="94"/>
      <c r="Z144" s="94"/>
      <c r="AA144" s="94"/>
      <c r="AB144" s="94"/>
      <c r="AC144" s="94"/>
      <c r="AD144" s="94"/>
      <c r="AE144" s="94"/>
      <c r="AF144" s="94"/>
      <c r="AG144" s="93">
        <v>133</v>
      </c>
      <c r="AH144" s="93"/>
      <c r="AI144" s="93"/>
      <c r="AJ144" s="93"/>
      <c r="AK144" s="93"/>
      <c r="AL144" s="93"/>
      <c r="AM144" s="94">
        <v>4.1535242497111298E-3</v>
      </c>
      <c r="AN144" s="94"/>
      <c r="AO144" s="94"/>
      <c r="AP144" s="94"/>
      <c r="AQ144" s="94"/>
      <c r="AR144" s="94"/>
      <c r="AS144" s="94"/>
      <c r="AT144" s="94"/>
      <c r="AU144" s="94"/>
    </row>
    <row r="145" spans="2:47" s="1" customFormat="1" ht="12.3" customHeight="1" x14ac:dyDescent="0.15">
      <c r="B145" s="101">
        <v>2011</v>
      </c>
      <c r="C145" s="101"/>
      <c r="D145" s="101"/>
      <c r="E145" s="101"/>
      <c r="F145" s="101"/>
      <c r="G145" s="101"/>
      <c r="H145" s="101"/>
      <c r="I145" s="101"/>
      <c r="J145" s="101"/>
      <c r="K145" s="104">
        <v>1599468.33</v>
      </c>
      <c r="L145" s="104"/>
      <c r="M145" s="104"/>
      <c r="N145" s="104"/>
      <c r="O145" s="104"/>
      <c r="P145" s="104"/>
      <c r="Q145" s="104"/>
      <c r="R145" s="104"/>
      <c r="S145" s="104"/>
      <c r="T145" s="104"/>
      <c r="U145" s="94">
        <v>6.9180623998344696E-4</v>
      </c>
      <c r="V145" s="94"/>
      <c r="W145" s="94"/>
      <c r="X145" s="94"/>
      <c r="Y145" s="94"/>
      <c r="Z145" s="94"/>
      <c r="AA145" s="94"/>
      <c r="AB145" s="94"/>
      <c r="AC145" s="94"/>
      <c r="AD145" s="94"/>
      <c r="AE145" s="94"/>
      <c r="AF145" s="94"/>
      <c r="AG145" s="93">
        <v>81</v>
      </c>
      <c r="AH145" s="93"/>
      <c r="AI145" s="93"/>
      <c r="AJ145" s="93"/>
      <c r="AK145" s="93"/>
      <c r="AL145" s="93"/>
      <c r="AM145" s="94">
        <v>2.5295899565909901E-3</v>
      </c>
      <c r="AN145" s="94"/>
      <c r="AO145" s="94"/>
      <c r="AP145" s="94"/>
      <c r="AQ145" s="94"/>
      <c r="AR145" s="94"/>
      <c r="AS145" s="94"/>
      <c r="AT145" s="94"/>
      <c r="AU145" s="94"/>
    </row>
    <row r="146" spans="2:47" s="1" customFormat="1" ht="12.3" customHeight="1" x14ac:dyDescent="0.15">
      <c r="B146" s="101">
        <v>2012</v>
      </c>
      <c r="C146" s="101"/>
      <c r="D146" s="101"/>
      <c r="E146" s="101"/>
      <c r="F146" s="101"/>
      <c r="G146" s="101"/>
      <c r="H146" s="101"/>
      <c r="I146" s="101"/>
      <c r="J146" s="101"/>
      <c r="K146" s="104">
        <v>789566.88</v>
      </c>
      <c r="L146" s="104"/>
      <c r="M146" s="104"/>
      <c r="N146" s="104"/>
      <c r="O146" s="104"/>
      <c r="P146" s="104"/>
      <c r="Q146" s="104"/>
      <c r="R146" s="104"/>
      <c r="S146" s="104"/>
      <c r="T146" s="104"/>
      <c r="U146" s="94">
        <v>3.4150553919893E-4</v>
      </c>
      <c r="V146" s="94"/>
      <c r="W146" s="94"/>
      <c r="X146" s="94"/>
      <c r="Y146" s="94"/>
      <c r="Z146" s="94"/>
      <c r="AA146" s="94"/>
      <c r="AB146" s="94"/>
      <c r="AC146" s="94"/>
      <c r="AD146" s="94"/>
      <c r="AE146" s="94"/>
      <c r="AF146" s="94"/>
      <c r="AG146" s="93">
        <v>38</v>
      </c>
      <c r="AH146" s="93"/>
      <c r="AI146" s="93"/>
      <c r="AJ146" s="93"/>
      <c r="AK146" s="93"/>
      <c r="AL146" s="93"/>
      <c r="AM146" s="94">
        <v>1.1867212142031801E-3</v>
      </c>
      <c r="AN146" s="94"/>
      <c r="AO146" s="94"/>
      <c r="AP146" s="94"/>
      <c r="AQ146" s="94"/>
      <c r="AR146" s="94"/>
      <c r="AS146" s="94"/>
      <c r="AT146" s="94"/>
      <c r="AU146" s="94"/>
    </row>
    <row r="147" spans="2:47" s="1" customFormat="1" ht="12.3" customHeight="1" x14ac:dyDescent="0.15">
      <c r="B147" s="101">
        <v>2013</v>
      </c>
      <c r="C147" s="101"/>
      <c r="D147" s="101"/>
      <c r="E147" s="101"/>
      <c r="F147" s="101"/>
      <c r="G147" s="101"/>
      <c r="H147" s="101"/>
      <c r="I147" s="101"/>
      <c r="J147" s="101"/>
      <c r="K147" s="104">
        <v>2120710.7400000002</v>
      </c>
      <c r="L147" s="104"/>
      <c r="M147" s="104"/>
      <c r="N147" s="104"/>
      <c r="O147" s="104"/>
      <c r="P147" s="104"/>
      <c r="Q147" s="104"/>
      <c r="R147" s="104"/>
      <c r="S147" s="104"/>
      <c r="T147" s="104"/>
      <c r="U147" s="94">
        <v>9.1725537518577303E-4</v>
      </c>
      <c r="V147" s="94"/>
      <c r="W147" s="94"/>
      <c r="X147" s="94"/>
      <c r="Y147" s="94"/>
      <c r="Z147" s="94"/>
      <c r="AA147" s="94"/>
      <c r="AB147" s="94"/>
      <c r="AC147" s="94"/>
      <c r="AD147" s="94"/>
      <c r="AE147" s="94"/>
      <c r="AF147" s="94"/>
      <c r="AG147" s="93">
        <v>78</v>
      </c>
      <c r="AH147" s="93"/>
      <c r="AI147" s="93"/>
      <c r="AJ147" s="93"/>
      <c r="AK147" s="93"/>
      <c r="AL147" s="93"/>
      <c r="AM147" s="94">
        <v>2.4359014396802101E-3</v>
      </c>
      <c r="AN147" s="94"/>
      <c r="AO147" s="94"/>
      <c r="AP147" s="94"/>
      <c r="AQ147" s="94"/>
      <c r="AR147" s="94"/>
      <c r="AS147" s="94"/>
      <c r="AT147" s="94"/>
      <c r="AU147" s="94"/>
    </row>
    <row r="148" spans="2:47" s="1" customFormat="1" ht="12.3" customHeight="1" x14ac:dyDescent="0.15">
      <c r="B148" s="101">
        <v>2014</v>
      </c>
      <c r="C148" s="101"/>
      <c r="D148" s="101"/>
      <c r="E148" s="101"/>
      <c r="F148" s="101"/>
      <c r="G148" s="101"/>
      <c r="H148" s="101"/>
      <c r="I148" s="101"/>
      <c r="J148" s="101"/>
      <c r="K148" s="104">
        <v>15626925.789999999</v>
      </c>
      <c r="L148" s="104"/>
      <c r="M148" s="104"/>
      <c r="N148" s="104"/>
      <c r="O148" s="104"/>
      <c r="P148" s="104"/>
      <c r="Q148" s="104"/>
      <c r="R148" s="104"/>
      <c r="S148" s="104"/>
      <c r="T148" s="104"/>
      <c r="U148" s="94">
        <v>6.7589989564096299E-3</v>
      </c>
      <c r="V148" s="94"/>
      <c r="W148" s="94"/>
      <c r="X148" s="94"/>
      <c r="Y148" s="94"/>
      <c r="Z148" s="94"/>
      <c r="AA148" s="94"/>
      <c r="AB148" s="94"/>
      <c r="AC148" s="94"/>
      <c r="AD148" s="94"/>
      <c r="AE148" s="94"/>
      <c r="AF148" s="94"/>
      <c r="AG148" s="93">
        <v>391</v>
      </c>
      <c r="AH148" s="93"/>
      <c r="AI148" s="93"/>
      <c r="AJ148" s="93"/>
      <c r="AK148" s="93"/>
      <c r="AL148" s="93"/>
      <c r="AM148" s="94">
        <v>1.2210736704038E-2</v>
      </c>
      <c r="AN148" s="94"/>
      <c r="AO148" s="94"/>
      <c r="AP148" s="94"/>
      <c r="AQ148" s="94"/>
      <c r="AR148" s="94"/>
      <c r="AS148" s="94"/>
      <c r="AT148" s="94"/>
      <c r="AU148" s="94"/>
    </row>
    <row r="149" spans="2:47" s="1" customFormat="1" ht="12.3" customHeight="1" x14ac:dyDescent="0.15">
      <c r="B149" s="101">
        <v>2015</v>
      </c>
      <c r="C149" s="101"/>
      <c r="D149" s="101"/>
      <c r="E149" s="101"/>
      <c r="F149" s="101"/>
      <c r="G149" s="101"/>
      <c r="H149" s="101"/>
      <c r="I149" s="101"/>
      <c r="J149" s="101"/>
      <c r="K149" s="104">
        <v>157100059.09</v>
      </c>
      <c r="L149" s="104"/>
      <c r="M149" s="104"/>
      <c r="N149" s="104"/>
      <c r="O149" s="104"/>
      <c r="P149" s="104"/>
      <c r="Q149" s="104"/>
      <c r="R149" s="104"/>
      <c r="S149" s="104"/>
      <c r="T149" s="104"/>
      <c r="U149" s="94">
        <v>6.7949329875278006E-2</v>
      </c>
      <c r="V149" s="94"/>
      <c r="W149" s="94"/>
      <c r="X149" s="94"/>
      <c r="Y149" s="94"/>
      <c r="Z149" s="94"/>
      <c r="AA149" s="94"/>
      <c r="AB149" s="94"/>
      <c r="AC149" s="94"/>
      <c r="AD149" s="94"/>
      <c r="AE149" s="94"/>
      <c r="AF149" s="94"/>
      <c r="AG149" s="93">
        <v>3461</v>
      </c>
      <c r="AH149" s="93"/>
      <c r="AI149" s="93"/>
      <c r="AJ149" s="93"/>
      <c r="AK149" s="93"/>
      <c r="AL149" s="93"/>
      <c r="AM149" s="94">
        <v>0.10808531900939999</v>
      </c>
      <c r="AN149" s="94"/>
      <c r="AO149" s="94"/>
      <c r="AP149" s="94"/>
      <c r="AQ149" s="94"/>
      <c r="AR149" s="94"/>
      <c r="AS149" s="94"/>
      <c r="AT149" s="94"/>
      <c r="AU149" s="94"/>
    </row>
    <row r="150" spans="2:47" s="1" customFormat="1" ht="12.3" customHeight="1" x14ac:dyDescent="0.15">
      <c r="B150" s="101">
        <v>2016</v>
      </c>
      <c r="C150" s="101"/>
      <c r="D150" s="101"/>
      <c r="E150" s="101"/>
      <c r="F150" s="101"/>
      <c r="G150" s="101"/>
      <c r="H150" s="101"/>
      <c r="I150" s="101"/>
      <c r="J150" s="101"/>
      <c r="K150" s="104">
        <v>232919374.84999999</v>
      </c>
      <c r="L150" s="104"/>
      <c r="M150" s="104"/>
      <c r="N150" s="104"/>
      <c r="O150" s="104"/>
      <c r="P150" s="104"/>
      <c r="Q150" s="104"/>
      <c r="R150" s="104"/>
      <c r="S150" s="104"/>
      <c r="T150" s="104"/>
      <c r="U150" s="94">
        <v>0.100742899319722</v>
      </c>
      <c r="V150" s="94"/>
      <c r="W150" s="94"/>
      <c r="X150" s="94"/>
      <c r="Y150" s="94"/>
      <c r="Z150" s="94"/>
      <c r="AA150" s="94"/>
      <c r="AB150" s="94"/>
      <c r="AC150" s="94"/>
      <c r="AD150" s="94"/>
      <c r="AE150" s="94"/>
      <c r="AF150" s="94"/>
      <c r="AG150" s="93">
        <v>6089</v>
      </c>
      <c r="AH150" s="93"/>
      <c r="AI150" s="93"/>
      <c r="AJ150" s="93"/>
      <c r="AK150" s="93"/>
      <c r="AL150" s="93"/>
      <c r="AM150" s="94">
        <v>0.190156459823241</v>
      </c>
      <c r="AN150" s="94"/>
      <c r="AO150" s="94"/>
      <c r="AP150" s="94"/>
      <c r="AQ150" s="94"/>
      <c r="AR150" s="94"/>
      <c r="AS150" s="94"/>
      <c r="AT150" s="94"/>
      <c r="AU150" s="94"/>
    </row>
    <row r="151" spans="2:47" s="1" customFormat="1" ht="12.3" customHeight="1" x14ac:dyDescent="0.15">
      <c r="B151" s="101">
        <v>2017</v>
      </c>
      <c r="C151" s="101"/>
      <c r="D151" s="101"/>
      <c r="E151" s="101"/>
      <c r="F151" s="101"/>
      <c r="G151" s="101"/>
      <c r="H151" s="101"/>
      <c r="I151" s="101"/>
      <c r="J151" s="101"/>
      <c r="K151" s="104">
        <v>143895109</v>
      </c>
      <c r="L151" s="104"/>
      <c r="M151" s="104"/>
      <c r="N151" s="104"/>
      <c r="O151" s="104"/>
      <c r="P151" s="104"/>
      <c r="Q151" s="104"/>
      <c r="R151" s="104"/>
      <c r="S151" s="104"/>
      <c r="T151" s="104"/>
      <c r="U151" s="94">
        <v>6.2237890205239801E-2</v>
      </c>
      <c r="V151" s="94"/>
      <c r="W151" s="94"/>
      <c r="X151" s="94"/>
      <c r="Y151" s="94"/>
      <c r="Z151" s="94"/>
      <c r="AA151" s="94"/>
      <c r="AB151" s="94"/>
      <c r="AC151" s="94"/>
      <c r="AD151" s="94"/>
      <c r="AE151" s="94"/>
      <c r="AF151" s="94"/>
      <c r="AG151" s="93">
        <v>3133</v>
      </c>
      <c r="AH151" s="93"/>
      <c r="AI151" s="93"/>
      <c r="AJ151" s="93"/>
      <c r="AK151" s="93"/>
      <c r="AL151" s="93"/>
      <c r="AM151" s="94">
        <v>9.7842041160488405E-2</v>
      </c>
      <c r="AN151" s="94"/>
      <c r="AO151" s="94"/>
      <c r="AP151" s="94"/>
      <c r="AQ151" s="94"/>
      <c r="AR151" s="94"/>
      <c r="AS151" s="94"/>
      <c r="AT151" s="94"/>
      <c r="AU151" s="94"/>
    </row>
    <row r="152" spans="2:47" s="1" customFormat="1" ht="12.3" customHeight="1" x14ac:dyDescent="0.15">
      <c r="B152" s="101">
        <v>2018</v>
      </c>
      <c r="C152" s="101"/>
      <c r="D152" s="101"/>
      <c r="E152" s="101"/>
      <c r="F152" s="101"/>
      <c r="G152" s="101"/>
      <c r="H152" s="101"/>
      <c r="I152" s="101"/>
      <c r="J152" s="101"/>
      <c r="K152" s="104">
        <v>121120868.23</v>
      </c>
      <c r="L152" s="104"/>
      <c r="M152" s="104"/>
      <c r="N152" s="104"/>
      <c r="O152" s="104"/>
      <c r="P152" s="104"/>
      <c r="Q152" s="104"/>
      <c r="R152" s="104"/>
      <c r="S152" s="104"/>
      <c r="T152" s="104"/>
      <c r="U152" s="94">
        <v>5.2387515815162697E-2</v>
      </c>
      <c r="V152" s="94"/>
      <c r="W152" s="94"/>
      <c r="X152" s="94"/>
      <c r="Y152" s="94"/>
      <c r="Z152" s="94"/>
      <c r="AA152" s="94"/>
      <c r="AB152" s="94"/>
      <c r="AC152" s="94"/>
      <c r="AD152" s="94"/>
      <c r="AE152" s="94"/>
      <c r="AF152" s="94"/>
      <c r="AG152" s="93">
        <v>2073</v>
      </c>
      <c r="AH152" s="93"/>
      <c r="AI152" s="93"/>
      <c r="AJ152" s="93"/>
      <c r="AK152" s="93"/>
      <c r="AL152" s="93"/>
      <c r="AM152" s="94">
        <v>6.4738765185347102E-2</v>
      </c>
      <c r="AN152" s="94"/>
      <c r="AO152" s="94"/>
      <c r="AP152" s="94"/>
      <c r="AQ152" s="94"/>
      <c r="AR152" s="94"/>
      <c r="AS152" s="94"/>
      <c r="AT152" s="94"/>
      <c r="AU152" s="94"/>
    </row>
    <row r="153" spans="2:47" s="1" customFormat="1" ht="12.3" customHeight="1" x14ac:dyDescent="0.15">
      <c r="B153" s="101">
        <v>2019</v>
      </c>
      <c r="C153" s="101"/>
      <c r="D153" s="101"/>
      <c r="E153" s="101"/>
      <c r="F153" s="101"/>
      <c r="G153" s="101"/>
      <c r="H153" s="101"/>
      <c r="I153" s="101"/>
      <c r="J153" s="101"/>
      <c r="K153" s="104">
        <v>159838818.66999999</v>
      </c>
      <c r="L153" s="104"/>
      <c r="M153" s="104"/>
      <c r="N153" s="104"/>
      <c r="O153" s="104"/>
      <c r="P153" s="104"/>
      <c r="Q153" s="104"/>
      <c r="R153" s="104"/>
      <c r="S153" s="104"/>
      <c r="T153" s="104"/>
      <c r="U153" s="94">
        <v>6.9133905356843703E-2</v>
      </c>
      <c r="V153" s="94"/>
      <c r="W153" s="94"/>
      <c r="X153" s="94"/>
      <c r="Y153" s="94"/>
      <c r="Z153" s="94"/>
      <c r="AA153" s="94"/>
      <c r="AB153" s="94"/>
      <c r="AC153" s="94"/>
      <c r="AD153" s="94"/>
      <c r="AE153" s="94"/>
      <c r="AF153" s="94"/>
      <c r="AG153" s="93">
        <v>2603</v>
      </c>
      <c r="AH153" s="93"/>
      <c r="AI153" s="93"/>
      <c r="AJ153" s="93"/>
      <c r="AK153" s="93"/>
      <c r="AL153" s="93"/>
      <c r="AM153" s="94">
        <v>8.1290403172917802E-2</v>
      </c>
      <c r="AN153" s="94"/>
      <c r="AO153" s="94"/>
      <c r="AP153" s="94"/>
      <c r="AQ153" s="94"/>
      <c r="AR153" s="94"/>
      <c r="AS153" s="94"/>
      <c r="AT153" s="94"/>
      <c r="AU153" s="94"/>
    </row>
    <row r="154" spans="2:47" s="1" customFormat="1" ht="12.3" customHeight="1" x14ac:dyDescent="0.15">
      <c r="B154" s="101">
        <v>2020</v>
      </c>
      <c r="C154" s="101"/>
      <c r="D154" s="101"/>
      <c r="E154" s="101"/>
      <c r="F154" s="101"/>
      <c r="G154" s="101"/>
      <c r="H154" s="101"/>
      <c r="I154" s="101"/>
      <c r="J154" s="101"/>
      <c r="K154" s="104">
        <v>147417662.18000001</v>
      </c>
      <c r="L154" s="104"/>
      <c r="M154" s="104"/>
      <c r="N154" s="104"/>
      <c r="O154" s="104"/>
      <c r="P154" s="104"/>
      <c r="Q154" s="104"/>
      <c r="R154" s="104"/>
      <c r="S154" s="104"/>
      <c r="T154" s="104"/>
      <c r="U154" s="94">
        <v>6.3761474151786304E-2</v>
      </c>
      <c r="V154" s="94"/>
      <c r="W154" s="94"/>
      <c r="X154" s="94"/>
      <c r="Y154" s="94"/>
      <c r="Z154" s="94"/>
      <c r="AA154" s="94"/>
      <c r="AB154" s="94"/>
      <c r="AC154" s="94"/>
      <c r="AD154" s="94"/>
      <c r="AE154" s="94"/>
      <c r="AF154" s="94"/>
      <c r="AG154" s="93">
        <v>1852</v>
      </c>
      <c r="AH154" s="93"/>
      <c r="AI154" s="93"/>
      <c r="AJ154" s="93"/>
      <c r="AK154" s="93"/>
      <c r="AL154" s="93"/>
      <c r="AM154" s="94">
        <v>5.7837044439586503E-2</v>
      </c>
      <c r="AN154" s="94"/>
      <c r="AO154" s="94"/>
      <c r="AP154" s="94"/>
      <c r="AQ154" s="94"/>
      <c r="AR154" s="94"/>
      <c r="AS154" s="94"/>
      <c r="AT154" s="94"/>
      <c r="AU154" s="94"/>
    </row>
    <row r="155" spans="2:47" s="1" customFormat="1" ht="12.3" customHeight="1" x14ac:dyDescent="0.15">
      <c r="B155" s="101">
        <v>2021</v>
      </c>
      <c r="C155" s="101"/>
      <c r="D155" s="101"/>
      <c r="E155" s="101"/>
      <c r="F155" s="101"/>
      <c r="G155" s="101"/>
      <c r="H155" s="101"/>
      <c r="I155" s="101"/>
      <c r="J155" s="101"/>
      <c r="K155" s="104">
        <v>366364682.43000102</v>
      </c>
      <c r="L155" s="104"/>
      <c r="M155" s="104"/>
      <c r="N155" s="104"/>
      <c r="O155" s="104"/>
      <c r="P155" s="104"/>
      <c r="Q155" s="104"/>
      <c r="R155" s="104"/>
      <c r="S155" s="104"/>
      <c r="T155" s="104"/>
      <c r="U155" s="94">
        <v>0.15846101398870999</v>
      </c>
      <c r="V155" s="94"/>
      <c r="W155" s="94"/>
      <c r="X155" s="94"/>
      <c r="Y155" s="94"/>
      <c r="Z155" s="94"/>
      <c r="AA155" s="94"/>
      <c r="AB155" s="94"/>
      <c r="AC155" s="94"/>
      <c r="AD155" s="94"/>
      <c r="AE155" s="94"/>
      <c r="AF155" s="94"/>
      <c r="AG155" s="93">
        <v>4042</v>
      </c>
      <c r="AH155" s="93"/>
      <c r="AI155" s="93"/>
      <c r="AJ155" s="93"/>
      <c r="AK155" s="93"/>
      <c r="AL155" s="93"/>
      <c r="AM155" s="94">
        <v>0.12622966178445399</v>
      </c>
      <c r="AN155" s="94"/>
      <c r="AO155" s="94"/>
      <c r="AP155" s="94"/>
      <c r="AQ155" s="94"/>
      <c r="AR155" s="94"/>
      <c r="AS155" s="94"/>
      <c r="AT155" s="94"/>
      <c r="AU155" s="94"/>
    </row>
    <row r="156" spans="2:47" s="1" customFormat="1" ht="12.3" customHeight="1" x14ac:dyDescent="0.15">
      <c r="B156" s="101">
        <v>2022</v>
      </c>
      <c r="C156" s="101"/>
      <c r="D156" s="101"/>
      <c r="E156" s="101"/>
      <c r="F156" s="101"/>
      <c r="G156" s="101"/>
      <c r="H156" s="101"/>
      <c r="I156" s="101"/>
      <c r="J156" s="101"/>
      <c r="K156" s="104">
        <v>385784708.56000102</v>
      </c>
      <c r="L156" s="104"/>
      <c r="M156" s="104"/>
      <c r="N156" s="104"/>
      <c r="O156" s="104"/>
      <c r="P156" s="104"/>
      <c r="Q156" s="104"/>
      <c r="R156" s="104"/>
      <c r="S156" s="104"/>
      <c r="T156" s="104"/>
      <c r="U156" s="94">
        <v>0.16686061465937499</v>
      </c>
      <c r="V156" s="94"/>
      <c r="W156" s="94"/>
      <c r="X156" s="94"/>
      <c r="Y156" s="94"/>
      <c r="Z156" s="94"/>
      <c r="AA156" s="94"/>
      <c r="AB156" s="94"/>
      <c r="AC156" s="94"/>
      <c r="AD156" s="94"/>
      <c r="AE156" s="94"/>
      <c r="AF156" s="94"/>
      <c r="AG156" s="93">
        <v>3575</v>
      </c>
      <c r="AH156" s="93"/>
      <c r="AI156" s="93"/>
      <c r="AJ156" s="93"/>
      <c r="AK156" s="93"/>
      <c r="AL156" s="93"/>
      <c r="AM156" s="94">
        <v>0.11164548265201001</v>
      </c>
      <c r="AN156" s="94"/>
      <c r="AO156" s="94"/>
      <c r="AP156" s="94"/>
      <c r="AQ156" s="94"/>
      <c r="AR156" s="94"/>
      <c r="AS156" s="94"/>
      <c r="AT156" s="94"/>
      <c r="AU156" s="94"/>
    </row>
    <row r="157" spans="2:47" s="1" customFormat="1" ht="12.3" customHeight="1" x14ac:dyDescent="0.15">
      <c r="B157" s="101">
        <v>2023</v>
      </c>
      <c r="C157" s="101"/>
      <c r="D157" s="101"/>
      <c r="E157" s="101"/>
      <c r="F157" s="101"/>
      <c r="G157" s="101"/>
      <c r="H157" s="101"/>
      <c r="I157" s="101"/>
      <c r="J157" s="101"/>
      <c r="K157" s="104">
        <v>219689116.28999999</v>
      </c>
      <c r="L157" s="104"/>
      <c r="M157" s="104"/>
      <c r="N157" s="104"/>
      <c r="O157" s="104"/>
      <c r="P157" s="104"/>
      <c r="Q157" s="104"/>
      <c r="R157" s="104"/>
      <c r="S157" s="104"/>
      <c r="T157" s="104"/>
      <c r="U157" s="94">
        <v>9.5020513163815407E-2</v>
      </c>
      <c r="V157" s="94"/>
      <c r="W157" s="94"/>
      <c r="X157" s="94"/>
      <c r="Y157" s="94"/>
      <c r="Z157" s="94"/>
      <c r="AA157" s="94"/>
      <c r="AB157" s="94"/>
      <c r="AC157" s="94"/>
      <c r="AD157" s="94"/>
      <c r="AE157" s="94"/>
      <c r="AF157" s="94"/>
      <c r="AG157" s="93">
        <v>1736</v>
      </c>
      <c r="AH157" s="93"/>
      <c r="AI157" s="93"/>
      <c r="AJ157" s="93"/>
      <c r="AK157" s="93"/>
      <c r="AL157" s="93"/>
      <c r="AM157" s="94">
        <v>5.4214421785703099E-2</v>
      </c>
      <c r="AN157" s="94"/>
      <c r="AO157" s="94"/>
      <c r="AP157" s="94"/>
      <c r="AQ157" s="94"/>
      <c r="AR157" s="94"/>
      <c r="AS157" s="94"/>
      <c r="AT157" s="94"/>
      <c r="AU157" s="94"/>
    </row>
    <row r="158" spans="2:47" s="1" customFormat="1" ht="12.3" customHeight="1" x14ac:dyDescent="0.15">
      <c r="B158" s="101">
        <v>2024</v>
      </c>
      <c r="C158" s="101"/>
      <c r="D158" s="101"/>
      <c r="E158" s="101"/>
      <c r="F158" s="101"/>
      <c r="G158" s="101"/>
      <c r="H158" s="101"/>
      <c r="I158" s="101"/>
      <c r="J158" s="101"/>
      <c r="K158" s="104">
        <v>205324539.41999999</v>
      </c>
      <c r="L158" s="104"/>
      <c r="M158" s="104"/>
      <c r="N158" s="104"/>
      <c r="O158" s="104"/>
      <c r="P158" s="104"/>
      <c r="Q158" s="104"/>
      <c r="R158" s="104"/>
      <c r="S158" s="104"/>
      <c r="T158" s="104"/>
      <c r="U158" s="94">
        <v>8.8807508675387697E-2</v>
      </c>
      <c r="V158" s="94"/>
      <c r="W158" s="94"/>
      <c r="X158" s="94"/>
      <c r="Y158" s="94"/>
      <c r="Z158" s="94"/>
      <c r="AA158" s="94"/>
      <c r="AB158" s="94"/>
      <c r="AC158" s="94"/>
      <c r="AD158" s="94"/>
      <c r="AE158" s="94"/>
      <c r="AF158" s="94"/>
      <c r="AG158" s="93">
        <v>1534</v>
      </c>
      <c r="AH158" s="93"/>
      <c r="AI158" s="93"/>
      <c r="AJ158" s="93"/>
      <c r="AK158" s="93"/>
      <c r="AL158" s="93"/>
      <c r="AM158" s="94">
        <v>4.7906061647044099E-2</v>
      </c>
      <c r="AN158" s="94"/>
      <c r="AO158" s="94"/>
      <c r="AP158" s="94"/>
      <c r="AQ158" s="94"/>
      <c r="AR158" s="94"/>
      <c r="AS158" s="94"/>
      <c r="AT158" s="94"/>
      <c r="AU158" s="94"/>
    </row>
    <row r="159" spans="2:47" s="1" customFormat="1" ht="12.3" customHeight="1" x14ac:dyDescent="0.15">
      <c r="B159" s="101">
        <v>2025</v>
      </c>
      <c r="C159" s="101"/>
      <c r="D159" s="101"/>
      <c r="E159" s="101"/>
      <c r="F159" s="101"/>
      <c r="G159" s="101"/>
      <c r="H159" s="101"/>
      <c r="I159" s="101"/>
      <c r="J159" s="101"/>
      <c r="K159" s="104">
        <v>143632739.72999999</v>
      </c>
      <c r="L159" s="104"/>
      <c r="M159" s="104"/>
      <c r="N159" s="104"/>
      <c r="O159" s="104"/>
      <c r="P159" s="104"/>
      <c r="Q159" s="104"/>
      <c r="R159" s="104"/>
      <c r="S159" s="104"/>
      <c r="T159" s="104"/>
      <c r="U159" s="94">
        <v>6.2124409559976897E-2</v>
      </c>
      <c r="V159" s="94"/>
      <c r="W159" s="94"/>
      <c r="X159" s="94"/>
      <c r="Y159" s="94"/>
      <c r="Z159" s="94"/>
      <c r="AA159" s="94"/>
      <c r="AB159" s="94"/>
      <c r="AC159" s="94"/>
      <c r="AD159" s="94"/>
      <c r="AE159" s="94"/>
      <c r="AF159" s="94"/>
      <c r="AG159" s="93">
        <v>1041</v>
      </c>
      <c r="AH159" s="93"/>
      <c r="AI159" s="93"/>
      <c r="AJ159" s="93"/>
      <c r="AK159" s="93"/>
      <c r="AL159" s="93"/>
      <c r="AM159" s="94">
        <v>3.2509915368039703E-2</v>
      </c>
      <c r="AN159" s="94"/>
      <c r="AO159" s="94"/>
      <c r="AP159" s="94"/>
      <c r="AQ159" s="94"/>
      <c r="AR159" s="94"/>
      <c r="AS159" s="94"/>
      <c r="AT159" s="94"/>
      <c r="AU159" s="94"/>
    </row>
    <row r="160" spans="2:47" s="1" customFormat="1" ht="12.3" customHeight="1" x14ac:dyDescent="0.15">
      <c r="B160" s="101">
        <v>2026</v>
      </c>
      <c r="C160" s="101"/>
      <c r="D160" s="101"/>
      <c r="E160" s="101"/>
      <c r="F160" s="101"/>
      <c r="G160" s="101"/>
      <c r="H160" s="101"/>
      <c r="I160" s="101"/>
      <c r="J160" s="101"/>
      <c r="K160" s="104">
        <v>8890.27</v>
      </c>
      <c r="L160" s="104"/>
      <c r="M160" s="104"/>
      <c r="N160" s="104"/>
      <c r="O160" s="104"/>
      <c r="P160" s="104"/>
      <c r="Q160" s="104"/>
      <c r="R160" s="104"/>
      <c r="S160" s="104"/>
      <c r="T160" s="104"/>
      <c r="U160" s="94">
        <v>3.8452429133983801E-6</v>
      </c>
      <c r="V160" s="94"/>
      <c r="W160" s="94"/>
      <c r="X160" s="94"/>
      <c r="Y160" s="94"/>
      <c r="Z160" s="94"/>
      <c r="AA160" s="94"/>
      <c r="AB160" s="94"/>
      <c r="AC160" s="94"/>
      <c r="AD160" s="94"/>
      <c r="AE160" s="94"/>
      <c r="AF160" s="94"/>
      <c r="AG160" s="93">
        <v>1</v>
      </c>
      <c r="AH160" s="93"/>
      <c r="AI160" s="93"/>
      <c r="AJ160" s="93"/>
      <c r="AK160" s="93"/>
      <c r="AL160" s="93"/>
      <c r="AM160" s="94">
        <v>3.1229505636925798E-5</v>
      </c>
      <c r="AN160" s="94"/>
      <c r="AO160" s="94"/>
      <c r="AP160" s="94"/>
      <c r="AQ160" s="94"/>
      <c r="AR160" s="94"/>
      <c r="AS160" s="94"/>
      <c r="AT160" s="94"/>
      <c r="AU160" s="94"/>
    </row>
    <row r="161" spans="2:47" s="1" customFormat="1" ht="12.3" customHeight="1" x14ac:dyDescent="0.15">
      <c r="B161" s="100"/>
      <c r="C161" s="100"/>
      <c r="D161" s="100"/>
      <c r="E161" s="100"/>
      <c r="F161" s="100"/>
      <c r="G161" s="100"/>
      <c r="H161" s="100"/>
      <c r="I161" s="100"/>
      <c r="J161" s="100"/>
      <c r="K161" s="105">
        <v>2312017784.1100001</v>
      </c>
      <c r="L161" s="105"/>
      <c r="M161" s="105"/>
      <c r="N161" s="105"/>
      <c r="O161" s="105"/>
      <c r="P161" s="105"/>
      <c r="Q161" s="105"/>
      <c r="R161" s="105"/>
      <c r="S161" s="105"/>
      <c r="T161" s="105"/>
      <c r="U161" s="96">
        <v>1</v>
      </c>
      <c r="V161" s="96"/>
      <c r="W161" s="96"/>
      <c r="X161" s="96"/>
      <c r="Y161" s="96"/>
      <c r="Z161" s="96"/>
      <c r="AA161" s="96"/>
      <c r="AB161" s="96"/>
      <c r="AC161" s="96"/>
      <c r="AD161" s="96"/>
      <c r="AE161" s="96"/>
      <c r="AF161" s="96"/>
      <c r="AG161" s="95">
        <v>32021</v>
      </c>
      <c r="AH161" s="95"/>
      <c r="AI161" s="95"/>
      <c r="AJ161" s="95"/>
      <c r="AK161" s="95"/>
      <c r="AL161" s="95"/>
      <c r="AM161" s="96">
        <v>1</v>
      </c>
      <c r="AN161" s="96"/>
      <c r="AO161" s="96"/>
      <c r="AP161" s="96"/>
      <c r="AQ161" s="96"/>
      <c r="AR161" s="96"/>
      <c r="AS161" s="96"/>
      <c r="AT161" s="96"/>
      <c r="AU161" s="96"/>
    </row>
    <row r="162" spans="2:47" s="1" customFormat="1" ht="9" customHeight="1" x14ac:dyDescent="0.15"/>
    <row r="163" spans="2:47" s="1" customFormat="1" ht="19.2" customHeight="1" x14ac:dyDescent="0.15">
      <c r="B163" s="83" t="s">
        <v>1220</v>
      </c>
      <c r="C163" s="83"/>
      <c r="D163" s="83"/>
      <c r="E163" s="83"/>
      <c r="F163" s="83"/>
      <c r="G163" s="83"/>
      <c r="H163" s="83"/>
      <c r="I163" s="83"/>
      <c r="J163" s="83"/>
      <c r="K163" s="83"/>
      <c r="L163" s="83"/>
      <c r="M163" s="83"/>
      <c r="N163" s="83"/>
      <c r="O163" s="83"/>
      <c r="P163" s="83"/>
      <c r="Q163" s="83"/>
      <c r="R163" s="83"/>
      <c r="S163" s="83"/>
      <c r="T163" s="83"/>
      <c r="U163" s="83"/>
      <c r="V163" s="83"/>
      <c r="W163" s="83"/>
      <c r="X163" s="83"/>
      <c r="Y163" s="83"/>
      <c r="Z163" s="83"/>
      <c r="AA163" s="83"/>
      <c r="AB163" s="83"/>
      <c r="AC163" s="83"/>
      <c r="AD163" s="83"/>
      <c r="AE163" s="83"/>
      <c r="AF163" s="83"/>
      <c r="AG163" s="83"/>
      <c r="AH163" s="83"/>
      <c r="AI163" s="83"/>
      <c r="AJ163" s="83"/>
      <c r="AK163" s="83"/>
      <c r="AL163" s="83"/>
      <c r="AM163" s="83"/>
      <c r="AN163" s="83"/>
      <c r="AO163" s="83"/>
      <c r="AP163" s="83"/>
      <c r="AQ163" s="83"/>
      <c r="AR163" s="83"/>
      <c r="AS163" s="83"/>
      <c r="AT163" s="83"/>
      <c r="AU163" s="83"/>
    </row>
    <row r="164" spans="2:47" s="1" customFormat="1" ht="7.95" customHeight="1" x14ac:dyDescent="0.15"/>
    <row r="165" spans="2:47" s="1" customFormat="1" ht="11.1" customHeight="1" x14ac:dyDescent="0.15">
      <c r="B165" s="77" t="s">
        <v>1140</v>
      </c>
      <c r="C165" s="77"/>
      <c r="D165" s="77"/>
      <c r="E165" s="77"/>
      <c r="F165" s="77"/>
      <c r="G165" s="77"/>
      <c r="H165" s="77"/>
      <c r="I165" s="77"/>
      <c r="J165" s="77" t="s">
        <v>1100</v>
      </c>
      <c r="K165" s="77"/>
      <c r="L165" s="77"/>
      <c r="M165" s="77"/>
      <c r="N165" s="77"/>
      <c r="O165" s="77"/>
      <c r="P165" s="77"/>
      <c r="Q165" s="77"/>
      <c r="R165" s="77"/>
      <c r="S165" s="77"/>
      <c r="T165" s="77"/>
      <c r="U165" s="77"/>
      <c r="V165" s="77" t="s">
        <v>1101</v>
      </c>
      <c r="W165" s="77"/>
      <c r="X165" s="77"/>
      <c r="Y165" s="77"/>
      <c r="Z165" s="77"/>
      <c r="AA165" s="77"/>
      <c r="AB165" s="77"/>
      <c r="AC165" s="77"/>
      <c r="AD165" s="77"/>
      <c r="AE165" s="77"/>
      <c r="AF165" s="77"/>
      <c r="AG165" s="77" t="s">
        <v>1141</v>
      </c>
      <c r="AH165" s="77"/>
      <c r="AI165" s="77"/>
      <c r="AJ165" s="77"/>
      <c r="AK165" s="77"/>
      <c r="AL165" s="77"/>
      <c r="AM165" s="77"/>
      <c r="AN165" s="77" t="s">
        <v>1101</v>
      </c>
      <c r="AO165" s="77"/>
      <c r="AP165" s="77"/>
      <c r="AQ165" s="77"/>
      <c r="AR165" s="77"/>
      <c r="AS165" s="77"/>
      <c r="AT165" s="77"/>
      <c r="AU165" s="77"/>
    </row>
    <row r="166" spans="2:47" s="1" customFormat="1" ht="10.65" customHeight="1" x14ac:dyDescent="0.15">
      <c r="B166" s="91" t="s">
        <v>1142</v>
      </c>
      <c r="C166" s="91"/>
      <c r="D166" s="91"/>
      <c r="E166" s="91"/>
      <c r="F166" s="91"/>
      <c r="G166" s="91"/>
      <c r="H166" s="91"/>
      <c r="I166" s="91"/>
      <c r="J166" s="104">
        <v>331730537.93000001</v>
      </c>
      <c r="K166" s="104"/>
      <c r="L166" s="104"/>
      <c r="M166" s="104"/>
      <c r="N166" s="104"/>
      <c r="O166" s="104"/>
      <c r="P166" s="104"/>
      <c r="Q166" s="104"/>
      <c r="R166" s="104"/>
      <c r="S166" s="104"/>
      <c r="T166" s="104"/>
      <c r="U166" s="104"/>
      <c r="V166" s="94">
        <v>0.14348096291036899</v>
      </c>
      <c r="W166" s="94"/>
      <c r="X166" s="94"/>
      <c r="Y166" s="94"/>
      <c r="Z166" s="94"/>
      <c r="AA166" s="94"/>
      <c r="AB166" s="94"/>
      <c r="AC166" s="94"/>
      <c r="AD166" s="94"/>
      <c r="AE166" s="94"/>
      <c r="AF166" s="94"/>
      <c r="AG166" s="93">
        <v>8170</v>
      </c>
      <c r="AH166" s="93"/>
      <c r="AI166" s="93"/>
      <c r="AJ166" s="93"/>
      <c r="AK166" s="93"/>
      <c r="AL166" s="93"/>
      <c r="AM166" s="93"/>
      <c r="AN166" s="94">
        <v>0.48374681745514803</v>
      </c>
      <c r="AO166" s="94"/>
      <c r="AP166" s="94"/>
      <c r="AQ166" s="94"/>
      <c r="AR166" s="94"/>
      <c r="AS166" s="94"/>
      <c r="AT166" s="94"/>
      <c r="AU166" s="94"/>
    </row>
    <row r="167" spans="2:47" s="1" customFormat="1" ht="10.65" customHeight="1" x14ac:dyDescent="0.15">
      <c r="B167" s="91" t="s">
        <v>1143</v>
      </c>
      <c r="C167" s="91"/>
      <c r="D167" s="91"/>
      <c r="E167" s="91"/>
      <c r="F167" s="91"/>
      <c r="G167" s="91"/>
      <c r="H167" s="91"/>
      <c r="I167" s="91"/>
      <c r="J167" s="104">
        <v>683609421.16000104</v>
      </c>
      <c r="K167" s="104"/>
      <c r="L167" s="104"/>
      <c r="M167" s="104"/>
      <c r="N167" s="104"/>
      <c r="O167" s="104"/>
      <c r="P167" s="104"/>
      <c r="Q167" s="104"/>
      <c r="R167" s="104"/>
      <c r="S167" s="104"/>
      <c r="T167" s="104"/>
      <c r="U167" s="104"/>
      <c r="V167" s="94">
        <v>0.29567654101032498</v>
      </c>
      <c r="W167" s="94"/>
      <c r="X167" s="94"/>
      <c r="Y167" s="94"/>
      <c r="Z167" s="94"/>
      <c r="AA167" s="94"/>
      <c r="AB167" s="94"/>
      <c r="AC167" s="94"/>
      <c r="AD167" s="94"/>
      <c r="AE167" s="94"/>
      <c r="AF167" s="94"/>
      <c r="AG167" s="93">
        <v>4677</v>
      </c>
      <c r="AH167" s="93"/>
      <c r="AI167" s="93"/>
      <c r="AJ167" s="93"/>
      <c r="AK167" s="93"/>
      <c r="AL167" s="93"/>
      <c r="AM167" s="93"/>
      <c r="AN167" s="94">
        <v>0.27692580969862002</v>
      </c>
      <c r="AO167" s="94"/>
      <c r="AP167" s="94"/>
      <c r="AQ167" s="94"/>
      <c r="AR167" s="94"/>
      <c r="AS167" s="94"/>
      <c r="AT167" s="94"/>
      <c r="AU167" s="94"/>
    </row>
    <row r="168" spans="2:47" s="1" customFormat="1" ht="10.65" customHeight="1" x14ac:dyDescent="0.15">
      <c r="B168" s="91" t="s">
        <v>1144</v>
      </c>
      <c r="C168" s="91"/>
      <c r="D168" s="91"/>
      <c r="E168" s="91"/>
      <c r="F168" s="91"/>
      <c r="G168" s="91"/>
      <c r="H168" s="91"/>
      <c r="I168" s="91"/>
      <c r="J168" s="104">
        <v>596663745.06999803</v>
      </c>
      <c r="K168" s="104"/>
      <c r="L168" s="104"/>
      <c r="M168" s="104"/>
      <c r="N168" s="104"/>
      <c r="O168" s="104"/>
      <c r="P168" s="104"/>
      <c r="Q168" s="104"/>
      <c r="R168" s="104"/>
      <c r="S168" s="104"/>
      <c r="T168" s="104"/>
      <c r="U168" s="104"/>
      <c r="V168" s="94">
        <v>0.25807056899420899</v>
      </c>
      <c r="W168" s="94"/>
      <c r="X168" s="94"/>
      <c r="Y168" s="94"/>
      <c r="Z168" s="94"/>
      <c r="AA168" s="94"/>
      <c r="AB168" s="94"/>
      <c r="AC168" s="94"/>
      <c r="AD168" s="94"/>
      <c r="AE168" s="94"/>
      <c r="AF168" s="94"/>
      <c r="AG168" s="93">
        <v>2451</v>
      </c>
      <c r="AH168" s="93"/>
      <c r="AI168" s="93"/>
      <c r="AJ168" s="93"/>
      <c r="AK168" s="93"/>
      <c r="AL168" s="93"/>
      <c r="AM168" s="93"/>
      <c r="AN168" s="94">
        <v>0.14512404523654401</v>
      </c>
      <c r="AO168" s="94"/>
      <c r="AP168" s="94"/>
      <c r="AQ168" s="94"/>
      <c r="AR168" s="94"/>
      <c r="AS168" s="94"/>
      <c r="AT168" s="94"/>
      <c r="AU168" s="94"/>
    </row>
    <row r="169" spans="2:47" s="1" customFormat="1" ht="10.65" customHeight="1" x14ac:dyDescent="0.15">
      <c r="B169" s="91" t="s">
        <v>1145</v>
      </c>
      <c r="C169" s="91"/>
      <c r="D169" s="91"/>
      <c r="E169" s="91"/>
      <c r="F169" s="91"/>
      <c r="G169" s="91"/>
      <c r="H169" s="91"/>
      <c r="I169" s="91"/>
      <c r="J169" s="104">
        <v>323925684.13000101</v>
      </c>
      <c r="K169" s="104"/>
      <c r="L169" s="104"/>
      <c r="M169" s="104"/>
      <c r="N169" s="104"/>
      <c r="O169" s="104"/>
      <c r="P169" s="104"/>
      <c r="Q169" s="104"/>
      <c r="R169" s="104"/>
      <c r="S169" s="104"/>
      <c r="T169" s="104"/>
      <c r="U169" s="104"/>
      <c r="V169" s="94">
        <v>0.14010518706052899</v>
      </c>
      <c r="W169" s="94"/>
      <c r="X169" s="94"/>
      <c r="Y169" s="94"/>
      <c r="Z169" s="94"/>
      <c r="AA169" s="94"/>
      <c r="AB169" s="94"/>
      <c r="AC169" s="94"/>
      <c r="AD169" s="94"/>
      <c r="AE169" s="94"/>
      <c r="AF169" s="94"/>
      <c r="AG169" s="93">
        <v>951</v>
      </c>
      <c r="AH169" s="93"/>
      <c r="AI169" s="93"/>
      <c r="AJ169" s="93"/>
      <c r="AK169" s="93"/>
      <c r="AL169" s="93"/>
      <c r="AM169" s="93"/>
      <c r="AN169" s="94">
        <v>5.6308840073420602E-2</v>
      </c>
      <c r="AO169" s="94"/>
      <c r="AP169" s="94"/>
      <c r="AQ169" s="94"/>
      <c r="AR169" s="94"/>
      <c r="AS169" s="94"/>
      <c r="AT169" s="94"/>
      <c r="AU169" s="94"/>
    </row>
    <row r="170" spans="2:47" s="1" customFormat="1" ht="10.65" customHeight="1" x14ac:dyDescent="0.15">
      <c r="B170" s="91" t="s">
        <v>1146</v>
      </c>
      <c r="C170" s="91"/>
      <c r="D170" s="91"/>
      <c r="E170" s="91"/>
      <c r="F170" s="91"/>
      <c r="G170" s="91"/>
      <c r="H170" s="91"/>
      <c r="I170" s="91"/>
      <c r="J170" s="104">
        <v>376088395.81999999</v>
      </c>
      <c r="K170" s="104"/>
      <c r="L170" s="104"/>
      <c r="M170" s="104"/>
      <c r="N170" s="104"/>
      <c r="O170" s="104"/>
      <c r="P170" s="104"/>
      <c r="Q170" s="104"/>
      <c r="R170" s="104"/>
      <c r="S170" s="104"/>
      <c r="T170" s="104"/>
      <c r="U170" s="104"/>
      <c r="V170" s="94">
        <v>0.16266674002456799</v>
      </c>
      <c r="W170" s="94"/>
      <c r="X170" s="94"/>
      <c r="Y170" s="94"/>
      <c r="Z170" s="94"/>
      <c r="AA170" s="94"/>
      <c r="AB170" s="94"/>
      <c r="AC170" s="94"/>
      <c r="AD170" s="94"/>
      <c r="AE170" s="94"/>
      <c r="AF170" s="94"/>
      <c r="AG170" s="93">
        <v>640</v>
      </c>
      <c r="AH170" s="93"/>
      <c r="AI170" s="93"/>
      <c r="AJ170" s="93"/>
      <c r="AK170" s="93"/>
      <c r="AL170" s="93"/>
      <c r="AM170" s="93"/>
      <c r="AN170" s="94">
        <v>3.7894487536266203E-2</v>
      </c>
      <c r="AO170" s="94"/>
      <c r="AP170" s="94"/>
      <c r="AQ170" s="94"/>
      <c r="AR170" s="94"/>
      <c r="AS170" s="94"/>
      <c r="AT170" s="94"/>
      <c r="AU170" s="94"/>
    </row>
    <row r="171" spans="2:47" s="1" customFormat="1" ht="12.3" customHeight="1" x14ac:dyDescent="0.15">
      <c r="B171" s="100"/>
      <c r="C171" s="100"/>
      <c r="D171" s="100"/>
      <c r="E171" s="100"/>
      <c r="F171" s="100"/>
      <c r="G171" s="100"/>
      <c r="H171" s="100"/>
      <c r="I171" s="100"/>
      <c r="J171" s="105">
        <v>2312017784.1100001</v>
      </c>
      <c r="K171" s="105"/>
      <c r="L171" s="105"/>
      <c r="M171" s="105"/>
      <c r="N171" s="105"/>
      <c r="O171" s="105"/>
      <c r="P171" s="105"/>
      <c r="Q171" s="105"/>
      <c r="R171" s="105"/>
      <c r="S171" s="105"/>
      <c r="T171" s="105"/>
      <c r="U171" s="105"/>
      <c r="V171" s="96">
        <v>1</v>
      </c>
      <c r="W171" s="96"/>
      <c r="X171" s="96"/>
      <c r="Y171" s="96"/>
      <c r="Z171" s="96"/>
      <c r="AA171" s="96"/>
      <c r="AB171" s="96"/>
      <c r="AC171" s="96"/>
      <c r="AD171" s="96"/>
      <c r="AE171" s="96"/>
      <c r="AF171" s="96"/>
      <c r="AG171" s="95">
        <v>16889</v>
      </c>
      <c r="AH171" s="95"/>
      <c r="AI171" s="95"/>
      <c r="AJ171" s="95"/>
      <c r="AK171" s="95"/>
      <c r="AL171" s="95"/>
      <c r="AM171" s="95"/>
      <c r="AN171" s="96">
        <v>1</v>
      </c>
      <c r="AO171" s="96"/>
      <c r="AP171" s="96"/>
      <c r="AQ171" s="96"/>
      <c r="AR171" s="96"/>
      <c r="AS171" s="96"/>
      <c r="AT171" s="96"/>
      <c r="AU171" s="96"/>
    </row>
    <row r="172" spans="2:47" s="1" customFormat="1" ht="9" customHeight="1" x14ac:dyDescent="0.15"/>
    <row r="173" spans="2:47" s="1" customFormat="1" ht="19.2" customHeight="1" x14ac:dyDescent="0.15">
      <c r="B173" s="83" t="s">
        <v>1221</v>
      </c>
      <c r="C173" s="83"/>
      <c r="D173" s="83"/>
      <c r="E173" s="83"/>
      <c r="F173" s="83"/>
      <c r="G173" s="83"/>
      <c r="H173" s="83"/>
      <c r="I173" s="83"/>
      <c r="J173" s="83"/>
      <c r="K173" s="83"/>
      <c r="L173" s="83"/>
      <c r="M173" s="83"/>
      <c r="N173" s="83"/>
      <c r="O173" s="83"/>
      <c r="P173" s="83"/>
      <c r="Q173" s="83"/>
      <c r="R173" s="83"/>
      <c r="S173" s="83"/>
      <c r="T173" s="83"/>
      <c r="U173" s="83"/>
      <c r="V173" s="83"/>
      <c r="W173" s="83"/>
      <c r="X173" s="83"/>
      <c r="Y173" s="83"/>
      <c r="Z173" s="83"/>
      <c r="AA173" s="83"/>
      <c r="AB173" s="83"/>
      <c r="AC173" s="83"/>
      <c r="AD173" s="83"/>
      <c r="AE173" s="83"/>
      <c r="AF173" s="83"/>
      <c r="AG173" s="83"/>
      <c r="AH173" s="83"/>
      <c r="AI173" s="83"/>
      <c r="AJ173" s="83"/>
      <c r="AK173" s="83"/>
      <c r="AL173" s="83"/>
      <c r="AM173" s="83"/>
      <c r="AN173" s="83"/>
      <c r="AO173" s="83"/>
      <c r="AP173" s="83"/>
      <c r="AQ173" s="83"/>
      <c r="AR173" s="83"/>
      <c r="AS173" s="83"/>
      <c r="AT173" s="83"/>
      <c r="AU173" s="83"/>
    </row>
    <row r="174" spans="2:47" s="1" customFormat="1" ht="7.95" customHeight="1" x14ac:dyDescent="0.15"/>
    <row r="175" spans="2:47" s="1" customFormat="1" ht="11.1" customHeight="1" x14ac:dyDescent="0.15">
      <c r="B175" s="100"/>
      <c r="C175" s="100"/>
      <c r="D175" s="100"/>
      <c r="E175" s="100"/>
      <c r="F175" s="100"/>
      <c r="G175" s="100"/>
      <c r="H175" s="100"/>
      <c r="I175" s="77" t="s">
        <v>1100</v>
      </c>
      <c r="J175" s="77"/>
      <c r="K175" s="77"/>
      <c r="L175" s="77"/>
      <c r="M175" s="77"/>
      <c r="N175" s="77"/>
      <c r="O175" s="77"/>
      <c r="P175" s="77"/>
      <c r="Q175" s="77"/>
      <c r="R175" s="77"/>
      <c r="S175" s="77"/>
      <c r="T175" s="77"/>
      <c r="U175" s="77" t="s">
        <v>1101</v>
      </c>
      <c r="V175" s="77"/>
      <c r="W175" s="77"/>
      <c r="X175" s="77"/>
      <c r="Y175" s="77"/>
      <c r="Z175" s="77"/>
      <c r="AA175" s="77"/>
      <c r="AB175" s="77"/>
      <c r="AC175" s="77"/>
      <c r="AD175" s="77"/>
      <c r="AE175" s="77"/>
      <c r="AF175" s="77" t="s">
        <v>1102</v>
      </c>
      <c r="AG175" s="77"/>
      <c r="AH175" s="77"/>
      <c r="AI175" s="77"/>
      <c r="AJ175" s="77"/>
      <c r="AK175" s="77"/>
      <c r="AL175" s="77"/>
      <c r="AM175" s="77"/>
      <c r="AN175" s="77"/>
      <c r="AO175" s="77"/>
      <c r="AP175" s="77"/>
      <c r="AQ175" s="77" t="s">
        <v>1101</v>
      </c>
      <c r="AR175" s="77"/>
      <c r="AS175" s="77"/>
      <c r="AT175" s="77"/>
      <c r="AU175" s="77"/>
    </row>
    <row r="176" spans="2:47" s="1" customFormat="1" ht="11.1" customHeight="1" x14ac:dyDescent="0.15">
      <c r="B176" s="91" t="s">
        <v>1147</v>
      </c>
      <c r="C176" s="91"/>
      <c r="D176" s="91"/>
      <c r="E176" s="91"/>
      <c r="F176" s="91"/>
      <c r="G176" s="91"/>
      <c r="H176" s="91"/>
      <c r="I176" s="104">
        <v>342981.12</v>
      </c>
      <c r="J176" s="104"/>
      <c r="K176" s="104"/>
      <c r="L176" s="104"/>
      <c r="M176" s="104"/>
      <c r="N176" s="104"/>
      <c r="O176" s="104"/>
      <c r="P176" s="104"/>
      <c r="Q176" s="104"/>
      <c r="R176" s="104"/>
      <c r="S176" s="104"/>
      <c r="T176" s="104"/>
      <c r="U176" s="94">
        <v>1.4834709419505199E-4</v>
      </c>
      <c r="V176" s="94"/>
      <c r="W176" s="94"/>
      <c r="X176" s="94"/>
      <c r="Y176" s="94"/>
      <c r="Z176" s="94"/>
      <c r="AA176" s="94"/>
      <c r="AB176" s="94"/>
      <c r="AC176" s="94"/>
      <c r="AD176" s="94"/>
      <c r="AE176" s="94"/>
      <c r="AF176" s="93">
        <v>9</v>
      </c>
      <c r="AG176" s="93"/>
      <c r="AH176" s="93"/>
      <c r="AI176" s="93"/>
      <c r="AJ176" s="93"/>
      <c r="AK176" s="93"/>
      <c r="AL176" s="93"/>
      <c r="AM176" s="93"/>
      <c r="AN176" s="93"/>
      <c r="AO176" s="93"/>
      <c r="AP176" s="93"/>
      <c r="AQ176" s="94">
        <v>2.8106555073233202E-4</v>
      </c>
      <c r="AR176" s="94"/>
      <c r="AS176" s="94"/>
      <c r="AT176" s="94"/>
      <c r="AU176" s="94"/>
    </row>
    <row r="177" spans="2:47" s="1" customFormat="1" ht="11.1" customHeight="1" x14ac:dyDescent="0.15">
      <c r="B177" s="91" t="s">
        <v>1148</v>
      </c>
      <c r="C177" s="91"/>
      <c r="D177" s="91"/>
      <c r="E177" s="91"/>
      <c r="F177" s="91"/>
      <c r="G177" s="91"/>
      <c r="H177" s="91"/>
      <c r="I177" s="104">
        <v>77014514.420000002</v>
      </c>
      <c r="J177" s="104"/>
      <c r="K177" s="104"/>
      <c r="L177" s="104"/>
      <c r="M177" s="104"/>
      <c r="N177" s="104"/>
      <c r="O177" s="104"/>
      <c r="P177" s="104"/>
      <c r="Q177" s="104"/>
      <c r="R177" s="104"/>
      <c r="S177" s="104"/>
      <c r="T177" s="104"/>
      <c r="U177" s="94">
        <v>3.3310519905731001E-2</v>
      </c>
      <c r="V177" s="94"/>
      <c r="W177" s="94"/>
      <c r="X177" s="94"/>
      <c r="Y177" s="94"/>
      <c r="Z177" s="94"/>
      <c r="AA177" s="94"/>
      <c r="AB177" s="94"/>
      <c r="AC177" s="94"/>
      <c r="AD177" s="94"/>
      <c r="AE177" s="94"/>
      <c r="AF177" s="93">
        <v>935</v>
      </c>
      <c r="AG177" s="93"/>
      <c r="AH177" s="93"/>
      <c r="AI177" s="93"/>
      <c r="AJ177" s="93"/>
      <c r="AK177" s="93"/>
      <c r="AL177" s="93"/>
      <c r="AM177" s="93"/>
      <c r="AN177" s="93"/>
      <c r="AO177" s="93"/>
      <c r="AP177" s="93"/>
      <c r="AQ177" s="94">
        <v>2.9199587770525601E-2</v>
      </c>
      <c r="AR177" s="94"/>
      <c r="AS177" s="94"/>
      <c r="AT177" s="94"/>
      <c r="AU177" s="94"/>
    </row>
    <row r="178" spans="2:47" s="1" customFormat="1" ht="11.1" customHeight="1" x14ac:dyDescent="0.15">
      <c r="B178" s="91" t="s">
        <v>1149</v>
      </c>
      <c r="C178" s="91"/>
      <c r="D178" s="91"/>
      <c r="E178" s="91"/>
      <c r="F178" s="91"/>
      <c r="G178" s="91"/>
      <c r="H178" s="91"/>
      <c r="I178" s="104">
        <v>527574739.01999998</v>
      </c>
      <c r="J178" s="104"/>
      <c r="K178" s="104"/>
      <c r="L178" s="104"/>
      <c r="M178" s="104"/>
      <c r="N178" s="104"/>
      <c r="O178" s="104"/>
      <c r="P178" s="104"/>
      <c r="Q178" s="104"/>
      <c r="R178" s="104"/>
      <c r="S178" s="104"/>
      <c r="T178" s="104"/>
      <c r="U178" s="94">
        <v>0.22818801076960099</v>
      </c>
      <c r="V178" s="94"/>
      <c r="W178" s="94"/>
      <c r="X178" s="94"/>
      <c r="Y178" s="94"/>
      <c r="Z178" s="94"/>
      <c r="AA178" s="94"/>
      <c r="AB178" s="94"/>
      <c r="AC178" s="94"/>
      <c r="AD178" s="94"/>
      <c r="AE178" s="94"/>
      <c r="AF178" s="93">
        <v>7481</v>
      </c>
      <c r="AG178" s="93"/>
      <c r="AH178" s="93"/>
      <c r="AI178" s="93"/>
      <c r="AJ178" s="93"/>
      <c r="AK178" s="93"/>
      <c r="AL178" s="93"/>
      <c r="AM178" s="93"/>
      <c r="AN178" s="93"/>
      <c r="AO178" s="93"/>
      <c r="AP178" s="93"/>
      <c r="AQ178" s="94">
        <v>0.233627931669842</v>
      </c>
      <c r="AR178" s="94"/>
      <c r="AS178" s="94"/>
      <c r="AT178" s="94"/>
      <c r="AU178" s="94"/>
    </row>
    <row r="179" spans="2:47" s="1" customFormat="1" ht="11.1" customHeight="1" x14ac:dyDescent="0.15">
      <c r="B179" s="91" t="s">
        <v>1150</v>
      </c>
      <c r="C179" s="91"/>
      <c r="D179" s="91"/>
      <c r="E179" s="91"/>
      <c r="F179" s="91"/>
      <c r="G179" s="91"/>
      <c r="H179" s="91"/>
      <c r="I179" s="104">
        <v>754003541.78999603</v>
      </c>
      <c r="J179" s="104"/>
      <c r="K179" s="104"/>
      <c r="L179" s="104"/>
      <c r="M179" s="104"/>
      <c r="N179" s="104"/>
      <c r="O179" s="104"/>
      <c r="P179" s="104"/>
      <c r="Q179" s="104"/>
      <c r="R179" s="104"/>
      <c r="S179" s="104"/>
      <c r="T179" s="104"/>
      <c r="U179" s="94">
        <v>0.32612359081841902</v>
      </c>
      <c r="V179" s="94"/>
      <c r="W179" s="94"/>
      <c r="X179" s="94"/>
      <c r="Y179" s="94"/>
      <c r="Z179" s="94"/>
      <c r="AA179" s="94"/>
      <c r="AB179" s="94"/>
      <c r="AC179" s="94"/>
      <c r="AD179" s="94"/>
      <c r="AE179" s="94"/>
      <c r="AF179" s="93">
        <v>13711</v>
      </c>
      <c r="AG179" s="93"/>
      <c r="AH179" s="93"/>
      <c r="AI179" s="93"/>
      <c r="AJ179" s="93"/>
      <c r="AK179" s="93"/>
      <c r="AL179" s="93"/>
      <c r="AM179" s="93"/>
      <c r="AN179" s="93"/>
      <c r="AO179" s="93"/>
      <c r="AP179" s="93"/>
      <c r="AQ179" s="94">
        <v>0.42818775178788898</v>
      </c>
      <c r="AR179" s="94"/>
      <c r="AS179" s="94"/>
      <c r="AT179" s="94"/>
      <c r="AU179" s="94"/>
    </row>
    <row r="180" spans="2:47" s="1" customFormat="1" ht="11.1" customHeight="1" x14ac:dyDescent="0.15">
      <c r="B180" s="91" t="s">
        <v>1151</v>
      </c>
      <c r="C180" s="91"/>
      <c r="D180" s="91"/>
      <c r="E180" s="91"/>
      <c r="F180" s="91"/>
      <c r="G180" s="91"/>
      <c r="H180" s="91"/>
      <c r="I180" s="104">
        <v>198609294.94</v>
      </c>
      <c r="J180" s="104"/>
      <c r="K180" s="104"/>
      <c r="L180" s="104"/>
      <c r="M180" s="104"/>
      <c r="N180" s="104"/>
      <c r="O180" s="104"/>
      <c r="P180" s="104"/>
      <c r="Q180" s="104"/>
      <c r="R180" s="104"/>
      <c r="S180" s="104"/>
      <c r="T180" s="104"/>
      <c r="U180" s="94">
        <v>8.5903013508373205E-2</v>
      </c>
      <c r="V180" s="94"/>
      <c r="W180" s="94"/>
      <c r="X180" s="94"/>
      <c r="Y180" s="94"/>
      <c r="Z180" s="94"/>
      <c r="AA180" s="94"/>
      <c r="AB180" s="94"/>
      <c r="AC180" s="94"/>
      <c r="AD180" s="94"/>
      <c r="AE180" s="94"/>
      <c r="AF180" s="93">
        <v>2863</v>
      </c>
      <c r="AG180" s="93"/>
      <c r="AH180" s="93"/>
      <c r="AI180" s="93"/>
      <c r="AJ180" s="93"/>
      <c r="AK180" s="93"/>
      <c r="AL180" s="93"/>
      <c r="AM180" s="93"/>
      <c r="AN180" s="93"/>
      <c r="AO180" s="93"/>
      <c r="AP180" s="93"/>
      <c r="AQ180" s="94">
        <v>8.9410074638518494E-2</v>
      </c>
      <c r="AR180" s="94"/>
      <c r="AS180" s="94"/>
      <c r="AT180" s="94"/>
      <c r="AU180" s="94"/>
    </row>
    <row r="181" spans="2:47" s="1" customFormat="1" ht="11.1" customHeight="1" x14ac:dyDescent="0.15">
      <c r="B181" s="91" t="s">
        <v>1152</v>
      </c>
      <c r="C181" s="91"/>
      <c r="D181" s="91"/>
      <c r="E181" s="91"/>
      <c r="F181" s="91"/>
      <c r="G181" s="91"/>
      <c r="H181" s="91"/>
      <c r="I181" s="104">
        <v>252244301.30000001</v>
      </c>
      <c r="J181" s="104"/>
      <c r="K181" s="104"/>
      <c r="L181" s="104"/>
      <c r="M181" s="104"/>
      <c r="N181" s="104"/>
      <c r="O181" s="104"/>
      <c r="P181" s="104"/>
      <c r="Q181" s="104"/>
      <c r="R181" s="104"/>
      <c r="S181" s="104"/>
      <c r="T181" s="104"/>
      <c r="U181" s="94">
        <v>0.109101367227199</v>
      </c>
      <c r="V181" s="94"/>
      <c r="W181" s="94"/>
      <c r="X181" s="94"/>
      <c r="Y181" s="94"/>
      <c r="Z181" s="94"/>
      <c r="AA181" s="94"/>
      <c r="AB181" s="94"/>
      <c r="AC181" s="94"/>
      <c r="AD181" s="94"/>
      <c r="AE181" s="94"/>
      <c r="AF181" s="93">
        <v>2411</v>
      </c>
      <c r="AG181" s="93"/>
      <c r="AH181" s="93"/>
      <c r="AI181" s="93"/>
      <c r="AJ181" s="93"/>
      <c r="AK181" s="93"/>
      <c r="AL181" s="93"/>
      <c r="AM181" s="93"/>
      <c r="AN181" s="93"/>
      <c r="AO181" s="93"/>
      <c r="AP181" s="93"/>
      <c r="AQ181" s="94">
        <v>7.5294338090627994E-2</v>
      </c>
      <c r="AR181" s="94"/>
      <c r="AS181" s="94"/>
      <c r="AT181" s="94"/>
      <c r="AU181" s="94"/>
    </row>
    <row r="182" spans="2:47" s="1" customFormat="1" ht="11.1" customHeight="1" x14ac:dyDescent="0.15">
      <c r="B182" s="91" t="s">
        <v>1153</v>
      </c>
      <c r="C182" s="91"/>
      <c r="D182" s="91"/>
      <c r="E182" s="91"/>
      <c r="F182" s="91"/>
      <c r="G182" s="91"/>
      <c r="H182" s="91"/>
      <c r="I182" s="104">
        <v>312138965.60000002</v>
      </c>
      <c r="J182" s="104"/>
      <c r="K182" s="104"/>
      <c r="L182" s="104"/>
      <c r="M182" s="104"/>
      <c r="N182" s="104"/>
      <c r="O182" s="104"/>
      <c r="P182" s="104"/>
      <c r="Q182" s="104"/>
      <c r="R182" s="104"/>
      <c r="S182" s="104"/>
      <c r="T182" s="104"/>
      <c r="U182" s="94">
        <v>0.13500716462704801</v>
      </c>
      <c r="V182" s="94"/>
      <c r="W182" s="94"/>
      <c r="X182" s="94"/>
      <c r="Y182" s="94"/>
      <c r="Z182" s="94"/>
      <c r="AA182" s="94"/>
      <c r="AB182" s="94"/>
      <c r="AC182" s="94"/>
      <c r="AD182" s="94"/>
      <c r="AE182" s="94"/>
      <c r="AF182" s="93">
        <v>2539</v>
      </c>
      <c r="AG182" s="93"/>
      <c r="AH182" s="93"/>
      <c r="AI182" s="93"/>
      <c r="AJ182" s="93"/>
      <c r="AK182" s="93"/>
      <c r="AL182" s="93"/>
      <c r="AM182" s="93"/>
      <c r="AN182" s="93"/>
      <c r="AO182" s="93"/>
      <c r="AP182" s="93"/>
      <c r="AQ182" s="94">
        <v>7.9291714812154496E-2</v>
      </c>
      <c r="AR182" s="94"/>
      <c r="AS182" s="94"/>
      <c r="AT182" s="94"/>
      <c r="AU182" s="94"/>
    </row>
    <row r="183" spans="2:47" s="1" customFormat="1" ht="11.1" customHeight="1" x14ac:dyDescent="0.15">
      <c r="B183" s="91" t="s">
        <v>1154</v>
      </c>
      <c r="C183" s="91"/>
      <c r="D183" s="91"/>
      <c r="E183" s="91"/>
      <c r="F183" s="91"/>
      <c r="G183" s="91"/>
      <c r="H183" s="91"/>
      <c r="I183" s="104">
        <v>145455118.02000001</v>
      </c>
      <c r="J183" s="104"/>
      <c r="K183" s="104"/>
      <c r="L183" s="104"/>
      <c r="M183" s="104"/>
      <c r="N183" s="104"/>
      <c r="O183" s="104"/>
      <c r="P183" s="104"/>
      <c r="Q183" s="104"/>
      <c r="R183" s="104"/>
      <c r="S183" s="104"/>
      <c r="T183" s="104"/>
      <c r="U183" s="94">
        <v>6.2912629400898895E-2</v>
      </c>
      <c r="V183" s="94"/>
      <c r="W183" s="94"/>
      <c r="X183" s="94"/>
      <c r="Y183" s="94"/>
      <c r="Z183" s="94"/>
      <c r="AA183" s="94"/>
      <c r="AB183" s="94"/>
      <c r="AC183" s="94"/>
      <c r="AD183" s="94"/>
      <c r="AE183" s="94"/>
      <c r="AF183" s="93">
        <v>1410</v>
      </c>
      <c r="AG183" s="93"/>
      <c r="AH183" s="93"/>
      <c r="AI183" s="93"/>
      <c r="AJ183" s="93"/>
      <c r="AK183" s="93"/>
      <c r="AL183" s="93"/>
      <c r="AM183" s="93"/>
      <c r="AN183" s="93"/>
      <c r="AO183" s="93"/>
      <c r="AP183" s="93"/>
      <c r="AQ183" s="94">
        <v>4.4033602948065298E-2</v>
      </c>
      <c r="AR183" s="94"/>
      <c r="AS183" s="94"/>
      <c r="AT183" s="94"/>
      <c r="AU183" s="94"/>
    </row>
    <row r="184" spans="2:47" s="1" customFormat="1" ht="11.1" customHeight="1" x14ac:dyDescent="0.15">
      <c r="B184" s="91" t="s">
        <v>1155</v>
      </c>
      <c r="C184" s="91"/>
      <c r="D184" s="91"/>
      <c r="E184" s="91"/>
      <c r="F184" s="91"/>
      <c r="G184" s="91"/>
      <c r="H184" s="91"/>
      <c r="I184" s="104">
        <v>36424777.100000001</v>
      </c>
      <c r="J184" s="104"/>
      <c r="K184" s="104"/>
      <c r="L184" s="104"/>
      <c r="M184" s="104"/>
      <c r="N184" s="104"/>
      <c r="O184" s="104"/>
      <c r="P184" s="104"/>
      <c r="Q184" s="104"/>
      <c r="R184" s="104"/>
      <c r="S184" s="104"/>
      <c r="T184" s="104"/>
      <c r="U184" s="94">
        <v>1.5754540190105699E-2</v>
      </c>
      <c r="V184" s="94"/>
      <c r="W184" s="94"/>
      <c r="X184" s="94"/>
      <c r="Y184" s="94"/>
      <c r="Z184" s="94"/>
      <c r="AA184" s="94"/>
      <c r="AB184" s="94"/>
      <c r="AC184" s="94"/>
      <c r="AD184" s="94"/>
      <c r="AE184" s="94"/>
      <c r="AF184" s="93">
        <v>460</v>
      </c>
      <c r="AG184" s="93"/>
      <c r="AH184" s="93"/>
      <c r="AI184" s="93"/>
      <c r="AJ184" s="93"/>
      <c r="AK184" s="93"/>
      <c r="AL184" s="93"/>
      <c r="AM184" s="93"/>
      <c r="AN184" s="93"/>
      <c r="AO184" s="93"/>
      <c r="AP184" s="93"/>
      <c r="AQ184" s="94">
        <v>1.43655725929859E-2</v>
      </c>
      <c r="AR184" s="94"/>
      <c r="AS184" s="94"/>
      <c r="AT184" s="94"/>
      <c r="AU184" s="94"/>
    </row>
    <row r="185" spans="2:47" s="1" customFormat="1" ht="11.1" customHeight="1" x14ac:dyDescent="0.15">
      <c r="B185" s="91" t="s">
        <v>1156</v>
      </c>
      <c r="C185" s="91"/>
      <c r="D185" s="91"/>
      <c r="E185" s="91"/>
      <c r="F185" s="91"/>
      <c r="G185" s="91"/>
      <c r="H185" s="91"/>
      <c r="I185" s="104">
        <v>6522338.54</v>
      </c>
      <c r="J185" s="104"/>
      <c r="K185" s="104"/>
      <c r="L185" s="104"/>
      <c r="M185" s="104"/>
      <c r="N185" s="104"/>
      <c r="O185" s="104"/>
      <c r="P185" s="104"/>
      <c r="Q185" s="104"/>
      <c r="R185" s="104"/>
      <c r="S185" s="104"/>
      <c r="T185" s="104"/>
      <c r="U185" s="94">
        <v>2.8210589835539501E-3</v>
      </c>
      <c r="V185" s="94"/>
      <c r="W185" s="94"/>
      <c r="X185" s="94"/>
      <c r="Y185" s="94"/>
      <c r="Z185" s="94"/>
      <c r="AA185" s="94"/>
      <c r="AB185" s="94"/>
      <c r="AC185" s="94"/>
      <c r="AD185" s="94"/>
      <c r="AE185" s="94"/>
      <c r="AF185" s="93">
        <v>140</v>
      </c>
      <c r="AG185" s="93"/>
      <c r="AH185" s="93"/>
      <c r="AI185" s="93"/>
      <c r="AJ185" s="93"/>
      <c r="AK185" s="93"/>
      <c r="AL185" s="93"/>
      <c r="AM185" s="93"/>
      <c r="AN185" s="93"/>
      <c r="AO185" s="93"/>
      <c r="AP185" s="93"/>
      <c r="AQ185" s="94">
        <v>4.37213078916961E-3</v>
      </c>
      <c r="AR185" s="94"/>
      <c r="AS185" s="94"/>
      <c r="AT185" s="94"/>
      <c r="AU185" s="94"/>
    </row>
    <row r="186" spans="2:47" s="1" customFormat="1" ht="11.1" customHeight="1" x14ac:dyDescent="0.15">
      <c r="B186" s="91" t="s">
        <v>1157</v>
      </c>
      <c r="C186" s="91"/>
      <c r="D186" s="91"/>
      <c r="E186" s="91"/>
      <c r="F186" s="91"/>
      <c r="G186" s="91"/>
      <c r="H186" s="91"/>
      <c r="I186" s="104">
        <v>1613640.85</v>
      </c>
      <c r="J186" s="104"/>
      <c r="K186" s="104"/>
      <c r="L186" s="104"/>
      <c r="M186" s="104"/>
      <c r="N186" s="104"/>
      <c r="O186" s="104"/>
      <c r="P186" s="104"/>
      <c r="Q186" s="104"/>
      <c r="R186" s="104"/>
      <c r="S186" s="104"/>
      <c r="T186" s="104"/>
      <c r="U186" s="94">
        <v>6.9793617553040002E-4</v>
      </c>
      <c r="V186" s="94"/>
      <c r="W186" s="94"/>
      <c r="X186" s="94"/>
      <c r="Y186" s="94"/>
      <c r="Z186" s="94"/>
      <c r="AA186" s="94"/>
      <c r="AB186" s="94"/>
      <c r="AC186" s="94"/>
      <c r="AD186" s="94"/>
      <c r="AE186" s="94"/>
      <c r="AF186" s="93">
        <v>49</v>
      </c>
      <c r="AG186" s="93"/>
      <c r="AH186" s="93"/>
      <c r="AI186" s="93"/>
      <c r="AJ186" s="93"/>
      <c r="AK186" s="93"/>
      <c r="AL186" s="93"/>
      <c r="AM186" s="93"/>
      <c r="AN186" s="93"/>
      <c r="AO186" s="93"/>
      <c r="AP186" s="93"/>
      <c r="AQ186" s="94">
        <v>1.53024577620936E-3</v>
      </c>
      <c r="AR186" s="94"/>
      <c r="AS186" s="94"/>
      <c r="AT186" s="94"/>
      <c r="AU186" s="94"/>
    </row>
    <row r="187" spans="2:47" s="1" customFormat="1" ht="11.1" customHeight="1" x14ac:dyDescent="0.15">
      <c r="B187" s="91" t="s">
        <v>1158</v>
      </c>
      <c r="C187" s="91"/>
      <c r="D187" s="91"/>
      <c r="E187" s="91"/>
      <c r="F187" s="91"/>
      <c r="G187" s="91"/>
      <c r="H187" s="91"/>
      <c r="I187" s="104">
        <v>68495.86</v>
      </c>
      <c r="J187" s="104"/>
      <c r="K187" s="104"/>
      <c r="L187" s="104"/>
      <c r="M187" s="104"/>
      <c r="N187" s="104"/>
      <c r="O187" s="104"/>
      <c r="P187" s="104"/>
      <c r="Q187" s="104"/>
      <c r="R187" s="104"/>
      <c r="S187" s="104"/>
      <c r="T187" s="104"/>
      <c r="U187" s="94">
        <v>2.96260091383195E-5</v>
      </c>
      <c r="V187" s="94"/>
      <c r="W187" s="94"/>
      <c r="X187" s="94"/>
      <c r="Y187" s="94"/>
      <c r="Z187" s="94"/>
      <c r="AA187" s="94"/>
      <c r="AB187" s="94"/>
      <c r="AC187" s="94"/>
      <c r="AD187" s="94"/>
      <c r="AE187" s="94"/>
      <c r="AF187" s="93">
        <v>10</v>
      </c>
      <c r="AG187" s="93"/>
      <c r="AH187" s="93"/>
      <c r="AI187" s="93"/>
      <c r="AJ187" s="93"/>
      <c r="AK187" s="93"/>
      <c r="AL187" s="93"/>
      <c r="AM187" s="93"/>
      <c r="AN187" s="93"/>
      <c r="AO187" s="93"/>
      <c r="AP187" s="93"/>
      <c r="AQ187" s="94">
        <v>3.1229505636925798E-4</v>
      </c>
      <c r="AR187" s="94"/>
      <c r="AS187" s="94"/>
      <c r="AT187" s="94"/>
      <c r="AU187" s="94"/>
    </row>
    <row r="188" spans="2:47" s="1" customFormat="1" ht="11.1" customHeight="1" x14ac:dyDescent="0.15">
      <c r="B188" s="91" t="s">
        <v>1159</v>
      </c>
      <c r="C188" s="91"/>
      <c r="D188" s="91"/>
      <c r="E188" s="91"/>
      <c r="F188" s="91"/>
      <c r="G188" s="91"/>
      <c r="H188" s="91"/>
      <c r="I188" s="104">
        <v>2216.9</v>
      </c>
      <c r="J188" s="104"/>
      <c r="K188" s="104"/>
      <c r="L188" s="104"/>
      <c r="M188" s="104"/>
      <c r="N188" s="104"/>
      <c r="O188" s="104"/>
      <c r="P188" s="104"/>
      <c r="Q188" s="104"/>
      <c r="R188" s="104"/>
      <c r="S188" s="104"/>
      <c r="T188" s="104"/>
      <c r="U188" s="94">
        <v>9.5885940637493401E-7</v>
      </c>
      <c r="V188" s="94"/>
      <c r="W188" s="94"/>
      <c r="X188" s="94"/>
      <c r="Y188" s="94"/>
      <c r="Z188" s="94"/>
      <c r="AA188" s="94"/>
      <c r="AB188" s="94"/>
      <c r="AC188" s="94"/>
      <c r="AD188" s="94"/>
      <c r="AE188" s="94"/>
      <c r="AF188" s="93">
        <v>2</v>
      </c>
      <c r="AG188" s="93"/>
      <c r="AH188" s="93"/>
      <c r="AI188" s="93"/>
      <c r="AJ188" s="93"/>
      <c r="AK188" s="93"/>
      <c r="AL188" s="93"/>
      <c r="AM188" s="93"/>
      <c r="AN188" s="93"/>
      <c r="AO188" s="93"/>
      <c r="AP188" s="93"/>
      <c r="AQ188" s="94">
        <v>6.2459011273851501E-5</v>
      </c>
      <c r="AR188" s="94"/>
      <c r="AS188" s="94"/>
      <c r="AT188" s="94"/>
      <c r="AU188" s="94"/>
    </row>
    <row r="189" spans="2:47" s="1" customFormat="1" ht="11.1" customHeight="1" x14ac:dyDescent="0.15">
      <c r="B189" s="91" t="s">
        <v>1160</v>
      </c>
      <c r="C189" s="91"/>
      <c r="D189" s="91"/>
      <c r="E189" s="91"/>
      <c r="F189" s="91"/>
      <c r="G189" s="91"/>
      <c r="H189" s="91"/>
      <c r="I189" s="104">
        <v>2858.65</v>
      </c>
      <c r="J189" s="104"/>
      <c r="K189" s="104"/>
      <c r="L189" s="104"/>
      <c r="M189" s="104"/>
      <c r="N189" s="104"/>
      <c r="O189" s="104"/>
      <c r="P189" s="104"/>
      <c r="Q189" s="104"/>
      <c r="R189" s="104"/>
      <c r="S189" s="104"/>
      <c r="T189" s="104"/>
      <c r="U189" s="94">
        <v>1.2364308006828001E-6</v>
      </c>
      <c r="V189" s="94"/>
      <c r="W189" s="94"/>
      <c r="X189" s="94"/>
      <c r="Y189" s="94"/>
      <c r="Z189" s="94"/>
      <c r="AA189" s="94"/>
      <c r="AB189" s="94"/>
      <c r="AC189" s="94"/>
      <c r="AD189" s="94"/>
      <c r="AE189" s="94"/>
      <c r="AF189" s="93">
        <v>1</v>
      </c>
      <c r="AG189" s="93"/>
      <c r="AH189" s="93"/>
      <c r="AI189" s="93"/>
      <c r="AJ189" s="93"/>
      <c r="AK189" s="93"/>
      <c r="AL189" s="93"/>
      <c r="AM189" s="93"/>
      <c r="AN189" s="93"/>
      <c r="AO189" s="93"/>
      <c r="AP189" s="93"/>
      <c r="AQ189" s="94">
        <v>3.1229505636925798E-5</v>
      </c>
      <c r="AR189" s="94"/>
      <c r="AS189" s="94"/>
      <c r="AT189" s="94"/>
      <c r="AU189" s="94"/>
    </row>
    <row r="190" spans="2:47" s="1" customFormat="1" ht="11.1" customHeight="1" x14ac:dyDescent="0.15">
      <c r="B190" s="100"/>
      <c r="C190" s="100"/>
      <c r="D190" s="100"/>
      <c r="E190" s="100"/>
      <c r="F190" s="100"/>
      <c r="G190" s="100"/>
      <c r="H190" s="100"/>
      <c r="I190" s="105">
        <v>2312017784.1100001</v>
      </c>
      <c r="J190" s="105"/>
      <c r="K190" s="105"/>
      <c r="L190" s="105"/>
      <c r="M190" s="105"/>
      <c r="N190" s="105"/>
      <c r="O190" s="105"/>
      <c r="P190" s="105"/>
      <c r="Q190" s="105"/>
      <c r="R190" s="105"/>
      <c r="S190" s="105"/>
      <c r="T190" s="105"/>
      <c r="U190" s="96">
        <v>1</v>
      </c>
      <c r="V190" s="96"/>
      <c r="W190" s="96"/>
      <c r="X190" s="96"/>
      <c r="Y190" s="96"/>
      <c r="Z190" s="96"/>
      <c r="AA190" s="96"/>
      <c r="AB190" s="96"/>
      <c r="AC190" s="96"/>
      <c r="AD190" s="96"/>
      <c r="AE190" s="96"/>
      <c r="AF190" s="95">
        <v>32021</v>
      </c>
      <c r="AG190" s="95"/>
      <c r="AH190" s="95"/>
      <c r="AI190" s="95"/>
      <c r="AJ190" s="95"/>
      <c r="AK190" s="95"/>
      <c r="AL190" s="95"/>
      <c r="AM190" s="95"/>
      <c r="AN190" s="95"/>
      <c r="AO190" s="95"/>
      <c r="AP190" s="95"/>
      <c r="AQ190" s="96">
        <v>1</v>
      </c>
      <c r="AR190" s="96"/>
      <c r="AS190" s="96"/>
      <c r="AT190" s="96"/>
      <c r="AU190" s="96"/>
    </row>
    <row r="191" spans="2:47" s="1" customFormat="1" ht="9" customHeight="1" x14ac:dyDescent="0.15"/>
    <row r="192" spans="2:47" s="1" customFormat="1" ht="19.2" customHeight="1" x14ac:dyDescent="0.15">
      <c r="B192" s="83" t="s">
        <v>1222</v>
      </c>
      <c r="C192" s="83"/>
      <c r="D192" s="83"/>
      <c r="E192" s="83"/>
      <c r="F192" s="83"/>
      <c r="G192" s="83"/>
      <c r="H192" s="83"/>
      <c r="I192" s="83"/>
      <c r="J192" s="83"/>
      <c r="K192" s="83"/>
      <c r="L192" s="83"/>
      <c r="M192" s="83"/>
      <c r="N192" s="83"/>
      <c r="O192" s="83"/>
      <c r="P192" s="83"/>
      <c r="Q192" s="83"/>
      <c r="R192" s="83"/>
      <c r="S192" s="83"/>
      <c r="T192" s="83"/>
      <c r="U192" s="83"/>
      <c r="V192" s="83"/>
      <c r="W192" s="83"/>
      <c r="X192" s="83"/>
      <c r="Y192" s="83"/>
      <c r="Z192" s="83"/>
      <c r="AA192" s="83"/>
      <c r="AB192" s="83"/>
      <c r="AC192" s="83"/>
      <c r="AD192" s="83"/>
      <c r="AE192" s="83"/>
      <c r="AF192" s="83"/>
      <c r="AG192" s="83"/>
      <c r="AH192" s="83"/>
      <c r="AI192" s="83"/>
      <c r="AJ192" s="83"/>
      <c r="AK192" s="83"/>
      <c r="AL192" s="83"/>
      <c r="AM192" s="83"/>
      <c r="AN192" s="83"/>
      <c r="AO192" s="83"/>
      <c r="AP192" s="83"/>
      <c r="AQ192" s="83"/>
      <c r="AR192" s="83"/>
      <c r="AS192" s="83"/>
      <c r="AT192" s="83"/>
      <c r="AU192" s="83"/>
    </row>
    <row r="193" spans="2:47" s="1" customFormat="1" ht="7.95" customHeight="1" x14ac:dyDescent="0.15"/>
    <row r="194" spans="2:47" s="1" customFormat="1" ht="12.75" customHeight="1" x14ac:dyDescent="0.15">
      <c r="B194" s="100"/>
      <c r="C194" s="100"/>
      <c r="D194" s="100"/>
      <c r="E194" s="100"/>
      <c r="F194" s="100"/>
      <c r="G194" s="100"/>
      <c r="H194" s="77" t="s">
        <v>1100</v>
      </c>
      <c r="I194" s="77"/>
      <c r="J194" s="77"/>
      <c r="K194" s="77"/>
      <c r="L194" s="77"/>
      <c r="M194" s="77"/>
      <c r="N194" s="77"/>
      <c r="O194" s="77"/>
      <c r="P194" s="77"/>
      <c r="Q194" s="77"/>
      <c r="R194" s="77"/>
      <c r="S194" s="77"/>
      <c r="T194" s="77" t="s">
        <v>1101</v>
      </c>
      <c r="U194" s="77"/>
      <c r="V194" s="77"/>
      <c r="W194" s="77"/>
      <c r="X194" s="77"/>
      <c r="Y194" s="77"/>
      <c r="Z194" s="77"/>
      <c r="AA194" s="77"/>
      <c r="AB194" s="77"/>
      <c r="AC194" s="77"/>
      <c r="AD194" s="77"/>
      <c r="AE194" s="77" t="s">
        <v>1102</v>
      </c>
      <c r="AF194" s="77"/>
      <c r="AG194" s="77"/>
      <c r="AH194" s="77"/>
      <c r="AI194" s="77"/>
      <c r="AJ194" s="77"/>
      <c r="AK194" s="77"/>
      <c r="AL194" s="77"/>
      <c r="AM194" s="77"/>
      <c r="AN194" s="77"/>
      <c r="AO194" s="77"/>
      <c r="AP194" s="77" t="s">
        <v>1101</v>
      </c>
      <c r="AQ194" s="77"/>
      <c r="AR194" s="77"/>
      <c r="AS194" s="77"/>
      <c r="AT194" s="77"/>
      <c r="AU194" s="77"/>
    </row>
    <row r="195" spans="2:47" s="1" customFormat="1" ht="11.1" customHeight="1" x14ac:dyDescent="0.15">
      <c r="B195" s="91" t="s">
        <v>956</v>
      </c>
      <c r="C195" s="91"/>
      <c r="D195" s="91"/>
      <c r="E195" s="91"/>
      <c r="F195" s="91"/>
      <c r="G195" s="91"/>
      <c r="H195" s="104">
        <v>2124497320.27001</v>
      </c>
      <c r="I195" s="104"/>
      <c r="J195" s="104"/>
      <c r="K195" s="104"/>
      <c r="L195" s="104"/>
      <c r="M195" s="104"/>
      <c r="N195" s="104"/>
      <c r="O195" s="104"/>
      <c r="P195" s="104"/>
      <c r="Q195" s="104"/>
      <c r="R195" s="104"/>
      <c r="S195" s="104"/>
      <c r="T195" s="94">
        <v>0.91889315682224104</v>
      </c>
      <c r="U195" s="94"/>
      <c r="V195" s="94"/>
      <c r="W195" s="94"/>
      <c r="X195" s="94"/>
      <c r="Y195" s="94"/>
      <c r="Z195" s="94"/>
      <c r="AA195" s="94"/>
      <c r="AB195" s="94"/>
      <c r="AC195" s="94"/>
      <c r="AD195" s="94"/>
      <c r="AE195" s="93">
        <v>30083</v>
      </c>
      <c r="AF195" s="93"/>
      <c r="AG195" s="93"/>
      <c r="AH195" s="93"/>
      <c r="AI195" s="93"/>
      <c r="AJ195" s="93"/>
      <c r="AK195" s="93"/>
      <c r="AL195" s="93"/>
      <c r="AM195" s="93"/>
      <c r="AN195" s="93"/>
      <c r="AO195" s="93"/>
      <c r="AP195" s="94">
        <v>0.939477218075638</v>
      </c>
      <c r="AQ195" s="94"/>
      <c r="AR195" s="94"/>
      <c r="AS195" s="94"/>
      <c r="AT195" s="94"/>
      <c r="AU195" s="94"/>
    </row>
    <row r="196" spans="2:47" s="1" customFormat="1" ht="11.1" customHeight="1" x14ac:dyDescent="0.15">
      <c r="B196" s="91" t="s">
        <v>1161</v>
      </c>
      <c r="C196" s="91"/>
      <c r="D196" s="91"/>
      <c r="E196" s="91"/>
      <c r="F196" s="91"/>
      <c r="G196" s="91"/>
      <c r="H196" s="104">
        <v>1838473.26</v>
      </c>
      <c r="I196" s="104"/>
      <c r="J196" s="104"/>
      <c r="K196" s="104"/>
      <c r="L196" s="104"/>
      <c r="M196" s="104"/>
      <c r="N196" s="104"/>
      <c r="O196" s="104"/>
      <c r="P196" s="104"/>
      <c r="Q196" s="104"/>
      <c r="R196" s="104"/>
      <c r="S196" s="104"/>
      <c r="T196" s="94">
        <v>7.9518127958851602E-4</v>
      </c>
      <c r="U196" s="94"/>
      <c r="V196" s="94"/>
      <c r="W196" s="94"/>
      <c r="X196" s="94"/>
      <c r="Y196" s="94"/>
      <c r="Z196" s="94"/>
      <c r="AA196" s="94"/>
      <c r="AB196" s="94"/>
      <c r="AC196" s="94"/>
      <c r="AD196" s="94"/>
      <c r="AE196" s="93">
        <v>36</v>
      </c>
      <c r="AF196" s="93"/>
      <c r="AG196" s="93"/>
      <c r="AH196" s="93"/>
      <c r="AI196" s="93"/>
      <c r="AJ196" s="93"/>
      <c r="AK196" s="93"/>
      <c r="AL196" s="93"/>
      <c r="AM196" s="93"/>
      <c r="AN196" s="93"/>
      <c r="AO196" s="93"/>
      <c r="AP196" s="94">
        <v>1.12426220292933E-3</v>
      </c>
      <c r="AQ196" s="94"/>
      <c r="AR196" s="94"/>
      <c r="AS196" s="94"/>
      <c r="AT196" s="94"/>
      <c r="AU196" s="94"/>
    </row>
    <row r="197" spans="2:47" s="1" customFormat="1" ht="11.1" customHeight="1" x14ac:dyDescent="0.15">
      <c r="B197" s="91" t="s">
        <v>1162</v>
      </c>
      <c r="C197" s="91"/>
      <c r="D197" s="91"/>
      <c r="E197" s="91"/>
      <c r="F197" s="91"/>
      <c r="G197" s="91"/>
      <c r="H197" s="104">
        <v>185681990.58000001</v>
      </c>
      <c r="I197" s="104"/>
      <c r="J197" s="104"/>
      <c r="K197" s="104"/>
      <c r="L197" s="104"/>
      <c r="M197" s="104"/>
      <c r="N197" s="104"/>
      <c r="O197" s="104"/>
      <c r="P197" s="104"/>
      <c r="Q197" s="104"/>
      <c r="R197" s="104"/>
      <c r="S197" s="104"/>
      <c r="T197" s="94">
        <v>8.0311661898170503E-2</v>
      </c>
      <c r="U197" s="94"/>
      <c r="V197" s="94"/>
      <c r="W197" s="94"/>
      <c r="X197" s="94"/>
      <c r="Y197" s="94"/>
      <c r="Z197" s="94"/>
      <c r="AA197" s="94"/>
      <c r="AB197" s="94"/>
      <c r="AC197" s="94"/>
      <c r="AD197" s="94"/>
      <c r="AE197" s="93">
        <v>1902</v>
      </c>
      <c r="AF197" s="93"/>
      <c r="AG197" s="93"/>
      <c r="AH197" s="93"/>
      <c r="AI197" s="93"/>
      <c r="AJ197" s="93"/>
      <c r="AK197" s="93"/>
      <c r="AL197" s="93"/>
      <c r="AM197" s="93"/>
      <c r="AN197" s="93"/>
      <c r="AO197" s="93"/>
      <c r="AP197" s="94">
        <v>5.9398519721432799E-2</v>
      </c>
      <c r="AQ197" s="94"/>
      <c r="AR197" s="94"/>
      <c r="AS197" s="94"/>
      <c r="AT197" s="94"/>
      <c r="AU197" s="94"/>
    </row>
    <row r="198" spans="2:47" s="1" customFormat="1" ht="12.75" customHeight="1" x14ac:dyDescent="0.15">
      <c r="B198" s="100"/>
      <c r="C198" s="100"/>
      <c r="D198" s="100"/>
      <c r="E198" s="100"/>
      <c r="F198" s="100"/>
      <c r="G198" s="100"/>
      <c r="H198" s="105">
        <v>2312017784.1100101</v>
      </c>
      <c r="I198" s="105"/>
      <c r="J198" s="105"/>
      <c r="K198" s="105"/>
      <c r="L198" s="105"/>
      <c r="M198" s="105"/>
      <c r="N198" s="105"/>
      <c r="O198" s="105"/>
      <c r="P198" s="105"/>
      <c r="Q198" s="105"/>
      <c r="R198" s="105"/>
      <c r="S198" s="105"/>
      <c r="T198" s="96">
        <v>1</v>
      </c>
      <c r="U198" s="96"/>
      <c r="V198" s="96"/>
      <c r="W198" s="96"/>
      <c r="X198" s="96"/>
      <c r="Y198" s="96"/>
      <c r="Z198" s="96"/>
      <c r="AA198" s="96"/>
      <c r="AB198" s="96"/>
      <c r="AC198" s="96"/>
      <c r="AD198" s="96"/>
      <c r="AE198" s="95">
        <v>32021</v>
      </c>
      <c r="AF198" s="95"/>
      <c r="AG198" s="95"/>
      <c r="AH198" s="95"/>
      <c r="AI198" s="95"/>
      <c r="AJ198" s="95"/>
      <c r="AK198" s="95"/>
      <c r="AL198" s="95"/>
      <c r="AM198" s="95"/>
      <c r="AN198" s="95"/>
      <c r="AO198" s="95"/>
      <c r="AP198" s="96">
        <v>1</v>
      </c>
      <c r="AQ198" s="96"/>
      <c r="AR198" s="96"/>
      <c r="AS198" s="96"/>
      <c r="AT198" s="96"/>
      <c r="AU198" s="96"/>
    </row>
    <row r="199" spans="2:47" s="1" customFormat="1" ht="9" customHeight="1" x14ac:dyDescent="0.15"/>
    <row r="200" spans="2:47" s="1" customFormat="1" ht="19.2" customHeight="1" x14ac:dyDescent="0.15">
      <c r="B200" s="83" t="s">
        <v>1223</v>
      </c>
      <c r="C200" s="83"/>
      <c r="D200" s="83"/>
      <c r="E200" s="83"/>
      <c r="F200" s="83"/>
      <c r="G200" s="83"/>
      <c r="H200" s="83"/>
      <c r="I200" s="83"/>
      <c r="J200" s="83"/>
      <c r="K200" s="83"/>
      <c r="L200" s="83"/>
      <c r="M200" s="83"/>
      <c r="N200" s="83"/>
      <c r="O200" s="83"/>
      <c r="P200" s="83"/>
      <c r="Q200" s="83"/>
      <c r="R200" s="83"/>
      <c r="S200" s="83"/>
      <c r="T200" s="83"/>
      <c r="U200" s="83"/>
      <c r="V200" s="83"/>
      <c r="W200" s="83"/>
      <c r="X200" s="83"/>
      <c r="Y200" s="83"/>
      <c r="Z200" s="83"/>
      <c r="AA200" s="83"/>
      <c r="AB200" s="83"/>
      <c r="AC200" s="83"/>
      <c r="AD200" s="83"/>
      <c r="AE200" s="83"/>
      <c r="AF200" s="83"/>
      <c r="AG200" s="83"/>
      <c r="AH200" s="83"/>
      <c r="AI200" s="83"/>
      <c r="AJ200" s="83"/>
      <c r="AK200" s="83"/>
      <c r="AL200" s="83"/>
      <c r="AM200" s="83"/>
      <c r="AN200" s="83"/>
      <c r="AO200" s="83"/>
      <c r="AP200" s="83"/>
      <c r="AQ200" s="83"/>
      <c r="AR200" s="83"/>
      <c r="AS200" s="83"/>
      <c r="AT200" s="83"/>
      <c r="AU200" s="83"/>
    </row>
    <row r="201" spans="2:47" s="1" customFormat="1" ht="7.95" customHeight="1" x14ac:dyDescent="0.15"/>
    <row r="202" spans="2:47" s="1" customFormat="1" ht="12.75" customHeight="1" x14ac:dyDescent="0.15">
      <c r="B202" s="100"/>
      <c r="C202" s="100"/>
      <c r="D202" s="100"/>
      <c r="E202" s="100"/>
      <c r="F202" s="100"/>
      <c r="G202" s="77" t="s">
        <v>1100</v>
      </c>
      <c r="H202" s="77"/>
      <c r="I202" s="77"/>
      <c r="J202" s="77"/>
      <c r="K202" s="77"/>
      <c r="L202" s="77"/>
      <c r="M202" s="77"/>
      <c r="N202" s="77"/>
      <c r="O202" s="77"/>
      <c r="P202" s="77"/>
      <c r="Q202" s="77"/>
      <c r="R202" s="77"/>
      <c r="S202" s="77" t="s">
        <v>1101</v>
      </c>
      <c r="T202" s="77"/>
      <c r="U202" s="77"/>
      <c r="V202" s="77"/>
      <c r="W202" s="77"/>
      <c r="X202" s="77"/>
      <c r="Y202" s="77"/>
      <c r="Z202" s="77"/>
      <c r="AA202" s="77"/>
      <c r="AB202" s="77"/>
      <c r="AC202" s="77"/>
      <c r="AD202" s="77" t="s">
        <v>1102</v>
      </c>
      <c r="AE202" s="77"/>
      <c r="AF202" s="77"/>
      <c r="AG202" s="77"/>
      <c r="AH202" s="77"/>
      <c r="AI202" s="77"/>
      <c r="AJ202" s="77"/>
      <c r="AK202" s="77"/>
      <c r="AL202" s="77"/>
      <c r="AM202" s="77"/>
      <c r="AN202" s="77"/>
      <c r="AO202" s="77" t="s">
        <v>1101</v>
      </c>
      <c r="AP202" s="77"/>
      <c r="AQ202" s="77"/>
      <c r="AR202" s="77"/>
      <c r="AS202" s="77"/>
      <c r="AT202" s="77"/>
      <c r="AU202" s="77"/>
    </row>
    <row r="203" spans="2:47" s="1" customFormat="1" ht="12.3" customHeight="1" x14ac:dyDescent="0.15">
      <c r="B203" s="91" t="s">
        <v>1163</v>
      </c>
      <c r="C203" s="91"/>
      <c r="D203" s="91"/>
      <c r="E203" s="91"/>
      <c r="F203" s="91"/>
      <c r="G203" s="104">
        <v>59146301.689999998</v>
      </c>
      <c r="H203" s="104"/>
      <c r="I203" s="104"/>
      <c r="J203" s="104"/>
      <c r="K203" s="104"/>
      <c r="L203" s="104"/>
      <c r="M203" s="104"/>
      <c r="N203" s="104"/>
      <c r="O203" s="104"/>
      <c r="P203" s="104"/>
      <c r="Q203" s="104"/>
      <c r="R203" s="104"/>
      <c r="S203" s="94">
        <v>2.5582113639652598E-2</v>
      </c>
      <c r="T203" s="94"/>
      <c r="U203" s="94"/>
      <c r="V203" s="94"/>
      <c r="W203" s="94"/>
      <c r="X203" s="94"/>
      <c r="Y203" s="94"/>
      <c r="Z203" s="94"/>
      <c r="AA203" s="94"/>
      <c r="AB203" s="94"/>
      <c r="AC203" s="94"/>
      <c r="AD203" s="93">
        <v>602</v>
      </c>
      <c r="AE203" s="93"/>
      <c r="AF203" s="93"/>
      <c r="AG203" s="93"/>
      <c r="AH203" s="93"/>
      <c r="AI203" s="93"/>
      <c r="AJ203" s="93"/>
      <c r="AK203" s="93"/>
      <c r="AL203" s="93"/>
      <c r="AM203" s="93"/>
      <c r="AN203" s="93"/>
      <c r="AO203" s="94">
        <v>1.8800162393429298E-2</v>
      </c>
      <c r="AP203" s="94"/>
      <c r="AQ203" s="94"/>
      <c r="AR203" s="94"/>
      <c r="AS203" s="94"/>
      <c r="AT203" s="94"/>
      <c r="AU203" s="94"/>
    </row>
    <row r="204" spans="2:47" s="1" customFormat="1" ht="12.3" customHeight="1" x14ac:dyDescent="0.15">
      <c r="B204" s="91" t="s">
        <v>1164</v>
      </c>
      <c r="C204" s="91"/>
      <c r="D204" s="91"/>
      <c r="E204" s="91"/>
      <c r="F204" s="91"/>
      <c r="G204" s="104">
        <v>17347045.059999999</v>
      </c>
      <c r="H204" s="104"/>
      <c r="I204" s="104"/>
      <c r="J204" s="104"/>
      <c r="K204" s="104"/>
      <c r="L204" s="104"/>
      <c r="M204" s="104"/>
      <c r="N204" s="104"/>
      <c r="O204" s="104"/>
      <c r="P204" s="104"/>
      <c r="Q204" s="104"/>
      <c r="R204" s="104"/>
      <c r="S204" s="94">
        <v>7.5029894576168297E-3</v>
      </c>
      <c r="T204" s="94"/>
      <c r="U204" s="94"/>
      <c r="V204" s="94"/>
      <c r="W204" s="94"/>
      <c r="X204" s="94"/>
      <c r="Y204" s="94"/>
      <c r="Z204" s="94"/>
      <c r="AA204" s="94"/>
      <c r="AB204" s="94"/>
      <c r="AC204" s="94"/>
      <c r="AD204" s="93">
        <v>236</v>
      </c>
      <c r="AE204" s="93"/>
      <c r="AF204" s="93"/>
      <c r="AG204" s="93"/>
      <c r="AH204" s="93"/>
      <c r="AI204" s="93"/>
      <c r="AJ204" s="93"/>
      <c r="AK204" s="93"/>
      <c r="AL204" s="93"/>
      <c r="AM204" s="93"/>
      <c r="AN204" s="93"/>
      <c r="AO204" s="94">
        <v>7.3701633303144796E-3</v>
      </c>
      <c r="AP204" s="94"/>
      <c r="AQ204" s="94"/>
      <c r="AR204" s="94"/>
      <c r="AS204" s="94"/>
      <c r="AT204" s="94"/>
      <c r="AU204" s="94"/>
    </row>
    <row r="205" spans="2:47" s="1" customFormat="1" ht="12.3" customHeight="1" x14ac:dyDescent="0.15">
      <c r="B205" s="91" t="s">
        <v>1165</v>
      </c>
      <c r="C205" s="91"/>
      <c r="D205" s="91"/>
      <c r="E205" s="91"/>
      <c r="F205" s="91"/>
      <c r="G205" s="104">
        <v>14672250.42</v>
      </c>
      <c r="H205" s="104"/>
      <c r="I205" s="104"/>
      <c r="J205" s="104"/>
      <c r="K205" s="104"/>
      <c r="L205" s="104"/>
      <c r="M205" s="104"/>
      <c r="N205" s="104"/>
      <c r="O205" s="104"/>
      <c r="P205" s="104"/>
      <c r="Q205" s="104"/>
      <c r="R205" s="104"/>
      <c r="S205" s="94">
        <v>6.3460802597796497E-3</v>
      </c>
      <c r="T205" s="94"/>
      <c r="U205" s="94"/>
      <c r="V205" s="94"/>
      <c r="W205" s="94"/>
      <c r="X205" s="94"/>
      <c r="Y205" s="94"/>
      <c r="Z205" s="94"/>
      <c r="AA205" s="94"/>
      <c r="AB205" s="94"/>
      <c r="AC205" s="94"/>
      <c r="AD205" s="93">
        <v>164</v>
      </c>
      <c r="AE205" s="93"/>
      <c r="AF205" s="93"/>
      <c r="AG205" s="93"/>
      <c r="AH205" s="93"/>
      <c r="AI205" s="93"/>
      <c r="AJ205" s="93"/>
      <c r="AK205" s="93"/>
      <c r="AL205" s="93"/>
      <c r="AM205" s="93"/>
      <c r="AN205" s="93"/>
      <c r="AO205" s="94">
        <v>5.12163892445583E-3</v>
      </c>
      <c r="AP205" s="94"/>
      <c r="AQ205" s="94"/>
      <c r="AR205" s="94"/>
      <c r="AS205" s="94"/>
      <c r="AT205" s="94"/>
      <c r="AU205" s="94"/>
    </row>
    <row r="206" spans="2:47" s="1" customFormat="1" ht="12.3" customHeight="1" x14ac:dyDescent="0.15">
      <c r="B206" s="91" t="s">
        <v>1166</v>
      </c>
      <c r="C206" s="91"/>
      <c r="D206" s="91"/>
      <c r="E206" s="91"/>
      <c r="F206" s="91"/>
      <c r="G206" s="104">
        <v>19021199.100000001</v>
      </c>
      <c r="H206" s="104"/>
      <c r="I206" s="104"/>
      <c r="J206" s="104"/>
      <c r="K206" s="104"/>
      <c r="L206" s="104"/>
      <c r="M206" s="104"/>
      <c r="N206" s="104"/>
      <c r="O206" s="104"/>
      <c r="P206" s="104"/>
      <c r="Q206" s="104"/>
      <c r="R206" s="104"/>
      <c r="S206" s="94">
        <v>8.2270989569061901E-3</v>
      </c>
      <c r="T206" s="94"/>
      <c r="U206" s="94"/>
      <c r="V206" s="94"/>
      <c r="W206" s="94"/>
      <c r="X206" s="94"/>
      <c r="Y206" s="94"/>
      <c r="Z206" s="94"/>
      <c r="AA206" s="94"/>
      <c r="AB206" s="94"/>
      <c r="AC206" s="94"/>
      <c r="AD206" s="93">
        <v>229</v>
      </c>
      <c r="AE206" s="93"/>
      <c r="AF206" s="93"/>
      <c r="AG206" s="93"/>
      <c r="AH206" s="93"/>
      <c r="AI206" s="93"/>
      <c r="AJ206" s="93"/>
      <c r="AK206" s="93"/>
      <c r="AL206" s="93"/>
      <c r="AM206" s="93"/>
      <c r="AN206" s="93"/>
      <c r="AO206" s="94">
        <v>7.1515567908560004E-3</v>
      </c>
      <c r="AP206" s="94"/>
      <c r="AQ206" s="94"/>
      <c r="AR206" s="94"/>
      <c r="AS206" s="94"/>
      <c r="AT206" s="94"/>
      <c r="AU206" s="94"/>
    </row>
    <row r="207" spans="2:47" s="1" customFormat="1" ht="12.3" customHeight="1" x14ac:dyDescent="0.15">
      <c r="B207" s="91" t="s">
        <v>1167</v>
      </c>
      <c r="C207" s="91"/>
      <c r="D207" s="91"/>
      <c r="E207" s="91"/>
      <c r="F207" s="91"/>
      <c r="G207" s="104">
        <v>9368061.1099999994</v>
      </c>
      <c r="H207" s="104"/>
      <c r="I207" s="104"/>
      <c r="J207" s="104"/>
      <c r="K207" s="104"/>
      <c r="L207" s="104"/>
      <c r="M207" s="104"/>
      <c r="N207" s="104"/>
      <c r="O207" s="104"/>
      <c r="P207" s="104"/>
      <c r="Q207" s="104"/>
      <c r="R207" s="104"/>
      <c r="S207" s="94">
        <v>4.0518983782843899E-3</v>
      </c>
      <c r="T207" s="94"/>
      <c r="U207" s="94"/>
      <c r="V207" s="94"/>
      <c r="W207" s="94"/>
      <c r="X207" s="94"/>
      <c r="Y207" s="94"/>
      <c r="Z207" s="94"/>
      <c r="AA207" s="94"/>
      <c r="AB207" s="94"/>
      <c r="AC207" s="94"/>
      <c r="AD207" s="93">
        <v>109</v>
      </c>
      <c r="AE207" s="93"/>
      <c r="AF207" s="93"/>
      <c r="AG207" s="93"/>
      <c r="AH207" s="93"/>
      <c r="AI207" s="93"/>
      <c r="AJ207" s="93"/>
      <c r="AK207" s="93"/>
      <c r="AL207" s="93"/>
      <c r="AM207" s="93"/>
      <c r="AN207" s="93"/>
      <c r="AO207" s="94">
        <v>3.4040161144249098E-3</v>
      </c>
      <c r="AP207" s="94"/>
      <c r="AQ207" s="94"/>
      <c r="AR207" s="94"/>
      <c r="AS207" s="94"/>
      <c r="AT207" s="94"/>
      <c r="AU207" s="94"/>
    </row>
    <row r="208" spans="2:47" s="1" customFormat="1" ht="12.3" customHeight="1" x14ac:dyDescent="0.15">
      <c r="B208" s="91" t="s">
        <v>1168</v>
      </c>
      <c r="C208" s="91"/>
      <c r="D208" s="91"/>
      <c r="E208" s="91"/>
      <c r="F208" s="91"/>
      <c r="G208" s="104">
        <v>19773054.34</v>
      </c>
      <c r="H208" s="104"/>
      <c r="I208" s="104"/>
      <c r="J208" s="104"/>
      <c r="K208" s="104"/>
      <c r="L208" s="104"/>
      <c r="M208" s="104"/>
      <c r="N208" s="104"/>
      <c r="O208" s="104"/>
      <c r="P208" s="104"/>
      <c r="Q208" s="104"/>
      <c r="R208" s="104"/>
      <c r="S208" s="94">
        <v>8.5522933585960702E-3</v>
      </c>
      <c r="T208" s="94"/>
      <c r="U208" s="94"/>
      <c r="V208" s="94"/>
      <c r="W208" s="94"/>
      <c r="X208" s="94"/>
      <c r="Y208" s="94"/>
      <c r="Z208" s="94"/>
      <c r="AA208" s="94"/>
      <c r="AB208" s="94"/>
      <c r="AC208" s="94"/>
      <c r="AD208" s="93">
        <v>137</v>
      </c>
      <c r="AE208" s="93"/>
      <c r="AF208" s="93"/>
      <c r="AG208" s="93"/>
      <c r="AH208" s="93"/>
      <c r="AI208" s="93"/>
      <c r="AJ208" s="93"/>
      <c r="AK208" s="93"/>
      <c r="AL208" s="93"/>
      <c r="AM208" s="93"/>
      <c r="AN208" s="93"/>
      <c r="AO208" s="94">
        <v>4.2784422722588304E-3</v>
      </c>
      <c r="AP208" s="94"/>
      <c r="AQ208" s="94"/>
      <c r="AR208" s="94"/>
      <c r="AS208" s="94"/>
      <c r="AT208" s="94"/>
      <c r="AU208" s="94"/>
    </row>
    <row r="209" spans="2:47" s="1" customFormat="1" ht="12.3" customHeight="1" x14ac:dyDescent="0.15">
      <c r="B209" s="91" t="s">
        <v>1169</v>
      </c>
      <c r="C209" s="91"/>
      <c r="D209" s="91"/>
      <c r="E209" s="91"/>
      <c r="F209" s="91"/>
      <c r="G209" s="104">
        <v>19380600.539999999</v>
      </c>
      <c r="H209" s="104"/>
      <c r="I209" s="104"/>
      <c r="J209" s="104"/>
      <c r="K209" s="104"/>
      <c r="L209" s="104"/>
      <c r="M209" s="104"/>
      <c r="N209" s="104"/>
      <c r="O209" s="104"/>
      <c r="P209" s="104"/>
      <c r="Q209" s="104"/>
      <c r="R209" s="104"/>
      <c r="S209" s="94">
        <v>8.3825482110036695E-3</v>
      </c>
      <c r="T209" s="94"/>
      <c r="U209" s="94"/>
      <c r="V209" s="94"/>
      <c r="W209" s="94"/>
      <c r="X209" s="94"/>
      <c r="Y209" s="94"/>
      <c r="Z209" s="94"/>
      <c r="AA209" s="94"/>
      <c r="AB209" s="94"/>
      <c r="AC209" s="94"/>
      <c r="AD209" s="93">
        <v>125</v>
      </c>
      <c r="AE209" s="93"/>
      <c r="AF209" s="93"/>
      <c r="AG209" s="93"/>
      <c r="AH209" s="93"/>
      <c r="AI209" s="93"/>
      <c r="AJ209" s="93"/>
      <c r="AK209" s="93"/>
      <c r="AL209" s="93"/>
      <c r="AM209" s="93"/>
      <c r="AN209" s="93"/>
      <c r="AO209" s="94">
        <v>3.90368820461572E-3</v>
      </c>
      <c r="AP209" s="94"/>
      <c r="AQ209" s="94"/>
      <c r="AR209" s="94"/>
      <c r="AS209" s="94"/>
      <c r="AT209" s="94"/>
      <c r="AU209" s="94"/>
    </row>
    <row r="210" spans="2:47" s="1" customFormat="1" ht="12.3" customHeight="1" x14ac:dyDescent="0.15">
      <c r="B210" s="91" t="s">
        <v>1170</v>
      </c>
      <c r="C210" s="91"/>
      <c r="D210" s="91"/>
      <c r="E210" s="91"/>
      <c r="F210" s="91"/>
      <c r="G210" s="104">
        <v>1167359.99</v>
      </c>
      <c r="H210" s="104"/>
      <c r="I210" s="104"/>
      <c r="J210" s="104"/>
      <c r="K210" s="104"/>
      <c r="L210" s="104"/>
      <c r="M210" s="104"/>
      <c r="N210" s="104"/>
      <c r="O210" s="104"/>
      <c r="P210" s="104"/>
      <c r="Q210" s="104"/>
      <c r="R210" s="104"/>
      <c r="S210" s="94">
        <v>5.0490960667474603E-4</v>
      </c>
      <c r="T210" s="94"/>
      <c r="U210" s="94"/>
      <c r="V210" s="94"/>
      <c r="W210" s="94"/>
      <c r="X210" s="94"/>
      <c r="Y210" s="94"/>
      <c r="Z210" s="94"/>
      <c r="AA210" s="94"/>
      <c r="AB210" s="94"/>
      <c r="AC210" s="94"/>
      <c r="AD210" s="93">
        <v>17</v>
      </c>
      <c r="AE210" s="93"/>
      <c r="AF210" s="93"/>
      <c r="AG210" s="93"/>
      <c r="AH210" s="93"/>
      <c r="AI210" s="93"/>
      <c r="AJ210" s="93"/>
      <c r="AK210" s="93"/>
      <c r="AL210" s="93"/>
      <c r="AM210" s="93"/>
      <c r="AN210" s="93"/>
      <c r="AO210" s="94">
        <v>5.3090159582773802E-4</v>
      </c>
      <c r="AP210" s="94"/>
      <c r="AQ210" s="94"/>
      <c r="AR210" s="94"/>
      <c r="AS210" s="94"/>
      <c r="AT210" s="94"/>
      <c r="AU210" s="94"/>
    </row>
    <row r="211" spans="2:47" s="1" customFormat="1" ht="12.3" customHeight="1" x14ac:dyDescent="0.15">
      <c r="B211" s="91" t="s">
        <v>1171</v>
      </c>
      <c r="C211" s="91"/>
      <c r="D211" s="91"/>
      <c r="E211" s="91"/>
      <c r="F211" s="91"/>
      <c r="G211" s="104">
        <v>14002377.01</v>
      </c>
      <c r="H211" s="104"/>
      <c r="I211" s="104"/>
      <c r="J211" s="104"/>
      <c r="K211" s="104"/>
      <c r="L211" s="104"/>
      <c r="M211" s="104"/>
      <c r="N211" s="104"/>
      <c r="O211" s="104"/>
      <c r="P211" s="104"/>
      <c r="Q211" s="104"/>
      <c r="R211" s="104"/>
      <c r="S211" s="94">
        <v>6.0563448543671603E-3</v>
      </c>
      <c r="T211" s="94"/>
      <c r="U211" s="94"/>
      <c r="V211" s="94"/>
      <c r="W211" s="94"/>
      <c r="X211" s="94"/>
      <c r="Y211" s="94"/>
      <c r="Z211" s="94"/>
      <c r="AA211" s="94"/>
      <c r="AB211" s="94"/>
      <c r="AC211" s="94"/>
      <c r="AD211" s="93">
        <v>181</v>
      </c>
      <c r="AE211" s="93"/>
      <c r="AF211" s="93"/>
      <c r="AG211" s="93"/>
      <c r="AH211" s="93"/>
      <c r="AI211" s="93"/>
      <c r="AJ211" s="93"/>
      <c r="AK211" s="93"/>
      <c r="AL211" s="93"/>
      <c r="AM211" s="93"/>
      <c r="AN211" s="93"/>
      <c r="AO211" s="94">
        <v>5.6525405202835603E-3</v>
      </c>
      <c r="AP211" s="94"/>
      <c r="AQ211" s="94"/>
      <c r="AR211" s="94"/>
      <c r="AS211" s="94"/>
      <c r="AT211" s="94"/>
      <c r="AU211" s="94"/>
    </row>
    <row r="212" spans="2:47" s="1" customFormat="1" ht="12.3" customHeight="1" x14ac:dyDescent="0.15">
      <c r="B212" s="91" t="s">
        <v>1172</v>
      </c>
      <c r="C212" s="91"/>
      <c r="D212" s="91"/>
      <c r="E212" s="91"/>
      <c r="F212" s="91"/>
      <c r="G212" s="104">
        <v>4063988.88</v>
      </c>
      <c r="H212" s="104"/>
      <c r="I212" s="104"/>
      <c r="J212" s="104"/>
      <c r="K212" s="104"/>
      <c r="L212" s="104"/>
      <c r="M212" s="104"/>
      <c r="N212" s="104"/>
      <c r="O212" s="104"/>
      <c r="P212" s="104"/>
      <c r="Q212" s="104"/>
      <c r="R212" s="104"/>
      <c r="S212" s="94">
        <v>1.75776713653801E-3</v>
      </c>
      <c r="T212" s="94"/>
      <c r="U212" s="94"/>
      <c r="V212" s="94"/>
      <c r="W212" s="94"/>
      <c r="X212" s="94"/>
      <c r="Y212" s="94"/>
      <c r="Z212" s="94"/>
      <c r="AA212" s="94"/>
      <c r="AB212" s="94"/>
      <c r="AC212" s="94"/>
      <c r="AD212" s="93">
        <v>24</v>
      </c>
      <c r="AE212" s="93"/>
      <c r="AF212" s="93"/>
      <c r="AG212" s="93"/>
      <c r="AH212" s="93"/>
      <c r="AI212" s="93"/>
      <c r="AJ212" s="93"/>
      <c r="AK212" s="93"/>
      <c r="AL212" s="93"/>
      <c r="AM212" s="93"/>
      <c r="AN212" s="93"/>
      <c r="AO212" s="94">
        <v>7.4950813528621796E-4</v>
      </c>
      <c r="AP212" s="94"/>
      <c r="AQ212" s="94"/>
      <c r="AR212" s="94"/>
      <c r="AS212" s="94"/>
      <c r="AT212" s="94"/>
      <c r="AU212" s="94"/>
    </row>
    <row r="213" spans="2:47" s="1" customFormat="1" ht="12.3" customHeight="1" x14ac:dyDescent="0.15">
      <c r="B213" s="91" t="s">
        <v>1173</v>
      </c>
      <c r="C213" s="91"/>
      <c r="D213" s="91"/>
      <c r="E213" s="91"/>
      <c r="F213" s="91"/>
      <c r="G213" s="104">
        <v>2429897.39</v>
      </c>
      <c r="H213" s="104"/>
      <c r="I213" s="104"/>
      <c r="J213" s="104"/>
      <c r="K213" s="104"/>
      <c r="L213" s="104"/>
      <c r="M213" s="104"/>
      <c r="N213" s="104"/>
      <c r="O213" s="104"/>
      <c r="P213" s="104"/>
      <c r="Q213" s="104"/>
      <c r="R213" s="104"/>
      <c r="S213" s="94">
        <v>1.0509855965209901E-3</v>
      </c>
      <c r="T213" s="94"/>
      <c r="U213" s="94"/>
      <c r="V213" s="94"/>
      <c r="W213" s="94"/>
      <c r="X213" s="94"/>
      <c r="Y213" s="94"/>
      <c r="Z213" s="94"/>
      <c r="AA213" s="94"/>
      <c r="AB213" s="94"/>
      <c r="AC213" s="94"/>
      <c r="AD213" s="93">
        <v>20</v>
      </c>
      <c r="AE213" s="93"/>
      <c r="AF213" s="93"/>
      <c r="AG213" s="93"/>
      <c r="AH213" s="93"/>
      <c r="AI213" s="93"/>
      <c r="AJ213" s="93"/>
      <c r="AK213" s="93"/>
      <c r="AL213" s="93"/>
      <c r="AM213" s="93"/>
      <c r="AN213" s="93"/>
      <c r="AO213" s="94">
        <v>6.2459011273851498E-4</v>
      </c>
      <c r="AP213" s="94"/>
      <c r="AQ213" s="94"/>
      <c r="AR213" s="94"/>
      <c r="AS213" s="94"/>
      <c r="AT213" s="94"/>
      <c r="AU213" s="94"/>
    </row>
    <row r="214" spans="2:47" s="1" customFormat="1" ht="12.3" customHeight="1" x14ac:dyDescent="0.15">
      <c r="B214" s="91" t="s">
        <v>1174</v>
      </c>
      <c r="C214" s="91"/>
      <c r="D214" s="91"/>
      <c r="E214" s="91"/>
      <c r="F214" s="91"/>
      <c r="G214" s="104">
        <v>1221247.6100000001</v>
      </c>
      <c r="H214" s="104"/>
      <c r="I214" s="104"/>
      <c r="J214" s="104"/>
      <c r="K214" s="104"/>
      <c r="L214" s="104"/>
      <c r="M214" s="104"/>
      <c r="N214" s="104"/>
      <c r="O214" s="104"/>
      <c r="P214" s="104"/>
      <c r="Q214" s="104"/>
      <c r="R214" s="104"/>
      <c r="S214" s="94">
        <v>5.2821722150814298E-4</v>
      </c>
      <c r="T214" s="94"/>
      <c r="U214" s="94"/>
      <c r="V214" s="94"/>
      <c r="W214" s="94"/>
      <c r="X214" s="94"/>
      <c r="Y214" s="94"/>
      <c r="Z214" s="94"/>
      <c r="AA214" s="94"/>
      <c r="AB214" s="94"/>
      <c r="AC214" s="94"/>
      <c r="AD214" s="93">
        <v>13</v>
      </c>
      <c r="AE214" s="93"/>
      <c r="AF214" s="93"/>
      <c r="AG214" s="93"/>
      <c r="AH214" s="93"/>
      <c r="AI214" s="93"/>
      <c r="AJ214" s="93"/>
      <c r="AK214" s="93"/>
      <c r="AL214" s="93"/>
      <c r="AM214" s="93"/>
      <c r="AN214" s="93"/>
      <c r="AO214" s="94">
        <v>4.0598357328003499E-4</v>
      </c>
      <c r="AP214" s="94"/>
      <c r="AQ214" s="94"/>
      <c r="AR214" s="94"/>
      <c r="AS214" s="94"/>
      <c r="AT214" s="94"/>
      <c r="AU214" s="94"/>
    </row>
    <row r="215" spans="2:47" s="1" customFormat="1" ht="12.3" customHeight="1" x14ac:dyDescent="0.15">
      <c r="B215" s="91" t="s">
        <v>1175</v>
      </c>
      <c r="C215" s="91"/>
      <c r="D215" s="91"/>
      <c r="E215" s="91"/>
      <c r="F215" s="91"/>
      <c r="G215" s="104">
        <v>26839.93</v>
      </c>
      <c r="H215" s="104"/>
      <c r="I215" s="104"/>
      <c r="J215" s="104"/>
      <c r="K215" s="104"/>
      <c r="L215" s="104"/>
      <c r="M215" s="104"/>
      <c r="N215" s="104"/>
      <c r="O215" s="104"/>
      <c r="P215" s="104"/>
      <c r="Q215" s="104"/>
      <c r="R215" s="104"/>
      <c r="S215" s="94">
        <v>1.16088769664598E-5</v>
      </c>
      <c r="T215" s="94"/>
      <c r="U215" s="94"/>
      <c r="V215" s="94"/>
      <c r="W215" s="94"/>
      <c r="X215" s="94"/>
      <c r="Y215" s="94"/>
      <c r="Z215" s="94"/>
      <c r="AA215" s="94"/>
      <c r="AB215" s="94"/>
      <c r="AC215" s="94"/>
      <c r="AD215" s="93">
        <v>2</v>
      </c>
      <c r="AE215" s="93"/>
      <c r="AF215" s="93"/>
      <c r="AG215" s="93"/>
      <c r="AH215" s="93"/>
      <c r="AI215" s="93"/>
      <c r="AJ215" s="93"/>
      <c r="AK215" s="93"/>
      <c r="AL215" s="93"/>
      <c r="AM215" s="93"/>
      <c r="AN215" s="93"/>
      <c r="AO215" s="94">
        <v>6.2459011273851501E-5</v>
      </c>
      <c r="AP215" s="94"/>
      <c r="AQ215" s="94"/>
      <c r="AR215" s="94"/>
      <c r="AS215" s="94"/>
      <c r="AT215" s="94"/>
      <c r="AU215" s="94"/>
    </row>
    <row r="216" spans="2:47" s="1" customFormat="1" ht="12.3" customHeight="1" x14ac:dyDescent="0.15">
      <c r="B216" s="91" t="s">
        <v>1176</v>
      </c>
      <c r="C216" s="91"/>
      <c r="D216" s="91"/>
      <c r="E216" s="91"/>
      <c r="F216" s="91"/>
      <c r="G216" s="104">
        <v>692004.53</v>
      </c>
      <c r="H216" s="104"/>
      <c r="I216" s="104"/>
      <c r="J216" s="104"/>
      <c r="K216" s="104"/>
      <c r="L216" s="104"/>
      <c r="M216" s="104"/>
      <c r="N216" s="104"/>
      <c r="O216" s="104"/>
      <c r="P216" s="104"/>
      <c r="Q216" s="104"/>
      <c r="R216" s="104"/>
      <c r="S216" s="94">
        <v>2.99307615519221E-4</v>
      </c>
      <c r="T216" s="94"/>
      <c r="U216" s="94"/>
      <c r="V216" s="94"/>
      <c r="W216" s="94"/>
      <c r="X216" s="94"/>
      <c r="Y216" s="94"/>
      <c r="Z216" s="94"/>
      <c r="AA216" s="94"/>
      <c r="AB216" s="94"/>
      <c r="AC216" s="94"/>
      <c r="AD216" s="93">
        <v>2</v>
      </c>
      <c r="AE216" s="93"/>
      <c r="AF216" s="93"/>
      <c r="AG216" s="93"/>
      <c r="AH216" s="93"/>
      <c r="AI216" s="93"/>
      <c r="AJ216" s="93"/>
      <c r="AK216" s="93"/>
      <c r="AL216" s="93"/>
      <c r="AM216" s="93"/>
      <c r="AN216" s="93"/>
      <c r="AO216" s="94">
        <v>6.2459011273851501E-5</v>
      </c>
      <c r="AP216" s="94"/>
      <c r="AQ216" s="94"/>
      <c r="AR216" s="94"/>
      <c r="AS216" s="94"/>
      <c r="AT216" s="94"/>
      <c r="AU216" s="94"/>
    </row>
    <row r="217" spans="2:47" s="1" customFormat="1" ht="12.3" customHeight="1" x14ac:dyDescent="0.15">
      <c r="B217" s="91" t="s">
        <v>1177</v>
      </c>
      <c r="C217" s="91"/>
      <c r="D217" s="91"/>
      <c r="E217" s="91"/>
      <c r="F217" s="91"/>
      <c r="G217" s="104">
        <v>2129705556.51001</v>
      </c>
      <c r="H217" s="104"/>
      <c r="I217" s="104"/>
      <c r="J217" s="104"/>
      <c r="K217" s="104"/>
      <c r="L217" s="104"/>
      <c r="M217" s="104"/>
      <c r="N217" s="104"/>
      <c r="O217" s="104"/>
      <c r="P217" s="104"/>
      <c r="Q217" s="104"/>
      <c r="R217" s="104"/>
      <c r="S217" s="94">
        <v>0.92114583683006601</v>
      </c>
      <c r="T217" s="94"/>
      <c r="U217" s="94"/>
      <c r="V217" s="94"/>
      <c r="W217" s="94"/>
      <c r="X217" s="94"/>
      <c r="Y217" s="94"/>
      <c r="Z217" s="94"/>
      <c r="AA217" s="94"/>
      <c r="AB217" s="94"/>
      <c r="AC217" s="94"/>
      <c r="AD217" s="93">
        <v>30160</v>
      </c>
      <c r="AE217" s="93"/>
      <c r="AF217" s="93"/>
      <c r="AG217" s="93"/>
      <c r="AH217" s="93"/>
      <c r="AI217" s="93"/>
      <c r="AJ217" s="93"/>
      <c r="AK217" s="93"/>
      <c r="AL217" s="93"/>
      <c r="AM217" s="93"/>
      <c r="AN217" s="93"/>
      <c r="AO217" s="94">
        <v>0.94188189000968103</v>
      </c>
      <c r="AP217" s="94"/>
      <c r="AQ217" s="94"/>
      <c r="AR217" s="94"/>
      <c r="AS217" s="94"/>
      <c r="AT217" s="94"/>
      <c r="AU217" s="94"/>
    </row>
    <row r="218" spans="2:47" s="1" customFormat="1" ht="12.75" customHeight="1" x14ac:dyDescent="0.15">
      <c r="B218" s="100"/>
      <c r="C218" s="100"/>
      <c r="D218" s="100"/>
      <c r="E218" s="100"/>
      <c r="F218" s="100"/>
      <c r="G218" s="105">
        <v>2312017784.1100101</v>
      </c>
      <c r="H218" s="105"/>
      <c r="I218" s="105"/>
      <c r="J218" s="105"/>
      <c r="K218" s="105"/>
      <c r="L218" s="105"/>
      <c r="M218" s="105"/>
      <c r="N218" s="105"/>
      <c r="O218" s="105"/>
      <c r="P218" s="105"/>
      <c r="Q218" s="105"/>
      <c r="R218" s="105"/>
      <c r="S218" s="96">
        <v>1</v>
      </c>
      <c r="T218" s="96"/>
      <c r="U218" s="96"/>
      <c r="V218" s="96"/>
      <c r="W218" s="96"/>
      <c r="X218" s="96"/>
      <c r="Y218" s="96"/>
      <c r="Z218" s="96"/>
      <c r="AA218" s="96"/>
      <c r="AB218" s="96"/>
      <c r="AC218" s="96"/>
      <c r="AD218" s="95">
        <v>32021</v>
      </c>
      <c r="AE218" s="95"/>
      <c r="AF218" s="95"/>
      <c r="AG218" s="95"/>
      <c r="AH218" s="95"/>
      <c r="AI218" s="95"/>
      <c r="AJ218" s="95"/>
      <c r="AK218" s="95"/>
      <c r="AL218" s="95"/>
      <c r="AM218" s="95"/>
      <c r="AN218" s="95"/>
      <c r="AO218" s="96">
        <v>1</v>
      </c>
      <c r="AP218" s="96"/>
      <c r="AQ218" s="96"/>
      <c r="AR218" s="96"/>
      <c r="AS218" s="96"/>
      <c r="AT218" s="96"/>
      <c r="AU218" s="96"/>
    </row>
    <row r="219" spans="2:47" s="1" customFormat="1" ht="9" customHeight="1" x14ac:dyDescent="0.15"/>
    <row r="220" spans="2:47" s="1" customFormat="1" ht="19.2" customHeight="1" x14ac:dyDescent="0.15">
      <c r="B220" s="83" t="s">
        <v>1224</v>
      </c>
      <c r="C220" s="83"/>
      <c r="D220" s="83"/>
      <c r="E220" s="83"/>
      <c r="F220" s="83"/>
      <c r="G220" s="83"/>
      <c r="H220" s="83"/>
      <c r="I220" s="83"/>
      <c r="J220" s="83"/>
      <c r="K220" s="83"/>
      <c r="L220" s="83"/>
      <c r="M220" s="83"/>
      <c r="N220" s="83"/>
      <c r="O220" s="83"/>
      <c r="P220" s="83"/>
      <c r="Q220" s="83"/>
      <c r="R220" s="83"/>
      <c r="S220" s="83"/>
      <c r="T220" s="83"/>
      <c r="U220" s="83"/>
      <c r="V220" s="83"/>
      <c r="W220" s="83"/>
      <c r="X220" s="83"/>
      <c r="Y220" s="83"/>
      <c r="Z220" s="83"/>
      <c r="AA220" s="83"/>
      <c r="AB220" s="83"/>
      <c r="AC220" s="83"/>
      <c r="AD220" s="83"/>
      <c r="AE220" s="83"/>
      <c r="AF220" s="83"/>
      <c r="AG220" s="83"/>
      <c r="AH220" s="83"/>
      <c r="AI220" s="83"/>
      <c r="AJ220" s="83"/>
      <c r="AK220" s="83"/>
      <c r="AL220" s="83"/>
      <c r="AM220" s="83"/>
      <c r="AN220" s="83"/>
      <c r="AO220" s="83"/>
      <c r="AP220" s="83"/>
      <c r="AQ220" s="83"/>
      <c r="AR220" s="83"/>
      <c r="AS220" s="83"/>
      <c r="AT220" s="83"/>
      <c r="AU220" s="83"/>
    </row>
    <row r="221" spans="2:47" s="1" customFormat="1" ht="7.95" customHeight="1" x14ac:dyDescent="0.15"/>
    <row r="222" spans="2:47" s="1" customFormat="1" ht="12.3" customHeight="1" x14ac:dyDescent="0.15">
      <c r="B222" s="100"/>
      <c r="C222" s="100"/>
      <c r="D222" s="100"/>
      <c r="E222" s="100"/>
      <c r="F222" s="77" t="s">
        <v>1100</v>
      </c>
      <c r="G222" s="77"/>
      <c r="H222" s="77"/>
      <c r="I222" s="77"/>
      <c r="J222" s="77"/>
      <c r="K222" s="77"/>
      <c r="L222" s="77"/>
      <c r="M222" s="77"/>
      <c r="N222" s="77"/>
      <c r="O222" s="77"/>
      <c r="P222" s="77"/>
      <c r="Q222" s="77"/>
      <c r="R222" s="77" t="s">
        <v>1101</v>
      </c>
      <c r="S222" s="77"/>
      <c r="T222" s="77"/>
      <c r="U222" s="77"/>
      <c r="V222" s="77"/>
      <c r="W222" s="77"/>
      <c r="X222" s="77"/>
      <c r="Y222" s="77"/>
      <c r="Z222" s="77"/>
      <c r="AA222" s="77"/>
      <c r="AB222" s="77"/>
      <c r="AC222" s="77" t="s">
        <v>1102</v>
      </c>
      <c r="AD222" s="77"/>
      <c r="AE222" s="77"/>
      <c r="AF222" s="77"/>
      <c r="AG222" s="77"/>
      <c r="AH222" s="77"/>
      <c r="AI222" s="77"/>
      <c r="AJ222" s="77"/>
      <c r="AK222" s="77"/>
      <c r="AL222" s="77"/>
      <c r="AM222" s="77"/>
      <c r="AN222" s="77" t="s">
        <v>1101</v>
      </c>
      <c r="AO222" s="77"/>
      <c r="AP222" s="77"/>
      <c r="AQ222" s="77"/>
      <c r="AR222" s="77"/>
      <c r="AS222" s="77"/>
      <c r="AT222" s="77"/>
    </row>
    <row r="223" spans="2:47" s="1" customFormat="1" ht="12.3" customHeight="1" x14ac:dyDescent="0.15">
      <c r="B223" s="91" t="s">
        <v>1178</v>
      </c>
      <c r="C223" s="91"/>
      <c r="D223" s="91"/>
      <c r="E223" s="91"/>
      <c r="F223" s="104">
        <v>2312017784.1100101</v>
      </c>
      <c r="G223" s="104"/>
      <c r="H223" s="104"/>
      <c r="I223" s="104"/>
      <c r="J223" s="104"/>
      <c r="K223" s="104"/>
      <c r="L223" s="104"/>
      <c r="M223" s="104"/>
      <c r="N223" s="104"/>
      <c r="O223" s="104"/>
      <c r="P223" s="104"/>
      <c r="Q223" s="104"/>
      <c r="R223" s="94">
        <v>1</v>
      </c>
      <c r="S223" s="94"/>
      <c r="T223" s="94"/>
      <c r="U223" s="94"/>
      <c r="V223" s="94"/>
      <c r="W223" s="94"/>
      <c r="X223" s="94"/>
      <c r="Y223" s="94"/>
      <c r="Z223" s="94"/>
      <c r="AA223" s="94"/>
      <c r="AB223" s="94"/>
      <c r="AC223" s="93">
        <v>32021</v>
      </c>
      <c r="AD223" s="93"/>
      <c r="AE223" s="93"/>
      <c r="AF223" s="93"/>
      <c r="AG223" s="93"/>
      <c r="AH223" s="93"/>
      <c r="AI223" s="93"/>
      <c r="AJ223" s="93"/>
      <c r="AK223" s="93"/>
      <c r="AL223" s="93"/>
      <c r="AM223" s="93"/>
      <c r="AN223" s="94">
        <v>1</v>
      </c>
      <c r="AO223" s="94"/>
      <c r="AP223" s="94"/>
      <c r="AQ223" s="94"/>
      <c r="AR223" s="94"/>
      <c r="AS223" s="94"/>
      <c r="AT223" s="94"/>
    </row>
    <row r="224" spans="2:47" s="1" customFormat="1" ht="12.3" customHeight="1" x14ac:dyDescent="0.15">
      <c r="B224" s="100"/>
      <c r="C224" s="100"/>
      <c r="D224" s="100"/>
      <c r="E224" s="100"/>
      <c r="F224" s="105">
        <v>2312017784.1100101</v>
      </c>
      <c r="G224" s="105"/>
      <c r="H224" s="105"/>
      <c r="I224" s="105"/>
      <c r="J224" s="105"/>
      <c r="K224" s="105"/>
      <c r="L224" s="105"/>
      <c r="M224" s="105"/>
      <c r="N224" s="105"/>
      <c r="O224" s="105"/>
      <c r="P224" s="105"/>
      <c r="Q224" s="105"/>
      <c r="R224" s="96">
        <v>1</v>
      </c>
      <c r="S224" s="96"/>
      <c r="T224" s="96"/>
      <c r="U224" s="96"/>
      <c r="V224" s="96"/>
      <c r="W224" s="96"/>
      <c r="X224" s="96"/>
      <c r="Y224" s="96"/>
      <c r="Z224" s="96"/>
      <c r="AA224" s="96"/>
      <c r="AB224" s="96"/>
      <c r="AC224" s="95">
        <v>32021</v>
      </c>
      <c r="AD224" s="95"/>
      <c r="AE224" s="95"/>
      <c r="AF224" s="95"/>
      <c r="AG224" s="95"/>
      <c r="AH224" s="95"/>
      <c r="AI224" s="95"/>
      <c r="AJ224" s="95"/>
      <c r="AK224" s="95"/>
      <c r="AL224" s="95"/>
      <c r="AM224" s="95"/>
      <c r="AN224" s="96">
        <v>1</v>
      </c>
      <c r="AO224" s="96"/>
      <c r="AP224" s="96"/>
      <c r="AQ224" s="96"/>
      <c r="AR224" s="96"/>
      <c r="AS224" s="96"/>
      <c r="AT224" s="96"/>
    </row>
    <row r="225" spans="2:47" s="1" customFormat="1" ht="17.55" customHeight="1" x14ac:dyDescent="0.15"/>
    <row r="226" spans="2:47" s="1" customFormat="1" ht="19.2" customHeight="1" x14ac:dyDescent="0.15">
      <c r="B226" s="83" t="s">
        <v>1225</v>
      </c>
      <c r="C226" s="83"/>
      <c r="D226" s="83"/>
      <c r="E226" s="83"/>
      <c r="F226" s="83"/>
      <c r="G226" s="83"/>
      <c r="H226" s="83"/>
      <c r="I226" s="83"/>
      <c r="J226" s="83"/>
      <c r="K226" s="83"/>
      <c r="L226" s="83"/>
      <c r="M226" s="83"/>
      <c r="N226" s="83"/>
      <c r="O226" s="83"/>
      <c r="P226" s="83"/>
      <c r="Q226" s="83"/>
      <c r="R226" s="83"/>
      <c r="S226" s="83"/>
      <c r="T226" s="83"/>
      <c r="U226" s="83"/>
      <c r="V226" s="83"/>
      <c r="W226" s="83"/>
      <c r="X226" s="83"/>
      <c r="Y226" s="83"/>
      <c r="Z226" s="83"/>
      <c r="AA226" s="83"/>
      <c r="AB226" s="83"/>
      <c r="AC226" s="83"/>
      <c r="AD226" s="83"/>
      <c r="AE226" s="83"/>
      <c r="AF226" s="83"/>
      <c r="AG226" s="83"/>
      <c r="AH226" s="83"/>
      <c r="AI226" s="83"/>
      <c r="AJ226" s="83"/>
      <c r="AK226" s="83"/>
      <c r="AL226" s="83"/>
      <c r="AM226" s="83"/>
      <c r="AN226" s="83"/>
      <c r="AO226" s="83"/>
      <c r="AP226" s="83"/>
      <c r="AQ226" s="83"/>
      <c r="AR226" s="83"/>
      <c r="AS226" s="83"/>
      <c r="AT226" s="83"/>
      <c r="AU226" s="83"/>
    </row>
    <row r="227" spans="2:47" s="1" customFormat="1" ht="6.9" customHeight="1" x14ac:dyDescent="0.15"/>
    <row r="228" spans="2:47" s="1" customFormat="1" ht="13.35" customHeight="1" x14ac:dyDescent="0.15">
      <c r="B228" s="100"/>
      <c r="C228" s="100"/>
      <c r="D228" s="77" t="s">
        <v>1100</v>
      </c>
      <c r="E228" s="77"/>
      <c r="F228" s="77"/>
      <c r="G228" s="77"/>
      <c r="H228" s="77"/>
      <c r="I228" s="77"/>
      <c r="J228" s="77"/>
      <c r="K228" s="77"/>
      <c r="L228" s="77"/>
      <c r="M228" s="77"/>
      <c r="N228" s="77"/>
      <c r="O228" s="77"/>
      <c r="P228" s="77" t="s">
        <v>1101</v>
      </c>
      <c r="Q228" s="77"/>
      <c r="R228" s="77"/>
      <c r="S228" s="77"/>
      <c r="T228" s="77"/>
      <c r="U228" s="77"/>
      <c r="V228" s="77"/>
      <c r="W228" s="77"/>
      <c r="X228" s="77"/>
      <c r="Y228" s="77"/>
      <c r="Z228" s="77"/>
      <c r="AA228" s="77" t="s">
        <v>1102</v>
      </c>
      <c r="AB228" s="77"/>
      <c r="AC228" s="77"/>
      <c r="AD228" s="77"/>
      <c r="AE228" s="77"/>
      <c r="AF228" s="77"/>
      <c r="AG228" s="77"/>
      <c r="AH228" s="77"/>
      <c r="AI228" s="77"/>
      <c r="AJ228" s="77"/>
      <c r="AK228" s="77" t="s">
        <v>1101</v>
      </c>
      <c r="AL228" s="77"/>
      <c r="AM228" s="77"/>
      <c r="AN228" s="77"/>
      <c r="AO228" s="77"/>
      <c r="AP228" s="77"/>
      <c r="AQ228" s="77"/>
      <c r="AR228" s="77"/>
      <c r="AS228" s="77"/>
      <c r="AT228" s="77"/>
    </row>
    <row r="229" spans="2:47" s="1" customFormat="1" ht="12.3" customHeight="1" x14ac:dyDescent="0.15">
      <c r="B229" s="91" t="s">
        <v>1179</v>
      </c>
      <c r="C229" s="91"/>
      <c r="D229" s="104">
        <v>2247555482.2400098</v>
      </c>
      <c r="E229" s="104"/>
      <c r="F229" s="104"/>
      <c r="G229" s="104"/>
      <c r="H229" s="104"/>
      <c r="I229" s="104"/>
      <c r="J229" s="104"/>
      <c r="K229" s="104"/>
      <c r="L229" s="104"/>
      <c r="M229" s="104"/>
      <c r="N229" s="104"/>
      <c r="O229" s="104"/>
      <c r="P229" s="94">
        <v>0.97211859601036199</v>
      </c>
      <c r="Q229" s="94"/>
      <c r="R229" s="94"/>
      <c r="S229" s="94"/>
      <c r="T229" s="94"/>
      <c r="U229" s="94"/>
      <c r="V229" s="94"/>
      <c r="W229" s="94"/>
      <c r="X229" s="94"/>
      <c r="Y229" s="94"/>
      <c r="Z229" s="94"/>
      <c r="AA229" s="93">
        <v>31251</v>
      </c>
      <c r="AB229" s="93"/>
      <c r="AC229" s="93"/>
      <c r="AD229" s="93"/>
      <c r="AE229" s="93"/>
      <c r="AF229" s="93"/>
      <c r="AG229" s="93"/>
      <c r="AH229" s="93"/>
      <c r="AI229" s="93"/>
      <c r="AJ229" s="93"/>
      <c r="AK229" s="94">
        <v>0.97595328065956699</v>
      </c>
      <c r="AL229" s="94"/>
      <c r="AM229" s="94"/>
      <c r="AN229" s="94"/>
      <c r="AO229" s="94"/>
      <c r="AP229" s="94"/>
      <c r="AQ229" s="94"/>
      <c r="AR229" s="94"/>
      <c r="AS229" s="94"/>
      <c r="AT229" s="94"/>
    </row>
    <row r="230" spans="2:47" s="1" customFormat="1" ht="12.3" customHeight="1" x14ac:dyDescent="0.15">
      <c r="B230" s="91" t="s">
        <v>1180</v>
      </c>
      <c r="C230" s="91"/>
      <c r="D230" s="104">
        <v>47055614.950000003</v>
      </c>
      <c r="E230" s="104"/>
      <c r="F230" s="104"/>
      <c r="G230" s="104"/>
      <c r="H230" s="104"/>
      <c r="I230" s="104"/>
      <c r="J230" s="104"/>
      <c r="K230" s="104"/>
      <c r="L230" s="104"/>
      <c r="M230" s="104"/>
      <c r="N230" s="104"/>
      <c r="O230" s="104"/>
      <c r="P230" s="94">
        <v>2.0352618078201198E-2</v>
      </c>
      <c r="Q230" s="94"/>
      <c r="R230" s="94"/>
      <c r="S230" s="94"/>
      <c r="T230" s="94"/>
      <c r="U230" s="94"/>
      <c r="V230" s="94"/>
      <c r="W230" s="94"/>
      <c r="X230" s="94"/>
      <c r="Y230" s="94"/>
      <c r="Z230" s="94"/>
      <c r="AA230" s="93">
        <v>342</v>
      </c>
      <c r="AB230" s="93"/>
      <c r="AC230" s="93"/>
      <c r="AD230" s="93"/>
      <c r="AE230" s="93"/>
      <c r="AF230" s="93"/>
      <c r="AG230" s="93"/>
      <c r="AH230" s="93"/>
      <c r="AI230" s="93"/>
      <c r="AJ230" s="93"/>
      <c r="AK230" s="94">
        <v>1.0680490927828599E-2</v>
      </c>
      <c r="AL230" s="94"/>
      <c r="AM230" s="94"/>
      <c r="AN230" s="94"/>
      <c r="AO230" s="94"/>
      <c r="AP230" s="94"/>
      <c r="AQ230" s="94"/>
      <c r="AR230" s="94"/>
      <c r="AS230" s="94"/>
      <c r="AT230" s="94"/>
    </row>
    <row r="231" spans="2:47" s="1" customFormat="1" ht="12.3" customHeight="1" x14ac:dyDescent="0.15">
      <c r="B231" s="91" t="s">
        <v>1181</v>
      </c>
      <c r="C231" s="91"/>
      <c r="D231" s="104">
        <v>17406686.920000002</v>
      </c>
      <c r="E231" s="104"/>
      <c r="F231" s="104"/>
      <c r="G231" s="104"/>
      <c r="H231" s="104"/>
      <c r="I231" s="104"/>
      <c r="J231" s="104"/>
      <c r="K231" s="104"/>
      <c r="L231" s="104"/>
      <c r="M231" s="104"/>
      <c r="N231" s="104"/>
      <c r="O231" s="104"/>
      <c r="P231" s="94">
        <v>7.5287859114373298E-3</v>
      </c>
      <c r="Q231" s="94"/>
      <c r="R231" s="94"/>
      <c r="S231" s="94"/>
      <c r="T231" s="94"/>
      <c r="U231" s="94"/>
      <c r="V231" s="94"/>
      <c r="W231" s="94"/>
      <c r="X231" s="94"/>
      <c r="Y231" s="94"/>
      <c r="Z231" s="94"/>
      <c r="AA231" s="93">
        <v>428</v>
      </c>
      <c r="AB231" s="93"/>
      <c r="AC231" s="93"/>
      <c r="AD231" s="93"/>
      <c r="AE231" s="93"/>
      <c r="AF231" s="93"/>
      <c r="AG231" s="93"/>
      <c r="AH231" s="93"/>
      <c r="AI231" s="93"/>
      <c r="AJ231" s="93"/>
      <c r="AK231" s="94">
        <v>1.33662284126042E-2</v>
      </c>
      <c r="AL231" s="94"/>
      <c r="AM231" s="94"/>
      <c r="AN231" s="94"/>
      <c r="AO231" s="94"/>
      <c r="AP231" s="94"/>
      <c r="AQ231" s="94"/>
      <c r="AR231" s="94"/>
      <c r="AS231" s="94"/>
      <c r="AT231" s="94"/>
    </row>
    <row r="232" spans="2:47" s="1" customFormat="1" ht="12.3" customHeight="1" x14ac:dyDescent="0.15">
      <c r="B232" s="100"/>
      <c r="C232" s="100"/>
      <c r="D232" s="105">
        <v>2312017784.1100101</v>
      </c>
      <c r="E232" s="105"/>
      <c r="F232" s="105"/>
      <c r="G232" s="105"/>
      <c r="H232" s="105"/>
      <c r="I232" s="105"/>
      <c r="J232" s="105"/>
      <c r="K232" s="105"/>
      <c r="L232" s="105"/>
      <c r="M232" s="105"/>
      <c r="N232" s="105"/>
      <c r="O232" s="105"/>
      <c r="P232" s="96">
        <v>1</v>
      </c>
      <c r="Q232" s="96"/>
      <c r="R232" s="96"/>
      <c r="S232" s="96"/>
      <c r="T232" s="96"/>
      <c r="U232" s="96"/>
      <c r="V232" s="96"/>
      <c r="W232" s="96"/>
      <c r="X232" s="96"/>
      <c r="Y232" s="96"/>
      <c r="Z232" s="96"/>
      <c r="AA232" s="95">
        <v>32021</v>
      </c>
      <c r="AB232" s="95"/>
      <c r="AC232" s="95"/>
      <c r="AD232" s="95"/>
      <c r="AE232" s="95"/>
      <c r="AF232" s="95"/>
      <c r="AG232" s="95"/>
      <c r="AH232" s="95"/>
      <c r="AI232" s="95"/>
      <c r="AJ232" s="95"/>
      <c r="AK232" s="96">
        <v>1</v>
      </c>
      <c r="AL232" s="96"/>
      <c r="AM232" s="96"/>
      <c r="AN232" s="96"/>
      <c r="AO232" s="96"/>
      <c r="AP232" s="96"/>
      <c r="AQ232" s="96"/>
      <c r="AR232" s="96"/>
      <c r="AS232" s="96"/>
      <c r="AT232" s="96"/>
    </row>
    <row r="233" spans="2:47" s="1" customFormat="1" ht="9" customHeight="1" x14ac:dyDescent="0.15"/>
    <row r="234" spans="2:47" s="1" customFormat="1" ht="19.2" customHeight="1" x14ac:dyDescent="0.15">
      <c r="B234" s="83" t="s">
        <v>1226</v>
      </c>
      <c r="C234" s="83"/>
      <c r="D234" s="83"/>
      <c r="E234" s="83"/>
      <c r="F234" s="83"/>
      <c r="G234" s="83"/>
      <c r="H234" s="83"/>
      <c r="I234" s="83"/>
      <c r="J234" s="83"/>
      <c r="K234" s="83"/>
      <c r="L234" s="83"/>
      <c r="M234" s="83"/>
      <c r="N234" s="83"/>
      <c r="O234" s="83"/>
      <c r="P234" s="83"/>
      <c r="Q234" s="83"/>
      <c r="R234" s="83"/>
      <c r="S234" s="83"/>
      <c r="T234" s="83"/>
      <c r="U234" s="83"/>
      <c r="V234" s="83"/>
      <c r="W234" s="83"/>
      <c r="X234" s="83"/>
      <c r="Y234" s="83"/>
      <c r="Z234" s="83"/>
      <c r="AA234" s="83"/>
      <c r="AB234" s="83"/>
      <c r="AC234" s="83"/>
      <c r="AD234" s="83"/>
      <c r="AE234" s="83"/>
      <c r="AF234" s="83"/>
      <c r="AG234" s="83"/>
      <c r="AH234" s="83"/>
      <c r="AI234" s="83"/>
      <c r="AJ234" s="83"/>
      <c r="AK234" s="83"/>
      <c r="AL234" s="83"/>
      <c r="AM234" s="83"/>
      <c r="AN234" s="83"/>
      <c r="AO234" s="83"/>
      <c r="AP234" s="83"/>
      <c r="AQ234" s="83"/>
      <c r="AR234" s="83"/>
      <c r="AS234" s="83"/>
      <c r="AT234" s="83"/>
      <c r="AU234" s="83"/>
    </row>
    <row r="235" spans="2:47" s="1" customFormat="1" ht="7.95" customHeight="1" x14ac:dyDescent="0.15"/>
    <row r="236" spans="2:47" s="1" customFormat="1" ht="12.75" customHeight="1" x14ac:dyDescent="0.15">
      <c r="B236" s="46"/>
      <c r="C236" s="77" t="s">
        <v>1100</v>
      </c>
      <c r="D236" s="77"/>
      <c r="E236" s="77"/>
      <c r="F236" s="77"/>
      <c r="G236" s="77"/>
      <c r="H236" s="77"/>
      <c r="I236" s="77"/>
      <c r="J236" s="77"/>
      <c r="K236" s="77"/>
      <c r="L236" s="77"/>
      <c r="M236" s="77"/>
      <c r="N236" s="77"/>
      <c r="O236" s="77" t="s">
        <v>1101</v>
      </c>
      <c r="P236" s="77"/>
      <c r="Q236" s="77"/>
      <c r="R236" s="77"/>
      <c r="S236" s="77"/>
      <c r="T236" s="77"/>
      <c r="U236" s="77"/>
      <c r="V236" s="77"/>
      <c r="W236" s="77"/>
      <c r="X236" s="77"/>
      <c r="Y236" s="77"/>
      <c r="Z236" s="77" t="s">
        <v>1102</v>
      </c>
      <c r="AA236" s="77"/>
      <c r="AB236" s="77"/>
      <c r="AC236" s="77"/>
      <c r="AD236" s="77"/>
      <c r="AE236" s="77"/>
      <c r="AF236" s="77"/>
      <c r="AG236" s="77"/>
      <c r="AH236" s="77"/>
      <c r="AI236" s="77"/>
      <c r="AJ236" s="77" t="s">
        <v>1101</v>
      </c>
      <c r="AK236" s="77"/>
      <c r="AL236" s="77"/>
      <c r="AM236" s="77"/>
      <c r="AN236" s="77"/>
      <c r="AO236" s="77"/>
      <c r="AP236" s="77"/>
      <c r="AQ236" s="77"/>
      <c r="AR236" s="77"/>
      <c r="AS236" s="77"/>
    </row>
    <row r="237" spans="2:47" s="1" customFormat="1" ht="11.1" customHeight="1" x14ac:dyDescent="0.15">
      <c r="B237" s="12" t="s">
        <v>1182</v>
      </c>
      <c r="C237" s="104">
        <v>89203896.939999998</v>
      </c>
      <c r="D237" s="104"/>
      <c r="E237" s="104"/>
      <c r="F237" s="104"/>
      <c r="G237" s="104"/>
      <c r="H237" s="104"/>
      <c r="I237" s="104"/>
      <c r="J237" s="104"/>
      <c r="K237" s="104"/>
      <c r="L237" s="104"/>
      <c r="M237" s="104"/>
      <c r="N237" s="104"/>
      <c r="O237" s="94">
        <v>3.8582703624980397E-2</v>
      </c>
      <c r="P237" s="94"/>
      <c r="Q237" s="94"/>
      <c r="R237" s="94"/>
      <c r="S237" s="94"/>
      <c r="T237" s="94"/>
      <c r="U237" s="94"/>
      <c r="V237" s="94"/>
      <c r="W237" s="94"/>
      <c r="X237" s="94"/>
      <c r="Y237" s="94"/>
      <c r="Z237" s="93">
        <v>5919</v>
      </c>
      <c r="AA237" s="93"/>
      <c r="AB237" s="93"/>
      <c r="AC237" s="93"/>
      <c r="AD237" s="93"/>
      <c r="AE237" s="93"/>
      <c r="AF237" s="93"/>
      <c r="AG237" s="93"/>
      <c r="AH237" s="93"/>
      <c r="AI237" s="93"/>
      <c r="AJ237" s="94">
        <v>0.18484744386496399</v>
      </c>
      <c r="AK237" s="94"/>
      <c r="AL237" s="94"/>
      <c r="AM237" s="94"/>
      <c r="AN237" s="94"/>
      <c r="AO237" s="94"/>
      <c r="AP237" s="94"/>
      <c r="AQ237" s="94"/>
      <c r="AR237" s="94"/>
      <c r="AS237" s="94"/>
    </row>
    <row r="238" spans="2:47" s="1" customFormat="1" ht="11.1" customHeight="1" x14ac:dyDescent="0.15">
      <c r="B238" s="12" t="s">
        <v>1183</v>
      </c>
      <c r="C238" s="104">
        <v>188075366.22</v>
      </c>
      <c r="D238" s="104"/>
      <c r="E238" s="104"/>
      <c r="F238" s="104"/>
      <c r="G238" s="104"/>
      <c r="H238" s="104"/>
      <c r="I238" s="104"/>
      <c r="J238" s="104"/>
      <c r="K238" s="104"/>
      <c r="L238" s="104"/>
      <c r="M238" s="104"/>
      <c r="N238" s="104"/>
      <c r="O238" s="94">
        <v>8.1346851011528304E-2</v>
      </c>
      <c r="P238" s="94"/>
      <c r="Q238" s="94"/>
      <c r="R238" s="94"/>
      <c r="S238" s="94"/>
      <c r="T238" s="94"/>
      <c r="U238" s="94"/>
      <c r="V238" s="94"/>
      <c r="W238" s="94"/>
      <c r="X238" s="94"/>
      <c r="Y238" s="94"/>
      <c r="Z238" s="93">
        <v>4474</v>
      </c>
      <c r="AA238" s="93"/>
      <c r="AB238" s="93"/>
      <c r="AC238" s="93"/>
      <c r="AD238" s="93"/>
      <c r="AE238" s="93"/>
      <c r="AF238" s="93"/>
      <c r="AG238" s="93"/>
      <c r="AH238" s="93"/>
      <c r="AI238" s="93"/>
      <c r="AJ238" s="94">
        <v>0.139720808219606</v>
      </c>
      <c r="AK238" s="94"/>
      <c r="AL238" s="94"/>
      <c r="AM238" s="94"/>
      <c r="AN238" s="94"/>
      <c r="AO238" s="94"/>
      <c r="AP238" s="94"/>
      <c r="AQ238" s="94"/>
      <c r="AR238" s="94"/>
      <c r="AS238" s="94"/>
    </row>
    <row r="239" spans="2:47" s="1" customFormat="1" ht="11.1" customHeight="1" x14ac:dyDescent="0.15">
      <c r="B239" s="12" t="s">
        <v>1184</v>
      </c>
      <c r="C239" s="104">
        <v>265385953.330001</v>
      </c>
      <c r="D239" s="104"/>
      <c r="E239" s="104"/>
      <c r="F239" s="104"/>
      <c r="G239" s="104"/>
      <c r="H239" s="104"/>
      <c r="I239" s="104"/>
      <c r="J239" s="104"/>
      <c r="K239" s="104"/>
      <c r="L239" s="104"/>
      <c r="M239" s="104"/>
      <c r="N239" s="104"/>
      <c r="O239" s="94">
        <v>0.114785429054197</v>
      </c>
      <c r="P239" s="94"/>
      <c r="Q239" s="94"/>
      <c r="R239" s="94"/>
      <c r="S239" s="94"/>
      <c r="T239" s="94"/>
      <c r="U239" s="94"/>
      <c r="V239" s="94"/>
      <c r="W239" s="94"/>
      <c r="X239" s="94"/>
      <c r="Y239" s="94"/>
      <c r="Z239" s="93">
        <v>4506</v>
      </c>
      <c r="AA239" s="93"/>
      <c r="AB239" s="93"/>
      <c r="AC239" s="93"/>
      <c r="AD239" s="93"/>
      <c r="AE239" s="93"/>
      <c r="AF239" s="93"/>
      <c r="AG239" s="93"/>
      <c r="AH239" s="93"/>
      <c r="AI239" s="93"/>
      <c r="AJ239" s="94">
        <v>0.140720152399988</v>
      </c>
      <c r="AK239" s="94"/>
      <c r="AL239" s="94"/>
      <c r="AM239" s="94"/>
      <c r="AN239" s="94"/>
      <c r="AO239" s="94"/>
      <c r="AP239" s="94"/>
      <c r="AQ239" s="94"/>
      <c r="AR239" s="94"/>
      <c r="AS239" s="94"/>
    </row>
    <row r="240" spans="2:47" s="1" customFormat="1" ht="11.1" customHeight="1" x14ac:dyDescent="0.15">
      <c r="B240" s="12" t="s">
        <v>1185</v>
      </c>
      <c r="C240" s="104">
        <v>324510317.89999998</v>
      </c>
      <c r="D240" s="104"/>
      <c r="E240" s="104"/>
      <c r="F240" s="104"/>
      <c r="G240" s="104"/>
      <c r="H240" s="104"/>
      <c r="I240" s="104"/>
      <c r="J240" s="104"/>
      <c r="K240" s="104"/>
      <c r="L240" s="104"/>
      <c r="M240" s="104"/>
      <c r="N240" s="104"/>
      <c r="O240" s="94">
        <v>0.14035805439313201</v>
      </c>
      <c r="P240" s="94"/>
      <c r="Q240" s="94"/>
      <c r="R240" s="94"/>
      <c r="S240" s="94"/>
      <c r="T240" s="94"/>
      <c r="U240" s="94"/>
      <c r="V240" s="94"/>
      <c r="W240" s="94"/>
      <c r="X240" s="94"/>
      <c r="Y240" s="94"/>
      <c r="Z240" s="93">
        <v>4355</v>
      </c>
      <c r="AA240" s="93"/>
      <c r="AB240" s="93"/>
      <c r="AC240" s="93"/>
      <c r="AD240" s="93"/>
      <c r="AE240" s="93"/>
      <c r="AF240" s="93"/>
      <c r="AG240" s="93"/>
      <c r="AH240" s="93"/>
      <c r="AI240" s="93"/>
      <c r="AJ240" s="94">
        <v>0.13600449704881201</v>
      </c>
      <c r="AK240" s="94"/>
      <c r="AL240" s="94"/>
      <c r="AM240" s="94"/>
      <c r="AN240" s="94"/>
      <c r="AO240" s="94"/>
      <c r="AP240" s="94"/>
      <c r="AQ240" s="94"/>
      <c r="AR240" s="94"/>
      <c r="AS240" s="94"/>
    </row>
    <row r="241" spans="2:47" s="1" customFormat="1" ht="11.1" customHeight="1" x14ac:dyDescent="0.15">
      <c r="B241" s="12" t="s">
        <v>1186</v>
      </c>
      <c r="C241" s="104">
        <v>348006782.37999898</v>
      </c>
      <c r="D241" s="104"/>
      <c r="E241" s="104"/>
      <c r="F241" s="104"/>
      <c r="G241" s="104"/>
      <c r="H241" s="104"/>
      <c r="I241" s="104"/>
      <c r="J241" s="104"/>
      <c r="K241" s="104"/>
      <c r="L241" s="104"/>
      <c r="M241" s="104"/>
      <c r="N241" s="104"/>
      <c r="O241" s="94">
        <v>0.150520806877773</v>
      </c>
      <c r="P241" s="94"/>
      <c r="Q241" s="94"/>
      <c r="R241" s="94"/>
      <c r="S241" s="94"/>
      <c r="T241" s="94"/>
      <c r="U241" s="94"/>
      <c r="V241" s="94"/>
      <c r="W241" s="94"/>
      <c r="X241" s="94"/>
      <c r="Y241" s="94"/>
      <c r="Z241" s="93">
        <v>3953</v>
      </c>
      <c r="AA241" s="93"/>
      <c r="AB241" s="93"/>
      <c r="AC241" s="93"/>
      <c r="AD241" s="93"/>
      <c r="AE241" s="93"/>
      <c r="AF241" s="93"/>
      <c r="AG241" s="93"/>
      <c r="AH241" s="93"/>
      <c r="AI241" s="93"/>
      <c r="AJ241" s="94">
        <v>0.12345023578276799</v>
      </c>
      <c r="AK241" s="94"/>
      <c r="AL241" s="94"/>
      <c r="AM241" s="94"/>
      <c r="AN241" s="94"/>
      <c r="AO241" s="94"/>
      <c r="AP241" s="94"/>
      <c r="AQ241" s="94"/>
      <c r="AR241" s="94"/>
      <c r="AS241" s="94"/>
    </row>
    <row r="242" spans="2:47" s="1" customFormat="1" ht="11.1" customHeight="1" x14ac:dyDescent="0.15">
      <c r="B242" s="12" t="s">
        <v>1187</v>
      </c>
      <c r="C242" s="104">
        <v>314648233.19999802</v>
      </c>
      <c r="D242" s="104"/>
      <c r="E242" s="104"/>
      <c r="F242" s="104"/>
      <c r="G242" s="104"/>
      <c r="H242" s="104"/>
      <c r="I242" s="104"/>
      <c r="J242" s="104"/>
      <c r="K242" s="104"/>
      <c r="L242" s="104"/>
      <c r="M242" s="104"/>
      <c r="N242" s="104"/>
      <c r="O242" s="94">
        <v>0.13609247963510801</v>
      </c>
      <c r="P242" s="94"/>
      <c r="Q242" s="94"/>
      <c r="R242" s="94"/>
      <c r="S242" s="94"/>
      <c r="T242" s="94"/>
      <c r="U242" s="94"/>
      <c r="V242" s="94"/>
      <c r="W242" s="94"/>
      <c r="X242" s="94"/>
      <c r="Y242" s="94"/>
      <c r="Z242" s="93">
        <v>3089</v>
      </c>
      <c r="AA242" s="93"/>
      <c r="AB242" s="93"/>
      <c r="AC242" s="93"/>
      <c r="AD242" s="93"/>
      <c r="AE242" s="93"/>
      <c r="AF242" s="93"/>
      <c r="AG242" s="93"/>
      <c r="AH242" s="93"/>
      <c r="AI242" s="93"/>
      <c r="AJ242" s="94">
        <v>9.6467942912463703E-2</v>
      </c>
      <c r="AK242" s="94"/>
      <c r="AL242" s="94"/>
      <c r="AM242" s="94"/>
      <c r="AN242" s="94"/>
      <c r="AO242" s="94"/>
      <c r="AP242" s="94"/>
      <c r="AQ242" s="94"/>
      <c r="AR242" s="94"/>
      <c r="AS242" s="94"/>
    </row>
    <row r="243" spans="2:47" s="1" customFormat="1" ht="11.1" customHeight="1" x14ac:dyDescent="0.15">
      <c r="B243" s="12" t="s">
        <v>1188</v>
      </c>
      <c r="C243" s="104">
        <v>273555458.10000098</v>
      </c>
      <c r="D243" s="104"/>
      <c r="E243" s="104"/>
      <c r="F243" s="104"/>
      <c r="G243" s="104"/>
      <c r="H243" s="104"/>
      <c r="I243" s="104"/>
      <c r="J243" s="104"/>
      <c r="K243" s="104"/>
      <c r="L243" s="104"/>
      <c r="M243" s="104"/>
      <c r="N243" s="104"/>
      <c r="O243" s="94">
        <v>0.11831892469862799</v>
      </c>
      <c r="P243" s="94"/>
      <c r="Q243" s="94"/>
      <c r="R243" s="94"/>
      <c r="S243" s="94"/>
      <c r="T243" s="94"/>
      <c r="U243" s="94"/>
      <c r="V243" s="94"/>
      <c r="W243" s="94"/>
      <c r="X243" s="94"/>
      <c r="Y243" s="94"/>
      <c r="Z243" s="93">
        <v>2369</v>
      </c>
      <c r="AA243" s="93"/>
      <c r="AB243" s="93"/>
      <c r="AC243" s="93"/>
      <c r="AD243" s="93"/>
      <c r="AE243" s="93"/>
      <c r="AF243" s="93"/>
      <c r="AG243" s="93"/>
      <c r="AH243" s="93"/>
      <c r="AI243" s="93"/>
      <c r="AJ243" s="94">
        <v>7.3982698853877205E-2</v>
      </c>
      <c r="AK243" s="94"/>
      <c r="AL243" s="94"/>
      <c r="AM243" s="94"/>
      <c r="AN243" s="94"/>
      <c r="AO243" s="94"/>
      <c r="AP243" s="94"/>
      <c r="AQ243" s="94"/>
      <c r="AR243" s="94"/>
      <c r="AS243" s="94"/>
    </row>
    <row r="244" spans="2:47" s="1" customFormat="1" ht="11.1" customHeight="1" x14ac:dyDescent="0.15">
      <c r="B244" s="12" t="s">
        <v>1189</v>
      </c>
      <c r="C244" s="104">
        <v>243512603.44</v>
      </c>
      <c r="D244" s="104"/>
      <c r="E244" s="104"/>
      <c r="F244" s="104"/>
      <c r="G244" s="104"/>
      <c r="H244" s="104"/>
      <c r="I244" s="104"/>
      <c r="J244" s="104"/>
      <c r="K244" s="104"/>
      <c r="L244" s="104"/>
      <c r="M244" s="104"/>
      <c r="N244" s="104"/>
      <c r="O244" s="94">
        <v>0.10532471035197501</v>
      </c>
      <c r="P244" s="94"/>
      <c r="Q244" s="94"/>
      <c r="R244" s="94"/>
      <c r="S244" s="94"/>
      <c r="T244" s="94"/>
      <c r="U244" s="94"/>
      <c r="V244" s="94"/>
      <c r="W244" s="94"/>
      <c r="X244" s="94"/>
      <c r="Y244" s="94"/>
      <c r="Z244" s="93">
        <v>1727</v>
      </c>
      <c r="AA244" s="93"/>
      <c r="AB244" s="93"/>
      <c r="AC244" s="93"/>
      <c r="AD244" s="93"/>
      <c r="AE244" s="93"/>
      <c r="AF244" s="93"/>
      <c r="AG244" s="93"/>
      <c r="AH244" s="93"/>
      <c r="AI244" s="93"/>
      <c r="AJ244" s="94">
        <v>5.3933356234970802E-2</v>
      </c>
      <c r="AK244" s="94"/>
      <c r="AL244" s="94"/>
      <c r="AM244" s="94"/>
      <c r="AN244" s="94"/>
      <c r="AO244" s="94"/>
      <c r="AP244" s="94"/>
      <c r="AQ244" s="94"/>
      <c r="AR244" s="94"/>
      <c r="AS244" s="94"/>
    </row>
    <row r="245" spans="2:47" s="1" customFormat="1" ht="11.1" customHeight="1" x14ac:dyDescent="0.15">
      <c r="B245" s="12" t="s">
        <v>1190</v>
      </c>
      <c r="C245" s="104">
        <v>177541851</v>
      </c>
      <c r="D245" s="104"/>
      <c r="E245" s="104"/>
      <c r="F245" s="104"/>
      <c r="G245" s="104"/>
      <c r="H245" s="104"/>
      <c r="I245" s="104"/>
      <c r="J245" s="104"/>
      <c r="K245" s="104"/>
      <c r="L245" s="104"/>
      <c r="M245" s="104"/>
      <c r="N245" s="104"/>
      <c r="O245" s="94">
        <v>7.6790867362788895E-2</v>
      </c>
      <c r="P245" s="94"/>
      <c r="Q245" s="94"/>
      <c r="R245" s="94"/>
      <c r="S245" s="94"/>
      <c r="T245" s="94"/>
      <c r="U245" s="94"/>
      <c r="V245" s="94"/>
      <c r="W245" s="94"/>
      <c r="X245" s="94"/>
      <c r="Y245" s="94"/>
      <c r="Z245" s="93">
        <v>1092</v>
      </c>
      <c r="AA245" s="93"/>
      <c r="AB245" s="93"/>
      <c r="AC245" s="93"/>
      <c r="AD245" s="93"/>
      <c r="AE245" s="93"/>
      <c r="AF245" s="93"/>
      <c r="AG245" s="93"/>
      <c r="AH245" s="93"/>
      <c r="AI245" s="93"/>
      <c r="AJ245" s="94">
        <v>3.41026201555229E-2</v>
      </c>
      <c r="AK245" s="94"/>
      <c r="AL245" s="94"/>
      <c r="AM245" s="94"/>
      <c r="AN245" s="94"/>
      <c r="AO245" s="94"/>
      <c r="AP245" s="94"/>
      <c r="AQ245" s="94"/>
      <c r="AR245" s="94"/>
      <c r="AS245" s="94"/>
    </row>
    <row r="246" spans="2:47" s="1" customFormat="1" ht="11.1" customHeight="1" x14ac:dyDescent="0.15">
      <c r="B246" s="12" t="s">
        <v>1191</v>
      </c>
      <c r="C246" s="104">
        <v>76374469.780000001</v>
      </c>
      <c r="D246" s="104"/>
      <c r="E246" s="104"/>
      <c r="F246" s="104"/>
      <c r="G246" s="104"/>
      <c r="H246" s="104"/>
      <c r="I246" s="104"/>
      <c r="J246" s="104"/>
      <c r="K246" s="104"/>
      <c r="L246" s="104"/>
      <c r="M246" s="104"/>
      <c r="N246" s="104"/>
      <c r="O246" s="94">
        <v>3.3033686118206097E-2</v>
      </c>
      <c r="P246" s="94"/>
      <c r="Q246" s="94"/>
      <c r="R246" s="94"/>
      <c r="S246" s="94"/>
      <c r="T246" s="94"/>
      <c r="U246" s="94"/>
      <c r="V246" s="94"/>
      <c r="W246" s="94"/>
      <c r="X246" s="94"/>
      <c r="Y246" s="94"/>
      <c r="Z246" s="93">
        <v>415</v>
      </c>
      <c r="AA246" s="93"/>
      <c r="AB246" s="93"/>
      <c r="AC246" s="93"/>
      <c r="AD246" s="93"/>
      <c r="AE246" s="93"/>
      <c r="AF246" s="93"/>
      <c r="AG246" s="93"/>
      <c r="AH246" s="93"/>
      <c r="AI246" s="93"/>
      <c r="AJ246" s="94">
        <v>1.29602448393242E-2</v>
      </c>
      <c r="AK246" s="94"/>
      <c r="AL246" s="94"/>
      <c r="AM246" s="94"/>
      <c r="AN246" s="94"/>
      <c r="AO246" s="94"/>
      <c r="AP246" s="94"/>
      <c r="AQ246" s="94"/>
      <c r="AR246" s="94"/>
      <c r="AS246" s="94"/>
    </row>
    <row r="247" spans="2:47" s="1" customFormat="1" ht="11.1" customHeight="1" x14ac:dyDescent="0.15">
      <c r="B247" s="12" t="s">
        <v>1192</v>
      </c>
      <c r="C247" s="104">
        <v>5223650.32</v>
      </c>
      <c r="D247" s="104"/>
      <c r="E247" s="104"/>
      <c r="F247" s="104"/>
      <c r="G247" s="104"/>
      <c r="H247" s="104"/>
      <c r="I247" s="104"/>
      <c r="J247" s="104"/>
      <c r="K247" s="104"/>
      <c r="L247" s="104"/>
      <c r="M247" s="104"/>
      <c r="N247" s="104"/>
      <c r="O247" s="94">
        <v>2.2593469461615E-3</v>
      </c>
      <c r="P247" s="94"/>
      <c r="Q247" s="94"/>
      <c r="R247" s="94"/>
      <c r="S247" s="94"/>
      <c r="T247" s="94"/>
      <c r="U247" s="94"/>
      <c r="V247" s="94"/>
      <c r="W247" s="94"/>
      <c r="X247" s="94"/>
      <c r="Y247" s="94"/>
      <c r="Z247" s="93">
        <v>40</v>
      </c>
      <c r="AA247" s="93"/>
      <c r="AB247" s="93"/>
      <c r="AC247" s="93"/>
      <c r="AD247" s="93"/>
      <c r="AE247" s="93"/>
      <c r="AF247" s="93"/>
      <c r="AG247" s="93"/>
      <c r="AH247" s="93"/>
      <c r="AI247" s="93"/>
      <c r="AJ247" s="94">
        <v>1.24918022547703E-3</v>
      </c>
      <c r="AK247" s="94"/>
      <c r="AL247" s="94"/>
      <c r="AM247" s="94"/>
      <c r="AN247" s="94"/>
      <c r="AO247" s="94"/>
      <c r="AP247" s="94"/>
      <c r="AQ247" s="94"/>
      <c r="AR247" s="94"/>
      <c r="AS247" s="94"/>
    </row>
    <row r="248" spans="2:47" s="1" customFormat="1" ht="11.1" customHeight="1" x14ac:dyDescent="0.15">
      <c r="B248" s="12" t="s">
        <v>1193</v>
      </c>
      <c r="C248" s="104">
        <v>1903970.12</v>
      </c>
      <c r="D248" s="104"/>
      <c r="E248" s="104"/>
      <c r="F248" s="104"/>
      <c r="G248" s="104"/>
      <c r="H248" s="104"/>
      <c r="I248" s="104"/>
      <c r="J248" s="104"/>
      <c r="K248" s="104"/>
      <c r="L248" s="104"/>
      <c r="M248" s="104"/>
      <c r="N248" s="104"/>
      <c r="O248" s="94">
        <v>8.2351015337579899E-4</v>
      </c>
      <c r="P248" s="94"/>
      <c r="Q248" s="94"/>
      <c r="R248" s="94"/>
      <c r="S248" s="94"/>
      <c r="T248" s="94"/>
      <c r="U248" s="94"/>
      <c r="V248" s="94"/>
      <c r="W248" s="94"/>
      <c r="X248" s="94"/>
      <c r="Y248" s="94"/>
      <c r="Z248" s="93">
        <v>17</v>
      </c>
      <c r="AA248" s="93"/>
      <c r="AB248" s="93"/>
      <c r="AC248" s="93"/>
      <c r="AD248" s="93"/>
      <c r="AE248" s="93"/>
      <c r="AF248" s="93"/>
      <c r="AG248" s="93"/>
      <c r="AH248" s="93"/>
      <c r="AI248" s="93"/>
      <c r="AJ248" s="94">
        <v>5.3090159582773802E-4</v>
      </c>
      <c r="AK248" s="94"/>
      <c r="AL248" s="94"/>
      <c r="AM248" s="94"/>
      <c r="AN248" s="94"/>
      <c r="AO248" s="94"/>
      <c r="AP248" s="94"/>
      <c r="AQ248" s="94"/>
      <c r="AR248" s="94"/>
      <c r="AS248" s="94"/>
    </row>
    <row r="249" spans="2:47" s="1" customFormat="1" ht="11.1" customHeight="1" x14ac:dyDescent="0.15">
      <c r="B249" s="12" t="s">
        <v>1194</v>
      </c>
      <c r="C249" s="104">
        <v>4075231.38</v>
      </c>
      <c r="D249" s="104"/>
      <c r="E249" s="104"/>
      <c r="F249" s="104"/>
      <c r="G249" s="104"/>
      <c r="H249" s="104"/>
      <c r="I249" s="104"/>
      <c r="J249" s="104"/>
      <c r="K249" s="104"/>
      <c r="L249" s="104"/>
      <c r="M249" s="104"/>
      <c r="N249" s="104"/>
      <c r="O249" s="94">
        <v>1.76262977214457E-3</v>
      </c>
      <c r="P249" s="94"/>
      <c r="Q249" s="94"/>
      <c r="R249" s="94"/>
      <c r="S249" s="94"/>
      <c r="T249" s="94"/>
      <c r="U249" s="94"/>
      <c r="V249" s="94"/>
      <c r="W249" s="94"/>
      <c r="X249" s="94"/>
      <c r="Y249" s="94"/>
      <c r="Z249" s="93">
        <v>65</v>
      </c>
      <c r="AA249" s="93"/>
      <c r="AB249" s="93"/>
      <c r="AC249" s="93"/>
      <c r="AD249" s="93"/>
      <c r="AE249" s="93"/>
      <c r="AF249" s="93"/>
      <c r="AG249" s="93"/>
      <c r="AH249" s="93"/>
      <c r="AI249" s="93"/>
      <c r="AJ249" s="94">
        <v>2.0299178664001699E-3</v>
      </c>
      <c r="AK249" s="94"/>
      <c r="AL249" s="94"/>
      <c r="AM249" s="94"/>
      <c r="AN249" s="94"/>
      <c r="AO249" s="94"/>
      <c r="AP249" s="94"/>
      <c r="AQ249" s="94"/>
      <c r="AR249" s="94"/>
      <c r="AS249" s="94"/>
    </row>
    <row r="250" spans="2:47" s="1" customFormat="1" ht="12.75" customHeight="1" x14ac:dyDescent="0.15">
      <c r="B250" s="47"/>
      <c r="C250" s="105">
        <v>2312017784.1100001</v>
      </c>
      <c r="D250" s="105"/>
      <c r="E250" s="105"/>
      <c r="F250" s="105"/>
      <c r="G250" s="105"/>
      <c r="H250" s="105"/>
      <c r="I250" s="105"/>
      <c r="J250" s="105"/>
      <c r="K250" s="105"/>
      <c r="L250" s="105"/>
      <c r="M250" s="105"/>
      <c r="N250" s="105"/>
      <c r="O250" s="96">
        <v>1</v>
      </c>
      <c r="P250" s="96"/>
      <c r="Q250" s="96"/>
      <c r="R250" s="96"/>
      <c r="S250" s="96"/>
      <c r="T250" s="96"/>
      <c r="U250" s="96"/>
      <c r="V250" s="96"/>
      <c r="W250" s="96"/>
      <c r="X250" s="96"/>
      <c r="Y250" s="96"/>
      <c r="Z250" s="95">
        <v>32021</v>
      </c>
      <c r="AA250" s="95"/>
      <c r="AB250" s="95"/>
      <c r="AC250" s="95"/>
      <c r="AD250" s="95"/>
      <c r="AE250" s="95"/>
      <c r="AF250" s="95"/>
      <c r="AG250" s="95"/>
      <c r="AH250" s="95"/>
      <c r="AI250" s="95"/>
      <c r="AJ250" s="96">
        <v>1</v>
      </c>
      <c r="AK250" s="96"/>
      <c r="AL250" s="96"/>
      <c r="AM250" s="96"/>
      <c r="AN250" s="96"/>
      <c r="AO250" s="96"/>
      <c r="AP250" s="96"/>
      <c r="AQ250" s="96"/>
      <c r="AR250" s="96"/>
      <c r="AS250" s="96"/>
    </row>
    <row r="251" spans="2:47" s="1" customFormat="1" ht="9" customHeight="1" x14ac:dyDescent="0.15"/>
    <row r="252" spans="2:47" s="1" customFormat="1" ht="19.2" customHeight="1" x14ac:dyDescent="0.15">
      <c r="B252" s="83" t="s">
        <v>1227</v>
      </c>
      <c r="C252" s="83"/>
      <c r="D252" s="83"/>
      <c r="E252" s="83"/>
      <c r="F252" s="83"/>
      <c r="G252" s="83"/>
      <c r="H252" s="83"/>
      <c r="I252" s="83"/>
      <c r="J252" s="83"/>
      <c r="K252" s="83"/>
      <c r="L252" s="83"/>
      <c r="M252" s="83"/>
      <c r="N252" s="83"/>
      <c r="O252" s="83"/>
      <c r="P252" s="83"/>
      <c r="Q252" s="83"/>
      <c r="R252" s="83"/>
      <c r="S252" s="83"/>
      <c r="T252" s="83"/>
      <c r="U252" s="83"/>
      <c r="V252" s="83"/>
      <c r="W252" s="83"/>
      <c r="X252" s="83"/>
      <c r="Y252" s="83"/>
      <c r="Z252" s="83"/>
      <c r="AA252" s="83"/>
      <c r="AB252" s="83"/>
      <c r="AC252" s="83"/>
      <c r="AD252" s="83"/>
      <c r="AE252" s="83"/>
      <c r="AF252" s="83"/>
      <c r="AG252" s="83"/>
      <c r="AH252" s="83"/>
      <c r="AI252" s="83"/>
      <c r="AJ252" s="83"/>
      <c r="AK252" s="83"/>
      <c r="AL252" s="83"/>
      <c r="AM252" s="83"/>
      <c r="AN252" s="83"/>
      <c r="AO252" s="83"/>
      <c r="AP252" s="83"/>
      <c r="AQ252" s="83"/>
      <c r="AR252" s="83"/>
      <c r="AS252" s="83"/>
      <c r="AT252" s="83"/>
      <c r="AU252" s="83"/>
    </row>
    <row r="253" spans="2:47" s="1" customFormat="1" ht="7.95" customHeight="1" x14ac:dyDescent="0.15"/>
    <row r="254" spans="2:47" s="1" customFormat="1" ht="12.75" customHeight="1" x14ac:dyDescent="0.15">
      <c r="B254" s="46"/>
      <c r="C254" s="77" t="s">
        <v>1100</v>
      </c>
      <c r="D254" s="77"/>
      <c r="E254" s="77"/>
      <c r="F254" s="77"/>
      <c r="G254" s="77"/>
      <c r="H254" s="77"/>
      <c r="I254" s="77"/>
      <c r="J254" s="77"/>
      <c r="K254" s="77"/>
      <c r="L254" s="77"/>
      <c r="M254" s="77"/>
      <c r="N254" s="77"/>
      <c r="O254" s="77" t="s">
        <v>1101</v>
      </c>
      <c r="P254" s="77"/>
      <c r="Q254" s="77"/>
      <c r="R254" s="77"/>
      <c r="S254" s="77"/>
      <c r="T254" s="77"/>
      <c r="U254" s="77"/>
      <c r="V254" s="77"/>
      <c r="W254" s="77"/>
      <c r="X254" s="77"/>
      <c r="Y254" s="77"/>
      <c r="Z254" s="77" t="s">
        <v>1102</v>
      </c>
      <c r="AA254" s="77"/>
      <c r="AB254" s="77"/>
      <c r="AC254" s="77"/>
      <c r="AD254" s="77"/>
      <c r="AE254" s="77"/>
      <c r="AF254" s="77"/>
      <c r="AG254" s="77"/>
      <c r="AH254" s="77"/>
      <c r="AI254" s="77"/>
      <c r="AJ254" s="77" t="s">
        <v>1101</v>
      </c>
      <c r="AK254" s="77"/>
      <c r="AL254" s="77"/>
      <c r="AM254" s="77"/>
      <c r="AN254" s="77"/>
      <c r="AO254" s="77"/>
      <c r="AP254" s="77"/>
      <c r="AQ254" s="77"/>
      <c r="AR254" s="77"/>
      <c r="AS254" s="77"/>
    </row>
    <row r="255" spans="2:47" s="1" customFormat="1" ht="11.1" customHeight="1" x14ac:dyDescent="0.15">
      <c r="B255" s="12" t="s">
        <v>1182</v>
      </c>
      <c r="C255" s="104">
        <v>44132496.009999998</v>
      </c>
      <c r="D255" s="104"/>
      <c r="E255" s="104"/>
      <c r="F255" s="104"/>
      <c r="G255" s="104"/>
      <c r="H255" s="104"/>
      <c r="I255" s="104"/>
      <c r="J255" s="104"/>
      <c r="K255" s="104"/>
      <c r="L255" s="104"/>
      <c r="M255" s="104"/>
      <c r="N255" s="104"/>
      <c r="O255" s="94">
        <v>1.90883030023874E-2</v>
      </c>
      <c r="P255" s="94"/>
      <c r="Q255" s="94"/>
      <c r="R255" s="94"/>
      <c r="S255" s="94"/>
      <c r="T255" s="94"/>
      <c r="U255" s="94"/>
      <c r="V255" s="94"/>
      <c r="W255" s="94"/>
      <c r="X255" s="94"/>
      <c r="Y255" s="94"/>
      <c r="Z255" s="93">
        <v>4197</v>
      </c>
      <c r="AA255" s="93"/>
      <c r="AB255" s="93"/>
      <c r="AC255" s="93"/>
      <c r="AD255" s="93"/>
      <c r="AE255" s="93"/>
      <c r="AF255" s="93"/>
      <c r="AG255" s="93"/>
      <c r="AH255" s="93"/>
      <c r="AI255" s="93"/>
      <c r="AJ255" s="94">
        <v>0.13107023515817701</v>
      </c>
      <c r="AK255" s="94"/>
      <c r="AL255" s="94"/>
      <c r="AM255" s="94"/>
      <c r="AN255" s="94"/>
      <c r="AO255" s="94"/>
      <c r="AP255" s="94"/>
      <c r="AQ255" s="94"/>
      <c r="AR255" s="94"/>
      <c r="AS255" s="94"/>
    </row>
    <row r="256" spans="2:47" s="1" customFormat="1" ht="11.1" customHeight="1" x14ac:dyDescent="0.15">
      <c r="B256" s="12" t="s">
        <v>1183</v>
      </c>
      <c r="C256" s="104">
        <v>116706087.90000001</v>
      </c>
      <c r="D256" s="104"/>
      <c r="E256" s="104"/>
      <c r="F256" s="104"/>
      <c r="G256" s="104"/>
      <c r="H256" s="104"/>
      <c r="I256" s="104"/>
      <c r="J256" s="104"/>
      <c r="K256" s="104"/>
      <c r="L256" s="104"/>
      <c r="M256" s="104"/>
      <c r="N256" s="104"/>
      <c r="O256" s="94">
        <v>5.0478023439999499E-2</v>
      </c>
      <c r="P256" s="94"/>
      <c r="Q256" s="94"/>
      <c r="R256" s="94"/>
      <c r="S256" s="94"/>
      <c r="T256" s="94"/>
      <c r="U256" s="94"/>
      <c r="V256" s="94"/>
      <c r="W256" s="94"/>
      <c r="X256" s="94"/>
      <c r="Y256" s="94"/>
      <c r="Z256" s="93">
        <v>3436</v>
      </c>
      <c r="AA256" s="93"/>
      <c r="AB256" s="93"/>
      <c r="AC256" s="93"/>
      <c r="AD256" s="93"/>
      <c r="AE256" s="93"/>
      <c r="AF256" s="93"/>
      <c r="AG256" s="93"/>
      <c r="AH256" s="93"/>
      <c r="AI256" s="93"/>
      <c r="AJ256" s="94">
        <v>0.107304581368477</v>
      </c>
      <c r="AK256" s="94"/>
      <c r="AL256" s="94"/>
      <c r="AM256" s="94"/>
      <c r="AN256" s="94"/>
      <c r="AO256" s="94"/>
      <c r="AP256" s="94"/>
      <c r="AQ256" s="94"/>
      <c r="AR256" s="94"/>
      <c r="AS256" s="94"/>
    </row>
    <row r="257" spans="2:47" s="1" customFormat="1" ht="11.1" customHeight="1" x14ac:dyDescent="0.15">
      <c r="B257" s="12" t="s">
        <v>1184</v>
      </c>
      <c r="C257" s="104">
        <v>182241000.37</v>
      </c>
      <c r="D257" s="104"/>
      <c r="E257" s="104"/>
      <c r="F257" s="104"/>
      <c r="G257" s="104"/>
      <c r="H257" s="104"/>
      <c r="I257" s="104"/>
      <c r="J257" s="104"/>
      <c r="K257" s="104"/>
      <c r="L257" s="104"/>
      <c r="M257" s="104"/>
      <c r="N257" s="104"/>
      <c r="O257" s="94">
        <v>7.8823355781474994E-2</v>
      </c>
      <c r="P257" s="94"/>
      <c r="Q257" s="94"/>
      <c r="R257" s="94"/>
      <c r="S257" s="94"/>
      <c r="T257" s="94"/>
      <c r="U257" s="94"/>
      <c r="V257" s="94"/>
      <c r="W257" s="94"/>
      <c r="X257" s="94"/>
      <c r="Y257" s="94"/>
      <c r="Z257" s="93">
        <v>3709</v>
      </c>
      <c r="AA257" s="93"/>
      <c r="AB257" s="93"/>
      <c r="AC257" s="93"/>
      <c r="AD257" s="93"/>
      <c r="AE257" s="93"/>
      <c r="AF257" s="93"/>
      <c r="AG257" s="93"/>
      <c r="AH257" s="93"/>
      <c r="AI257" s="93"/>
      <c r="AJ257" s="94">
        <v>0.115830236407358</v>
      </c>
      <c r="AK257" s="94"/>
      <c r="AL257" s="94"/>
      <c r="AM257" s="94"/>
      <c r="AN257" s="94"/>
      <c r="AO257" s="94"/>
      <c r="AP257" s="94"/>
      <c r="AQ257" s="94"/>
      <c r="AR257" s="94"/>
      <c r="AS257" s="94"/>
    </row>
    <row r="258" spans="2:47" s="1" customFormat="1" ht="11.1" customHeight="1" x14ac:dyDescent="0.15">
      <c r="B258" s="12" t="s">
        <v>1185</v>
      </c>
      <c r="C258" s="104">
        <v>256249950.40000001</v>
      </c>
      <c r="D258" s="104"/>
      <c r="E258" s="104"/>
      <c r="F258" s="104"/>
      <c r="G258" s="104"/>
      <c r="H258" s="104"/>
      <c r="I258" s="104"/>
      <c r="J258" s="104"/>
      <c r="K258" s="104"/>
      <c r="L258" s="104"/>
      <c r="M258" s="104"/>
      <c r="N258" s="104"/>
      <c r="O258" s="94">
        <v>0.11083390108897601</v>
      </c>
      <c r="P258" s="94"/>
      <c r="Q258" s="94"/>
      <c r="R258" s="94"/>
      <c r="S258" s="94"/>
      <c r="T258" s="94"/>
      <c r="U258" s="94"/>
      <c r="V258" s="94"/>
      <c r="W258" s="94"/>
      <c r="X258" s="94"/>
      <c r="Y258" s="94"/>
      <c r="Z258" s="93">
        <v>4044</v>
      </c>
      <c r="AA258" s="93"/>
      <c r="AB258" s="93"/>
      <c r="AC258" s="93"/>
      <c r="AD258" s="93"/>
      <c r="AE258" s="93"/>
      <c r="AF258" s="93"/>
      <c r="AG258" s="93"/>
      <c r="AH258" s="93"/>
      <c r="AI258" s="93"/>
      <c r="AJ258" s="94">
        <v>0.12629212079572799</v>
      </c>
      <c r="AK258" s="94"/>
      <c r="AL258" s="94"/>
      <c r="AM258" s="94"/>
      <c r="AN258" s="94"/>
      <c r="AO258" s="94"/>
      <c r="AP258" s="94"/>
      <c r="AQ258" s="94"/>
      <c r="AR258" s="94"/>
      <c r="AS258" s="94"/>
    </row>
    <row r="259" spans="2:47" s="1" customFormat="1" ht="11.1" customHeight="1" x14ac:dyDescent="0.15">
      <c r="B259" s="12" t="s">
        <v>1186</v>
      </c>
      <c r="C259" s="104">
        <v>314227706.73000002</v>
      </c>
      <c r="D259" s="104"/>
      <c r="E259" s="104"/>
      <c r="F259" s="104"/>
      <c r="G259" s="104"/>
      <c r="H259" s="104"/>
      <c r="I259" s="104"/>
      <c r="J259" s="104"/>
      <c r="K259" s="104"/>
      <c r="L259" s="104"/>
      <c r="M259" s="104"/>
      <c r="N259" s="104"/>
      <c r="O259" s="94">
        <v>0.13591059242261</v>
      </c>
      <c r="P259" s="94"/>
      <c r="Q259" s="94"/>
      <c r="R259" s="94"/>
      <c r="S259" s="94"/>
      <c r="T259" s="94"/>
      <c r="U259" s="94"/>
      <c r="V259" s="94"/>
      <c r="W259" s="94"/>
      <c r="X259" s="94"/>
      <c r="Y259" s="94"/>
      <c r="Z259" s="93">
        <v>4036</v>
      </c>
      <c r="AA259" s="93"/>
      <c r="AB259" s="93"/>
      <c r="AC259" s="93"/>
      <c r="AD259" s="93"/>
      <c r="AE259" s="93"/>
      <c r="AF259" s="93"/>
      <c r="AG259" s="93"/>
      <c r="AH259" s="93"/>
      <c r="AI259" s="93"/>
      <c r="AJ259" s="94">
        <v>0.12604228475063201</v>
      </c>
      <c r="AK259" s="94"/>
      <c r="AL259" s="94"/>
      <c r="AM259" s="94"/>
      <c r="AN259" s="94"/>
      <c r="AO259" s="94"/>
      <c r="AP259" s="94"/>
      <c r="AQ259" s="94"/>
      <c r="AR259" s="94"/>
      <c r="AS259" s="94"/>
    </row>
    <row r="260" spans="2:47" s="1" customFormat="1" ht="11.1" customHeight="1" x14ac:dyDescent="0.15">
      <c r="B260" s="12" t="s">
        <v>1187</v>
      </c>
      <c r="C260" s="104">
        <v>339426931.15999901</v>
      </c>
      <c r="D260" s="104"/>
      <c r="E260" s="104"/>
      <c r="F260" s="104"/>
      <c r="G260" s="104"/>
      <c r="H260" s="104"/>
      <c r="I260" s="104"/>
      <c r="J260" s="104"/>
      <c r="K260" s="104"/>
      <c r="L260" s="104"/>
      <c r="M260" s="104"/>
      <c r="N260" s="104"/>
      <c r="O260" s="94">
        <v>0.146809827109812</v>
      </c>
      <c r="P260" s="94"/>
      <c r="Q260" s="94"/>
      <c r="R260" s="94"/>
      <c r="S260" s="94"/>
      <c r="T260" s="94"/>
      <c r="U260" s="94"/>
      <c r="V260" s="94"/>
      <c r="W260" s="94"/>
      <c r="X260" s="94"/>
      <c r="Y260" s="94"/>
      <c r="Z260" s="93">
        <v>3824</v>
      </c>
      <c r="AA260" s="93"/>
      <c r="AB260" s="93"/>
      <c r="AC260" s="93"/>
      <c r="AD260" s="93"/>
      <c r="AE260" s="93"/>
      <c r="AF260" s="93"/>
      <c r="AG260" s="93"/>
      <c r="AH260" s="93"/>
      <c r="AI260" s="93"/>
      <c r="AJ260" s="94">
        <v>0.11942162955560399</v>
      </c>
      <c r="AK260" s="94"/>
      <c r="AL260" s="94"/>
      <c r="AM260" s="94"/>
      <c r="AN260" s="94"/>
      <c r="AO260" s="94"/>
      <c r="AP260" s="94"/>
      <c r="AQ260" s="94"/>
      <c r="AR260" s="94"/>
      <c r="AS260" s="94"/>
    </row>
    <row r="261" spans="2:47" s="1" customFormat="1" ht="11.1" customHeight="1" x14ac:dyDescent="0.15">
      <c r="B261" s="12" t="s">
        <v>1188</v>
      </c>
      <c r="C261" s="104">
        <v>368464409.299999</v>
      </c>
      <c r="D261" s="104"/>
      <c r="E261" s="104"/>
      <c r="F261" s="104"/>
      <c r="G261" s="104"/>
      <c r="H261" s="104"/>
      <c r="I261" s="104"/>
      <c r="J261" s="104"/>
      <c r="K261" s="104"/>
      <c r="L261" s="104"/>
      <c r="M261" s="104"/>
      <c r="N261" s="104"/>
      <c r="O261" s="94">
        <v>0.15936919336536901</v>
      </c>
      <c r="P261" s="94"/>
      <c r="Q261" s="94"/>
      <c r="R261" s="94"/>
      <c r="S261" s="94"/>
      <c r="T261" s="94"/>
      <c r="U261" s="94"/>
      <c r="V261" s="94"/>
      <c r="W261" s="94"/>
      <c r="X261" s="94"/>
      <c r="Y261" s="94"/>
      <c r="Z261" s="93">
        <v>3751</v>
      </c>
      <c r="AA261" s="93"/>
      <c r="AB261" s="93"/>
      <c r="AC261" s="93"/>
      <c r="AD261" s="93"/>
      <c r="AE261" s="93"/>
      <c r="AF261" s="93"/>
      <c r="AG261" s="93"/>
      <c r="AH261" s="93"/>
      <c r="AI261" s="93"/>
      <c r="AJ261" s="94">
        <v>0.11714187564410899</v>
      </c>
      <c r="AK261" s="94"/>
      <c r="AL261" s="94"/>
      <c r="AM261" s="94"/>
      <c r="AN261" s="94"/>
      <c r="AO261" s="94"/>
      <c r="AP261" s="94"/>
      <c r="AQ261" s="94"/>
      <c r="AR261" s="94"/>
      <c r="AS261" s="94"/>
    </row>
    <row r="262" spans="2:47" s="1" customFormat="1" ht="11.1" customHeight="1" x14ac:dyDescent="0.15">
      <c r="B262" s="12" t="s">
        <v>1189</v>
      </c>
      <c r="C262" s="104">
        <v>341697091.48000002</v>
      </c>
      <c r="D262" s="104"/>
      <c r="E262" s="104"/>
      <c r="F262" s="104"/>
      <c r="G262" s="104"/>
      <c r="H262" s="104"/>
      <c r="I262" s="104"/>
      <c r="J262" s="104"/>
      <c r="K262" s="104"/>
      <c r="L262" s="104"/>
      <c r="M262" s="104"/>
      <c r="N262" s="104"/>
      <c r="O262" s="94">
        <v>0.147791722809578</v>
      </c>
      <c r="P262" s="94"/>
      <c r="Q262" s="94"/>
      <c r="R262" s="94"/>
      <c r="S262" s="94"/>
      <c r="T262" s="94"/>
      <c r="U262" s="94"/>
      <c r="V262" s="94"/>
      <c r="W262" s="94"/>
      <c r="X262" s="94"/>
      <c r="Y262" s="94"/>
      <c r="Z262" s="93">
        <v>2716</v>
      </c>
      <c r="AA262" s="93"/>
      <c r="AB262" s="93"/>
      <c r="AC262" s="93"/>
      <c r="AD262" s="93"/>
      <c r="AE262" s="93"/>
      <c r="AF262" s="93"/>
      <c r="AG262" s="93"/>
      <c r="AH262" s="93"/>
      <c r="AI262" s="93"/>
      <c r="AJ262" s="94">
        <v>8.48193373098904E-2</v>
      </c>
      <c r="AK262" s="94"/>
      <c r="AL262" s="94"/>
      <c r="AM262" s="94"/>
      <c r="AN262" s="94"/>
      <c r="AO262" s="94"/>
      <c r="AP262" s="94"/>
      <c r="AQ262" s="94"/>
      <c r="AR262" s="94"/>
      <c r="AS262" s="94"/>
    </row>
    <row r="263" spans="2:47" s="1" customFormat="1" ht="11.1" customHeight="1" x14ac:dyDescent="0.15">
      <c r="B263" s="12" t="s">
        <v>1190</v>
      </c>
      <c r="C263" s="104">
        <v>245685599.52000001</v>
      </c>
      <c r="D263" s="104"/>
      <c r="E263" s="104"/>
      <c r="F263" s="104"/>
      <c r="G263" s="104"/>
      <c r="H263" s="104"/>
      <c r="I263" s="104"/>
      <c r="J263" s="104"/>
      <c r="K263" s="104"/>
      <c r="L263" s="104"/>
      <c r="M263" s="104"/>
      <c r="N263" s="104"/>
      <c r="O263" s="94">
        <v>0.106264580319643</v>
      </c>
      <c r="P263" s="94"/>
      <c r="Q263" s="94"/>
      <c r="R263" s="94"/>
      <c r="S263" s="94"/>
      <c r="T263" s="94"/>
      <c r="U263" s="94"/>
      <c r="V263" s="94"/>
      <c r="W263" s="94"/>
      <c r="X263" s="94"/>
      <c r="Y263" s="94"/>
      <c r="Z263" s="93">
        <v>1635</v>
      </c>
      <c r="AA263" s="93"/>
      <c r="AB263" s="93"/>
      <c r="AC263" s="93"/>
      <c r="AD263" s="93"/>
      <c r="AE263" s="93"/>
      <c r="AF263" s="93"/>
      <c r="AG263" s="93"/>
      <c r="AH263" s="93"/>
      <c r="AI263" s="93"/>
      <c r="AJ263" s="94">
        <v>5.1060241716373599E-2</v>
      </c>
      <c r="AK263" s="94"/>
      <c r="AL263" s="94"/>
      <c r="AM263" s="94"/>
      <c r="AN263" s="94"/>
      <c r="AO263" s="94"/>
      <c r="AP263" s="94"/>
      <c r="AQ263" s="94"/>
      <c r="AR263" s="94"/>
      <c r="AS263" s="94"/>
    </row>
    <row r="264" spans="2:47" s="1" customFormat="1" ht="11.1" customHeight="1" x14ac:dyDescent="0.15">
      <c r="B264" s="12" t="s">
        <v>1191</v>
      </c>
      <c r="C264" s="104">
        <v>86171866.25</v>
      </c>
      <c r="D264" s="104"/>
      <c r="E264" s="104"/>
      <c r="F264" s="104"/>
      <c r="G264" s="104"/>
      <c r="H264" s="104"/>
      <c r="I264" s="104"/>
      <c r="J264" s="104"/>
      <c r="K264" s="104"/>
      <c r="L264" s="104"/>
      <c r="M264" s="104"/>
      <c r="N264" s="104"/>
      <c r="O264" s="94">
        <v>3.7271281753211698E-2</v>
      </c>
      <c r="P264" s="94"/>
      <c r="Q264" s="94"/>
      <c r="R264" s="94"/>
      <c r="S264" s="94"/>
      <c r="T264" s="94"/>
      <c r="U264" s="94"/>
      <c r="V264" s="94"/>
      <c r="W264" s="94"/>
      <c r="X264" s="94"/>
      <c r="Y264" s="94"/>
      <c r="Z264" s="93">
        <v>511</v>
      </c>
      <c r="AA264" s="93"/>
      <c r="AB264" s="93"/>
      <c r="AC264" s="93"/>
      <c r="AD264" s="93"/>
      <c r="AE264" s="93"/>
      <c r="AF264" s="93"/>
      <c r="AG264" s="93"/>
      <c r="AH264" s="93"/>
      <c r="AI264" s="93"/>
      <c r="AJ264" s="94">
        <v>1.5958277380469101E-2</v>
      </c>
      <c r="AK264" s="94"/>
      <c r="AL264" s="94"/>
      <c r="AM264" s="94"/>
      <c r="AN264" s="94"/>
      <c r="AO264" s="94"/>
      <c r="AP264" s="94"/>
      <c r="AQ264" s="94"/>
      <c r="AR264" s="94"/>
      <c r="AS264" s="94"/>
    </row>
    <row r="265" spans="2:47" s="1" customFormat="1" ht="11.1" customHeight="1" x14ac:dyDescent="0.15">
      <c r="B265" s="12" t="s">
        <v>1192</v>
      </c>
      <c r="C265" s="104">
        <v>7060920.2699999996</v>
      </c>
      <c r="D265" s="104"/>
      <c r="E265" s="104"/>
      <c r="F265" s="104"/>
      <c r="G265" s="104"/>
      <c r="H265" s="104"/>
      <c r="I265" s="104"/>
      <c r="J265" s="104"/>
      <c r="K265" s="104"/>
      <c r="L265" s="104"/>
      <c r="M265" s="104"/>
      <c r="N265" s="104"/>
      <c r="O265" s="94">
        <v>3.0540077669506602E-3</v>
      </c>
      <c r="P265" s="94"/>
      <c r="Q265" s="94"/>
      <c r="R265" s="94"/>
      <c r="S265" s="94"/>
      <c r="T265" s="94"/>
      <c r="U265" s="94"/>
      <c r="V265" s="94"/>
      <c r="W265" s="94"/>
      <c r="X265" s="94"/>
      <c r="Y265" s="94"/>
      <c r="Z265" s="93">
        <v>59</v>
      </c>
      <c r="AA265" s="93"/>
      <c r="AB265" s="93"/>
      <c r="AC265" s="93"/>
      <c r="AD265" s="93"/>
      <c r="AE265" s="93"/>
      <c r="AF265" s="93"/>
      <c r="AG265" s="93"/>
      <c r="AH265" s="93"/>
      <c r="AI265" s="93"/>
      <c r="AJ265" s="94">
        <v>1.8425408325786199E-3</v>
      </c>
      <c r="AK265" s="94"/>
      <c r="AL265" s="94"/>
      <c r="AM265" s="94"/>
      <c r="AN265" s="94"/>
      <c r="AO265" s="94"/>
      <c r="AP265" s="94"/>
      <c r="AQ265" s="94"/>
      <c r="AR265" s="94"/>
      <c r="AS265" s="94"/>
    </row>
    <row r="266" spans="2:47" s="1" customFormat="1" ht="11.1" customHeight="1" x14ac:dyDescent="0.15">
      <c r="B266" s="12" t="s">
        <v>1193</v>
      </c>
      <c r="C266" s="104">
        <v>3055510.58</v>
      </c>
      <c r="D266" s="104"/>
      <c r="E266" s="104"/>
      <c r="F266" s="104"/>
      <c r="G266" s="104"/>
      <c r="H266" s="104"/>
      <c r="I266" s="104"/>
      <c r="J266" s="104"/>
      <c r="K266" s="104"/>
      <c r="L266" s="104"/>
      <c r="M266" s="104"/>
      <c r="N266" s="104"/>
      <c r="O266" s="94">
        <v>1.3215774554157301E-3</v>
      </c>
      <c r="P266" s="94"/>
      <c r="Q266" s="94"/>
      <c r="R266" s="94"/>
      <c r="S266" s="94"/>
      <c r="T266" s="94"/>
      <c r="U266" s="94"/>
      <c r="V266" s="94"/>
      <c r="W266" s="94"/>
      <c r="X266" s="94"/>
      <c r="Y266" s="94"/>
      <c r="Z266" s="93">
        <v>31</v>
      </c>
      <c r="AA266" s="93"/>
      <c r="AB266" s="93"/>
      <c r="AC266" s="93"/>
      <c r="AD266" s="93"/>
      <c r="AE266" s="93"/>
      <c r="AF266" s="93"/>
      <c r="AG266" s="93"/>
      <c r="AH266" s="93"/>
      <c r="AI266" s="93"/>
      <c r="AJ266" s="94">
        <v>9.6811467474469898E-4</v>
      </c>
      <c r="AK266" s="94"/>
      <c r="AL266" s="94"/>
      <c r="AM266" s="94"/>
      <c r="AN266" s="94"/>
      <c r="AO266" s="94"/>
      <c r="AP266" s="94"/>
      <c r="AQ266" s="94"/>
      <c r="AR266" s="94"/>
      <c r="AS266" s="94"/>
    </row>
    <row r="267" spans="2:47" s="1" customFormat="1" ht="11.1" customHeight="1" x14ac:dyDescent="0.15">
      <c r="B267" s="12" t="s">
        <v>1194</v>
      </c>
      <c r="C267" s="104">
        <v>6898214.1399999997</v>
      </c>
      <c r="D267" s="104"/>
      <c r="E267" s="104"/>
      <c r="F267" s="104"/>
      <c r="G267" s="104"/>
      <c r="H267" s="104"/>
      <c r="I267" s="104"/>
      <c r="J267" s="104"/>
      <c r="K267" s="104"/>
      <c r="L267" s="104"/>
      <c r="M267" s="104"/>
      <c r="N267" s="104"/>
      <c r="O267" s="94">
        <v>2.9836336845719502E-3</v>
      </c>
      <c r="P267" s="94"/>
      <c r="Q267" s="94"/>
      <c r="R267" s="94"/>
      <c r="S267" s="94"/>
      <c r="T267" s="94"/>
      <c r="U267" s="94"/>
      <c r="V267" s="94"/>
      <c r="W267" s="94"/>
      <c r="X267" s="94"/>
      <c r="Y267" s="94"/>
      <c r="Z267" s="93">
        <v>72</v>
      </c>
      <c r="AA267" s="93"/>
      <c r="AB267" s="93"/>
      <c r="AC267" s="93"/>
      <c r="AD267" s="93"/>
      <c r="AE267" s="93"/>
      <c r="AF267" s="93"/>
      <c r="AG267" s="93"/>
      <c r="AH267" s="93"/>
      <c r="AI267" s="93"/>
      <c r="AJ267" s="94">
        <v>2.2485244058586601E-3</v>
      </c>
      <c r="AK267" s="94"/>
      <c r="AL267" s="94"/>
      <c r="AM267" s="94"/>
      <c r="AN267" s="94"/>
      <c r="AO267" s="94"/>
      <c r="AP267" s="94"/>
      <c r="AQ267" s="94"/>
      <c r="AR267" s="94"/>
      <c r="AS267" s="94"/>
    </row>
    <row r="268" spans="2:47" s="1" customFormat="1" ht="12.75" customHeight="1" x14ac:dyDescent="0.15">
      <c r="B268" s="47"/>
      <c r="C268" s="105">
        <v>2312017784.1100001</v>
      </c>
      <c r="D268" s="105"/>
      <c r="E268" s="105"/>
      <c r="F268" s="105"/>
      <c r="G268" s="105"/>
      <c r="H268" s="105"/>
      <c r="I268" s="105"/>
      <c r="J268" s="105"/>
      <c r="K268" s="105"/>
      <c r="L268" s="105"/>
      <c r="M268" s="105"/>
      <c r="N268" s="105"/>
      <c r="O268" s="96">
        <v>1</v>
      </c>
      <c r="P268" s="96"/>
      <c r="Q268" s="96"/>
      <c r="R268" s="96"/>
      <c r="S268" s="96"/>
      <c r="T268" s="96"/>
      <c r="U268" s="96"/>
      <c r="V268" s="96"/>
      <c r="W268" s="96"/>
      <c r="X268" s="96"/>
      <c r="Y268" s="96"/>
      <c r="Z268" s="95">
        <v>32021</v>
      </c>
      <c r="AA268" s="95"/>
      <c r="AB268" s="95"/>
      <c r="AC268" s="95"/>
      <c r="AD268" s="95"/>
      <c r="AE268" s="95"/>
      <c r="AF268" s="95"/>
      <c r="AG268" s="95"/>
      <c r="AH268" s="95"/>
      <c r="AI268" s="95"/>
      <c r="AJ268" s="96">
        <v>1</v>
      </c>
      <c r="AK268" s="96"/>
      <c r="AL268" s="96"/>
      <c r="AM268" s="96"/>
      <c r="AN268" s="96"/>
      <c r="AO268" s="96"/>
      <c r="AP268" s="96"/>
      <c r="AQ268" s="96"/>
      <c r="AR268" s="96"/>
      <c r="AS268" s="96"/>
    </row>
    <row r="269" spans="2:47" s="1" customFormat="1" ht="9" customHeight="1" x14ac:dyDescent="0.15"/>
    <row r="270" spans="2:47" s="1" customFormat="1" ht="19.2" customHeight="1" x14ac:dyDescent="0.15">
      <c r="B270" s="83" t="s">
        <v>1228</v>
      </c>
      <c r="C270" s="83"/>
      <c r="D270" s="83"/>
      <c r="E270" s="83"/>
      <c r="F270" s="83"/>
      <c r="G270" s="83"/>
      <c r="H270" s="83"/>
      <c r="I270" s="83"/>
      <c r="J270" s="83"/>
      <c r="K270" s="83"/>
      <c r="L270" s="83"/>
      <c r="M270" s="83"/>
      <c r="N270" s="83"/>
      <c r="O270" s="83"/>
      <c r="P270" s="83"/>
      <c r="Q270" s="83"/>
      <c r="R270" s="83"/>
      <c r="S270" s="83"/>
      <c r="T270" s="83"/>
      <c r="U270" s="83"/>
      <c r="V270" s="83"/>
      <c r="W270" s="83"/>
      <c r="X270" s="83"/>
      <c r="Y270" s="83"/>
      <c r="Z270" s="83"/>
      <c r="AA270" s="83"/>
      <c r="AB270" s="83"/>
      <c r="AC270" s="83"/>
      <c r="AD270" s="83"/>
      <c r="AE270" s="83"/>
      <c r="AF270" s="83"/>
      <c r="AG270" s="83"/>
      <c r="AH270" s="83"/>
      <c r="AI270" s="83"/>
      <c r="AJ270" s="83"/>
      <c r="AK270" s="83"/>
      <c r="AL270" s="83"/>
      <c r="AM270" s="83"/>
      <c r="AN270" s="83"/>
      <c r="AO270" s="83"/>
      <c r="AP270" s="83"/>
      <c r="AQ270" s="83"/>
      <c r="AR270" s="83"/>
      <c r="AS270" s="83"/>
      <c r="AT270" s="83"/>
      <c r="AU270" s="83"/>
    </row>
    <row r="271" spans="2:47" s="1" customFormat="1" ht="7.95" customHeight="1" x14ac:dyDescent="0.15"/>
    <row r="272" spans="2:47" s="1" customFormat="1" ht="13.35" customHeight="1" x14ac:dyDescent="0.15">
      <c r="B272" s="100"/>
      <c r="C272" s="100"/>
      <c r="D272" s="77" t="s">
        <v>1100</v>
      </c>
      <c r="E272" s="77"/>
      <c r="F272" s="77"/>
      <c r="G272" s="77"/>
      <c r="H272" s="77"/>
      <c r="I272" s="77"/>
      <c r="J272" s="77"/>
      <c r="K272" s="77"/>
      <c r="L272" s="77"/>
      <c r="M272" s="77"/>
      <c r="N272" s="77"/>
      <c r="O272" s="77"/>
      <c r="P272" s="77" t="s">
        <v>1101</v>
      </c>
      <c r="Q272" s="77"/>
      <c r="R272" s="77"/>
      <c r="S272" s="77"/>
      <c r="T272" s="77"/>
      <c r="U272" s="77"/>
      <c r="V272" s="77"/>
      <c r="W272" s="77"/>
      <c r="X272" s="77"/>
      <c r="Y272" s="77"/>
      <c r="Z272" s="77"/>
      <c r="AA272" s="77" t="s">
        <v>1102</v>
      </c>
      <c r="AB272" s="77"/>
      <c r="AC272" s="77"/>
      <c r="AD272" s="77"/>
      <c r="AE272" s="77"/>
      <c r="AF272" s="77"/>
      <c r="AG272" s="77"/>
      <c r="AH272" s="77"/>
      <c r="AI272" s="77"/>
      <c r="AJ272" s="77"/>
      <c r="AK272" s="77" t="s">
        <v>1101</v>
      </c>
      <c r="AL272" s="77"/>
      <c r="AM272" s="77"/>
      <c r="AN272" s="77"/>
      <c r="AO272" s="77"/>
      <c r="AP272" s="77"/>
      <c r="AQ272" s="77"/>
      <c r="AR272" s="77"/>
      <c r="AS272" s="77"/>
      <c r="AT272" s="97"/>
      <c r="AU272" s="97"/>
    </row>
    <row r="273" spans="2:47" s="1" customFormat="1" ht="11.1" customHeight="1" x14ac:dyDescent="0.15">
      <c r="B273" s="91" t="s">
        <v>1195</v>
      </c>
      <c r="C273" s="91"/>
      <c r="D273" s="104">
        <v>21467690.879999999</v>
      </c>
      <c r="E273" s="104"/>
      <c r="F273" s="104"/>
      <c r="G273" s="104"/>
      <c r="H273" s="104"/>
      <c r="I273" s="104"/>
      <c r="J273" s="104"/>
      <c r="K273" s="104"/>
      <c r="L273" s="104"/>
      <c r="M273" s="104"/>
      <c r="N273" s="104"/>
      <c r="O273" s="104"/>
      <c r="P273" s="94">
        <v>9.2852620025429006E-3</v>
      </c>
      <c r="Q273" s="94"/>
      <c r="R273" s="94"/>
      <c r="S273" s="94"/>
      <c r="T273" s="94"/>
      <c r="U273" s="94"/>
      <c r="V273" s="94"/>
      <c r="W273" s="94"/>
      <c r="X273" s="94"/>
      <c r="Y273" s="94"/>
      <c r="Z273" s="94"/>
      <c r="AA273" s="93">
        <v>3179</v>
      </c>
      <c r="AB273" s="93"/>
      <c r="AC273" s="93"/>
      <c r="AD273" s="93"/>
      <c r="AE273" s="93"/>
      <c r="AF273" s="93"/>
      <c r="AG273" s="93"/>
      <c r="AH273" s="93"/>
      <c r="AI273" s="93"/>
      <c r="AJ273" s="93"/>
      <c r="AK273" s="94">
        <v>9.9278598419787006E-2</v>
      </c>
      <c r="AL273" s="94"/>
      <c r="AM273" s="94"/>
      <c r="AN273" s="94"/>
      <c r="AO273" s="94"/>
      <c r="AP273" s="94"/>
      <c r="AQ273" s="94"/>
      <c r="AR273" s="94"/>
      <c r="AS273" s="94"/>
      <c r="AT273" s="98">
        <v>1</v>
      </c>
      <c r="AU273" s="98"/>
    </row>
    <row r="274" spans="2:47" s="1" customFormat="1" ht="11.1" customHeight="1" x14ac:dyDescent="0.15">
      <c r="B274" s="91" t="s">
        <v>1196</v>
      </c>
      <c r="C274" s="91"/>
      <c r="D274" s="104">
        <v>70150853.490000099</v>
      </c>
      <c r="E274" s="104"/>
      <c r="F274" s="104"/>
      <c r="G274" s="104"/>
      <c r="H274" s="104"/>
      <c r="I274" s="104"/>
      <c r="J274" s="104"/>
      <c r="K274" s="104"/>
      <c r="L274" s="104"/>
      <c r="M274" s="104"/>
      <c r="N274" s="104"/>
      <c r="O274" s="104"/>
      <c r="P274" s="94">
        <v>3.0341831266234999E-2</v>
      </c>
      <c r="Q274" s="94"/>
      <c r="R274" s="94"/>
      <c r="S274" s="94"/>
      <c r="T274" s="94"/>
      <c r="U274" s="94"/>
      <c r="V274" s="94"/>
      <c r="W274" s="94"/>
      <c r="X274" s="94"/>
      <c r="Y274" s="94"/>
      <c r="Z274" s="94"/>
      <c r="AA274" s="93">
        <v>2711</v>
      </c>
      <c r="AB274" s="93"/>
      <c r="AC274" s="93"/>
      <c r="AD274" s="93"/>
      <c r="AE274" s="93"/>
      <c r="AF274" s="93"/>
      <c r="AG274" s="93"/>
      <c r="AH274" s="93"/>
      <c r="AI274" s="93"/>
      <c r="AJ274" s="93"/>
      <c r="AK274" s="94">
        <v>8.4663189781705797E-2</v>
      </c>
      <c r="AL274" s="94"/>
      <c r="AM274" s="94"/>
      <c r="AN274" s="94"/>
      <c r="AO274" s="94"/>
      <c r="AP274" s="94"/>
      <c r="AQ274" s="94"/>
      <c r="AR274" s="94"/>
      <c r="AS274" s="94"/>
      <c r="AT274" s="98">
        <v>2</v>
      </c>
      <c r="AU274" s="98"/>
    </row>
    <row r="275" spans="2:47" s="1" customFormat="1" ht="11.1" customHeight="1" x14ac:dyDescent="0.15">
      <c r="B275" s="91" t="s">
        <v>1197</v>
      </c>
      <c r="C275" s="91"/>
      <c r="D275" s="104">
        <v>156069376.00999999</v>
      </c>
      <c r="E275" s="104"/>
      <c r="F275" s="104"/>
      <c r="G275" s="104"/>
      <c r="H275" s="104"/>
      <c r="I275" s="104"/>
      <c r="J275" s="104"/>
      <c r="K275" s="104"/>
      <c r="L275" s="104"/>
      <c r="M275" s="104"/>
      <c r="N275" s="104"/>
      <c r="O275" s="104"/>
      <c r="P275" s="94">
        <v>6.7503536124432495E-2</v>
      </c>
      <c r="Q275" s="94"/>
      <c r="R275" s="94"/>
      <c r="S275" s="94"/>
      <c r="T275" s="94"/>
      <c r="U275" s="94"/>
      <c r="V275" s="94"/>
      <c r="W275" s="94"/>
      <c r="X275" s="94"/>
      <c r="Y275" s="94"/>
      <c r="Z275" s="94"/>
      <c r="AA275" s="93">
        <v>3170</v>
      </c>
      <c r="AB275" s="93"/>
      <c r="AC275" s="93"/>
      <c r="AD275" s="93"/>
      <c r="AE275" s="93"/>
      <c r="AF275" s="93"/>
      <c r="AG275" s="93"/>
      <c r="AH275" s="93"/>
      <c r="AI275" s="93"/>
      <c r="AJ275" s="93"/>
      <c r="AK275" s="94">
        <v>9.8997532869054702E-2</v>
      </c>
      <c r="AL275" s="94"/>
      <c r="AM275" s="94"/>
      <c r="AN275" s="94"/>
      <c r="AO275" s="94"/>
      <c r="AP275" s="94"/>
      <c r="AQ275" s="94"/>
      <c r="AR275" s="94"/>
      <c r="AS275" s="94"/>
      <c r="AT275" s="98">
        <v>3</v>
      </c>
      <c r="AU275" s="98"/>
    </row>
    <row r="276" spans="2:47" s="1" customFormat="1" ht="11.1" customHeight="1" x14ac:dyDescent="0.15">
      <c r="B276" s="91" t="s">
        <v>1198</v>
      </c>
      <c r="C276" s="91"/>
      <c r="D276" s="104">
        <v>221438882.03</v>
      </c>
      <c r="E276" s="104"/>
      <c r="F276" s="104"/>
      <c r="G276" s="104"/>
      <c r="H276" s="104"/>
      <c r="I276" s="104"/>
      <c r="J276" s="104"/>
      <c r="K276" s="104"/>
      <c r="L276" s="104"/>
      <c r="M276" s="104"/>
      <c r="N276" s="104"/>
      <c r="O276" s="104"/>
      <c r="P276" s="94">
        <v>9.5777326434035998E-2</v>
      </c>
      <c r="Q276" s="94"/>
      <c r="R276" s="94"/>
      <c r="S276" s="94"/>
      <c r="T276" s="94"/>
      <c r="U276" s="94"/>
      <c r="V276" s="94"/>
      <c r="W276" s="94"/>
      <c r="X276" s="94"/>
      <c r="Y276" s="94"/>
      <c r="Z276" s="94"/>
      <c r="AA276" s="93">
        <v>3372</v>
      </c>
      <c r="AB276" s="93"/>
      <c r="AC276" s="93"/>
      <c r="AD276" s="93"/>
      <c r="AE276" s="93"/>
      <c r="AF276" s="93"/>
      <c r="AG276" s="93"/>
      <c r="AH276" s="93"/>
      <c r="AI276" s="93"/>
      <c r="AJ276" s="93"/>
      <c r="AK276" s="94">
        <v>0.10530589300771399</v>
      </c>
      <c r="AL276" s="94"/>
      <c r="AM276" s="94"/>
      <c r="AN276" s="94"/>
      <c r="AO276" s="94"/>
      <c r="AP276" s="94"/>
      <c r="AQ276" s="94"/>
      <c r="AR276" s="94"/>
      <c r="AS276" s="94"/>
      <c r="AT276" s="98">
        <v>4</v>
      </c>
      <c r="AU276" s="98"/>
    </row>
    <row r="277" spans="2:47" s="1" customFormat="1" ht="11.1" customHeight="1" x14ac:dyDescent="0.15">
      <c r="B277" s="91" t="s">
        <v>1199</v>
      </c>
      <c r="C277" s="91"/>
      <c r="D277" s="104">
        <v>388531226.37000102</v>
      </c>
      <c r="E277" s="104"/>
      <c r="F277" s="104"/>
      <c r="G277" s="104"/>
      <c r="H277" s="104"/>
      <c r="I277" s="104"/>
      <c r="J277" s="104"/>
      <c r="K277" s="104"/>
      <c r="L277" s="104"/>
      <c r="M277" s="104"/>
      <c r="N277" s="104"/>
      <c r="O277" s="104"/>
      <c r="P277" s="94">
        <v>0.168048545750942</v>
      </c>
      <c r="Q277" s="94"/>
      <c r="R277" s="94"/>
      <c r="S277" s="94"/>
      <c r="T277" s="94"/>
      <c r="U277" s="94"/>
      <c r="V277" s="94"/>
      <c r="W277" s="94"/>
      <c r="X277" s="94"/>
      <c r="Y277" s="94"/>
      <c r="Z277" s="94"/>
      <c r="AA277" s="93">
        <v>3989</v>
      </c>
      <c r="AB277" s="93"/>
      <c r="AC277" s="93"/>
      <c r="AD277" s="93"/>
      <c r="AE277" s="93"/>
      <c r="AF277" s="93"/>
      <c r="AG277" s="93"/>
      <c r="AH277" s="93"/>
      <c r="AI277" s="93"/>
      <c r="AJ277" s="93"/>
      <c r="AK277" s="94">
        <v>0.124574497985697</v>
      </c>
      <c r="AL277" s="94"/>
      <c r="AM277" s="94"/>
      <c r="AN277" s="94"/>
      <c r="AO277" s="94"/>
      <c r="AP277" s="94"/>
      <c r="AQ277" s="94"/>
      <c r="AR277" s="94"/>
      <c r="AS277" s="94"/>
      <c r="AT277" s="98">
        <v>5</v>
      </c>
      <c r="AU277" s="98"/>
    </row>
    <row r="278" spans="2:47" s="1" customFormat="1" ht="11.1" customHeight="1" x14ac:dyDescent="0.15">
      <c r="B278" s="91" t="s">
        <v>1200</v>
      </c>
      <c r="C278" s="91"/>
      <c r="D278" s="104">
        <v>100989094.69</v>
      </c>
      <c r="E278" s="104"/>
      <c r="F278" s="104"/>
      <c r="G278" s="104"/>
      <c r="H278" s="104"/>
      <c r="I278" s="104"/>
      <c r="J278" s="104"/>
      <c r="K278" s="104"/>
      <c r="L278" s="104"/>
      <c r="M278" s="104"/>
      <c r="N278" s="104"/>
      <c r="O278" s="104"/>
      <c r="P278" s="94">
        <v>4.3680068286704503E-2</v>
      </c>
      <c r="Q278" s="94"/>
      <c r="R278" s="94"/>
      <c r="S278" s="94"/>
      <c r="T278" s="94"/>
      <c r="U278" s="94"/>
      <c r="V278" s="94"/>
      <c r="W278" s="94"/>
      <c r="X278" s="94"/>
      <c r="Y278" s="94"/>
      <c r="Z278" s="94"/>
      <c r="AA278" s="93">
        <v>1797</v>
      </c>
      <c r="AB278" s="93"/>
      <c r="AC278" s="93"/>
      <c r="AD278" s="93"/>
      <c r="AE278" s="93"/>
      <c r="AF278" s="93"/>
      <c r="AG278" s="93"/>
      <c r="AH278" s="93"/>
      <c r="AI278" s="93"/>
      <c r="AJ278" s="93"/>
      <c r="AK278" s="94">
        <v>5.6119421629555598E-2</v>
      </c>
      <c r="AL278" s="94"/>
      <c r="AM278" s="94"/>
      <c r="AN278" s="94"/>
      <c r="AO278" s="94"/>
      <c r="AP278" s="94"/>
      <c r="AQ278" s="94"/>
      <c r="AR278" s="94"/>
      <c r="AS278" s="94"/>
      <c r="AT278" s="98">
        <v>6</v>
      </c>
      <c r="AU278" s="98"/>
    </row>
    <row r="279" spans="2:47" s="1" customFormat="1" ht="11.1" customHeight="1" x14ac:dyDescent="0.15">
      <c r="B279" s="91" t="s">
        <v>1201</v>
      </c>
      <c r="C279" s="91"/>
      <c r="D279" s="104">
        <v>113190810.14</v>
      </c>
      <c r="E279" s="104"/>
      <c r="F279" s="104"/>
      <c r="G279" s="104"/>
      <c r="H279" s="104"/>
      <c r="I279" s="104"/>
      <c r="J279" s="104"/>
      <c r="K279" s="104"/>
      <c r="L279" s="104"/>
      <c r="M279" s="104"/>
      <c r="N279" s="104"/>
      <c r="O279" s="104"/>
      <c r="P279" s="94">
        <v>4.8957586277205999E-2</v>
      </c>
      <c r="Q279" s="94"/>
      <c r="R279" s="94"/>
      <c r="S279" s="94"/>
      <c r="T279" s="94"/>
      <c r="U279" s="94"/>
      <c r="V279" s="94"/>
      <c r="W279" s="94"/>
      <c r="X279" s="94"/>
      <c r="Y279" s="94"/>
      <c r="Z279" s="94"/>
      <c r="AA279" s="93">
        <v>1776</v>
      </c>
      <c r="AB279" s="93"/>
      <c r="AC279" s="93"/>
      <c r="AD279" s="93"/>
      <c r="AE279" s="93"/>
      <c r="AF279" s="93"/>
      <c r="AG279" s="93"/>
      <c r="AH279" s="93"/>
      <c r="AI279" s="93"/>
      <c r="AJ279" s="93"/>
      <c r="AK279" s="94">
        <v>5.5463602011180203E-2</v>
      </c>
      <c r="AL279" s="94"/>
      <c r="AM279" s="94"/>
      <c r="AN279" s="94"/>
      <c r="AO279" s="94"/>
      <c r="AP279" s="94"/>
      <c r="AQ279" s="94"/>
      <c r="AR279" s="94"/>
      <c r="AS279" s="94"/>
      <c r="AT279" s="98">
        <v>7</v>
      </c>
      <c r="AU279" s="98"/>
    </row>
    <row r="280" spans="2:47" s="1" customFormat="1" ht="11.1" customHeight="1" x14ac:dyDescent="0.15">
      <c r="B280" s="91" t="s">
        <v>1202</v>
      </c>
      <c r="C280" s="91"/>
      <c r="D280" s="104">
        <v>115247852.05</v>
      </c>
      <c r="E280" s="104"/>
      <c r="F280" s="104"/>
      <c r="G280" s="104"/>
      <c r="H280" s="104"/>
      <c r="I280" s="104"/>
      <c r="J280" s="104"/>
      <c r="K280" s="104"/>
      <c r="L280" s="104"/>
      <c r="M280" s="104"/>
      <c r="N280" s="104"/>
      <c r="O280" s="104"/>
      <c r="P280" s="94">
        <v>4.9847303442937897E-2</v>
      </c>
      <c r="Q280" s="94"/>
      <c r="R280" s="94"/>
      <c r="S280" s="94"/>
      <c r="T280" s="94"/>
      <c r="U280" s="94"/>
      <c r="V280" s="94"/>
      <c r="W280" s="94"/>
      <c r="X280" s="94"/>
      <c r="Y280" s="94"/>
      <c r="Z280" s="94"/>
      <c r="AA280" s="93">
        <v>1635</v>
      </c>
      <c r="AB280" s="93"/>
      <c r="AC280" s="93"/>
      <c r="AD280" s="93"/>
      <c r="AE280" s="93"/>
      <c r="AF280" s="93"/>
      <c r="AG280" s="93"/>
      <c r="AH280" s="93"/>
      <c r="AI280" s="93"/>
      <c r="AJ280" s="93"/>
      <c r="AK280" s="94">
        <v>5.1060241716373599E-2</v>
      </c>
      <c r="AL280" s="94"/>
      <c r="AM280" s="94"/>
      <c r="AN280" s="94"/>
      <c r="AO280" s="94"/>
      <c r="AP280" s="94"/>
      <c r="AQ280" s="94"/>
      <c r="AR280" s="94"/>
      <c r="AS280" s="94"/>
      <c r="AT280" s="98">
        <v>8</v>
      </c>
      <c r="AU280" s="98"/>
    </row>
    <row r="281" spans="2:47" s="1" customFormat="1" ht="11.1" customHeight="1" x14ac:dyDescent="0.15">
      <c r="B281" s="91" t="s">
        <v>1203</v>
      </c>
      <c r="C281" s="91"/>
      <c r="D281" s="104">
        <v>201915992.80000001</v>
      </c>
      <c r="E281" s="104"/>
      <c r="F281" s="104"/>
      <c r="G281" s="104"/>
      <c r="H281" s="104"/>
      <c r="I281" s="104"/>
      <c r="J281" s="104"/>
      <c r="K281" s="104"/>
      <c r="L281" s="104"/>
      <c r="M281" s="104"/>
      <c r="N281" s="104"/>
      <c r="O281" s="104"/>
      <c r="P281" s="94">
        <v>8.7333235145389002E-2</v>
      </c>
      <c r="Q281" s="94"/>
      <c r="R281" s="94"/>
      <c r="S281" s="94"/>
      <c r="T281" s="94"/>
      <c r="U281" s="94"/>
      <c r="V281" s="94"/>
      <c r="W281" s="94"/>
      <c r="X281" s="94"/>
      <c r="Y281" s="94"/>
      <c r="Z281" s="94"/>
      <c r="AA281" s="93">
        <v>2086</v>
      </c>
      <c r="AB281" s="93"/>
      <c r="AC281" s="93"/>
      <c r="AD281" s="93"/>
      <c r="AE281" s="93"/>
      <c r="AF281" s="93"/>
      <c r="AG281" s="93"/>
      <c r="AH281" s="93"/>
      <c r="AI281" s="93"/>
      <c r="AJ281" s="93"/>
      <c r="AK281" s="94">
        <v>6.5144748758627205E-2</v>
      </c>
      <c r="AL281" s="94"/>
      <c r="AM281" s="94"/>
      <c r="AN281" s="94"/>
      <c r="AO281" s="94"/>
      <c r="AP281" s="94"/>
      <c r="AQ281" s="94"/>
      <c r="AR281" s="94"/>
      <c r="AS281" s="94"/>
      <c r="AT281" s="98">
        <v>9</v>
      </c>
      <c r="AU281" s="98"/>
    </row>
    <row r="282" spans="2:47" s="1" customFormat="1" ht="11.1" customHeight="1" x14ac:dyDescent="0.15">
      <c r="B282" s="91" t="s">
        <v>1204</v>
      </c>
      <c r="C282" s="91"/>
      <c r="D282" s="104">
        <v>196963604.84</v>
      </c>
      <c r="E282" s="104"/>
      <c r="F282" s="104"/>
      <c r="G282" s="104"/>
      <c r="H282" s="104"/>
      <c r="I282" s="104"/>
      <c r="J282" s="104"/>
      <c r="K282" s="104"/>
      <c r="L282" s="104"/>
      <c r="M282" s="104"/>
      <c r="N282" s="104"/>
      <c r="O282" s="104"/>
      <c r="P282" s="94">
        <v>8.5191215307117596E-2</v>
      </c>
      <c r="Q282" s="94"/>
      <c r="R282" s="94"/>
      <c r="S282" s="94"/>
      <c r="T282" s="94"/>
      <c r="U282" s="94"/>
      <c r="V282" s="94"/>
      <c r="W282" s="94"/>
      <c r="X282" s="94"/>
      <c r="Y282" s="94"/>
      <c r="Z282" s="94"/>
      <c r="AA282" s="93">
        <v>1686</v>
      </c>
      <c r="AB282" s="93"/>
      <c r="AC282" s="93"/>
      <c r="AD282" s="93"/>
      <c r="AE282" s="93"/>
      <c r="AF282" s="93"/>
      <c r="AG282" s="93"/>
      <c r="AH282" s="93"/>
      <c r="AI282" s="93"/>
      <c r="AJ282" s="93"/>
      <c r="AK282" s="94">
        <v>5.2652946503856803E-2</v>
      </c>
      <c r="AL282" s="94"/>
      <c r="AM282" s="94"/>
      <c r="AN282" s="94"/>
      <c r="AO282" s="94"/>
      <c r="AP282" s="94"/>
      <c r="AQ282" s="94"/>
      <c r="AR282" s="94"/>
      <c r="AS282" s="94"/>
      <c r="AT282" s="98">
        <v>10</v>
      </c>
      <c r="AU282" s="98"/>
    </row>
    <row r="283" spans="2:47" s="1" customFormat="1" ht="11.1" customHeight="1" x14ac:dyDescent="0.15">
      <c r="B283" s="91" t="s">
        <v>1205</v>
      </c>
      <c r="C283" s="91"/>
      <c r="D283" s="104">
        <v>330028937.37999898</v>
      </c>
      <c r="E283" s="104"/>
      <c r="F283" s="104"/>
      <c r="G283" s="104"/>
      <c r="H283" s="104"/>
      <c r="I283" s="104"/>
      <c r="J283" s="104"/>
      <c r="K283" s="104"/>
      <c r="L283" s="104"/>
      <c r="M283" s="104"/>
      <c r="N283" s="104"/>
      <c r="O283" s="104"/>
      <c r="P283" s="94">
        <v>0.14274498217453899</v>
      </c>
      <c r="Q283" s="94"/>
      <c r="R283" s="94"/>
      <c r="S283" s="94"/>
      <c r="T283" s="94"/>
      <c r="U283" s="94"/>
      <c r="V283" s="94"/>
      <c r="W283" s="94"/>
      <c r="X283" s="94"/>
      <c r="Y283" s="94"/>
      <c r="Z283" s="94"/>
      <c r="AA283" s="93">
        <v>3524</v>
      </c>
      <c r="AB283" s="93"/>
      <c r="AC283" s="93"/>
      <c r="AD283" s="93"/>
      <c r="AE283" s="93"/>
      <c r="AF283" s="93"/>
      <c r="AG283" s="93"/>
      <c r="AH283" s="93"/>
      <c r="AI283" s="93"/>
      <c r="AJ283" s="93"/>
      <c r="AK283" s="94">
        <v>0.110052777864526</v>
      </c>
      <c r="AL283" s="94"/>
      <c r="AM283" s="94"/>
      <c r="AN283" s="94"/>
      <c r="AO283" s="94"/>
      <c r="AP283" s="94"/>
      <c r="AQ283" s="94"/>
      <c r="AR283" s="94"/>
      <c r="AS283" s="94"/>
      <c r="AT283" s="98">
        <v>11</v>
      </c>
      <c r="AU283" s="98"/>
    </row>
    <row r="284" spans="2:47" s="1" customFormat="1" ht="11.1" customHeight="1" x14ac:dyDescent="0.15">
      <c r="B284" s="91" t="s">
        <v>1206</v>
      </c>
      <c r="C284" s="91"/>
      <c r="D284" s="104">
        <v>156724222.53</v>
      </c>
      <c r="E284" s="104"/>
      <c r="F284" s="104"/>
      <c r="G284" s="104"/>
      <c r="H284" s="104"/>
      <c r="I284" s="104"/>
      <c r="J284" s="104"/>
      <c r="K284" s="104"/>
      <c r="L284" s="104"/>
      <c r="M284" s="104"/>
      <c r="N284" s="104"/>
      <c r="O284" s="104"/>
      <c r="P284" s="94">
        <v>6.7786772059943406E-2</v>
      </c>
      <c r="Q284" s="94"/>
      <c r="R284" s="94"/>
      <c r="S284" s="94"/>
      <c r="T284" s="94"/>
      <c r="U284" s="94"/>
      <c r="V284" s="94"/>
      <c r="W284" s="94"/>
      <c r="X284" s="94"/>
      <c r="Y284" s="94"/>
      <c r="Z284" s="94"/>
      <c r="AA284" s="93">
        <v>1355</v>
      </c>
      <c r="AB284" s="93"/>
      <c r="AC284" s="93"/>
      <c r="AD284" s="93"/>
      <c r="AE284" s="93"/>
      <c r="AF284" s="93"/>
      <c r="AG284" s="93"/>
      <c r="AH284" s="93"/>
      <c r="AI284" s="93"/>
      <c r="AJ284" s="93"/>
      <c r="AK284" s="94">
        <v>4.2315980138034399E-2</v>
      </c>
      <c r="AL284" s="94"/>
      <c r="AM284" s="94"/>
      <c r="AN284" s="94"/>
      <c r="AO284" s="94"/>
      <c r="AP284" s="94"/>
      <c r="AQ284" s="94"/>
      <c r="AR284" s="94"/>
      <c r="AS284" s="94"/>
      <c r="AT284" s="98">
        <v>12</v>
      </c>
      <c r="AU284" s="98"/>
    </row>
    <row r="285" spans="2:47" s="1" customFormat="1" ht="11.1" customHeight="1" x14ac:dyDescent="0.15">
      <c r="B285" s="91" t="s">
        <v>1207</v>
      </c>
      <c r="C285" s="91"/>
      <c r="D285" s="104">
        <v>69635896.870000005</v>
      </c>
      <c r="E285" s="104"/>
      <c r="F285" s="104"/>
      <c r="G285" s="104"/>
      <c r="H285" s="104"/>
      <c r="I285" s="104"/>
      <c r="J285" s="104"/>
      <c r="K285" s="104"/>
      <c r="L285" s="104"/>
      <c r="M285" s="104"/>
      <c r="N285" s="104"/>
      <c r="O285" s="104"/>
      <c r="P285" s="94">
        <v>3.0119100877420799E-2</v>
      </c>
      <c r="Q285" s="94"/>
      <c r="R285" s="94"/>
      <c r="S285" s="94"/>
      <c r="T285" s="94"/>
      <c r="U285" s="94"/>
      <c r="V285" s="94"/>
      <c r="W285" s="94"/>
      <c r="X285" s="94"/>
      <c r="Y285" s="94"/>
      <c r="Z285" s="94"/>
      <c r="AA285" s="93">
        <v>597</v>
      </c>
      <c r="AB285" s="93"/>
      <c r="AC285" s="93"/>
      <c r="AD285" s="93"/>
      <c r="AE285" s="93"/>
      <c r="AF285" s="93"/>
      <c r="AG285" s="93"/>
      <c r="AH285" s="93"/>
      <c r="AI285" s="93"/>
      <c r="AJ285" s="93"/>
      <c r="AK285" s="94">
        <v>1.8644014865244699E-2</v>
      </c>
      <c r="AL285" s="94"/>
      <c r="AM285" s="94"/>
      <c r="AN285" s="94"/>
      <c r="AO285" s="94"/>
      <c r="AP285" s="94"/>
      <c r="AQ285" s="94"/>
      <c r="AR285" s="94"/>
      <c r="AS285" s="94"/>
      <c r="AT285" s="98">
        <v>13</v>
      </c>
      <c r="AU285" s="98"/>
    </row>
    <row r="286" spans="2:47" s="1" customFormat="1" ht="11.1" customHeight="1" x14ac:dyDescent="0.15">
      <c r="B286" s="91" t="s">
        <v>1208</v>
      </c>
      <c r="C286" s="91"/>
      <c r="D286" s="104">
        <v>169663344.03</v>
      </c>
      <c r="E286" s="104"/>
      <c r="F286" s="104"/>
      <c r="G286" s="104"/>
      <c r="H286" s="104"/>
      <c r="I286" s="104"/>
      <c r="J286" s="104"/>
      <c r="K286" s="104"/>
      <c r="L286" s="104"/>
      <c r="M286" s="104"/>
      <c r="N286" s="104"/>
      <c r="O286" s="104"/>
      <c r="P286" s="94">
        <v>7.33832348505533E-2</v>
      </c>
      <c r="Q286" s="94"/>
      <c r="R286" s="94"/>
      <c r="S286" s="94"/>
      <c r="T286" s="94"/>
      <c r="U286" s="94"/>
      <c r="V286" s="94"/>
      <c r="W286" s="94"/>
      <c r="X286" s="94"/>
      <c r="Y286" s="94"/>
      <c r="Z286" s="94"/>
      <c r="AA286" s="93">
        <v>1144</v>
      </c>
      <c r="AB286" s="93"/>
      <c r="AC286" s="93"/>
      <c r="AD286" s="93"/>
      <c r="AE286" s="93"/>
      <c r="AF286" s="93"/>
      <c r="AG286" s="93"/>
      <c r="AH286" s="93"/>
      <c r="AI286" s="93"/>
      <c r="AJ286" s="93"/>
      <c r="AK286" s="94">
        <v>3.5726554448643102E-2</v>
      </c>
      <c r="AL286" s="94"/>
      <c r="AM286" s="94"/>
      <c r="AN286" s="94"/>
      <c r="AO286" s="94"/>
      <c r="AP286" s="94"/>
      <c r="AQ286" s="94"/>
      <c r="AR286" s="94"/>
      <c r="AS286" s="94"/>
      <c r="AT286" s="98">
        <v>14</v>
      </c>
      <c r="AU286" s="98"/>
    </row>
    <row r="287" spans="2:47" s="1" customFormat="1" ht="11.1" customHeight="1" x14ac:dyDescent="0.15">
      <c r="B287" s="100"/>
      <c r="C287" s="100"/>
      <c r="D287" s="105">
        <v>2312017784.1100001</v>
      </c>
      <c r="E287" s="105"/>
      <c r="F287" s="105"/>
      <c r="G287" s="105"/>
      <c r="H287" s="105"/>
      <c r="I287" s="105"/>
      <c r="J287" s="105"/>
      <c r="K287" s="105"/>
      <c r="L287" s="105"/>
      <c r="M287" s="105"/>
      <c r="N287" s="105"/>
      <c r="O287" s="105"/>
      <c r="P287" s="96">
        <v>1</v>
      </c>
      <c r="Q287" s="96"/>
      <c r="R287" s="96"/>
      <c r="S287" s="96"/>
      <c r="T287" s="96"/>
      <c r="U287" s="96"/>
      <c r="V287" s="96"/>
      <c r="W287" s="96"/>
      <c r="X287" s="96"/>
      <c r="Y287" s="96"/>
      <c r="Z287" s="96"/>
      <c r="AA287" s="95">
        <v>32021</v>
      </c>
      <c r="AB287" s="95"/>
      <c r="AC287" s="95"/>
      <c r="AD287" s="95"/>
      <c r="AE287" s="95"/>
      <c r="AF287" s="95"/>
      <c r="AG287" s="95"/>
      <c r="AH287" s="95"/>
      <c r="AI287" s="95"/>
      <c r="AJ287" s="95"/>
      <c r="AK287" s="96">
        <v>1</v>
      </c>
      <c r="AL287" s="96"/>
      <c r="AM287" s="96"/>
      <c r="AN287" s="96"/>
      <c r="AO287" s="96"/>
      <c r="AP287" s="96"/>
      <c r="AQ287" s="96"/>
      <c r="AR287" s="96"/>
      <c r="AS287" s="96"/>
      <c r="AT287" s="99"/>
      <c r="AU287" s="99"/>
    </row>
    <row r="288" spans="2:47" s="1" customFormat="1" ht="9" customHeight="1" x14ac:dyDescent="0.15"/>
    <row r="289" spans="2:47" s="1" customFormat="1" ht="19.2" customHeight="1" x14ac:dyDescent="0.15">
      <c r="B289" s="83" t="s">
        <v>1229</v>
      </c>
      <c r="C289" s="83"/>
      <c r="D289" s="83"/>
      <c r="E289" s="83"/>
      <c r="F289" s="83"/>
      <c r="G289" s="83"/>
      <c r="H289" s="83"/>
      <c r="I289" s="83"/>
      <c r="J289" s="83"/>
      <c r="K289" s="83"/>
      <c r="L289" s="83"/>
      <c r="M289" s="83"/>
      <c r="N289" s="83"/>
      <c r="O289" s="83"/>
      <c r="P289" s="83"/>
      <c r="Q289" s="83"/>
      <c r="R289" s="83"/>
      <c r="S289" s="83"/>
      <c r="T289" s="83"/>
      <c r="U289" s="83"/>
      <c r="V289" s="83"/>
      <c r="W289" s="83"/>
      <c r="X289" s="83"/>
      <c r="Y289" s="83"/>
      <c r="Z289" s="83"/>
      <c r="AA289" s="83"/>
      <c r="AB289" s="83"/>
      <c r="AC289" s="83"/>
      <c r="AD289" s="83"/>
      <c r="AE289" s="83"/>
      <c r="AF289" s="83"/>
      <c r="AG289" s="83"/>
      <c r="AH289" s="83"/>
      <c r="AI289" s="83"/>
      <c r="AJ289" s="83"/>
      <c r="AK289" s="83"/>
      <c r="AL289" s="83"/>
      <c r="AM289" s="83"/>
      <c r="AN289" s="83"/>
      <c r="AO289" s="83"/>
      <c r="AP289" s="83"/>
      <c r="AQ289" s="83"/>
      <c r="AR289" s="83"/>
      <c r="AS289" s="83"/>
      <c r="AT289" s="83"/>
      <c r="AU289" s="83"/>
    </row>
    <row r="290" spans="2:47" s="1" customFormat="1" ht="7.95" customHeight="1" x14ac:dyDescent="0.15"/>
    <row r="291" spans="2:47" s="1" customFormat="1" ht="10.65" customHeight="1" x14ac:dyDescent="0.15">
      <c r="B291" s="77" t="s">
        <v>1103</v>
      </c>
      <c r="C291" s="77"/>
      <c r="D291" s="77" t="s">
        <v>1100</v>
      </c>
      <c r="E291" s="77"/>
      <c r="F291" s="77"/>
      <c r="G291" s="77"/>
      <c r="H291" s="77"/>
      <c r="I291" s="77"/>
      <c r="J291" s="77"/>
      <c r="K291" s="77"/>
      <c r="L291" s="77"/>
      <c r="M291" s="77"/>
      <c r="N291" s="77"/>
      <c r="O291" s="77"/>
      <c r="P291" s="77" t="s">
        <v>1101</v>
      </c>
      <c r="Q291" s="77"/>
      <c r="R291" s="77"/>
      <c r="S291" s="77"/>
      <c r="T291" s="77"/>
      <c r="U291" s="77"/>
      <c r="V291" s="77"/>
      <c r="W291" s="77"/>
      <c r="X291" s="77"/>
      <c r="Y291" s="77"/>
      <c r="Z291" s="77"/>
      <c r="AA291" s="77" t="s">
        <v>1102</v>
      </c>
      <c r="AB291" s="77"/>
      <c r="AC291" s="77"/>
      <c r="AD291" s="77"/>
      <c r="AE291" s="77"/>
      <c r="AF291" s="77"/>
      <c r="AG291" s="77"/>
      <c r="AH291" s="77"/>
      <c r="AI291" s="77"/>
      <c r="AJ291" s="77"/>
      <c r="AK291" s="77" t="s">
        <v>1101</v>
      </c>
      <c r="AL291" s="77"/>
      <c r="AM291" s="77"/>
      <c r="AN291" s="77"/>
      <c r="AO291" s="77"/>
      <c r="AP291" s="77"/>
      <c r="AQ291" s="77"/>
      <c r="AR291" s="77"/>
      <c r="AS291" s="77"/>
      <c r="AT291" s="77"/>
    </row>
    <row r="292" spans="2:47" s="1" customFormat="1" ht="10.65" customHeight="1" x14ac:dyDescent="0.15">
      <c r="B292" s="91" t="s">
        <v>1209</v>
      </c>
      <c r="C292" s="91"/>
      <c r="D292" s="104">
        <v>40488049</v>
      </c>
      <c r="E292" s="104"/>
      <c r="F292" s="104"/>
      <c r="G292" s="104"/>
      <c r="H292" s="104"/>
      <c r="I292" s="104"/>
      <c r="J292" s="104"/>
      <c r="K292" s="104"/>
      <c r="L292" s="104"/>
      <c r="M292" s="104"/>
      <c r="N292" s="104"/>
      <c r="O292" s="104"/>
      <c r="P292" s="94">
        <v>1.75119972165723E-2</v>
      </c>
      <c r="Q292" s="94"/>
      <c r="R292" s="94"/>
      <c r="S292" s="94"/>
      <c r="T292" s="94"/>
      <c r="U292" s="94"/>
      <c r="V292" s="94"/>
      <c r="W292" s="94"/>
      <c r="X292" s="94"/>
      <c r="Y292" s="94"/>
      <c r="Z292" s="94"/>
      <c r="AA292" s="93">
        <v>3853</v>
      </c>
      <c r="AB292" s="93"/>
      <c r="AC292" s="93"/>
      <c r="AD292" s="93"/>
      <c r="AE292" s="93"/>
      <c r="AF292" s="93"/>
      <c r="AG292" s="93"/>
      <c r="AH292" s="93"/>
      <c r="AI292" s="93"/>
      <c r="AJ292" s="93"/>
      <c r="AK292" s="94">
        <v>0.120327285219075</v>
      </c>
      <c r="AL292" s="94"/>
      <c r="AM292" s="94"/>
      <c r="AN292" s="94"/>
      <c r="AO292" s="94"/>
      <c r="AP292" s="94"/>
      <c r="AQ292" s="94"/>
      <c r="AR292" s="94"/>
      <c r="AS292" s="94"/>
      <c r="AT292" s="94"/>
    </row>
    <row r="293" spans="2:47" s="1" customFormat="1" ht="10.65" customHeight="1" x14ac:dyDescent="0.15">
      <c r="B293" s="91" t="s">
        <v>1105</v>
      </c>
      <c r="C293" s="91"/>
      <c r="D293" s="104">
        <v>69786322.859999999</v>
      </c>
      <c r="E293" s="104"/>
      <c r="F293" s="104"/>
      <c r="G293" s="104"/>
      <c r="H293" s="104"/>
      <c r="I293" s="104"/>
      <c r="J293" s="104"/>
      <c r="K293" s="104"/>
      <c r="L293" s="104"/>
      <c r="M293" s="104"/>
      <c r="N293" s="104"/>
      <c r="O293" s="104"/>
      <c r="P293" s="94">
        <v>3.0184163521416799E-2</v>
      </c>
      <c r="Q293" s="94"/>
      <c r="R293" s="94"/>
      <c r="S293" s="94"/>
      <c r="T293" s="94"/>
      <c r="U293" s="94"/>
      <c r="V293" s="94"/>
      <c r="W293" s="94"/>
      <c r="X293" s="94"/>
      <c r="Y293" s="94"/>
      <c r="Z293" s="94"/>
      <c r="AA293" s="93">
        <v>2777</v>
      </c>
      <c r="AB293" s="93"/>
      <c r="AC293" s="93"/>
      <c r="AD293" s="93"/>
      <c r="AE293" s="93"/>
      <c r="AF293" s="93"/>
      <c r="AG293" s="93"/>
      <c r="AH293" s="93"/>
      <c r="AI293" s="93"/>
      <c r="AJ293" s="93"/>
      <c r="AK293" s="94">
        <v>8.6724337153742906E-2</v>
      </c>
      <c r="AL293" s="94"/>
      <c r="AM293" s="94"/>
      <c r="AN293" s="94"/>
      <c r="AO293" s="94"/>
      <c r="AP293" s="94"/>
      <c r="AQ293" s="94"/>
      <c r="AR293" s="94"/>
      <c r="AS293" s="94"/>
      <c r="AT293" s="94"/>
    </row>
    <row r="294" spans="2:47" s="1" customFormat="1" ht="10.65" customHeight="1" x14ac:dyDescent="0.15">
      <c r="B294" s="91" t="s">
        <v>1106</v>
      </c>
      <c r="C294" s="91"/>
      <c r="D294" s="104">
        <v>109017842.83</v>
      </c>
      <c r="E294" s="104"/>
      <c r="F294" s="104"/>
      <c r="G294" s="104"/>
      <c r="H294" s="104"/>
      <c r="I294" s="104"/>
      <c r="J294" s="104"/>
      <c r="K294" s="104"/>
      <c r="L294" s="104"/>
      <c r="M294" s="104"/>
      <c r="N294" s="104"/>
      <c r="O294" s="104"/>
      <c r="P294" s="94">
        <v>4.7152683504104599E-2</v>
      </c>
      <c r="Q294" s="94"/>
      <c r="R294" s="94"/>
      <c r="S294" s="94"/>
      <c r="T294" s="94"/>
      <c r="U294" s="94"/>
      <c r="V294" s="94"/>
      <c r="W294" s="94"/>
      <c r="X294" s="94"/>
      <c r="Y294" s="94"/>
      <c r="Z294" s="94"/>
      <c r="AA294" s="93">
        <v>2995</v>
      </c>
      <c r="AB294" s="93"/>
      <c r="AC294" s="93"/>
      <c r="AD294" s="93"/>
      <c r="AE294" s="93"/>
      <c r="AF294" s="93"/>
      <c r="AG294" s="93"/>
      <c r="AH294" s="93"/>
      <c r="AI294" s="93"/>
      <c r="AJ294" s="93"/>
      <c r="AK294" s="94">
        <v>9.3532369382592698E-2</v>
      </c>
      <c r="AL294" s="94"/>
      <c r="AM294" s="94"/>
      <c r="AN294" s="94"/>
      <c r="AO294" s="94"/>
      <c r="AP294" s="94"/>
      <c r="AQ294" s="94"/>
      <c r="AR294" s="94"/>
      <c r="AS294" s="94"/>
      <c r="AT294" s="94"/>
    </row>
    <row r="295" spans="2:47" s="1" customFormat="1" ht="10.65" customHeight="1" x14ac:dyDescent="0.15">
      <c r="B295" s="91" t="s">
        <v>1107</v>
      </c>
      <c r="C295" s="91"/>
      <c r="D295" s="104">
        <v>103766183.84999999</v>
      </c>
      <c r="E295" s="104"/>
      <c r="F295" s="104"/>
      <c r="G295" s="104"/>
      <c r="H295" s="104"/>
      <c r="I295" s="104"/>
      <c r="J295" s="104"/>
      <c r="K295" s="104"/>
      <c r="L295" s="104"/>
      <c r="M295" s="104"/>
      <c r="N295" s="104"/>
      <c r="O295" s="104"/>
      <c r="P295" s="94">
        <v>4.4881222178809702E-2</v>
      </c>
      <c r="Q295" s="94"/>
      <c r="R295" s="94"/>
      <c r="S295" s="94"/>
      <c r="T295" s="94"/>
      <c r="U295" s="94"/>
      <c r="V295" s="94"/>
      <c r="W295" s="94"/>
      <c r="X295" s="94"/>
      <c r="Y295" s="94"/>
      <c r="Z295" s="94"/>
      <c r="AA295" s="93">
        <v>2119</v>
      </c>
      <c r="AB295" s="93"/>
      <c r="AC295" s="93"/>
      <c r="AD295" s="93"/>
      <c r="AE295" s="93"/>
      <c r="AF295" s="93"/>
      <c r="AG295" s="93"/>
      <c r="AH295" s="93"/>
      <c r="AI295" s="93"/>
      <c r="AJ295" s="93"/>
      <c r="AK295" s="94">
        <v>6.6175322444645704E-2</v>
      </c>
      <c r="AL295" s="94"/>
      <c r="AM295" s="94"/>
      <c r="AN295" s="94"/>
      <c r="AO295" s="94"/>
      <c r="AP295" s="94"/>
      <c r="AQ295" s="94"/>
      <c r="AR295" s="94"/>
      <c r="AS295" s="94"/>
      <c r="AT295" s="94"/>
    </row>
    <row r="296" spans="2:47" s="1" customFormat="1" ht="10.65" customHeight="1" x14ac:dyDescent="0.15">
      <c r="B296" s="91" t="s">
        <v>1108</v>
      </c>
      <c r="C296" s="91"/>
      <c r="D296" s="104">
        <v>172374098.22999999</v>
      </c>
      <c r="E296" s="104"/>
      <c r="F296" s="104"/>
      <c r="G296" s="104"/>
      <c r="H296" s="104"/>
      <c r="I296" s="104"/>
      <c r="J296" s="104"/>
      <c r="K296" s="104"/>
      <c r="L296" s="104"/>
      <c r="M296" s="104"/>
      <c r="N296" s="104"/>
      <c r="O296" s="104"/>
      <c r="P296" s="94">
        <v>7.4555697371659402E-2</v>
      </c>
      <c r="Q296" s="94"/>
      <c r="R296" s="94"/>
      <c r="S296" s="94"/>
      <c r="T296" s="94"/>
      <c r="U296" s="94"/>
      <c r="V296" s="94"/>
      <c r="W296" s="94"/>
      <c r="X296" s="94"/>
      <c r="Y296" s="94"/>
      <c r="Z296" s="94"/>
      <c r="AA296" s="93">
        <v>3018</v>
      </c>
      <c r="AB296" s="93"/>
      <c r="AC296" s="93"/>
      <c r="AD296" s="93"/>
      <c r="AE296" s="93"/>
      <c r="AF296" s="93"/>
      <c r="AG296" s="93"/>
      <c r="AH296" s="93"/>
      <c r="AI296" s="93"/>
      <c r="AJ296" s="93"/>
      <c r="AK296" s="94">
        <v>9.4250648012242005E-2</v>
      </c>
      <c r="AL296" s="94"/>
      <c r="AM296" s="94"/>
      <c r="AN296" s="94"/>
      <c r="AO296" s="94"/>
      <c r="AP296" s="94"/>
      <c r="AQ296" s="94"/>
      <c r="AR296" s="94"/>
      <c r="AS296" s="94"/>
      <c r="AT296" s="94"/>
    </row>
    <row r="297" spans="2:47" s="1" customFormat="1" ht="10.65" customHeight="1" x14ac:dyDescent="0.15">
      <c r="B297" s="91" t="s">
        <v>1109</v>
      </c>
      <c r="C297" s="91"/>
      <c r="D297" s="104">
        <v>193360504.00999999</v>
      </c>
      <c r="E297" s="104"/>
      <c r="F297" s="104"/>
      <c r="G297" s="104"/>
      <c r="H297" s="104"/>
      <c r="I297" s="104"/>
      <c r="J297" s="104"/>
      <c r="K297" s="104"/>
      <c r="L297" s="104"/>
      <c r="M297" s="104"/>
      <c r="N297" s="104"/>
      <c r="O297" s="104"/>
      <c r="P297" s="94">
        <v>8.3632792679591395E-2</v>
      </c>
      <c r="Q297" s="94"/>
      <c r="R297" s="94"/>
      <c r="S297" s="94"/>
      <c r="T297" s="94"/>
      <c r="U297" s="94"/>
      <c r="V297" s="94"/>
      <c r="W297" s="94"/>
      <c r="X297" s="94"/>
      <c r="Y297" s="94"/>
      <c r="Z297" s="94"/>
      <c r="AA297" s="93">
        <v>2829</v>
      </c>
      <c r="AB297" s="93"/>
      <c r="AC297" s="93"/>
      <c r="AD297" s="93"/>
      <c r="AE297" s="93"/>
      <c r="AF297" s="93"/>
      <c r="AG297" s="93"/>
      <c r="AH297" s="93"/>
      <c r="AI297" s="93"/>
      <c r="AJ297" s="93"/>
      <c r="AK297" s="94">
        <v>8.8348271446862997E-2</v>
      </c>
      <c r="AL297" s="94"/>
      <c r="AM297" s="94"/>
      <c r="AN297" s="94"/>
      <c r="AO297" s="94"/>
      <c r="AP297" s="94"/>
      <c r="AQ297" s="94"/>
      <c r="AR297" s="94"/>
      <c r="AS297" s="94"/>
      <c r="AT297" s="94"/>
    </row>
    <row r="298" spans="2:47" s="1" customFormat="1" ht="10.65" customHeight="1" x14ac:dyDescent="0.15">
      <c r="B298" s="91" t="s">
        <v>1110</v>
      </c>
      <c r="C298" s="91"/>
      <c r="D298" s="104">
        <v>170997414.59</v>
      </c>
      <c r="E298" s="104"/>
      <c r="F298" s="104"/>
      <c r="G298" s="104"/>
      <c r="H298" s="104"/>
      <c r="I298" s="104"/>
      <c r="J298" s="104"/>
      <c r="K298" s="104"/>
      <c r="L298" s="104"/>
      <c r="M298" s="104"/>
      <c r="N298" s="104"/>
      <c r="O298" s="104"/>
      <c r="P298" s="94">
        <v>7.3960250550505494E-2</v>
      </c>
      <c r="Q298" s="94"/>
      <c r="R298" s="94"/>
      <c r="S298" s="94"/>
      <c r="T298" s="94"/>
      <c r="U298" s="94"/>
      <c r="V298" s="94"/>
      <c r="W298" s="94"/>
      <c r="X298" s="94"/>
      <c r="Y298" s="94"/>
      <c r="Z298" s="94"/>
      <c r="AA298" s="93">
        <v>2155</v>
      </c>
      <c r="AB298" s="93"/>
      <c r="AC298" s="93"/>
      <c r="AD298" s="93"/>
      <c r="AE298" s="93"/>
      <c r="AF298" s="93"/>
      <c r="AG298" s="93"/>
      <c r="AH298" s="93"/>
      <c r="AI298" s="93"/>
      <c r="AJ298" s="93"/>
      <c r="AK298" s="94">
        <v>6.7299584647575003E-2</v>
      </c>
      <c r="AL298" s="94"/>
      <c r="AM298" s="94"/>
      <c r="AN298" s="94"/>
      <c r="AO298" s="94"/>
      <c r="AP298" s="94"/>
      <c r="AQ298" s="94"/>
      <c r="AR298" s="94"/>
      <c r="AS298" s="94"/>
      <c r="AT298" s="94"/>
    </row>
    <row r="299" spans="2:47" s="1" customFormat="1" ht="10.65" customHeight="1" x14ac:dyDescent="0.15">
      <c r="B299" s="91" t="s">
        <v>1111</v>
      </c>
      <c r="C299" s="91"/>
      <c r="D299" s="104">
        <v>278909676.44</v>
      </c>
      <c r="E299" s="104"/>
      <c r="F299" s="104"/>
      <c r="G299" s="104"/>
      <c r="H299" s="104"/>
      <c r="I299" s="104"/>
      <c r="J299" s="104"/>
      <c r="K299" s="104"/>
      <c r="L299" s="104"/>
      <c r="M299" s="104"/>
      <c r="N299" s="104"/>
      <c r="O299" s="104"/>
      <c r="P299" s="94">
        <v>0.120634745267483</v>
      </c>
      <c r="Q299" s="94"/>
      <c r="R299" s="94"/>
      <c r="S299" s="94"/>
      <c r="T299" s="94"/>
      <c r="U299" s="94"/>
      <c r="V299" s="94"/>
      <c r="W299" s="94"/>
      <c r="X299" s="94"/>
      <c r="Y299" s="94"/>
      <c r="Z299" s="94"/>
      <c r="AA299" s="93">
        <v>3279</v>
      </c>
      <c r="AB299" s="93"/>
      <c r="AC299" s="93"/>
      <c r="AD299" s="93"/>
      <c r="AE299" s="93"/>
      <c r="AF299" s="93"/>
      <c r="AG299" s="93"/>
      <c r="AH299" s="93"/>
      <c r="AI299" s="93"/>
      <c r="AJ299" s="93"/>
      <c r="AK299" s="94">
        <v>0.10240154898348</v>
      </c>
      <c r="AL299" s="94"/>
      <c r="AM299" s="94"/>
      <c r="AN299" s="94"/>
      <c r="AO299" s="94"/>
      <c r="AP299" s="94"/>
      <c r="AQ299" s="94"/>
      <c r="AR299" s="94"/>
      <c r="AS299" s="94"/>
      <c r="AT299" s="94"/>
    </row>
    <row r="300" spans="2:47" s="1" customFormat="1" ht="10.65" customHeight="1" x14ac:dyDescent="0.15">
      <c r="B300" s="91" t="s">
        <v>1112</v>
      </c>
      <c r="C300" s="91"/>
      <c r="D300" s="104">
        <v>220074464.06999999</v>
      </c>
      <c r="E300" s="104"/>
      <c r="F300" s="104"/>
      <c r="G300" s="104"/>
      <c r="H300" s="104"/>
      <c r="I300" s="104"/>
      <c r="J300" s="104"/>
      <c r="K300" s="104"/>
      <c r="L300" s="104"/>
      <c r="M300" s="104"/>
      <c r="N300" s="104"/>
      <c r="O300" s="104"/>
      <c r="P300" s="94">
        <v>9.5187184796987304E-2</v>
      </c>
      <c r="Q300" s="94"/>
      <c r="R300" s="94"/>
      <c r="S300" s="94"/>
      <c r="T300" s="94"/>
      <c r="U300" s="94"/>
      <c r="V300" s="94"/>
      <c r="W300" s="94"/>
      <c r="X300" s="94"/>
      <c r="Y300" s="94"/>
      <c r="Z300" s="94"/>
      <c r="AA300" s="93">
        <v>2233</v>
      </c>
      <c r="AB300" s="93"/>
      <c r="AC300" s="93"/>
      <c r="AD300" s="93"/>
      <c r="AE300" s="93"/>
      <c r="AF300" s="93"/>
      <c r="AG300" s="93"/>
      <c r="AH300" s="93"/>
      <c r="AI300" s="93"/>
      <c r="AJ300" s="93"/>
      <c r="AK300" s="94">
        <v>6.9735486087255202E-2</v>
      </c>
      <c r="AL300" s="94"/>
      <c r="AM300" s="94"/>
      <c r="AN300" s="94"/>
      <c r="AO300" s="94"/>
      <c r="AP300" s="94"/>
      <c r="AQ300" s="94"/>
      <c r="AR300" s="94"/>
      <c r="AS300" s="94"/>
      <c r="AT300" s="94"/>
    </row>
    <row r="301" spans="2:47" s="1" customFormat="1" ht="10.65" customHeight="1" x14ac:dyDescent="0.15">
      <c r="B301" s="91" t="s">
        <v>1113</v>
      </c>
      <c r="C301" s="91"/>
      <c r="D301" s="104">
        <v>179993680.84999999</v>
      </c>
      <c r="E301" s="104"/>
      <c r="F301" s="104"/>
      <c r="G301" s="104"/>
      <c r="H301" s="104"/>
      <c r="I301" s="104"/>
      <c r="J301" s="104"/>
      <c r="K301" s="104"/>
      <c r="L301" s="104"/>
      <c r="M301" s="104"/>
      <c r="N301" s="104"/>
      <c r="O301" s="104"/>
      <c r="P301" s="94">
        <v>7.7851339244472101E-2</v>
      </c>
      <c r="Q301" s="94"/>
      <c r="R301" s="94"/>
      <c r="S301" s="94"/>
      <c r="T301" s="94"/>
      <c r="U301" s="94"/>
      <c r="V301" s="94"/>
      <c r="W301" s="94"/>
      <c r="X301" s="94"/>
      <c r="Y301" s="94"/>
      <c r="Z301" s="94"/>
      <c r="AA301" s="93">
        <v>1668</v>
      </c>
      <c r="AB301" s="93"/>
      <c r="AC301" s="93"/>
      <c r="AD301" s="93"/>
      <c r="AE301" s="93"/>
      <c r="AF301" s="93"/>
      <c r="AG301" s="93"/>
      <c r="AH301" s="93"/>
      <c r="AI301" s="93"/>
      <c r="AJ301" s="93"/>
      <c r="AK301" s="94">
        <v>5.2090815402392202E-2</v>
      </c>
      <c r="AL301" s="94"/>
      <c r="AM301" s="94"/>
      <c r="AN301" s="94"/>
      <c r="AO301" s="94"/>
      <c r="AP301" s="94"/>
      <c r="AQ301" s="94"/>
      <c r="AR301" s="94"/>
      <c r="AS301" s="94"/>
      <c r="AT301" s="94"/>
    </row>
    <row r="302" spans="2:47" s="1" customFormat="1" ht="10.65" customHeight="1" x14ac:dyDescent="0.15">
      <c r="B302" s="91" t="s">
        <v>1114</v>
      </c>
      <c r="C302" s="91"/>
      <c r="D302" s="104">
        <v>295408890.55000001</v>
      </c>
      <c r="E302" s="104"/>
      <c r="F302" s="104"/>
      <c r="G302" s="104"/>
      <c r="H302" s="104"/>
      <c r="I302" s="104"/>
      <c r="J302" s="104"/>
      <c r="K302" s="104"/>
      <c r="L302" s="104"/>
      <c r="M302" s="104"/>
      <c r="N302" s="104"/>
      <c r="O302" s="104"/>
      <c r="P302" s="94">
        <v>0.12777102865742701</v>
      </c>
      <c r="Q302" s="94"/>
      <c r="R302" s="94"/>
      <c r="S302" s="94"/>
      <c r="T302" s="94"/>
      <c r="U302" s="94"/>
      <c r="V302" s="94"/>
      <c r="W302" s="94"/>
      <c r="X302" s="94"/>
      <c r="Y302" s="94"/>
      <c r="Z302" s="94"/>
      <c r="AA302" s="93">
        <v>2204</v>
      </c>
      <c r="AB302" s="93"/>
      <c r="AC302" s="93"/>
      <c r="AD302" s="93"/>
      <c r="AE302" s="93"/>
      <c r="AF302" s="93"/>
      <c r="AG302" s="93"/>
      <c r="AH302" s="93"/>
      <c r="AI302" s="93"/>
      <c r="AJ302" s="93"/>
      <c r="AK302" s="94">
        <v>6.8829830423784405E-2</v>
      </c>
      <c r="AL302" s="94"/>
      <c r="AM302" s="94"/>
      <c r="AN302" s="94"/>
      <c r="AO302" s="94"/>
      <c r="AP302" s="94"/>
      <c r="AQ302" s="94"/>
      <c r="AR302" s="94"/>
      <c r="AS302" s="94"/>
      <c r="AT302" s="94"/>
    </row>
    <row r="303" spans="2:47" s="1" customFormat="1" ht="10.65" customHeight="1" x14ac:dyDescent="0.15">
      <c r="B303" s="91" t="s">
        <v>1115</v>
      </c>
      <c r="C303" s="91"/>
      <c r="D303" s="104">
        <v>120912883.28</v>
      </c>
      <c r="E303" s="104"/>
      <c r="F303" s="104"/>
      <c r="G303" s="104"/>
      <c r="H303" s="104"/>
      <c r="I303" s="104"/>
      <c r="J303" s="104"/>
      <c r="K303" s="104"/>
      <c r="L303" s="104"/>
      <c r="M303" s="104"/>
      <c r="N303" s="104"/>
      <c r="O303" s="104"/>
      <c r="P303" s="94">
        <v>5.2297557618720902E-2</v>
      </c>
      <c r="Q303" s="94"/>
      <c r="R303" s="94"/>
      <c r="S303" s="94"/>
      <c r="T303" s="94"/>
      <c r="U303" s="94"/>
      <c r="V303" s="94"/>
      <c r="W303" s="94"/>
      <c r="X303" s="94"/>
      <c r="Y303" s="94"/>
      <c r="Z303" s="94"/>
      <c r="AA303" s="93">
        <v>833</v>
      </c>
      <c r="AB303" s="93"/>
      <c r="AC303" s="93"/>
      <c r="AD303" s="93"/>
      <c r="AE303" s="93"/>
      <c r="AF303" s="93"/>
      <c r="AG303" s="93"/>
      <c r="AH303" s="93"/>
      <c r="AI303" s="93"/>
      <c r="AJ303" s="93"/>
      <c r="AK303" s="94">
        <v>2.60141781955592E-2</v>
      </c>
      <c r="AL303" s="94"/>
      <c r="AM303" s="94"/>
      <c r="AN303" s="94"/>
      <c r="AO303" s="94"/>
      <c r="AP303" s="94"/>
      <c r="AQ303" s="94"/>
      <c r="AR303" s="94"/>
      <c r="AS303" s="94"/>
      <c r="AT303" s="94"/>
    </row>
    <row r="304" spans="2:47" s="1" customFormat="1" ht="10.65" customHeight="1" x14ac:dyDescent="0.15">
      <c r="B304" s="91" t="s">
        <v>1116</v>
      </c>
      <c r="C304" s="91"/>
      <c r="D304" s="104">
        <v>224125821.93000001</v>
      </c>
      <c r="E304" s="104"/>
      <c r="F304" s="104"/>
      <c r="G304" s="104"/>
      <c r="H304" s="104"/>
      <c r="I304" s="104"/>
      <c r="J304" s="104"/>
      <c r="K304" s="104"/>
      <c r="L304" s="104"/>
      <c r="M304" s="104"/>
      <c r="N304" s="104"/>
      <c r="O304" s="104"/>
      <c r="P304" s="94">
        <v>9.6939488731604101E-2</v>
      </c>
      <c r="Q304" s="94"/>
      <c r="R304" s="94"/>
      <c r="S304" s="94"/>
      <c r="T304" s="94"/>
      <c r="U304" s="94"/>
      <c r="V304" s="94"/>
      <c r="W304" s="94"/>
      <c r="X304" s="94"/>
      <c r="Y304" s="94"/>
      <c r="Z304" s="94"/>
      <c r="AA304" s="93">
        <v>1274</v>
      </c>
      <c r="AB304" s="93"/>
      <c r="AC304" s="93"/>
      <c r="AD304" s="93"/>
      <c r="AE304" s="93"/>
      <c r="AF304" s="93"/>
      <c r="AG304" s="93"/>
      <c r="AH304" s="93"/>
      <c r="AI304" s="93"/>
      <c r="AJ304" s="93"/>
      <c r="AK304" s="94">
        <v>3.97863901814434E-2</v>
      </c>
      <c r="AL304" s="94"/>
      <c r="AM304" s="94"/>
      <c r="AN304" s="94"/>
      <c r="AO304" s="94"/>
      <c r="AP304" s="94"/>
      <c r="AQ304" s="94"/>
      <c r="AR304" s="94"/>
      <c r="AS304" s="94"/>
      <c r="AT304" s="94"/>
    </row>
    <row r="305" spans="2:47" s="1" customFormat="1" ht="10.65" customHeight="1" x14ac:dyDescent="0.15">
      <c r="B305" s="91" t="s">
        <v>1117</v>
      </c>
      <c r="C305" s="91"/>
      <c r="D305" s="104">
        <v>92538166.969999999</v>
      </c>
      <c r="E305" s="104"/>
      <c r="F305" s="104"/>
      <c r="G305" s="104"/>
      <c r="H305" s="104"/>
      <c r="I305" s="104"/>
      <c r="J305" s="104"/>
      <c r="K305" s="104"/>
      <c r="L305" s="104"/>
      <c r="M305" s="104"/>
      <c r="N305" s="104"/>
      <c r="O305" s="104"/>
      <c r="P305" s="94">
        <v>4.0024850849329503E-2</v>
      </c>
      <c r="Q305" s="94"/>
      <c r="R305" s="94"/>
      <c r="S305" s="94"/>
      <c r="T305" s="94"/>
      <c r="U305" s="94"/>
      <c r="V305" s="94"/>
      <c r="W305" s="94"/>
      <c r="X305" s="94"/>
      <c r="Y305" s="94"/>
      <c r="Z305" s="94"/>
      <c r="AA305" s="93">
        <v>540</v>
      </c>
      <c r="AB305" s="93"/>
      <c r="AC305" s="93"/>
      <c r="AD305" s="93"/>
      <c r="AE305" s="93"/>
      <c r="AF305" s="93"/>
      <c r="AG305" s="93"/>
      <c r="AH305" s="93"/>
      <c r="AI305" s="93"/>
      <c r="AJ305" s="93"/>
      <c r="AK305" s="94">
        <v>1.6863933043939901E-2</v>
      </c>
      <c r="AL305" s="94"/>
      <c r="AM305" s="94"/>
      <c r="AN305" s="94"/>
      <c r="AO305" s="94"/>
      <c r="AP305" s="94"/>
      <c r="AQ305" s="94"/>
      <c r="AR305" s="94"/>
      <c r="AS305" s="94"/>
      <c r="AT305" s="94"/>
    </row>
    <row r="306" spans="2:47" s="1" customFormat="1" ht="10.65" customHeight="1" x14ac:dyDescent="0.15">
      <c r="B306" s="91" t="s">
        <v>1118</v>
      </c>
      <c r="C306" s="91"/>
      <c r="D306" s="104">
        <v>23351818.620000001</v>
      </c>
      <c r="E306" s="104"/>
      <c r="F306" s="104"/>
      <c r="G306" s="104"/>
      <c r="H306" s="104"/>
      <c r="I306" s="104"/>
      <c r="J306" s="104"/>
      <c r="K306" s="104"/>
      <c r="L306" s="104"/>
      <c r="M306" s="104"/>
      <c r="N306" s="104"/>
      <c r="O306" s="104"/>
      <c r="P306" s="94">
        <v>1.01001898776437E-2</v>
      </c>
      <c r="Q306" s="94"/>
      <c r="R306" s="94"/>
      <c r="S306" s="94"/>
      <c r="T306" s="94"/>
      <c r="U306" s="94"/>
      <c r="V306" s="94"/>
      <c r="W306" s="94"/>
      <c r="X306" s="94"/>
      <c r="Y306" s="94"/>
      <c r="Z306" s="94"/>
      <c r="AA306" s="93">
        <v>160</v>
      </c>
      <c r="AB306" s="93"/>
      <c r="AC306" s="93"/>
      <c r="AD306" s="93"/>
      <c r="AE306" s="93"/>
      <c r="AF306" s="93"/>
      <c r="AG306" s="93"/>
      <c r="AH306" s="93"/>
      <c r="AI306" s="93"/>
      <c r="AJ306" s="93"/>
      <c r="AK306" s="94">
        <v>4.9967209019081199E-3</v>
      </c>
      <c r="AL306" s="94"/>
      <c r="AM306" s="94"/>
      <c r="AN306" s="94"/>
      <c r="AO306" s="94"/>
      <c r="AP306" s="94"/>
      <c r="AQ306" s="94"/>
      <c r="AR306" s="94"/>
      <c r="AS306" s="94"/>
      <c r="AT306" s="94"/>
    </row>
    <row r="307" spans="2:47" s="1" customFormat="1" ht="10.65" customHeight="1" x14ac:dyDescent="0.15">
      <c r="B307" s="91" t="s">
        <v>1119</v>
      </c>
      <c r="C307" s="91"/>
      <c r="D307" s="104">
        <v>12184675.460000001</v>
      </c>
      <c r="E307" s="104"/>
      <c r="F307" s="104"/>
      <c r="G307" s="104"/>
      <c r="H307" s="104"/>
      <c r="I307" s="104"/>
      <c r="J307" s="104"/>
      <c r="K307" s="104"/>
      <c r="L307" s="104"/>
      <c r="M307" s="104"/>
      <c r="N307" s="104"/>
      <c r="O307" s="104"/>
      <c r="P307" s="94">
        <v>5.2701478093043503E-3</v>
      </c>
      <c r="Q307" s="94"/>
      <c r="R307" s="94"/>
      <c r="S307" s="94"/>
      <c r="T307" s="94"/>
      <c r="U307" s="94"/>
      <c r="V307" s="94"/>
      <c r="W307" s="94"/>
      <c r="X307" s="94"/>
      <c r="Y307" s="94"/>
      <c r="Z307" s="94"/>
      <c r="AA307" s="93">
        <v>65</v>
      </c>
      <c r="AB307" s="93"/>
      <c r="AC307" s="93"/>
      <c r="AD307" s="93"/>
      <c r="AE307" s="93"/>
      <c r="AF307" s="93"/>
      <c r="AG307" s="93"/>
      <c r="AH307" s="93"/>
      <c r="AI307" s="93"/>
      <c r="AJ307" s="93"/>
      <c r="AK307" s="94">
        <v>2.0299178664001699E-3</v>
      </c>
      <c r="AL307" s="94"/>
      <c r="AM307" s="94"/>
      <c r="AN307" s="94"/>
      <c r="AO307" s="94"/>
      <c r="AP307" s="94"/>
      <c r="AQ307" s="94"/>
      <c r="AR307" s="94"/>
      <c r="AS307" s="94"/>
      <c r="AT307" s="94"/>
    </row>
    <row r="308" spans="2:47" s="1" customFormat="1" ht="10.65" customHeight="1" x14ac:dyDescent="0.15">
      <c r="B308" s="91" t="s">
        <v>1120</v>
      </c>
      <c r="C308" s="91"/>
      <c r="D308" s="104">
        <v>3643248.2</v>
      </c>
      <c r="E308" s="104"/>
      <c r="F308" s="104"/>
      <c r="G308" s="104"/>
      <c r="H308" s="104"/>
      <c r="I308" s="104"/>
      <c r="J308" s="104"/>
      <c r="K308" s="104"/>
      <c r="L308" s="104"/>
      <c r="M308" s="104"/>
      <c r="N308" s="104"/>
      <c r="O308" s="104"/>
      <c r="P308" s="94">
        <v>1.5757872733675601E-3</v>
      </c>
      <c r="Q308" s="94"/>
      <c r="R308" s="94"/>
      <c r="S308" s="94"/>
      <c r="T308" s="94"/>
      <c r="U308" s="94"/>
      <c r="V308" s="94"/>
      <c r="W308" s="94"/>
      <c r="X308" s="94"/>
      <c r="Y308" s="94"/>
      <c r="Z308" s="94"/>
      <c r="AA308" s="93">
        <v>15</v>
      </c>
      <c r="AB308" s="93"/>
      <c r="AC308" s="93"/>
      <c r="AD308" s="93"/>
      <c r="AE308" s="93"/>
      <c r="AF308" s="93"/>
      <c r="AG308" s="93"/>
      <c r="AH308" s="93"/>
      <c r="AI308" s="93"/>
      <c r="AJ308" s="93"/>
      <c r="AK308" s="94">
        <v>4.6844258455388702E-4</v>
      </c>
      <c r="AL308" s="94"/>
      <c r="AM308" s="94"/>
      <c r="AN308" s="94"/>
      <c r="AO308" s="94"/>
      <c r="AP308" s="94"/>
      <c r="AQ308" s="94"/>
      <c r="AR308" s="94"/>
      <c r="AS308" s="94"/>
      <c r="AT308" s="94"/>
    </row>
    <row r="309" spans="2:47" s="1" customFormat="1" ht="10.65" customHeight="1" x14ac:dyDescent="0.15">
      <c r="B309" s="91" t="s">
        <v>1121</v>
      </c>
      <c r="C309" s="91"/>
      <c r="D309" s="104">
        <v>1084042.3700000001</v>
      </c>
      <c r="E309" s="104"/>
      <c r="F309" s="104"/>
      <c r="G309" s="104"/>
      <c r="H309" s="104"/>
      <c r="I309" s="104"/>
      <c r="J309" s="104"/>
      <c r="K309" s="104"/>
      <c r="L309" s="104"/>
      <c r="M309" s="104"/>
      <c r="N309" s="104"/>
      <c r="O309" s="104"/>
      <c r="P309" s="94">
        <v>4.6887285100071001E-4</v>
      </c>
      <c r="Q309" s="94"/>
      <c r="R309" s="94"/>
      <c r="S309" s="94"/>
      <c r="T309" s="94"/>
      <c r="U309" s="94"/>
      <c r="V309" s="94"/>
      <c r="W309" s="94"/>
      <c r="X309" s="94"/>
      <c r="Y309" s="94"/>
      <c r="Z309" s="94"/>
      <c r="AA309" s="93">
        <v>4</v>
      </c>
      <c r="AB309" s="93"/>
      <c r="AC309" s="93"/>
      <c r="AD309" s="93"/>
      <c r="AE309" s="93"/>
      <c r="AF309" s="93"/>
      <c r="AG309" s="93"/>
      <c r="AH309" s="93"/>
      <c r="AI309" s="93"/>
      <c r="AJ309" s="93"/>
      <c r="AK309" s="94">
        <v>1.24918022547703E-4</v>
      </c>
      <c r="AL309" s="94"/>
      <c r="AM309" s="94"/>
      <c r="AN309" s="94"/>
      <c r="AO309" s="94"/>
      <c r="AP309" s="94"/>
      <c r="AQ309" s="94"/>
      <c r="AR309" s="94"/>
      <c r="AS309" s="94"/>
      <c r="AT309" s="94"/>
    </row>
    <row r="310" spans="2:47" s="1" customFormat="1" ht="9.6" customHeight="1" x14ac:dyDescent="0.15">
      <c r="B310" s="100"/>
      <c r="C310" s="100"/>
      <c r="D310" s="105">
        <v>2312017784.1100001</v>
      </c>
      <c r="E310" s="105"/>
      <c r="F310" s="105"/>
      <c r="G310" s="105"/>
      <c r="H310" s="105"/>
      <c r="I310" s="105"/>
      <c r="J310" s="105"/>
      <c r="K310" s="105"/>
      <c r="L310" s="105"/>
      <c r="M310" s="105"/>
      <c r="N310" s="105"/>
      <c r="O310" s="105"/>
      <c r="P310" s="96">
        <v>1</v>
      </c>
      <c r="Q310" s="96"/>
      <c r="R310" s="96"/>
      <c r="S310" s="96"/>
      <c r="T310" s="96"/>
      <c r="U310" s="96"/>
      <c r="V310" s="96"/>
      <c r="W310" s="96"/>
      <c r="X310" s="96"/>
      <c r="Y310" s="96"/>
      <c r="Z310" s="96"/>
      <c r="AA310" s="95">
        <v>32021</v>
      </c>
      <c r="AB310" s="95"/>
      <c r="AC310" s="95"/>
      <c r="AD310" s="95"/>
      <c r="AE310" s="95"/>
      <c r="AF310" s="95"/>
      <c r="AG310" s="95"/>
      <c r="AH310" s="95"/>
      <c r="AI310" s="95"/>
      <c r="AJ310" s="95"/>
      <c r="AK310" s="96">
        <v>1</v>
      </c>
      <c r="AL310" s="96"/>
      <c r="AM310" s="96"/>
      <c r="AN310" s="96"/>
      <c r="AO310" s="96"/>
      <c r="AP310" s="96"/>
      <c r="AQ310" s="96"/>
      <c r="AR310" s="96"/>
      <c r="AS310" s="96"/>
      <c r="AT310" s="96"/>
    </row>
    <row r="311" spans="2:47" s="1" customFormat="1" ht="9" customHeight="1" x14ac:dyDescent="0.15"/>
    <row r="312" spans="2:47" s="1" customFormat="1" ht="19.2" customHeight="1" x14ac:dyDescent="0.15">
      <c r="B312" s="83" t="s">
        <v>1230</v>
      </c>
      <c r="C312" s="83"/>
      <c r="D312" s="83"/>
      <c r="E312" s="83"/>
      <c r="F312" s="83"/>
      <c r="G312" s="83"/>
      <c r="H312" s="83"/>
      <c r="I312" s="83"/>
      <c r="J312" s="83"/>
      <c r="K312" s="83"/>
      <c r="L312" s="83"/>
      <c r="M312" s="83"/>
      <c r="N312" s="83"/>
      <c r="O312" s="83"/>
      <c r="P312" s="83"/>
      <c r="Q312" s="83"/>
      <c r="R312" s="83"/>
      <c r="S312" s="83"/>
      <c r="T312" s="83"/>
      <c r="U312" s="83"/>
      <c r="V312" s="83"/>
      <c r="W312" s="83"/>
      <c r="X312" s="83"/>
      <c r="Y312" s="83"/>
      <c r="Z312" s="83"/>
      <c r="AA312" s="83"/>
      <c r="AB312" s="83"/>
      <c r="AC312" s="83"/>
      <c r="AD312" s="83"/>
      <c r="AE312" s="83"/>
      <c r="AF312" s="83"/>
      <c r="AG312" s="83"/>
      <c r="AH312" s="83"/>
      <c r="AI312" s="83"/>
      <c r="AJ312" s="83"/>
      <c r="AK312" s="83"/>
      <c r="AL312" s="83"/>
      <c r="AM312" s="83"/>
      <c r="AN312" s="83"/>
      <c r="AO312" s="83"/>
      <c r="AP312" s="83"/>
      <c r="AQ312" s="83"/>
      <c r="AR312" s="83"/>
      <c r="AS312" s="83"/>
      <c r="AT312" s="83"/>
      <c r="AU312" s="83"/>
    </row>
    <row r="313" spans="2:47" s="1" customFormat="1" ht="7.95" customHeight="1" x14ac:dyDescent="0.15"/>
    <row r="314" spans="2:47" s="1" customFormat="1" ht="12.3" customHeight="1" x14ac:dyDescent="0.15">
      <c r="B314" s="77" t="s">
        <v>1103</v>
      </c>
      <c r="C314" s="77"/>
      <c r="D314" s="77"/>
      <c r="E314" s="77" t="s">
        <v>1100</v>
      </c>
      <c r="F314" s="77"/>
      <c r="G314" s="77"/>
      <c r="H314" s="77"/>
      <c r="I314" s="77"/>
      <c r="J314" s="77"/>
      <c r="K314" s="77"/>
      <c r="L314" s="77"/>
      <c r="M314" s="77"/>
      <c r="N314" s="77"/>
      <c r="O314" s="77"/>
      <c r="P314" s="77"/>
      <c r="Q314" s="77" t="s">
        <v>1101</v>
      </c>
      <c r="R314" s="77"/>
      <c r="S314" s="77"/>
      <c r="T314" s="77"/>
      <c r="U314" s="77"/>
      <c r="V314" s="77"/>
      <c r="W314" s="77"/>
      <c r="X314" s="77"/>
      <c r="Y314" s="77"/>
      <c r="Z314" s="77"/>
      <c r="AA314" s="77"/>
      <c r="AB314" s="77" t="s">
        <v>1102</v>
      </c>
      <c r="AC314" s="77"/>
      <c r="AD314" s="77"/>
      <c r="AE314" s="77"/>
      <c r="AF314" s="77"/>
      <c r="AG314" s="77"/>
      <c r="AH314" s="77"/>
      <c r="AI314" s="77"/>
      <c r="AJ314" s="77"/>
      <c r="AK314" s="77"/>
      <c r="AL314" s="77" t="s">
        <v>1101</v>
      </c>
      <c r="AM314" s="77"/>
      <c r="AN314" s="77"/>
      <c r="AO314" s="77"/>
      <c r="AP314" s="77"/>
      <c r="AQ314" s="77"/>
      <c r="AR314" s="77"/>
      <c r="AS314" s="77"/>
      <c r="AT314" s="77"/>
      <c r="AU314" s="77"/>
    </row>
    <row r="315" spans="2:47" s="1" customFormat="1" ht="10.65" customHeight="1" x14ac:dyDescent="0.15">
      <c r="B315" s="91" t="s">
        <v>1177</v>
      </c>
      <c r="C315" s="91"/>
      <c r="D315" s="91"/>
      <c r="E315" s="104">
        <v>2129705556.51001</v>
      </c>
      <c r="F315" s="104"/>
      <c r="G315" s="104"/>
      <c r="H315" s="104"/>
      <c r="I315" s="104"/>
      <c r="J315" s="104"/>
      <c r="K315" s="104"/>
      <c r="L315" s="104"/>
      <c r="M315" s="104"/>
      <c r="N315" s="104"/>
      <c r="O315" s="104"/>
      <c r="P315" s="104"/>
      <c r="Q315" s="94">
        <v>0.92114583683006601</v>
      </c>
      <c r="R315" s="94"/>
      <c r="S315" s="94"/>
      <c r="T315" s="94"/>
      <c r="U315" s="94"/>
      <c r="V315" s="94"/>
      <c r="W315" s="94"/>
      <c r="X315" s="94"/>
      <c r="Y315" s="94"/>
      <c r="Z315" s="94"/>
      <c r="AA315" s="94"/>
      <c r="AB315" s="93">
        <v>30160</v>
      </c>
      <c r="AC315" s="93"/>
      <c r="AD315" s="93"/>
      <c r="AE315" s="93"/>
      <c r="AF315" s="93"/>
      <c r="AG315" s="93"/>
      <c r="AH315" s="93"/>
      <c r="AI315" s="93"/>
      <c r="AJ315" s="93"/>
      <c r="AK315" s="93"/>
      <c r="AL315" s="94">
        <v>0.94188189000968103</v>
      </c>
      <c r="AM315" s="94"/>
      <c r="AN315" s="94"/>
      <c r="AO315" s="94"/>
      <c r="AP315" s="94"/>
      <c r="AQ315" s="94"/>
      <c r="AR315" s="94"/>
      <c r="AS315" s="94"/>
      <c r="AT315" s="94"/>
      <c r="AU315" s="94"/>
    </row>
    <row r="316" spans="2:47" s="1" customFormat="1" ht="10.65" customHeight="1" x14ac:dyDescent="0.15">
      <c r="B316" s="91" t="s">
        <v>1209</v>
      </c>
      <c r="C316" s="91"/>
      <c r="D316" s="91"/>
      <c r="E316" s="104">
        <v>80829263.139999896</v>
      </c>
      <c r="F316" s="104"/>
      <c r="G316" s="104"/>
      <c r="H316" s="104"/>
      <c r="I316" s="104"/>
      <c r="J316" s="104"/>
      <c r="K316" s="104"/>
      <c r="L316" s="104"/>
      <c r="M316" s="104"/>
      <c r="N316" s="104"/>
      <c r="O316" s="104"/>
      <c r="P316" s="104"/>
      <c r="Q316" s="94">
        <v>3.4960485034121198E-2</v>
      </c>
      <c r="R316" s="94"/>
      <c r="S316" s="94"/>
      <c r="T316" s="94"/>
      <c r="U316" s="94"/>
      <c r="V316" s="94"/>
      <c r="W316" s="94"/>
      <c r="X316" s="94"/>
      <c r="Y316" s="94"/>
      <c r="Z316" s="94"/>
      <c r="AA316" s="94"/>
      <c r="AB316" s="93">
        <v>887</v>
      </c>
      <c r="AC316" s="93"/>
      <c r="AD316" s="93"/>
      <c r="AE316" s="93"/>
      <c r="AF316" s="93"/>
      <c r="AG316" s="93"/>
      <c r="AH316" s="93"/>
      <c r="AI316" s="93"/>
      <c r="AJ316" s="93"/>
      <c r="AK316" s="93"/>
      <c r="AL316" s="94">
        <v>2.7700571499953201E-2</v>
      </c>
      <c r="AM316" s="94"/>
      <c r="AN316" s="94"/>
      <c r="AO316" s="94"/>
      <c r="AP316" s="94"/>
      <c r="AQ316" s="94"/>
      <c r="AR316" s="94"/>
      <c r="AS316" s="94"/>
      <c r="AT316" s="94"/>
      <c r="AU316" s="94"/>
    </row>
    <row r="317" spans="2:47" s="1" customFormat="1" ht="10.65" customHeight="1" x14ac:dyDescent="0.15">
      <c r="B317" s="91" t="s">
        <v>1105</v>
      </c>
      <c r="C317" s="91"/>
      <c r="D317" s="91"/>
      <c r="E317" s="104">
        <v>30923987.539999999</v>
      </c>
      <c r="F317" s="104"/>
      <c r="G317" s="104"/>
      <c r="H317" s="104"/>
      <c r="I317" s="104"/>
      <c r="J317" s="104"/>
      <c r="K317" s="104"/>
      <c r="L317" s="104"/>
      <c r="M317" s="104"/>
      <c r="N317" s="104"/>
      <c r="O317" s="104"/>
      <c r="P317" s="104"/>
      <c r="Q317" s="94">
        <v>1.3375324252492301E-2</v>
      </c>
      <c r="R317" s="94"/>
      <c r="S317" s="94"/>
      <c r="T317" s="94"/>
      <c r="U317" s="94"/>
      <c r="V317" s="94"/>
      <c r="W317" s="94"/>
      <c r="X317" s="94"/>
      <c r="Y317" s="94"/>
      <c r="Z317" s="94"/>
      <c r="AA317" s="94"/>
      <c r="AB317" s="93">
        <v>374</v>
      </c>
      <c r="AC317" s="93"/>
      <c r="AD317" s="93"/>
      <c r="AE317" s="93"/>
      <c r="AF317" s="93"/>
      <c r="AG317" s="93"/>
      <c r="AH317" s="93"/>
      <c r="AI317" s="93"/>
      <c r="AJ317" s="93"/>
      <c r="AK317" s="93"/>
      <c r="AL317" s="94">
        <v>1.1679835108210201E-2</v>
      </c>
      <c r="AM317" s="94"/>
      <c r="AN317" s="94"/>
      <c r="AO317" s="94"/>
      <c r="AP317" s="94"/>
      <c r="AQ317" s="94"/>
      <c r="AR317" s="94"/>
      <c r="AS317" s="94"/>
      <c r="AT317" s="94"/>
      <c r="AU317" s="94"/>
    </row>
    <row r="318" spans="2:47" s="1" customFormat="1" ht="10.65" customHeight="1" x14ac:dyDescent="0.15">
      <c r="B318" s="91" t="s">
        <v>1106</v>
      </c>
      <c r="C318" s="91"/>
      <c r="D318" s="91"/>
      <c r="E318" s="104">
        <v>36960004.490000002</v>
      </c>
      <c r="F318" s="104"/>
      <c r="G318" s="104"/>
      <c r="H318" s="104"/>
      <c r="I318" s="104"/>
      <c r="J318" s="104"/>
      <c r="K318" s="104"/>
      <c r="L318" s="104"/>
      <c r="M318" s="104"/>
      <c r="N318" s="104"/>
      <c r="O318" s="104"/>
      <c r="P318" s="104"/>
      <c r="Q318" s="94">
        <v>1.59860381455619E-2</v>
      </c>
      <c r="R318" s="94"/>
      <c r="S318" s="94"/>
      <c r="T318" s="94"/>
      <c r="U318" s="94"/>
      <c r="V318" s="94"/>
      <c r="W318" s="94"/>
      <c r="X318" s="94"/>
      <c r="Y318" s="94"/>
      <c r="Z318" s="94"/>
      <c r="AA318" s="94"/>
      <c r="AB318" s="93">
        <v>271</v>
      </c>
      <c r="AC318" s="93"/>
      <c r="AD318" s="93"/>
      <c r="AE318" s="93"/>
      <c r="AF318" s="93"/>
      <c r="AG318" s="93"/>
      <c r="AH318" s="93"/>
      <c r="AI318" s="93"/>
      <c r="AJ318" s="93"/>
      <c r="AK318" s="93"/>
      <c r="AL318" s="94">
        <v>8.4631960276068795E-3</v>
      </c>
      <c r="AM318" s="94"/>
      <c r="AN318" s="94"/>
      <c r="AO318" s="94"/>
      <c r="AP318" s="94"/>
      <c r="AQ318" s="94"/>
      <c r="AR318" s="94"/>
      <c r="AS318" s="94"/>
      <c r="AT318" s="94"/>
      <c r="AU318" s="94"/>
    </row>
    <row r="319" spans="2:47" s="1" customFormat="1" ht="10.65" customHeight="1" x14ac:dyDescent="0.15">
      <c r="B319" s="91" t="s">
        <v>1107</v>
      </c>
      <c r="C319" s="91"/>
      <c r="D319" s="91"/>
      <c r="E319" s="104">
        <v>13846977.779999999</v>
      </c>
      <c r="F319" s="104"/>
      <c r="G319" s="104"/>
      <c r="H319" s="104"/>
      <c r="I319" s="104"/>
      <c r="J319" s="104"/>
      <c r="K319" s="104"/>
      <c r="L319" s="104"/>
      <c r="M319" s="104"/>
      <c r="N319" s="104"/>
      <c r="O319" s="104"/>
      <c r="P319" s="104"/>
      <c r="Q319" s="94">
        <v>5.9891311715538102E-3</v>
      </c>
      <c r="R319" s="94"/>
      <c r="S319" s="94"/>
      <c r="T319" s="94"/>
      <c r="U319" s="94"/>
      <c r="V319" s="94"/>
      <c r="W319" s="94"/>
      <c r="X319" s="94"/>
      <c r="Y319" s="94"/>
      <c r="Z319" s="94"/>
      <c r="AA319" s="94"/>
      <c r="AB319" s="93">
        <v>136</v>
      </c>
      <c r="AC319" s="93"/>
      <c r="AD319" s="93"/>
      <c r="AE319" s="93"/>
      <c r="AF319" s="93"/>
      <c r="AG319" s="93"/>
      <c r="AH319" s="93"/>
      <c r="AI319" s="93"/>
      <c r="AJ319" s="93"/>
      <c r="AK319" s="93"/>
      <c r="AL319" s="94">
        <v>4.2472127666218999E-3</v>
      </c>
      <c r="AM319" s="94"/>
      <c r="AN319" s="94"/>
      <c r="AO319" s="94"/>
      <c r="AP319" s="94"/>
      <c r="AQ319" s="94"/>
      <c r="AR319" s="94"/>
      <c r="AS319" s="94"/>
      <c r="AT319" s="94"/>
      <c r="AU319" s="94"/>
    </row>
    <row r="320" spans="2:47" s="1" customFormat="1" ht="10.65" customHeight="1" x14ac:dyDescent="0.15">
      <c r="B320" s="91" t="s">
        <v>1108</v>
      </c>
      <c r="C320" s="91"/>
      <c r="D320" s="91"/>
      <c r="E320" s="104">
        <v>14822041.810000001</v>
      </c>
      <c r="F320" s="104"/>
      <c r="G320" s="104"/>
      <c r="H320" s="104"/>
      <c r="I320" s="104"/>
      <c r="J320" s="104"/>
      <c r="K320" s="104"/>
      <c r="L320" s="104"/>
      <c r="M320" s="104"/>
      <c r="N320" s="104"/>
      <c r="O320" s="104"/>
      <c r="P320" s="104"/>
      <c r="Q320" s="94">
        <v>6.4108684249181199E-3</v>
      </c>
      <c r="R320" s="94"/>
      <c r="S320" s="94"/>
      <c r="T320" s="94"/>
      <c r="U320" s="94"/>
      <c r="V320" s="94"/>
      <c r="W320" s="94"/>
      <c r="X320" s="94"/>
      <c r="Y320" s="94"/>
      <c r="Z320" s="94"/>
      <c r="AA320" s="94"/>
      <c r="AB320" s="93">
        <v>154</v>
      </c>
      <c r="AC320" s="93"/>
      <c r="AD320" s="93"/>
      <c r="AE320" s="93"/>
      <c r="AF320" s="93"/>
      <c r="AG320" s="93"/>
      <c r="AH320" s="93"/>
      <c r="AI320" s="93"/>
      <c r="AJ320" s="93"/>
      <c r="AK320" s="93"/>
      <c r="AL320" s="94">
        <v>4.8093438680865703E-3</v>
      </c>
      <c r="AM320" s="94"/>
      <c r="AN320" s="94"/>
      <c r="AO320" s="94"/>
      <c r="AP320" s="94"/>
      <c r="AQ320" s="94"/>
      <c r="AR320" s="94"/>
      <c r="AS320" s="94"/>
      <c r="AT320" s="94"/>
      <c r="AU320" s="94"/>
    </row>
    <row r="321" spans="2:47" s="1" customFormat="1" ht="10.65" customHeight="1" x14ac:dyDescent="0.15">
      <c r="B321" s="91" t="s">
        <v>1109</v>
      </c>
      <c r="C321" s="91"/>
      <c r="D321" s="91"/>
      <c r="E321" s="104">
        <v>4211108.38</v>
      </c>
      <c r="F321" s="104"/>
      <c r="G321" s="104"/>
      <c r="H321" s="104"/>
      <c r="I321" s="104"/>
      <c r="J321" s="104"/>
      <c r="K321" s="104"/>
      <c r="L321" s="104"/>
      <c r="M321" s="104"/>
      <c r="N321" s="104"/>
      <c r="O321" s="104"/>
      <c r="P321" s="104"/>
      <c r="Q321" s="94">
        <v>1.82139964880116E-3</v>
      </c>
      <c r="R321" s="94"/>
      <c r="S321" s="94"/>
      <c r="T321" s="94"/>
      <c r="U321" s="94"/>
      <c r="V321" s="94"/>
      <c r="W321" s="94"/>
      <c r="X321" s="94"/>
      <c r="Y321" s="94"/>
      <c r="Z321" s="94"/>
      <c r="AA321" s="94"/>
      <c r="AB321" s="93">
        <v>35</v>
      </c>
      <c r="AC321" s="93"/>
      <c r="AD321" s="93"/>
      <c r="AE321" s="93"/>
      <c r="AF321" s="93"/>
      <c r="AG321" s="93"/>
      <c r="AH321" s="93"/>
      <c r="AI321" s="93"/>
      <c r="AJ321" s="93"/>
      <c r="AK321" s="93"/>
      <c r="AL321" s="94">
        <v>1.0930326972923999E-3</v>
      </c>
      <c r="AM321" s="94"/>
      <c r="AN321" s="94"/>
      <c r="AO321" s="94"/>
      <c r="AP321" s="94"/>
      <c r="AQ321" s="94"/>
      <c r="AR321" s="94"/>
      <c r="AS321" s="94"/>
      <c r="AT321" s="94"/>
      <c r="AU321" s="94"/>
    </row>
    <row r="322" spans="2:47" s="1" customFormat="1" ht="10.65" customHeight="1" x14ac:dyDescent="0.15">
      <c r="B322" s="91" t="s">
        <v>1111</v>
      </c>
      <c r="C322" s="91"/>
      <c r="D322" s="91"/>
      <c r="E322" s="104">
        <v>692004.53</v>
      </c>
      <c r="F322" s="104"/>
      <c r="G322" s="104"/>
      <c r="H322" s="104"/>
      <c r="I322" s="104"/>
      <c r="J322" s="104"/>
      <c r="K322" s="104"/>
      <c r="L322" s="104"/>
      <c r="M322" s="104"/>
      <c r="N322" s="104"/>
      <c r="O322" s="104"/>
      <c r="P322" s="104"/>
      <c r="Q322" s="94">
        <v>2.99307615519221E-4</v>
      </c>
      <c r="R322" s="94"/>
      <c r="S322" s="94"/>
      <c r="T322" s="94"/>
      <c r="U322" s="94"/>
      <c r="V322" s="94"/>
      <c r="W322" s="94"/>
      <c r="X322" s="94"/>
      <c r="Y322" s="94"/>
      <c r="Z322" s="94"/>
      <c r="AA322" s="94"/>
      <c r="AB322" s="93">
        <v>2</v>
      </c>
      <c r="AC322" s="93"/>
      <c r="AD322" s="93"/>
      <c r="AE322" s="93"/>
      <c r="AF322" s="93"/>
      <c r="AG322" s="93"/>
      <c r="AH322" s="93"/>
      <c r="AI322" s="93"/>
      <c r="AJ322" s="93"/>
      <c r="AK322" s="93"/>
      <c r="AL322" s="94">
        <v>6.2459011273851501E-5</v>
      </c>
      <c r="AM322" s="94"/>
      <c r="AN322" s="94"/>
      <c r="AO322" s="94"/>
      <c r="AP322" s="94"/>
      <c r="AQ322" s="94"/>
      <c r="AR322" s="94"/>
      <c r="AS322" s="94"/>
      <c r="AT322" s="94"/>
      <c r="AU322" s="94"/>
    </row>
    <row r="323" spans="2:47" s="1" customFormat="1" ht="10.65" customHeight="1" x14ac:dyDescent="0.15">
      <c r="B323" s="91" t="s">
        <v>1110</v>
      </c>
      <c r="C323" s="91"/>
      <c r="D323" s="91"/>
      <c r="E323" s="104">
        <v>26839.93</v>
      </c>
      <c r="F323" s="104"/>
      <c r="G323" s="104"/>
      <c r="H323" s="104"/>
      <c r="I323" s="104"/>
      <c r="J323" s="104"/>
      <c r="K323" s="104"/>
      <c r="L323" s="104"/>
      <c r="M323" s="104"/>
      <c r="N323" s="104"/>
      <c r="O323" s="104"/>
      <c r="P323" s="104"/>
      <c r="Q323" s="94">
        <v>1.16088769664598E-5</v>
      </c>
      <c r="R323" s="94"/>
      <c r="S323" s="94"/>
      <c r="T323" s="94"/>
      <c r="U323" s="94"/>
      <c r="V323" s="94"/>
      <c r="W323" s="94"/>
      <c r="X323" s="94"/>
      <c r="Y323" s="94"/>
      <c r="Z323" s="94"/>
      <c r="AA323" s="94"/>
      <c r="AB323" s="93">
        <v>2</v>
      </c>
      <c r="AC323" s="93"/>
      <c r="AD323" s="93"/>
      <c r="AE323" s="93"/>
      <c r="AF323" s="93"/>
      <c r="AG323" s="93"/>
      <c r="AH323" s="93"/>
      <c r="AI323" s="93"/>
      <c r="AJ323" s="93"/>
      <c r="AK323" s="93"/>
      <c r="AL323" s="94">
        <v>6.2459011273851501E-5</v>
      </c>
      <c r="AM323" s="94"/>
      <c r="AN323" s="94"/>
      <c r="AO323" s="94"/>
      <c r="AP323" s="94"/>
      <c r="AQ323" s="94"/>
      <c r="AR323" s="94"/>
      <c r="AS323" s="94"/>
      <c r="AT323" s="94"/>
      <c r="AU323" s="94"/>
    </row>
    <row r="324" spans="2:47" s="1" customFormat="1" ht="9.6" customHeight="1" x14ac:dyDescent="0.15">
      <c r="B324" s="100"/>
      <c r="C324" s="100"/>
      <c r="D324" s="100"/>
      <c r="E324" s="105">
        <v>2312017784.1100101</v>
      </c>
      <c r="F324" s="105"/>
      <c r="G324" s="105"/>
      <c r="H324" s="105"/>
      <c r="I324" s="105"/>
      <c r="J324" s="105"/>
      <c r="K324" s="105"/>
      <c r="L324" s="105"/>
      <c r="M324" s="105"/>
      <c r="N324" s="105"/>
      <c r="O324" s="105"/>
      <c r="P324" s="105"/>
      <c r="Q324" s="96">
        <v>1</v>
      </c>
      <c r="R324" s="96"/>
      <c r="S324" s="96"/>
      <c r="T324" s="96"/>
      <c r="U324" s="96"/>
      <c r="V324" s="96"/>
      <c r="W324" s="96"/>
      <c r="X324" s="96"/>
      <c r="Y324" s="96"/>
      <c r="Z324" s="96"/>
      <c r="AA324" s="96"/>
      <c r="AB324" s="95">
        <v>32021</v>
      </c>
      <c r="AC324" s="95"/>
      <c r="AD324" s="95"/>
      <c r="AE324" s="95"/>
      <c r="AF324" s="95"/>
      <c r="AG324" s="95"/>
      <c r="AH324" s="95"/>
      <c r="AI324" s="95"/>
      <c r="AJ324" s="95"/>
      <c r="AK324" s="95"/>
      <c r="AL324" s="96">
        <v>1</v>
      </c>
      <c r="AM324" s="96"/>
      <c r="AN324" s="96"/>
      <c r="AO324" s="96"/>
      <c r="AP324" s="96"/>
      <c r="AQ324" s="96"/>
      <c r="AR324" s="96"/>
      <c r="AS324" s="96"/>
      <c r="AT324" s="96"/>
      <c r="AU324" s="96"/>
    </row>
    <row r="325" spans="2:47" s="1" customFormat="1" ht="11.7" customHeight="1" x14ac:dyDescent="0.15"/>
    <row r="326" spans="2:47" s="1" customFormat="1" ht="19.2" customHeight="1" x14ac:dyDescent="0.15">
      <c r="B326" s="83" t="s">
        <v>1231</v>
      </c>
      <c r="C326" s="83"/>
      <c r="D326" s="83"/>
      <c r="E326" s="83"/>
      <c r="F326" s="83"/>
      <c r="G326" s="83"/>
      <c r="H326" s="83"/>
      <c r="I326" s="83"/>
      <c r="J326" s="83"/>
      <c r="K326" s="83"/>
      <c r="L326" s="83"/>
      <c r="M326" s="83"/>
      <c r="N326" s="83"/>
      <c r="O326" s="83"/>
      <c r="P326" s="83"/>
      <c r="Q326" s="83"/>
      <c r="R326" s="83"/>
      <c r="S326" s="83"/>
      <c r="T326" s="83"/>
      <c r="U326" s="83"/>
      <c r="V326" s="83"/>
      <c r="W326" s="83"/>
      <c r="X326" s="83"/>
      <c r="Y326" s="83"/>
      <c r="Z326" s="83"/>
      <c r="AA326" s="83"/>
      <c r="AB326" s="83"/>
      <c r="AC326" s="83"/>
      <c r="AD326" s="83"/>
      <c r="AE326" s="83"/>
      <c r="AF326" s="83"/>
      <c r="AG326" s="83"/>
      <c r="AH326" s="83"/>
      <c r="AI326" s="83"/>
      <c r="AJ326" s="83"/>
      <c r="AK326" s="83"/>
      <c r="AL326" s="83"/>
      <c r="AM326" s="83"/>
      <c r="AN326" s="83"/>
      <c r="AO326" s="83"/>
      <c r="AP326" s="83"/>
      <c r="AQ326" s="83"/>
      <c r="AR326" s="83"/>
      <c r="AS326" s="83"/>
      <c r="AT326" s="83"/>
      <c r="AU326" s="83"/>
    </row>
    <row r="327" spans="2:47" s="1" customFormat="1" ht="9" customHeight="1" x14ac:dyDescent="0.15"/>
    <row r="328" spans="2:47" s="1" customFormat="1" ht="12.3" customHeight="1" x14ac:dyDescent="0.15">
      <c r="B328" s="77"/>
      <c r="C328" s="77"/>
      <c r="D328" s="77"/>
      <c r="E328" s="77" t="s">
        <v>1100</v>
      </c>
      <c r="F328" s="77"/>
      <c r="G328" s="77"/>
      <c r="H328" s="77"/>
      <c r="I328" s="77"/>
      <c r="J328" s="77"/>
      <c r="K328" s="77"/>
      <c r="L328" s="77"/>
      <c r="M328" s="77"/>
      <c r="N328" s="77"/>
      <c r="O328" s="77"/>
      <c r="P328" s="77"/>
      <c r="Q328" s="77" t="s">
        <v>1101</v>
      </c>
      <c r="R328" s="77"/>
      <c r="S328" s="77"/>
      <c r="T328" s="77"/>
      <c r="U328" s="77"/>
      <c r="V328" s="77"/>
      <c r="W328" s="77"/>
      <c r="X328" s="77"/>
      <c r="Y328" s="77"/>
      <c r="Z328" s="77"/>
      <c r="AA328" s="77"/>
      <c r="AB328" s="77" t="s">
        <v>1210</v>
      </c>
      <c r="AC328" s="77"/>
      <c r="AD328" s="77"/>
      <c r="AE328" s="77"/>
      <c r="AF328" s="77"/>
      <c r="AG328" s="77"/>
      <c r="AH328" s="77"/>
      <c r="AI328" s="77"/>
      <c r="AJ328" s="77"/>
      <c r="AK328" s="77"/>
      <c r="AL328" s="77" t="s">
        <v>1101</v>
      </c>
      <c r="AM328" s="77"/>
      <c r="AN328" s="77"/>
      <c r="AO328" s="77"/>
      <c r="AP328" s="77"/>
      <c r="AQ328" s="77"/>
      <c r="AR328" s="77"/>
      <c r="AS328" s="77"/>
      <c r="AT328" s="77"/>
      <c r="AU328" s="77"/>
    </row>
    <row r="329" spans="2:47" s="1" customFormat="1" ht="12.3" customHeight="1" x14ac:dyDescent="0.15">
      <c r="B329" s="91" t="s">
        <v>779</v>
      </c>
      <c r="C329" s="91"/>
      <c r="D329" s="91"/>
      <c r="E329" s="104">
        <v>6884623196.4499798</v>
      </c>
      <c r="F329" s="104"/>
      <c r="G329" s="104"/>
      <c r="H329" s="104"/>
      <c r="I329" s="104"/>
      <c r="J329" s="104"/>
      <c r="K329" s="104"/>
      <c r="L329" s="104"/>
      <c r="M329" s="104"/>
      <c r="N329" s="104"/>
      <c r="O329" s="104"/>
      <c r="P329" s="104"/>
      <c r="Q329" s="94">
        <v>0.83458412446151997</v>
      </c>
      <c r="R329" s="94"/>
      <c r="S329" s="94"/>
      <c r="T329" s="94"/>
      <c r="U329" s="94"/>
      <c r="V329" s="94"/>
      <c r="W329" s="94"/>
      <c r="X329" s="94"/>
      <c r="Y329" s="94"/>
      <c r="Z329" s="94"/>
      <c r="AA329" s="94"/>
      <c r="AB329" s="93">
        <v>16524</v>
      </c>
      <c r="AC329" s="93"/>
      <c r="AD329" s="93"/>
      <c r="AE329" s="93"/>
      <c r="AF329" s="93"/>
      <c r="AG329" s="93"/>
      <c r="AH329" s="93"/>
      <c r="AI329" s="93"/>
      <c r="AJ329" s="93"/>
      <c r="AK329" s="93"/>
      <c r="AL329" s="94">
        <v>0.81830337245580198</v>
      </c>
      <c r="AM329" s="94"/>
      <c r="AN329" s="94"/>
      <c r="AO329" s="94"/>
      <c r="AP329" s="94"/>
      <c r="AQ329" s="94"/>
      <c r="AR329" s="94"/>
      <c r="AS329" s="94"/>
      <c r="AT329" s="94"/>
      <c r="AU329" s="94"/>
    </row>
    <row r="330" spans="2:47" s="1" customFormat="1" ht="12.3" customHeight="1" x14ac:dyDescent="0.15">
      <c r="B330" s="91" t="s">
        <v>789</v>
      </c>
      <c r="C330" s="91"/>
      <c r="D330" s="91"/>
      <c r="E330" s="104">
        <v>1364543058.53</v>
      </c>
      <c r="F330" s="104"/>
      <c r="G330" s="104"/>
      <c r="H330" s="104"/>
      <c r="I330" s="104"/>
      <c r="J330" s="104"/>
      <c r="K330" s="104"/>
      <c r="L330" s="104"/>
      <c r="M330" s="104"/>
      <c r="N330" s="104"/>
      <c r="O330" s="104"/>
      <c r="P330" s="104"/>
      <c r="Q330" s="94">
        <v>0.16541587553848</v>
      </c>
      <c r="R330" s="94"/>
      <c r="S330" s="94"/>
      <c r="T330" s="94"/>
      <c r="U330" s="94"/>
      <c r="V330" s="94"/>
      <c r="W330" s="94"/>
      <c r="X330" s="94"/>
      <c r="Y330" s="94"/>
      <c r="Z330" s="94"/>
      <c r="AA330" s="94"/>
      <c r="AB330" s="93">
        <v>3669</v>
      </c>
      <c r="AC330" s="93"/>
      <c r="AD330" s="93"/>
      <c r="AE330" s="93"/>
      <c r="AF330" s="93"/>
      <c r="AG330" s="93"/>
      <c r="AH330" s="93"/>
      <c r="AI330" s="93"/>
      <c r="AJ330" s="93"/>
      <c r="AK330" s="93"/>
      <c r="AL330" s="94">
        <v>0.18169662754419899</v>
      </c>
      <c r="AM330" s="94"/>
      <c r="AN330" s="94"/>
      <c r="AO330" s="94"/>
      <c r="AP330" s="94"/>
      <c r="AQ330" s="94"/>
      <c r="AR330" s="94"/>
      <c r="AS330" s="94"/>
      <c r="AT330" s="94"/>
      <c r="AU330" s="94"/>
    </row>
    <row r="331" spans="2:47" s="1" customFormat="1" ht="9.6" customHeight="1" x14ac:dyDescent="0.15">
      <c r="B331" s="100"/>
      <c r="C331" s="100"/>
      <c r="D331" s="100"/>
      <c r="E331" s="105">
        <v>8249166254.9799805</v>
      </c>
      <c r="F331" s="105"/>
      <c r="G331" s="105"/>
      <c r="H331" s="105"/>
      <c r="I331" s="105"/>
      <c r="J331" s="105"/>
      <c r="K331" s="105"/>
      <c r="L331" s="105"/>
      <c r="M331" s="105"/>
      <c r="N331" s="105"/>
      <c r="O331" s="105"/>
      <c r="P331" s="105"/>
      <c r="Q331" s="96">
        <v>1</v>
      </c>
      <c r="R331" s="96"/>
      <c r="S331" s="96"/>
      <c r="T331" s="96"/>
      <c r="U331" s="96"/>
      <c r="V331" s="96"/>
      <c r="W331" s="96"/>
      <c r="X331" s="96"/>
      <c r="Y331" s="96"/>
      <c r="Z331" s="96"/>
      <c r="AA331" s="96"/>
      <c r="AB331" s="95">
        <v>20193</v>
      </c>
      <c r="AC331" s="95"/>
      <c r="AD331" s="95"/>
      <c r="AE331" s="95"/>
      <c r="AF331" s="95"/>
      <c r="AG331" s="95"/>
      <c r="AH331" s="95"/>
      <c r="AI331" s="95"/>
      <c r="AJ331" s="95"/>
      <c r="AK331" s="95"/>
      <c r="AL331" s="96">
        <v>1</v>
      </c>
      <c r="AM331" s="96"/>
      <c r="AN331" s="96"/>
      <c r="AO331" s="96"/>
      <c r="AP331" s="96"/>
      <c r="AQ331" s="96"/>
      <c r="AR331" s="96"/>
      <c r="AS331" s="96"/>
      <c r="AT331" s="96"/>
      <c r="AU331" s="96"/>
    </row>
    <row r="332" spans="2:47" s="1" customFormat="1" ht="9" customHeight="1" x14ac:dyDescent="0.15"/>
    <row r="333" spans="2:47" s="1" customFormat="1" ht="19.2" customHeight="1" x14ac:dyDescent="0.15">
      <c r="B333" s="83" t="s">
        <v>1232</v>
      </c>
      <c r="C333" s="83"/>
      <c r="D333" s="83"/>
      <c r="E333" s="83"/>
      <c r="F333" s="83"/>
      <c r="G333" s="83"/>
      <c r="H333" s="83"/>
      <c r="I333" s="83"/>
      <c r="J333" s="83"/>
      <c r="K333" s="83"/>
      <c r="L333" s="83"/>
      <c r="M333" s="83"/>
      <c r="N333" s="83"/>
      <c r="O333" s="83"/>
      <c r="P333" s="83"/>
      <c r="Q333" s="83"/>
      <c r="R333" s="83"/>
      <c r="S333" s="83"/>
      <c r="T333" s="83"/>
      <c r="U333" s="83"/>
      <c r="V333" s="83"/>
      <c r="W333" s="83"/>
      <c r="X333" s="83"/>
      <c r="Y333" s="83"/>
      <c r="Z333" s="83"/>
      <c r="AA333" s="83"/>
      <c r="AB333" s="83"/>
      <c r="AC333" s="83"/>
      <c r="AD333" s="83"/>
      <c r="AE333" s="83"/>
      <c r="AF333" s="83"/>
      <c r="AG333" s="83"/>
      <c r="AH333" s="83"/>
      <c r="AI333" s="83"/>
      <c r="AJ333" s="83"/>
      <c r="AK333" s="83"/>
      <c r="AL333" s="83"/>
      <c r="AM333" s="83"/>
      <c r="AN333" s="83"/>
      <c r="AO333" s="83"/>
      <c r="AP333" s="83"/>
      <c r="AQ333" s="83"/>
      <c r="AR333" s="83"/>
      <c r="AS333" s="83"/>
      <c r="AT333" s="83"/>
      <c r="AU333" s="83"/>
    </row>
    <row r="334" spans="2:47" s="1" customFormat="1" ht="9" customHeight="1" x14ac:dyDescent="0.15"/>
    <row r="335" spans="2:47" s="1" customFormat="1" ht="14.85" customHeight="1" x14ac:dyDescent="0.15">
      <c r="B335" s="102"/>
      <c r="C335" s="102"/>
      <c r="D335" s="102"/>
      <c r="E335" s="77" t="s">
        <v>1100</v>
      </c>
      <c r="F335" s="77"/>
      <c r="G335" s="77"/>
      <c r="H335" s="77"/>
      <c r="I335" s="77"/>
      <c r="J335" s="77"/>
      <c r="K335" s="77"/>
      <c r="L335" s="77"/>
      <c r="M335" s="77"/>
      <c r="N335" s="77"/>
      <c r="O335" s="77"/>
      <c r="P335" s="77"/>
      <c r="Q335" s="77" t="s">
        <v>1101</v>
      </c>
      <c r="R335" s="77"/>
      <c r="S335" s="77"/>
      <c r="T335" s="77"/>
      <c r="U335" s="77"/>
      <c r="V335" s="77"/>
      <c r="W335" s="77"/>
      <c r="X335" s="77"/>
      <c r="Y335" s="77"/>
      <c r="Z335" s="77"/>
      <c r="AA335" s="77"/>
      <c r="AB335" s="77" t="s">
        <v>1102</v>
      </c>
      <c r="AC335" s="77"/>
      <c r="AD335" s="77"/>
      <c r="AE335" s="77"/>
      <c r="AF335" s="77"/>
      <c r="AG335" s="77"/>
      <c r="AH335" s="77"/>
      <c r="AI335" s="77"/>
      <c r="AJ335" s="77"/>
      <c r="AK335" s="77"/>
      <c r="AL335" s="77" t="s">
        <v>1101</v>
      </c>
      <c r="AM335" s="77"/>
      <c r="AN335" s="77"/>
      <c r="AO335" s="77"/>
      <c r="AP335" s="77"/>
      <c r="AQ335" s="77"/>
      <c r="AR335" s="77"/>
      <c r="AS335" s="77"/>
      <c r="AT335" s="77"/>
      <c r="AU335" s="77"/>
    </row>
    <row r="336" spans="2:47" s="1" customFormat="1" ht="12.3" customHeight="1" x14ac:dyDescent="0.15">
      <c r="B336" s="103" t="s">
        <v>1211</v>
      </c>
      <c r="C336" s="103"/>
      <c r="D336" s="103"/>
      <c r="E336" s="104">
        <v>2077441657.0599999</v>
      </c>
      <c r="F336" s="104"/>
      <c r="G336" s="104"/>
      <c r="H336" s="104"/>
      <c r="I336" s="104"/>
      <c r="J336" s="104"/>
      <c r="K336" s="104"/>
      <c r="L336" s="104"/>
      <c r="M336" s="104"/>
      <c r="N336" s="104"/>
      <c r="O336" s="104"/>
      <c r="P336" s="104"/>
      <c r="Q336" s="94">
        <v>0.89854051787049805</v>
      </c>
      <c r="R336" s="94"/>
      <c r="S336" s="94"/>
      <c r="T336" s="94"/>
      <c r="U336" s="94"/>
      <c r="V336" s="94"/>
      <c r="W336" s="94"/>
      <c r="X336" s="94"/>
      <c r="Y336" s="94"/>
      <c r="Z336" s="94"/>
      <c r="AA336" s="94"/>
      <c r="AB336" s="93">
        <v>28996</v>
      </c>
      <c r="AC336" s="93"/>
      <c r="AD336" s="93"/>
      <c r="AE336" s="93"/>
      <c r="AF336" s="93"/>
      <c r="AG336" s="93"/>
      <c r="AH336" s="93"/>
      <c r="AI336" s="93"/>
      <c r="AJ336" s="93"/>
      <c r="AK336" s="93"/>
      <c r="AL336" s="94">
        <v>0.90553074544830003</v>
      </c>
      <c r="AM336" s="94"/>
      <c r="AN336" s="94"/>
      <c r="AO336" s="94"/>
      <c r="AP336" s="94"/>
      <c r="AQ336" s="94"/>
      <c r="AR336" s="94"/>
      <c r="AS336" s="94"/>
      <c r="AT336" s="94"/>
      <c r="AU336" s="94"/>
    </row>
    <row r="337" spans="2:47" s="1" customFormat="1" ht="12.3" customHeight="1" x14ac:dyDescent="0.15">
      <c r="B337" s="103" t="s">
        <v>1212</v>
      </c>
      <c r="C337" s="103"/>
      <c r="D337" s="103"/>
      <c r="E337" s="104">
        <v>234125463.50999999</v>
      </c>
      <c r="F337" s="104"/>
      <c r="G337" s="104"/>
      <c r="H337" s="104"/>
      <c r="I337" s="104"/>
      <c r="J337" s="104"/>
      <c r="K337" s="104"/>
      <c r="L337" s="104"/>
      <c r="M337" s="104"/>
      <c r="N337" s="104"/>
      <c r="O337" s="104"/>
      <c r="P337" s="104"/>
      <c r="Q337" s="94">
        <v>0.10126455995239</v>
      </c>
      <c r="R337" s="94"/>
      <c r="S337" s="94"/>
      <c r="T337" s="94"/>
      <c r="U337" s="94"/>
      <c r="V337" s="94"/>
      <c r="W337" s="94"/>
      <c r="X337" s="94"/>
      <c r="Y337" s="94"/>
      <c r="Z337" s="94"/>
      <c r="AA337" s="94"/>
      <c r="AB337" s="93">
        <v>2732</v>
      </c>
      <c r="AC337" s="93"/>
      <c r="AD337" s="93"/>
      <c r="AE337" s="93"/>
      <c r="AF337" s="93"/>
      <c r="AG337" s="93"/>
      <c r="AH337" s="93"/>
      <c r="AI337" s="93"/>
      <c r="AJ337" s="93"/>
      <c r="AK337" s="93"/>
      <c r="AL337" s="94">
        <v>8.5319009400081205E-2</v>
      </c>
      <c r="AM337" s="94"/>
      <c r="AN337" s="94"/>
      <c r="AO337" s="94"/>
      <c r="AP337" s="94"/>
      <c r="AQ337" s="94"/>
      <c r="AR337" s="94"/>
      <c r="AS337" s="94"/>
      <c r="AT337" s="94"/>
      <c r="AU337" s="94"/>
    </row>
    <row r="338" spans="2:47" s="1" customFormat="1" ht="12.3" customHeight="1" x14ac:dyDescent="0.15">
      <c r="B338" s="103" t="s">
        <v>1213</v>
      </c>
      <c r="C338" s="103"/>
      <c r="D338" s="103"/>
      <c r="E338" s="104">
        <v>450663.54</v>
      </c>
      <c r="F338" s="104"/>
      <c r="G338" s="104"/>
      <c r="H338" s="104"/>
      <c r="I338" s="104"/>
      <c r="J338" s="104"/>
      <c r="K338" s="104"/>
      <c r="L338" s="104"/>
      <c r="M338" s="104"/>
      <c r="N338" s="104"/>
      <c r="O338" s="104"/>
      <c r="P338" s="104"/>
      <c r="Q338" s="94">
        <v>1.94922177111834E-4</v>
      </c>
      <c r="R338" s="94"/>
      <c r="S338" s="94"/>
      <c r="T338" s="94"/>
      <c r="U338" s="94"/>
      <c r="V338" s="94"/>
      <c r="W338" s="94"/>
      <c r="X338" s="94"/>
      <c r="Y338" s="94"/>
      <c r="Z338" s="94"/>
      <c r="AA338" s="94"/>
      <c r="AB338" s="93">
        <v>6</v>
      </c>
      <c r="AC338" s="93"/>
      <c r="AD338" s="93"/>
      <c r="AE338" s="93"/>
      <c r="AF338" s="93"/>
      <c r="AG338" s="93"/>
      <c r="AH338" s="93"/>
      <c r="AI338" s="93"/>
      <c r="AJ338" s="93"/>
      <c r="AK338" s="93"/>
      <c r="AL338" s="94">
        <v>1.87377033821555E-4</v>
      </c>
      <c r="AM338" s="94"/>
      <c r="AN338" s="94"/>
      <c r="AO338" s="94"/>
      <c r="AP338" s="94"/>
      <c r="AQ338" s="94"/>
      <c r="AR338" s="94"/>
      <c r="AS338" s="94"/>
      <c r="AT338" s="94"/>
      <c r="AU338" s="94"/>
    </row>
    <row r="339" spans="2:47" s="1" customFormat="1" ht="12.3" customHeight="1" x14ac:dyDescent="0.15">
      <c r="B339" s="103" t="s">
        <v>789</v>
      </c>
      <c r="C339" s="103"/>
      <c r="D339" s="103"/>
      <c r="E339" s="104">
        <v>0</v>
      </c>
      <c r="F339" s="104"/>
      <c r="G339" s="104"/>
      <c r="H339" s="104"/>
      <c r="I339" s="104"/>
      <c r="J339" s="104"/>
      <c r="K339" s="104"/>
      <c r="L339" s="104"/>
      <c r="M339" s="104"/>
      <c r="N339" s="104"/>
      <c r="O339" s="104"/>
      <c r="P339" s="104"/>
      <c r="Q339" s="94">
        <v>0</v>
      </c>
      <c r="R339" s="94"/>
      <c r="S339" s="94"/>
      <c r="T339" s="94"/>
      <c r="U339" s="94"/>
      <c r="V339" s="94"/>
      <c r="W339" s="94"/>
      <c r="X339" s="94"/>
      <c r="Y339" s="94"/>
      <c r="Z339" s="94"/>
      <c r="AA339" s="94"/>
      <c r="AB339" s="93">
        <v>287</v>
      </c>
      <c r="AC339" s="93"/>
      <c r="AD339" s="93"/>
      <c r="AE339" s="93"/>
      <c r="AF339" s="93"/>
      <c r="AG339" s="93"/>
      <c r="AH339" s="93"/>
      <c r="AI339" s="93"/>
      <c r="AJ339" s="93"/>
      <c r="AK339" s="93"/>
      <c r="AL339" s="94">
        <v>8.9628681177976992E-3</v>
      </c>
      <c r="AM339" s="94"/>
      <c r="AN339" s="94"/>
      <c r="AO339" s="94"/>
      <c r="AP339" s="94"/>
      <c r="AQ339" s="94"/>
      <c r="AR339" s="94"/>
      <c r="AS339" s="94"/>
      <c r="AT339" s="94"/>
      <c r="AU339" s="94"/>
    </row>
    <row r="340" spans="2:47" s="1" customFormat="1" ht="13.35" customHeight="1" x14ac:dyDescent="0.15">
      <c r="B340" s="102"/>
      <c r="C340" s="102"/>
      <c r="D340" s="102"/>
      <c r="E340" s="105">
        <v>2312017784.1100001</v>
      </c>
      <c r="F340" s="105"/>
      <c r="G340" s="105"/>
      <c r="H340" s="105"/>
      <c r="I340" s="105"/>
      <c r="J340" s="105"/>
      <c r="K340" s="105"/>
      <c r="L340" s="105"/>
      <c r="M340" s="105"/>
      <c r="N340" s="105"/>
      <c r="O340" s="105"/>
      <c r="P340" s="105"/>
      <c r="Q340" s="96">
        <v>1</v>
      </c>
      <c r="R340" s="96"/>
      <c r="S340" s="96"/>
      <c r="T340" s="96"/>
      <c r="U340" s="96"/>
      <c r="V340" s="96"/>
      <c r="W340" s="96"/>
      <c r="X340" s="96"/>
      <c r="Y340" s="96"/>
      <c r="Z340" s="96"/>
      <c r="AA340" s="96"/>
      <c r="AB340" s="95">
        <v>32021</v>
      </c>
      <c r="AC340" s="95"/>
      <c r="AD340" s="95"/>
      <c r="AE340" s="95"/>
      <c r="AF340" s="95"/>
      <c r="AG340" s="95"/>
      <c r="AH340" s="95"/>
      <c r="AI340" s="95"/>
      <c r="AJ340" s="95"/>
      <c r="AK340" s="95"/>
      <c r="AL340" s="96">
        <v>1</v>
      </c>
      <c r="AM340" s="96"/>
      <c r="AN340" s="96"/>
      <c r="AO340" s="96"/>
      <c r="AP340" s="96"/>
      <c r="AQ340" s="96"/>
      <c r="AR340" s="96"/>
      <c r="AS340" s="96"/>
      <c r="AT340" s="96"/>
      <c r="AU340" s="96"/>
    </row>
  </sheetData>
  <mergeCells count="1375">
    <mergeCell ref="Z266:AI266"/>
    <mergeCell ref="Z267:AI267"/>
    <mergeCell ref="Z268:AI268"/>
    <mergeCell ref="X87:AH87"/>
    <mergeCell ref="X88:AH88"/>
    <mergeCell ref="X89:AH89"/>
    <mergeCell ref="X90:AH90"/>
    <mergeCell ref="X91:AH91"/>
    <mergeCell ref="X92:AH92"/>
    <mergeCell ref="Z236:AI236"/>
    <mergeCell ref="Z237:AI237"/>
    <mergeCell ref="Z238:AI238"/>
    <mergeCell ref="Z239:AI239"/>
    <mergeCell ref="Z240:AI240"/>
    <mergeCell ref="Z241:AI241"/>
    <mergeCell ref="Z242:AI242"/>
    <mergeCell ref="Z243:AI243"/>
    <mergeCell ref="Z244:AI244"/>
    <mergeCell ref="Z245:AI245"/>
    <mergeCell ref="Z246:AI246"/>
    <mergeCell ref="X70:AH70"/>
    <mergeCell ref="X71:AH71"/>
    <mergeCell ref="X72:AH72"/>
    <mergeCell ref="X73:AH73"/>
    <mergeCell ref="X74:AH74"/>
    <mergeCell ref="X75:AH75"/>
    <mergeCell ref="X76:AH76"/>
    <mergeCell ref="X77:AH77"/>
    <mergeCell ref="X78:AH78"/>
    <mergeCell ref="X79:AH79"/>
    <mergeCell ref="X80:AH80"/>
    <mergeCell ref="X81:AH81"/>
    <mergeCell ref="X82:AH82"/>
    <mergeCell ref="X83:AH83"/>
    <mergeCell ref="X84:AH84"/>
    <mergeCell ref="X85:AH85"/>
    <mergeCell ref="X86:AH86"/>
    <mergeCell ref="X50:AH50"/>
    <mergeCell ref="X51:AH51"/>
    <mergeCell ref="X52:AH52"/>
    <mergeCell ref="X53:AH53"/>
    <mergeCell ref="X54:AH54"/>
    <mergeCell ref="X55:AH55"/>
    <mergeCell ref="X56:AH56"/>
    <mergeCell ref="X60:AH60"/>
    <mergeCell ref="X61:AH61"/>
    <mergeCell ref="X62:AH62"/>
    <mergeCell ref="X63:AH63"/>
    <mergeCell ref="X64:AH64"/>
    <mergeCell ref="X65:AH65"/>
    <mergeCell ref="X66:AH66"/>
    <mergeCell ref="X67:AH67"/>
    <mergeCell ref="X68:AH68"/>
    <mergeCell ref="X69:AH69"/>
    <mergeCell ref="X33:AH33"/>
    <mergeCell ref="X34:AH34"/>
    <mergeCell ref="X35:AH35"/>
    <mergeCell ref="X36:AH36"/>
    <mergeCell ref="X37:AH37"/>
    <mergeCell ref="X38:AH38"/>
    <mergeCell ref="X39:AH39"/>
    <mergeCell ref="X40:AH40"/>
    <mergeCell ref="X41:AH41"/>
    <mergeCell ref="X42:AH42"/>
    <mergeCell ref="X43:AH43"/>
    <mergeCell ref="X44:AH44"/>
    <mergeCell ref="X45:AH45"/>
    <mergeCell ref="X46:AH46"/>
    <mergeCell ref="X47:AH47"/>
    <mergeCell ref="X48:AH48"/>
    <mergeCell ref="X49:AH49"/>
    <mergeCell ref="W120:AG120"/>
    <mergeCell ref="W121:AG121"/>
    <mergeCell ref="W122:AG122"/>
    <mergeCell ref="W123:AG123"/>
    <mergeCell ref="W124:AG124"/>
    <mergeCell ref="W125:AG125"/>
    <mergeCell ref="W126:AG126"/>
    <mergeCell ref="W127:AG127"/>
    <mergeCell ref="W128:AG128"/>
    <mergeCell ref="W129:AG129"/>
    <mergeCell ref="W130:AG130"/>
    <mergeCell ref="W131:AG131"/>
    <mergeCell ref="W14:AG14"/>
    <mergeCell ref="W15:AG15"/>
    <mergeCell ref="W16:AG16"/>
    <mergeCell ref="W17:AG17"/>
    <mergeCell ref="W18:AG18"/>
    <mergeCell ref="W19:AG19"/>
    <mergeCell ref="W20:AG20"/>
    <mergeCell ref="W21:AG21"/>
    <mergeCell ref="W22:AG22"/>
    <mergeCell ref="W23:AG23"/>
    <mergeCell ref="W24:AG24"/>
    <mergeCell ref="W25:AG25"/>
    <mergeCell ref="W26:AG26"/>
    <mergeCell ref="W27:AG27"/>
    <mergeCell ref="W96:AG96"/>
    <mergeCell ref="W97:AG97"/>
    <mergeCell ref="W98:AG98"/>
    <mergeCell ref="W99:AG99"/>
    <mergeCell ref="X31:AH31"/>
    <mergeCell ref="X32:AH32"/>
    <mergeCell ref="U186:AE186"/>
    <mergeCell ref="U187:AE187"/>
    <mergeCell ref="U188:AE188"/>
    <mergeCell ref="U189:AE189"/>
    <mergeCell ref="U190:AE190"/>
    <mergeCell ref="V165:AF165"/>
    <mergeCell ref="V166:AF166"/>
    <mergeCell ref="V167:AF167"/>
    <mergeCell ref="V168:AF168"/>
    <mergeCell ref="V169:AF169"/>
    <mergeCell ref="V170:AF170"/>
    <mergeCell ref="V171:AF171"/>
    <mergeCell ref="W100:AG100"/>
    <mergeCell ref="W101:AG101"/>
    <mergeCell ref="W102:AG102"/>
    <mergeCell ref="W103:AG103"/>
    <mergeCell ref="W104:AG104"/>
    <mergeCell ref="W105:AG105"/>
    <mergeCell ref="W106:AG106"/>
    <mergeCell ref="W107:AG107"/>
    <mergeCell ref="W108:AG108"/>
    <mergeCell ref="W109:AG109"/>
    <mergeCell ref="W110:AG110"/>
    <mergeCell ref="W111:AG111"/>
    <mergeCell ref="W112:AG112"/>
    <mergeCell ref="W113:AG113"/>
    <mergeCell ref="W114:AG114"/>
    <mergeCell ref="W115:AG115"/>
    <mergeCell ref="W116:AG116"/>
    <mergeCell ref="W117:AG117"/>
    <mergeCell ref="W118:AG118"/>
    <mergeCell ref="W119:AG119"/>
    <mergeCell ref="U145:AF145"/>
    <mergeCell ref="U146:AF146"/>
    <mergeCell ref="U147:AF147"/>
    <mergeCell ref="U148:AF148"/>
    <mergeCell ref="U149:AF149"/>
    <mergeCell ref="U150:AF150"/>
    <mergeCell ref="U151:AF151"/>
    <mergeCell ref="U152:AF152"/>
    <mergeCell ref="U153:AF153"/>
    <mergeCell ref="U154:AF154"/>
    <mergeCell ref="U155:AF155"/>
    <mergeCell ref="U156:AF156"/>
    <mergeCell ref="U157:AF157"/>
    <mergeCell ref="U158:AF158"/>
    <mergeCell ref="U159:AF159"/>
    <mergeCell ref="U160:AF160"/>
    <mergeCell ref="U161:AF161"/>
    <mergeCell ref="Q324:AA324"/>
    <mergeCell ref="Q328:AA328"/>
    <mergeCell ref="Q329:AA329"/>
    <mergeCell ref="Q330:AA330"/>
    <mergeCell ref="Q331:AA331"/>
    <mergeCell ref="Q335:AA335"/>
    <mergeCell ref="Q336:AA336"/>
    <mergeCell ref="Q337:AA337"/>
    <mergeCell ref="Q338:AA338"/>
    <mergeCell ref="Q339:AA339"/>
    <mergeCell ref="Q340:AA340"/>
    <mergeCell ref="R222:AB222"/>
    <mergeCell ref="R223:AB223"/>
    <mergeCell ref="R224:AB224"/>
    <mergeCell ref="S202:AC202"/>
    <mergeCell ref="S203:AC203"/>
    <mergeCell ref="S204:AC204"/>
    <mergeCell ref="S205:AC205"/>
    <mergeCell ref="S206:AC206"/>
    <mergeCell ref="S207:AC207"/>
    <mergeCell ref="S208:AC208"/>
    <mergeCell ref="S209:AC209"/>
    <mergeCell ref="S210:AC210"/>
    <mergeCell ref="S211:AC211"/>
    <mergeCell ref="S212:AC212"/>
    <mergeCell ref="S213:AC213"/>
    <mergeCell ref="S214:AC214"/>
    <mergeCell ref="S215:AC215"/>
    <mergeCell ref="S216:AC216"/>
    <mergeCell ref="S217:AC217"/>
    <mergeCell ref="S218:AC218"/>
    <mergeCell ref="Z247:AI247"/>
    <mergeCell ref="P298:Z298"/>
    <mergeCell ref="P299:Z299"/>
    <mergeCell ref="P300:Z300"/>
    <mergeCell ref="P301:Z301"/>
    <mergeCell ref="P302:Z302"/>
    <mergeCell ref="P303:Z303"/>
    <mergeCell ref="P304:Z304"/>
    <mergeCell ref="P305:Z305"/>
    <mergeCell ref="P306:Z306"/>
    <mergeCell ref="P307:Z307"/>
    <mergeCell ref="P308:Z308"/>
    <mergeCell ref="P309:Z309"/>
    <mergeCell ref="P310:Z310"/>
    <mergeCell ref="Q314:AA314"/>
    <mergeCell ref="Q315:AA315"/>
    <mergeCell ref="Q316:AA316"/>
    <mergeCell ref="Q317:AA317"/>
    <mergeCell ref="P278:Z278"/>
    <mergeCell ref="P279:Z279"/>
    <mergeCell ref="P280:Z280"/>
    <mergeCell ref="P281:Z281"/>
    <mergeCell ref="P282:Z282"/>
    <mergeCell ref="P283:Z283"/>
    <mergeCell ref="P284:Z284"/>
    <mergeCell ref="P285:Z285"/>
    <mergeCell ref="P286:Z286"/>
    <mergeCell ref="P287:Z287"/>
    <mergeCell ref="P291:Z291"/>
    <mergeCell ref="P292:Z292"/>
    <mergeCell ref="P293:Z293"/>
    <mergeCell ref="P294:Z294"/>
    <mergeCell ref="P295:Z295"/>
    <mergeCell ref="P296:Z296"/>
    <mergeCell ref="P297:Z297"/>
    <mergeCell ref="O263:Y263"/>
    <mergeCell ref="O264:Y264"/>
    <mergeCell ref="O265:Y265"/>
    <mergeCell ref="O266:Y266"/>
    <mergeCell ref="O267:Y267"/>
    <mergeCell ref="O268:Y268"/>
    <mergeCell ref="P228:Z228"/>
    <mergeCell ref="P229:Z229"/>
    <mergeCell ref="P230:Z230"/>
    <mergeCell ref="P231:Z231"/>
    <mergeCell ref="P232:Z232"/>
    <mergeCell ref="P272:Z272"/>
    <mergeCell ref="P273:Z273"/>
    <mergeCell ref="P274:Z274"/>
    <mergeCell ref="P275:Z275"/>
    <mergeCell ref="P276:Z276"/>
    <mergeCell ref="P277:Z277"/>
    <mergeCell ref="Z248:AI248"/>
    <mergeCell ref="Z249:AI249"/>
    <mergeCell ref="Z250:AI250"/>
    <mergeCell ref="Z254:AI254"/>
    <mergeCell ref="Z255:AI255"/>
    <mergeCell ref="Z256:AI256"/>
    <mergeCell ref="Z257:AI257"/>
    <mergeCell ref="Z258:AI258"/>
    <mergeCell ref="Z259:AI259"/>
    <mergeCell ref="Z260:AI260"/>
    <mergeCell ref="Z261:AI261"/>
    <mergeCell ref="Z262:AI262"/>
    <mergeCell ref="Z263:AI263"/>
    <mergeCell ref="Z264:AI264"/>
    <mergeCell ref="Z265:AI265"/>
    <mergeCell ref="M82:W82"/>
    <mergeCell ref="M83:W83"/>
    <mergeCell ref="M84:W84"/>
    <mergeCell ref="M85:W85"/>
    <mergeCell ref="M86:W86"/>
    <mergeCell ref="M87:W87"/>
    <mergeCell ref="M88:W88"/>
    <mergeCell ref="M89:W89"/>
    <mergeCell ref="M90:W90"/>
    <mergeCell ref="M91:W91"/>
    <mergeCell ref="M92:W92"/>
    <mergeCell ref="N3:AV3"/>
    <mergeCell ref="N9:X9"/>
    <mergeCell ref="O236:Y236"/>
    <mergeCell ref="O237:Y237"/>
    <mergeCell ref="O238:Y238"/>
    <mergeCell ref="O239:Y239"/>
    <mergeCell ref="T194:AD194"/>
    <mergeCell ref="T195:AD195"/>
    <mergeCell ref="T196:AD196"/>
    <mergeCell ref="T197:AD197"/>
    <mergeCell ref="T198:AD198"/>
    <mergeCell ref="U135:AF135"/>
    <mergeCell ref="U136:AF136"/>
    <mergeCell ref="U137:AF137"/>
    <mergeCell ref="U138:AF138"/>
    <mergeCell ref="U139:AF139"/>
    <mergeCell ref="U140:AF140"/>
    <mergeCell ref="U141:AF141"/>
    <mergeCell ref="U142:AF142"/>
    <mergeCell ref="U143:AF143"/>
    <mergeCell ref="U144:AF144"/>
    <mergeCell ref="M65:W65"/>
    <mergeCell ref="M66:W66"/>
    <mergeCell ref="M67:W67"/>
    <mergeCell ref="M68:W68"/>
    <mergeCell ref="M69:W69"/>
    <mergeCell ref="M70:W70"/>
    <mergeCell ref="M71:W71"/>
    <mergeCell ref="M72:W72"/>
    <mergeCell ref="M73:W73"/>
    <mergeCell ref="M74:W74"/>
    <mergeCell ref="M75:W75"/>
    <mergeCell ref="M76:W76"/>
    <mergeCell ref="M77:W77"/>
    <mergeCell ref="M78:W78"/>
    <mergeCell ref="M79:W79"/>
    <mergeCell ref="M80:W80"/>
    <mergeCell ref="M81:W81"/>
    <mergeCell ref="L45:W45"/>
    <mergeCell ref="L46:W46"/>
    <mergeCell ref="L47:W47"/>
    <mergeCell ref="L48:W48"/>
    <mergeCell ref="L49:W49"/>
    <mergeCell ref="L50:W50"/>
    <mergeCell ref="L51:W51"/>
    <mergeCell ref="L52:W52"/>
    <mergeCell ref="L53:W53"/>
    <mergeCell ref="L54:W54"/>
    <mergeCell ref="L55:W55"/>
    <mergeCell ref="L56:W56"/>
    <mergeCell ref="M60:W60"/>
    <mergeCell ref="M61:W61"/>
    <mergeCell ref="M62:W62"/>
    <mergeCell ref="M63:W63"/>
    <mergeCell ref="M64:W64"/>
    <mergeCell ref="K147:T147"/>
    <mergeCell ref="K148:T148"/>
    <mergeCell ref="K149:T149"/>
    <mergeCell ref="K15:V15"/>
    <mergeCell ref="K150:T150"/>
    <mergeCell ref="K151:T151"/>
    <mergeCell ref="K152:T152"/>
    <mergeCell ref="K153:T153"/>
    <mergeCell ref="K154:T154"/>
    <mergeCell ref="K155:T155"/>
    <mergeCell ref="K156:T156"/>
    <mergeCell ref="K157:T157"/>
    <mergeCell ref="K158:T158"/>
    <mergeCell ref="K159:T159"/>
    <mergeCell ref="K16:V16"/>
    <mergeCell ref="K160:T160"/>
    <mergeCell ref="K161:T161"/>
    <mergeCell ref="K17:V17"/>
    <mergeCell ref="K18:V18"/>
    <mergeCell ref="K19:V19"/>
    <mergeCell ref="K20:V20"/>
    <mergeCell ref="K21:V21"/>
    <mergeCell ref="K22:V22"/>
    <mergeCell ref="K23:V23"/>
    <mergeCell ref="K24:V24"/>
    <mergeCell ref="K25:V25"/>
    <mergeCell ref="K26:V26"/>
    <mergeCell ref="K27:V27"/>
    <mergeCell ref="K96:V96"/>
    <mergeCell ref="K97:V97"/>
    <mergeCell ref="K98:V98"/>
    <mergeCell ref="K99:V99"/>
    <mergeCell ref="I185:T185"/>
    <mergeCell ref="I186:T186"/>
    <mergeCell ref="I187:T187"/>
    <mergeCell ref="I188:T188"/>
    <mergeCell ref="I189:T189"/>
    <mergeCell ref="I190:T190"/>
    <mergeCell ref="J165:U165"/>
    <mergeCell ref="J166:U166"/>
    <mergeCell ref="J167:U167"/>
    <mergeCell ref="J168:U168"/>
    <mergeCell ref="J169:U169"/>
    <mergeCell ref="J170:U170"/>
    <mergeCell ref="J171:U171"/>
    <mergeCell ref="K100:V100"/>
    <mergeCell ref="K101:V101"/>
    <mergeCell ref="K102:V102"/>
    <mergeCell ref="K103:V103"/>
    <mergeCell ref="K104:V104"/>
    <mergeCell ref="K105:V105"/>
    <mergeCell ref="K106:V106"/>
    <mergeCell ref="K107:V107"/>
    <mergeCell ref="K108:V108"/>
    <mergeCell ref="K109:V109"/>
    <mergeCell ref="K110:V110"/>
    <mergeCell ref="K111:V111"/>
    <mergeCell ref="K112:V112"/>
    <mergeCell ref="K113:V113"/>
    <mergeCell ref="K114:V114"/>
    <mergeCell ref="K115:V115"/>
    <mergeCell ref="K116:V116"/>
    <mergeCell ref="K117:V117"/>
    <mergeCell ref="K118:V118"/>
    <mergeCell ref="E335:P335"/>
    <mergeCell ref="E336:P336"/>
    <mergeCell ref="E337:P337"/>
    <mergeCell ref="E338:P338"/>
    <mergeCell ref="E339:P339"/>
    <mergeCell ref="E340:P340"/>
    <mergeCell ref="F222:Q222"/>
    <mergeCell ref="F223:Q223"/>
    <mergeCell ref="F224:Q224"/>
    <mergeCell ref="G202:R202"/>
    <mergeCell ref="G203:R203"/>
    <mergeCell ref="G204:R204"/>
    <mergeCell ref="G205:R205"/>
    <mergeCell ref="G206:R206"/>
    <mergeCell ref="G207:R207"/>
    <mergeCell ref="G208:R208"/>
    <mergeCell ref="G209:R209"/>
    <mergeCell ref="G210:R210"/>
    <mergeCell ref="G211:R211"/>
    <mergeCell ref="G212:R212"/>
    <mergeCell ref="G213:R213"/>
    <mergeCell ref="G214:R214"/>
    <mergeCell ref="G215:R215"/>
    <mergeCell ref="G216:R216"/>
    <mergeCell ref="G217:R217"/>
    <mergeCell ref="G218:R218"/>
    <mergeCell ref="O240:Y240"/>
    <mergeCell ref="O241:Y241"/>
    <mergeCell ref="O242:Y242"/>
    <mergeCell ref="O243:Y243"/>
    <mergeCell ref="O244:Y244"/>
    <mergeCell ref="O245:Y245"/>
    <mergeCell ref="D309:O309"/>
    <mergeCell ref="D310:O310"/>
    <mergeCell ref="E314:P314"/>
    <mergeCell ref="E315:P315"/>
    <mergeCell ref="E316:P316"/>
    <mergeCell ref="E317:P317"/>
    <mergeCell ref="E318:P318"/>
    <mergeCell ref="E319:P319"/>
    <mergeCell ref="E320:P320"/>
    <mergeCell ref="E321:P321"/>
    <mergeCell ref="E322:P322"/>
    <mergeCell ref="E323:P323"/>
    <mergeCell ref="E324:P324"/>
    <mergeCell ref="E328:P328"/>
    <mergeCell ref="E329:P329"/>
    <mergeCell ref="E330:P330"/>
    <mergeCell ref="E331:P331"/>
    <mergeCell ref="D292:O292"/>
    <mergeCell ref="D293:O293"/>
    <mergeCell ref="D294:O294"/>
    <mergeCell ref="D295:O295"/>
    <mergeCell ref="D296:O296"/>
    <mergeCell ref="D297:O297"/>
    <mergeCell ref="D298:O298"/>
    <mergeCell ref="D299:O299"/>
    <mergeCell ref="D300:O300"/>
    <mergeCell ref="D301:O301"/>
    <mergeCell ref="D302:O302"/>
    <mergeCell ref="D303:O303"/>
    <mergeCell ref="D304:O304"/>
    <mergeCell ref="D305:O305"/>
    <mergeCell ref="D306:O306"/>
    <mergeCell ref="D307:O307"/>
    <mergeCell ref="D308:O308"/>
    <mergeCell ref="D272:O272"/>
    <mergeCell ref="D273:O273"/>
    <mergeCell ref="D274:O274"/>
    <mergeCell ref="D275:O275"/>
    <mergeCell ref="D276:O276"/>
    <mergeCell ref="D277:O277"/>
    <mergeCell ref="D278:O278"/>
    <mergeCell ref="D279:O279"/>
    <mergeCell ref="D280:O280"/>
    <mergeCell ref="D281:O281"/>
    <mergeCell ref="D282:O282"/>
    <mergeCell ref="D283:O283"/>
    <mergeCell ref="D284:O284"/>
    <mergeCell ref="D285:O285"/>
    <mergeCell ref="D286:O286"/>
    <mergeCell ref="D287:O287"/>
    <mergeCell ref="D291:O291"/>
    <mergeCell ref="C256:N256"/>
    <mergeCell ref="C257:N257"/>
    <mergeCell ref="C258:N258"/>
    <mergeCell ref="C259:N259"/>
    <mergeCell ref="C260:N260"/>
    <mergeCell ref="C261:N261"/>
    <mergeCell ref="C262:N262"/>
    <mergeCell ref="C263:N263"/>
    <mergeCell ref="C264:N264"/>
    <mergeCell ref="C265:N265"/>
    <mergeCell ref="C266:N266"/>
    <mergeCell ref="C267:N267"/>
    <mergeCell ref="C268:N268"/>
    <mergeCell ref="D228:O228"/>
    <mergeCell ref="D229:O229"/>
    <mergeCell ref="D230:O230"/>
    <mergeCell ref="D231:O231"/>
    <mergeCell ref="D232:O232"/>
    <mergeCell ref="O246:Y246"/>
    <mergeCell ref="O247:Y247"/>
    <mergeCell ref="O248:Y248"/>
    <mergeCell ref="O249:Y249"/>
    <mergeCell ref="O250:Y250"/>
    <mergeCell ref="O254:Y254"/>
    <mergeCell ref="O255:Y255"/>
    <mergeCell ref="O256:Y256"/>
    <mergeCell ref="O257:Y257"/>
    <mergeCell ref="O258:Y258"/>
    <mergeCell ref="O259:Y259"/>
    <mergeCell ref="O260:Y260"/>
    <mergeCell ref="O261:Y261"/>
    <mergeCell ref="O262:Y262"/>
    <mergeCell ref="C236:N236"/>
    <mergeCell ref="C237:N237"/>
    <mergeCell ref="C238:N238"/>
    <mergeCell ref="C239:N239"/>
    <mergeCell ref="C240:N240"/>
    <mergeCell ref="C241:N241"/>
    <mergeCell ref="C242:N242"/>
    <mergeCell ref="C243:N243"/>
    <mergeCell ref="C244:N244"/>
    <mergeCell ref="C245:N245"/>
    <mergeCell ref="C246:N246"/>
    <mergeCell ref="C247:N247"/>
    <mergeCell ref="C248:N248"/>
    <mergeCell ref="C249:N249"/>
    <mergeCell ref="C250:N250"/>
    <mergeCell ref="C254:N254"/>
    <mergeCell ref="C255:N255"/>
    <mergeCell ref="B328:D328"/>
    <mergeCell ref="B329:D329"/>
    <mergeCell ref="B33:K33"/>
    <mergeCell ref="B330:D330"/>
    <mergeCell ref="B331:D331"/>
    <mergeCell ref="B333:AU333"/>
    <mergeCell ref="B335:D335"/>
    <mergeCell ref="B336:D336"/>
    <mergeCell ref="B337:D337"/>
    <mergeCell ref="B338:D338"/>
    <mergeCell ref="B339:D339"/>
    <mergeCell ref="B34:K34"/>
    <mergeCell ref="B340:D340"/>
    <mergeCell ref="B35:K35"/>
    <mergeCell ref="B36:K36"/>
    <mergeCell ref="B37:K37"/>
    <mergeCell ref="B38:K38"/>
    <mergeCell ref="B39:K39"/>
    <mergeCell ref="B40:K40"/>
    <mergeCell ref="B41:K41"/>
    <mergeCell ref="B42:K42"/>
    <mergeCell ref="B43:K43"/>
    <mergeCell ref="B44:K44"/>
    <mergeCell ref="B45:K45"/>
    <mergeCell ref="B46:K46"/>
    <mergeCell ref="B47:K47"/>
    <mergeCell ref="B48:K48"/>
    <mergeCell ref="B49:K49"/>
    <mergeCell ref="B50:K50"/>
    <mergeCell ref="B51:K51"/>
    <mergeCell ref="B52:K52"/>
    <mergeCell ref="B53:K53"/>
    <mergeCell ref="B309:C309"/>
    <mergeCell ref="B31:K31"/>
    <mergeCell ref="B310:C310"/>
    <mergeCell ref="B312:AU312"/>
    <mergeCell ref="B314:D314"/>
    <mergeCell ref="B315:D315"/>
    <mergeCell ref="B316:D316"/>
    <mergeCell ref="B317:D317"/>
    <mergeCell ref="B318:D318"/>
    <mergeCell ref="B319:D319"/>
    <mergeCell ref="B32:K32"/>
    <mergeCell ref="B320:D320"/>
    <mergeCell ref="B321:D321"/>
    <mergeCell ref="B322:D322"/>
    <mergeCell ref="B323:D323"/>
    <mergeCell ref="B324:D324"/>
    <mergeCell ref="B326:AU326"/>
    <mergeCell ref="B54:K54"/>
    <mergeCell ref="B55:K55"/>
    <mergeCell ref="B56:K56"/>
    <mergeCell ref="B58:AU58"/>
    <mergeCell ref="B60:L60"/>
    <mergeCell ref="B61:L61"/>
    <mergeCell ref="B62:L62"/>
    <mergeCell ref="B63:L63"/>
    <mergeCell ref="B64:L64"/>
    <mergeCell ref="B65:L65"/>
    <mergeCell ref="B66:L66"/>
    <mergeCell ref="B67:L67"/>
    <mergeCell ref="B68:L68"/>
    <mergeCell ref="B69:L69"/>
    <mergeCell ref="B70:L70"/>
    <mergeCell ref="B292:C292"/>
    <mergeCell ref="B293:C293"/>
    <mergeCell ref="B294:C294"/>
    <mergeCell ref="B295:C295"/>
    <mergeCell ref="B296:C296"/>
    <mergeCell ref="B297:C297"/>
    <mergeCell ref="B298:C298"/>
    <mergeCell ref="B299:C299"/>
    <mergeCell ref="B300:C300"/>
    <mergeCell ref="B301:C301"/>
    <mergeCell ref="B302:C302"/>
    <mergeCell ref="B303:C303"/>
    <mergeCell ref="B304:C304"/>
    <mergeCell ref="B305:C305"/>
    <mergeCell ref="B306:C306"/>
    <mergeCell ref="B307:C307"/>
    <mergeCell ref="B308:C308"/>
    <mergeCell ref="B274:C274"/>
    <mergeCell ref="B275:C275"/>
    <mergeCell ref="B276:C276"/>
    <mergeCell ref="B277:C277"/>
    <mergeCell ref="B278:C278"/>
    <mergeCell ref="B279:C279"/>
    <mergeCell ref="B280:C280"/>
    <mergeCell ref="B281:C281"/>
    <mergeCell ref="B282:C282"/>
    <mergeCell ref="B283:C283"/>
    <mergeCell ref="B284:C284"/>
    <mergeCell ref="B285:C285"/>
    <mergeCell ref="B286:C286"/>
    <mergeCell ref="B287:C287"/>
    <mergeCell ref="B289:AU289"/>
    <mergeCell ref="B29:AU29"/>
    <mergeCell ref="B291:C291"/>
    <mergeCell ref="B71:L71"/>
    <mergeCell ref="B72:L72"/>
    <mergeCell ref="B73:L73"/>
    <mergeCell ref="B74:L74"/>
    <mergeCell ref="B75:L75"/>
    <mergeCell ref="B76:L76"/>
    <mergeCell ref="B77:L77"/>
    <mergeCell ref="B78:L78"/>
    <mergeCell ref="B79:L79"/>
    <mergeCell ref="B80:L80"/>
    <mergeCell ref="B81:L81"/>
    <mergeCell ref="B82:L82"/>
    <mergeCell ref="B83:L83"/>
    <mergeCell ref="B84:L84"/>
    <mergeCell ref="B85:L85"/>
    <mergeCell ref="B203:F203"/>
    <mergeCell ref="B204:F204"/>
    <mergeCell ref="B205:F205"/>
    <mergeCell ref="B206:F206"/>
    <mergeCell ref="B207:F207"/>
    <mergeCell ref="B208:F208"/>
    <mergeCell ref="B209:F209"/>
    <mergeCell ref="B21:J21"/>
    <mergeCell ref="B210:F210"/>
    <mergeCell ref="B211:F211"/>
    <mergeCell ref="B212:F212"/>
    <mergeCell ref="B213:F213"/>
    <mergeCell ref="B214:F214"/>
    <mergeCell ref="B215:F215"/>
    <mergeCell ref="B216:F216"/>
    <mergeCell ref="B217:F217"/>
    <mergeCell ref="B218:F218"/>
    <mergeCell ref="B22:J22"/>
    <mergeCell ref="B23:J23"/>
    <mergeCell ref="B24:J24"/>
    <mergeCell ref="B25:J25"/>
    <mergeCell ref="B26:J26"/>
    <mergeCell ref="B27:J27"/>
    <mergeCell ref="B86:L86"/>
    <mergeCell ref="B87:L87"/>
    <mergeCell ref="B88:L88"/>
    <mergeCell ref="B89:L89"/>
    <mergeCell ref="B90:L90"/>
    <mergeCell ref="B91:L91"/>
    <mergeCell ref="B92:L92"/>
    <mergeCell ref="B94:AU94"/>
    <mergeCell ref="B96:J96"/>
    <mergeCell ref="B185:H185"/>
    <mergeCell ref="B186:H186"/>
    <mergeCell ref="B187:H187"/>
    <mergeCell ref="B188:H188"/>
    <mergeCell ref="B189:H189"/>
    <mergeCell ref="B19:J19"/>
    <mergeCell ref="B190:H190"/>
    <mergeCell ref="B192:AU192"/>
    <mergeCell ref="B194:G194"/>
    <mergeCell ref="B195:G195"/>
    <mergeCell ref="B196:G196"/>
    <mergeCell ref="B197:G197"/>
    <mergeCell ref="B198:G198"/>
    <mergeCell ref="B2:L4"/>
    <mergeCell ref="B20:J20"/>
    <mergeCell ref="B200:AU200"/>
    <mergeCell ref="B202:F202"/>
    <mergeCell ref="B6:AU6"/>
    <mergeCell ref="B8:K10"/>
    <mergeCell ref="B97:J97"/>
    <mergeCell ref="B98:J98"/>
    <mergeCell ref="B99:J99"/>
    <mergeCell ref="H194:S194"/>
    <mergeCell ref="H195:S195"/>
    <mergeCell ref="H196:S196"/>
    <mergeCell ref="H197:S197"/>
    <mergeCell ref="H198:S198"/>
    <mergeCell ref="I175:T175"/>
    <mergeCell ref="I176:T176"/>
    <mergeCell ref="I177:T177"/>
    <mergeCell ref="I178:T178"/>
    <mergeCell ref="I179:T179"/>
    <mergeCell ref="B168:I168"/>
    <mergeCell ref="B169:I169"/>
    <mergeCell ref="B17:J17"/>
    <mergeCell ref="B170:I170"/>
    <mergeCell ref="B171:I171"/>
    <mergeCell ref="B173:AU173"/>
    <mergeCell ref="B175:H175"/>
    <mergeCell ref="B176:H176"/>
    <mergeCell ref="B177:H177"/>
    <mergeCell ref="B178:H178"/>
    <mergeCell ref="B179:H179"/>
    <mergeCell ref="B18:J18"/>
    <mergeCell ref="B180:H180"/>
    <mergeCell ref="B181:H181"/>
    <mergeCell ref="B182:H182"/>
    <mergeCell ref="B183:H183"/>
    <mergeCell ref="B184:H184"/>
    <mergeCell ref="I180:T180"/>
    <mergeCell ref="I181:T181"/>
    <mergeCell ref="I182:T182"/>
    <mergeCell ref="I183:T183"/>
    <mergeCell ref="I184:T184"/>
    <mergeCell ref="K119:V119"/>
    <mergeCell ref="K120:V120"/>
    <mergeCell ref="K121:V121"/>
    <mergeCell ref="K122:V122"/>
    <mergeCell ref="K123:V123"/>
    <mergeCell ref="K124:V124"/>
    <mergeCell ref="K125:V125"/>
    <mergeCell ref="K126:V126"/>
    <mergeCell ref="K127:V127"/>
    <mergeCell ref="K128:V128"/>
    <mergeCell ref="B150:J150"/>
    <mergeCell ref="B151:J151"/>
    <mergeCell ref="B152:J152"/>
    <mergeCell ref="B153:J153"/>
    <mergeCell ref="B154:J154"/>
    <mergeCell ref="B155:J155"/>
    <mergeCell ref="B156:J156"/>
    <mergeCell ref="B157:J157"/>
    <mergeCell ref="B158:J158"/>
    <mergeCell ref="B159:J159"/>
    <mergeCell ref="B16:J16"/>
    <mergeCell ref="B160:J160"/>
    <mergeCell ref="B161:J161"/>
    <mergeCell ref="B163:AU163"/>
    <mergeCell ref="B165:I165"/>
    <mergeCell ref="B166:I166"/>
    <mergeCell ref="B167:I167"/>
    <mergeCell ref="K129:V129"/>
    <mergeCell ref="K130:V130"/>
    <mergeCell ref="K131:V131"/>
    <mergeCell ref="K135:T135"/>
    <mergeCell ref="K136:T136"/>
    <mergeCell ref="K137:T137"/>
    <mergeCell ref="K138:T138"/>
    <mergeCell ref="K139:T139"/>
    <mergeCell ref="K140:T140"/>
    <mergeCell ref="K141:T141"/>
    <mergeCell ref="K142:T142"/>
    <mergeCell ref="K143:T143"/>
    <mergeCell ref="K144:T144"/>
    <mergeCell ref="K145:T145"/>
    <mergeCell ref="K146:T146"/>
    <mergeCell ref="B135:J135"/>
    <mergeCell ref="B136:J136"/>
    <mergeCell ref="B137:J137"/>
    <mergeCell ref="B138:J138"/>
    <mergeCell ref="B139:J139"/>
    <mergeCell ref="B14:J14"/>
    <mergeCell ref="B140:J140"/>
    <mergeCell ref="B141:J141"/>
    <mergeCell ref="B142:J142"/>
    <mergeCell ref="B143:J143"/>
    <mergeCell ref="B144:J144"/>
    <mergeCell ref="B145:J145"/>
    <mergeCell ref="B146:J146"/>
    <mergeCell ref="B147:J147"/>
    <mergeCell ref="B148:J148"/>
    <mergeCell ref="B149:J149"/>
    <mergeCell ref="B15:J15"/>
    <mergeCell ref="B117:J117"/>
    <mergeCell ref="B118:J118"/>
    <mergeCell ref="B119:J119"/>
    <mergeCell ref="B12:AU12"/>
    <mergeCell ref="B120:J120"/>
    <mergeCell ref="B121:J121"/>
    <mergeCell ref="B122:J122"/>
    <mergeCell ref="B123:J123"/>
    <mergeCell ref="B124:J124"/>
    <mergeCell ref="B125:J125"/>
    <mergeCell ref="B126:J126"/>
    <mergeCell ref="B127:J127"/>
    <mergeCell ref="B128:J128"/>
    <mergeCell ref="B129:J129"/>
    <mergeCell ref="B130:J130"/>
    <mergeCell ref="B131:J131"/>
    <mergeCell ref="B133:AU133"/>
    <mergeCell ref="K14:V14"/>
    <mergeCell ref="L31:W31"/>
    <mergeCell ref="L32:W32"/>
    <mergeCell ref="L33:W33"/>
    <mergeCell ref="L34:W34"/>
    <mergeCell ref="L35:W35"/>
    <mergeCell ref="L36:W36"/>
    <mergeCell ref="L37:W37"/>
    <mergeCell ref="L38:W38"/>
    <mergeCell ref="L39:W39"/>
    <mergeCell ref="L40:W40"/>
    <mergeCell ref="L41:W41"/>
    <mergeCell ref="L42:W42"/>
    <mergeCell ref="L43:W43"/>
    <mergeCell ref="L44:W44"/>
    <mergeCell ref="B100:J100"/>
    <mergeCell ref="B101:J101"/>
    <mergeCell ref="B102:J102"/>
    <mergeCell ref="B103:J103"/>
    <mergeCell ref="B104:J104"/>
    <mergeCell ref="B105:J105"/>
    <mergeCell ref="B106:J106"/>
    <mergeCell ref="B107:J107"/>
    <mergeCell ref="B108:J108"/>
    <mergeCell ref="B109:J109"/>
    <mergeCell ref="B110:J110"/>
    <mergeCell ref="B111:J111"/>
    <mergeCell ref="B112:J112"/>
    <mergeCell ref="B113:J113"/>
    <mergeCell ref="B114:J114"/>
    <mergeCell ref="B115:J115"/>
    <mergeCell ref="B116:J116"/>
    <mergeCell ref="AR48:AS48"/>
    <mergeCell ref="AR49:AS49"/>
    <mergeCell ref="AR50:AS50"/>
    <mergeCell ref="AR51:AS51"/>
    <mergeCell ref="AR52:AS52"/>
    <mergeCell ref="AR53:AS53"/>
    <mergeCell ref="AR54:AS54"/>
    <mergeCell ref="AR55:AS55"/>
    <mergeCell ref="AR56:AS56"/>
    <mergeCell ref="AT272:AU272"/>
    <mergeCell ref="AT273:AU273"/>
    <mergeCell ref="AT274:AU274"/>
    <mergeCell ref="AT275:AU275"/>
    <mergeCell ref="AT276:AU276"/>
    <mergeCell ref="AT277:AU277"/>
    <mergeCell ref="AT278:AU278"/>
    <mergeCell ref="AT279:AU279"/>
    <mergeCell ref="B220:AU220"/>
    <mergeCell ref="B222:E222"/>
    <mergeCell ref="B223:E223"/>
    <mergeCell ref="B224:E224"/>
    <mergeCell ref="B226:AU226"/>
    <mergeCell ref="B228:C228"/>
    <mergeCell ref="B229:C229"/>
    <mergeCell ref="B230:C230"/>
    <mergeCell ref="B231:C231"/>
    <mergeCell ref="B232:C232"/>
    <mergeCell ref="B234:AU234"/>
    <mergeCell ref="B252:AU252"/>
    <mergeCell ref="B270:AU270"/>
    <mergeCell ref="B272:C272"/>
    <mergeCell ref="B273:C273"/>
    <mergeCell ref="AR31:AS31"/>
    <mergeCell ref="AR32:AS32"/>
    <mergeCell ref="AR33:AS33"/>
    <mergeCell ref="AR34:AS34"/>
    <mergeCell ref="AR35:AS35"/>
    <mergeCell ref="AR36:AS36"/>
    <mergeCell ref="AR37:AS37"/>
    <mergeCell ref="AR38:AS38"/>
    <mergeCell ref="AR39:AS39"/>
    <mergeCell ref="AR40:AS40"/>
    <mergeCell ref="AR41:AS41"/>
    <mergeCell ref="AR42:AS42"/>
    <mergeCell ref="AR43:AS43"/>
    <mergeCell ref="AR44:AS44"/>
    <mergeCell ref="AR45:AS45"/>
    <mergeCell ref="AR46:AS46"/>
    <mergeCell ref="AR47:AS47"/>
    <mergeCell ref="AO85:AU85"/>
    <mergeCell ref="AO86:AU86"/>
    <mergeCell ref="AO87:AU87"/>
    <mergeCell ref="AO88:AU88"/>
    <mergeCell ref="AO89:AU89"/>
    <mergeCell ref="AO90:AU90"/>
    <mergeCell ref="AO91:AU91"/>
    <mergeCell ref="AO92:AU92"/>
    <mergeCell ref="AO96:AT96"/>
    <mergeCell ref="AO97:AT97"/>
    <mergeCell ref="AO98:AT98"/>
    <mergeCell ref="AO99:AT99"/>
    <mergeCell ref="AP194:AU194"/>
    <mergeCell ref="AP195:AU195"/>
    <mergeCell ref="AP196:AU196"/>
    <mergeCell ref="AP197:AU197"/>
    <mergeCell ref="AP198:AU198"/>
    <mergeCell ref="AQ175:AU175"/>
    <mergeCell ref="AQ176:AU176"/>
    <mergeCell ref="AQ177:AU177"/>
    <mergeCell ref="AQ178:AU178"/>
    <mergeCell ref="AQ179:AU179"/>
    <mergeCell ref="AQ180:AU180"/>
    <mergeCell ref="AQ181:AU181"/>
    <mergeCell ref="AQ182:AU182"/>
    <mergeCell ref="AQ183:AU183"/>
    <mergeCell ref="AQ184:AU184"/>
    <mergeCell ref="AQ185:AU185"/>
    <mergeCell ref="AQ186:AU186"/>
    <mergeCell ref="AQ187:AU187"/>
    <mergeCell ref="AQ188:AU188"/>
    <mergeCell ref="AQ189:AU189"/>
    <mergeCell ref="AO212:AU212"/>
    <mergeCell ref="AO213:AU213"/>
    <mergeCell ref="AO214:AU214"/>
    <mergeCell ref="AO215:AU215"/>
    <mergeCell ref="AO216:AU216"/>
    <mergeCell ref="AO217:AU217"/>
    <mergeCell ref="AO218:AU218"/>
    <mergeCell ref="AO60:AU60"/>
    <mergeCell ref="AO61:AU61"/>
    <mergeCell ref="AO62:AU62"/>
    <mergeCell ref="AO63:AU63"/>
    <mergeCell ref="AO64:AU64"/>
    <mergeCell ref="AO65:AU65"/>
    <mergeCell ref="AO66:AU66"/>
    <mergeCell ref="AO67:AU67"/>
    <mergeCell ref="AO68:AU68"/>
    <mergeCell ref="AO69:AU69"/>
    <mergeCell ref="AO70:AU70"/>
    <mergeCell ref="AO71:AU71"/>
    <mergeCell ref="AO72:AU72"/>
    <mergeCell ref="AO73:AU73"/>
    <mergeCell ref="AO74:AU74"/>
    <mergeCell ref="AO75:AU75"/>
    <mergeCell ref="AO76:AU76"/>
    <mergeCell ref="AO77:AU77"/>
    <mergeCell ref="AO78:AU78"/>
    <mergeCell ref="AO79:AU79"/>
    <mergeCell ref="AO80:AU80"/>
    <mergeCell ref="AO81:AU81"/>
    <mergeCell ref="AO82:AU82"/>
    <mergeCell ref="AO83:AU83"/>
    <mergeCell ref="AO84:AU84"/>
    <mergeCell ref="AO125:AT125"/>
    <mergeCell ref="AO126:AT126"/>
    <mergeCell ref="AO127:AT127"/>
    <mergeCell ref="AO128:AT128"/>
    <mergeCell ref="AO129:AT129"/>
    <mergeCell ref="AO130:AT130"/>
    <mergeCell ref="AO131:AT131"/>
    <mergeCell ref="AO202:AU202"/>
    <mergeCell ref="AO203:AU203"/>
    <mergeCell ref="AO204:AU204"/>
    <mergeCell ref="AO205:AU205"/>
    <mergeCell ref="AO206:AU206"/>
    <mergeCell ref="AO207:AU207"/>
    <mergeCell ref="AO208:AU208"/>
    <mergeCell ref="AO209:AU209"/>
    <mergeCell ref="AO210:AU210"/>
    <mergeCell ref="AO211:AU211"/>
    <mergeCell ref="AQ190:AU190"/>
    <mergeCell ref="AO108:AT108"/>
    <mergeCell ref="AO109:AT109"/>
    <mergeCell ref="AO110:AT110"/>
    <mergeCell ref="AO111:AT111"/>
    <mergeCell ref="AO112:AT112"/>
    <mergeCell ref="AO113:AT113"/>
    <mergeCell ref="AO114:AT114"/>
    <mergeCell ref="AO115:AT115"/>
    <mergeCell ref="AO116:AT116"/>
    <mergeCell ref="AO117:AT117"/>
    <mergeCell ref="AO118:AT118"/>
    <mergeCell ref="AO119:AT119"/>
    <mergeCell ref="AO120:AT120"/>
    <mergeCell ref="AO121:AT121"/>
    <mergeCell ref="AO122:AT122"/>
    <mergeCell ref="AO123:AT123"/>
    <mergeCell ref="AO124:AT124"/>
    <mergeCell ref="AL339:AU339"/>
    <mergeCell ref="AL340:AU340"/>
    <mergeCell ref="AM135:AU135"/>
    <mergeCell ref="AM136:AU136"/>
    <mergeCell ref="AM137:AU137"/>
    <mergeCell ref="AM138:AU138"/>
    <mergeCell ref="AM139:AU139"/>
    <mergeCell ref="AM140:AU140"/>
    <mergeCell ref="AM141:AU141"/>
    <mergeCell ref="AM142:AU142"/>
    <mergeCell ref="AM143:AU143"/>
    <mergeCell ref="AM144:AU144"/>
    <mergeCell ref="AM145:AU145"/>
    <mergeCell ref="AM146:AU146"/>
    <mergeCell ref="AM147:AU147"/>
    <mergeCell ref="AM148:AU148"/>
    <mergeCell ref="AM149:AU149"/>
    <mergeCell ref="AM150:AU150"/>
    <mergeCell ref="AM151:AU151"/>
    <mergeCell ref="AM152:AU152"/>
    <mergeCell ref="AM153:AU153"/>
    <mergeCell ref="AM154:AU154"/>
    <mergeCell ref="AM155:AU155"/>
    <mergeCell ref="AM156:AU156"/>
    <mergeCell ref="AM157:AU157"/>
    <mergeCell ref="AM158:AU158"/>
    <mergeCell ref="AM159:AU159"/>
    <mergeCell ref="AM160:AU160"/>
    <mergeCell ref="AM161:AU161"/>
    <mergeCell ref="AN165:AU165"/>
    <mergeCell ref="AN166:AU166"/>
    <mergeCell ref="AN167:AU167"/>
    <mergeCell ref="AL316:AU316"/>
    <mergeCell ref="AL317:AU317"/>
    <mergeCell ref="AL318:AU318"/>
    <mergeCell ref="AL319:AU319"/>
    <mergeCell ref="AL320:AU320"/>
    <mergeCell ref="AL321:AU321"/>
    <mergeCell ref="AL322:AU322"/>
    <mergeCell ref="AL323:AU323"/>
    <mergeCell ref="AL324:AU324"/>
    <mergeCell ref="AL328:AU328"/>
    <mergeCell ref="AL329:AU329"/>
    <mergeCell ref="AL330:AU330"/>
    <mergeCell ref="AL331:AU331"/>
    <mergeCell ref="AL335:AU335"/>
    <mergeCell ref="AL336:AU336"/>
    <mergeCell ref="AL337:AU337"/>
    <mergeCell ref="AL338:AU338"/>
    <mergeCell ref="AK296:AT296"/>
    <mergeCell ref="AK297:AT297"/>
    <mergeCell ref="AK298:AT298"/>
    <mergeCell ref="AK299:AT299"/>
    <mergeCell ref="AK300:AT300"/>
    <mergeCell ref="AK301:AT301"/>
    <mergeCell ref="AK302:AT302"/>
    <mergeCell ref="AK303:AT303"/>
    <mergeCell ref="AK304:AT304"/>
    <mergeCell ref="AK305:AT305"/>
    <mergeCell ref="AK306:AT306"/>
    <mergeCell ref="AK307:AT307"/>
    <mergeCell ref="AK308:AT308"/>
    <mergeCell ref="AK309:AT309"/>
    <mergeCell ref="AK310:AT310"/>
    <mergeCell ref="AL314:AU314"/>
    <mergeCell ref="AL315:AU315"/>
    <mergeCell ref="AK276:AS276"/>
    <mergeCell ref="AK277:AS277"/>
    <mergeCell ref="AK278:AS278"/>
    <mergeCell ref="AK279:AS279"/>
    <mergeCell ref="AK280:AS280"/>
    <mergeCell ref="AK281:AS281"/>
    <mergeCell ref="AK282:AS282"/>
    <mergeCell ref="AK283:AS283"/>
    <mergeCell ref="AK284:AS284"/>
    <mergeCell ref="AK285:AS285"/>
    <mergeCell ref="AK286:AS286"/>
    <mergeCell ref="AK287:AS287"/>
    <mergeCell ref="AK291:AT291"/>
    <mergeCell ref="AK292:AT292"/>
    <mergeCell ref="AK293:AT293"/>
    <mergeCell ref="AK294:AT294"/>
    <mergeCell ref="AK295:AT295"/>
    <mergeCell ref="AT280:AU280"/>
    <mergeCell ref="AT281:AU281"/>
    <mergeCell ref="AT282:AU282"/>
    <mergeCell ref="AT283:AU283"/>
    <mergeCell ref="AT284:AU284"/>
    <mergeCell ref="AT285:AU285"/>
    <mergeCell ref="AT286:AU286"/>
    <mergeCell ref="AT287:AU287"/>
    <mergeCell ref="AJ261:AS261"/>
    <mergeCell ref="AJ262:AS262"/>
    <mergeCell ref="AJ263:AS263"/>
    <mergeCell ref="AJ264:AS264"/>
    <mergeCell ref="AJ265:AS265"/>
    <mergeCell ref="AJ266:AS266"/>
    <mergeCell ref="AJ267:AS267"/>
    <mergeCell ref="AJ268:AS268"/>
    <mergeCell ref="AK228:AT228"/>
    <mergeCell ref="AK229:AT229"/>
    <mergeCell ref="AK230:AT230"/>
    <mergeCell ref="AK231:AT231"/>
    <mergeCell ref="AK232:AT232"/>
    <mergeCell ref="AK272:AS272"/>
    <mergeCell ref="AK273:AS273"/>
    <mergeCell ref="AK274:AS274"/>
    <mergeCell ref="AK275:AS275"/>
    <mergeCell ref="AI82:AN82"/>
    <mergeCell ref="AI83:AN83"/>
    <mergeCell ref="AI84:AN84"/>
    <mergeCell ref="AI85:AN85"/>
    <mergeCell ref="AI86:AN86"/>
    <mergeCell ref="AI87:AN87"/>
    <mergeCell ref="AI88:AN88"/>
    <mergeCell ref="AI89:AN89"/>
    <mergeCell ref="AI90:AN90"/>
    <mergeCell ref="AI91:AN91"/>
    <mergeCell ref="AI92:AN92"/>
    <mergeCell ref="AJ236:AS236"/>
    <mergeCell ref="AJ237:AS237"/>
    <mergeCell ref="AJ238:AS238"/>
    <mergeCell ref="AJ239:AS239"/>
    <mergeCell ref="AJ240:AS240"/>
    <mergeCell ref="AJ241:AS241"/>
    <mergeCell ref="AN168:AU168"/>
    <mergeCell ref="AN169:AU169"/>
    <mergeCell ref="AN170:AU170"/>
    <mergeCell ref="AN171:AU171"/>
    <mergeCell ref="AN222:AT222"/>
    <mergeCell ref="AN223:AT223"/>
    <mergeCell ref="AN224:AT224"/>
    <mergeCell ref="AO100:AT100"/>
    <mergeCell ref="AO101:AT101"/>
    <mergeCell ref="AO102:AT102"/>
    <mergeCell ref="AO103:AT103"/>
    <mergeCell ref="AO104:AT104"/>
    <mergeCell ref="AO105:AT105"/>
    <mergeCell ref="AO106:AT106"/>
    <mergeCell ref="AO107:AT107"/>
    <mergeCell ref="AI65:AN65"/>
    <mergeCell ref="AI66:AN66"/>
    <mergeCell ref="AI67:AN67"/>
    <mergeCell ref="AI68:AN68"/>
    <mergeCell ref="AI69:AN69"/>
    <mergeCell ref="AI70:AN70"/>
    <mergeCell ref="AI71:AN71"/>
    <mergeCell ref="AI72:AN72"/>
    <mergeCell ref="AI73:AN73"/>
    <mergeCell ref="AI74:AN74"/>
    <mergeCell ref="AI75:AN75"/>
    <mergeCell ref="AI76:AN76"/>
    <mergeCell ref="AI77:AN77"/>
    <mergeCell ref="AI78:AN78"/>
    <mergeCell ref="AI79:AN79"/>
    <mergeCell ref="AI80:AN80"/>
    <mergeCell ref="AI81:AN81"/>
    <mergeCell ref="AH99:AN99"/>
    <mergeCell ref="AI31:AQ31"/>
    <mergeCell ref="AI32:AQ32"/>
    <mergeCell ref="AI33:AQ33"/>
    <mergeCell ref="AI34:AQ34"/>
    <mergeCell ref="AI35:AQ35"/>
    <mergeCell ref="AI36:AQ36"/>
    <mergeCell ref="AI37:AQ37"/>
    <mergeCell ref="AI38:AQ38"/>
    <mergeCell ref="AI39:AQ39"/>
    <mergeCell ref="AI40:AQ40"/>
    <mergeCell ref="AI41:AQ41"/>
    <mergeCell ref="AI42:AQ42"/>
    <mergeCell ref="AI43:AQ43"/>
    <mergeCell ref="AI44:AQ44"/>
    <mergeCell ref="AI45:AQ45"/>
    <mergeCell ref="AI46:AQ46"/>
    <mergeCell ref="AI47:AQ47"/>
    <mergeCell ref="AI48:AQ48"/>
    <mergeCell ref="AI49:AQ49"/>
    <mergeCell ref="AI50:AQ50"/>
    <mergeCell ref="AI51:AQ51"/>
    <mergeCell ref="AI52:AQ52"/>
    <mergeCell ref="AI53:AQ53"/>
    <mergeCell ref="AI54:AQ54"/>
    <mergeCell ref="AI55:AQ55"/>
    <mergeCell ref="AI56:AQ56"/>
    <mergeCell ref="AI60:AN60"/>
    <mergeCell ref="AI61:AN61"/>
    <mergeCell ref="AI62:AN62"/>
    <mergeCell ref="AI63:AN63"/>
    <mergeCell ref="AI64:AN64"/>
    <mergeCell ref="AH117:AN117"/>
    <mergeCell ref="AH118:AN118"/>
    <mergeCell ref="AH119:AN119"/>
    <mergeCell ref="AH120:AN120"/>
    <mergeCell ref="AH121:AN121"/>
    <mergeCell ref="AH122:AN122"/>
    <mergeCell ref="AH123:AN123"/>
    <mergeCell ref="AH124:AN124"/>
    <mergeCell ref="AH125:AN125"/>
    <mergeCell ref="AH126:AN126"/>
    <mergeCell ref="AH127:AN127"/>
    <mergeCell ref="AH128:AN128"/>
    <mergeCell ref="AH129:AN129"/>
    <mergeCell ref="AH130:AN130"/>
    <mergeCell ref="AH131:AN131"/>
    <mergeCell ref="AH14:AR14"/>
    <mergeCell ref="AH15:AR15"/>
    <mergeCell ref="AH16:AR16"/>
    <mergeCell ref="AH17:AR17"/>
    <mergeCell ref="AH18:AR18"/>
    <mergeCell ref="AH19:AR19"/>
    <mergeCell ref="AH20:AR20"/>
    <mergeCell ref="AH21:AR21"/>
    <mergeCell ref="AH22:AR22"/>
    <mergeCell ref="AH23:AR23"/>
    <mergeCell ref="AH24:AR24"/>
    <mergeCell ref="AH25:AR25"/>
    <mergeCell ref="AH26:AR26"/>
    <mergeCell ref="AH27:AR27"/>
    <mergeCell ref="AH96:AN96"/>
    <mergeCell ref="AH97:AN97"/>
    <mergeCell ref="AH98:AN98"/>
    <mergeCell ref="AH100:AN100"/>
    <mergeCell ref="AH101:AN101"/>
    <mergeCell ref="AH102:AN102"/>
    <mergeCell ref="AH103:AN103"/>
    <mergeCell ref="AH104:AN104"/>
    <mergeCell ref="AH105:AN105"/>
    <mergeCell ref="AH106:AN106"/>
    <mergeCell ref="AH107:AN107"/>
    <mergeCell ref="AH108:AN108"/>
    <mergeCell ref="AH109:AN109"/>
    <mergeCell ref="AH110:AN110"/>
    <mergeCell ref="AH111:AN111"/>
    <mergeCell ref="AH112:AN112"/>
    <mergeCell ref="AH113:AN113"/>
    <mergeCell ref="AH114:AN114"/>
    <mergeCell ref="AH115:AN115"/>
    <mergeCell ref="AH116:AN116"/>
    <mergeCell ref="AG152:AL152"/>
    <mergeCell ref="AG153:AL153"/>
    <mergeCell ref="AG154:AL154"/>
    <mergeCell ref="AG155:AL155"/>
    <mergeCell ref="AG156:AL156"/>
    <mergeCell ref="AG157:AL157"/>
    <mergeCell ref="AG158:AL158"/>
    <mergeCell ref="AG159:AL159"/>
    <mergeCell ref="AG160:AL160"/>
    <mergeCell ref="AG161:AL161"/>
    <mergeCell ref="AG165:AM165"/>
    <mergeCell ref="AG166:AM166"/>
    <mergeCell ref="AG167:AM167"/>
    <mergeCell ref="AG168:AM168"/>
    <mergeCell ref="AG169:AM169"/>
    <mergeCell ref="AG170:AM170"/>
    <mergeCell ref="AG171:AM171"/>
    <mergeCell ref="AG135:AL135"/>
    <mergeCell ref="AG136:AL136"/>
    <mergeCell ref="AG137:AL137"/>
    <mergeCell ref="AG138:AL138"/>
    <mergeCell ref="AG139:AL139"/>
    <mergeCell ref="AG140:AL140"/>
    <mergeCell ref="AG141:AL141"/>
    <mergeCell ref="AG142:AL142"/>
    <mergeCell ref="AG143:AL143"/>
    <mergeCell ref="AG144:AL144"/>
    <mergeCell ref="AG145:AL145"/>
    <mergeCell ref="AG146:AL146"/>
    <mergeCell ref="AG147:AL147"/>
    <mergeCell ref="AG148:AL148"/>
    <mergeCell ref="AG149:AL149"/>
    <mergeCell ref="AG150:AL150"/>
    <mergeCell ref="AG151:AL151"/>
    <mergeCell ref="AE194:AO194"/>
    <mergeCell ref="AE195:AO195"/>
    <mergeCell ref="AE196:AO196"/>
    <mergeCell ref="AE197:AO197"/>
    <mergeCell ref="AE198:AO198"/>
    <mergeCell ref="AF175:AP175"/>
    <mergeCell ref="AF176:AP176"/>
    <mergeCell ref="AF177:AP177"/>
    <mergeCell ref="AF178:AP178"/>
    <mergeCell ref="AF179:AP179"/>
    <mergeCell ref="AF180:AP180"/>
    <mergeCell ref="AF181:AP181"/>
    <mergeCell ref="AF182:AP182"/>
    <mergeCell ref="AF183:AP183"/>
    <mergeCell ref="AF184:AP184"/>
    <mergeCell ref="AF185:AP185"/>
    <mergeCell ref="AF186:AP186"/>
    <mergeCell ref="AF187:AP187"/>
    <mergeCell ref="AF188:AP188"/>
    <mergeCell ref="AF189:AP189"/>
    <mergeCell ref="AF190:AP190"/>
    <mergeCell ref="U175:AE175"/>
    <mergeCell ref="U176:AE176"/>
    <mergeCell ref="U177:AE177"/>
    <mergeCell ref="U178:AE178"/>
    <mergeCell ref="U179:AE179"/>
    <mergeCell ref="U180:AE180"/>
    <mergeCell ref="U181:AE181"/>
    <mergeCell ref="U182:AE182"/>
    <mergeCell ref="U183:AE183"/>
    <mergeCell ref="U184:AE184"/>
    <mergeCell ref="U185:AE185"/>
    <mergeCell ref="AB324:AK324"/>
    <mergeCell ref="AB328:AK328"/>
    <mergeCell ref="AB329:AK329"/>
    <mergeCell ref="AB330:AK330"/>
    <mergeCell ref="AB331:AK331"/>
    <mergeCell ref="AB335:AK335"/>
    <mergeCell ref="AB336:AK336"/>
    <mergeCell ref="AB337:AK337"/>
    <mergeCell ref="AB338:AK338"/>
    <mergeCell ref="AB339:AK339"/>
    <mergeCell ref="AB340:AK340"/>
    <mergeCell ref="AC222:AM222"/>
    <mergeCell ref="AC223:AM223"/>
    <mergeCell ref="AC224:AM224"/>
    <mergeCell ref="AD202:AN202"/>
    <mergeCell ref="AD203:AN203"/>
    <mergeCell ref="AD204:AN204"/>
    <mergeCell ref="AD205:AN205"/>
    <mergeCell ref="AD206:AN206"/>
    <mergeCell ref="AD207:AN207"/>
    <mergeCell ref="AD208:AN208"/>
    <mergeCell ref="AD209:AN209"/>
    <mergeCell ref="AD210:AN210"/>
    <mergeCell ref="AD211:AN211"/>
    <mergeCell ref="AD212:AN212"/>
    <mergeCell ref="AD213:AN213"/>
    <mergeCell ref="AD214:AN214"/>
    <mergeCell ref="AD215:AN215"/>
    <mergeCell ref="AD216:AN216"/>
    <mergeCell ref="AD217:AN217"/>
    <mergeCell ref="AD218:AN218"/>
    <mergeCell ref="AJ242:AS242"/>
    <mergeCell ref="AA304:AJ304"/>
    <mergeCell ref="AA305:AJ305"/>
    <mergeCell ref="AA306:AJ306"/>
    <mergeCell ref="AA307:AJ307"/>
    <mergeCell ref="AA308:AJ308"/>
    <mergeCell ref="AA309:AJ309"/>
    <mergeCell ref="AA310:AJ310"/>
    <mergeCell ref="AB314:AK314"/>
    <mergeCell ref="AB315:AK315"/>
    <mergeCell ref="AB316:AK316"/>
    <mergeCell ref="AB317:AK317"/>
    <mergeCell ref="AB318:AK318"/>
    <mergeCell ref="AB319:AK319"/>
    <mergeCell ref="AB320:AK320"/>
    <mergeCell ref="AB321:AK321"/>
    <mergeCell ref="AB322:AK322"/>
    <mergeCell ref="AB323:AK323"/>
    <mergeCell ref="Q318:AA318"/>
    <mergeCell ref="Q319:AA319"/>
    <mergeCell ref="Q320:AA320"/>
    <mergeCell ref="Q321:AA321"/>
    <mergeCell ref="Q322:AA322"/>
    <mergeCell ref="Q323:AA323"/>
    <mergeCell ref="AA284:AJ284"/>
    <mergeCell ref="AA285:AJ285"/>
    <mergeCell ref="AA286:AJ286"/>
    <mergeCell ref="AA287:AJ287"/>
    <mergeCell ref="AA291:AJ291"/>
    <mergeCell ref="AA292:AJ292"/>
    <mergeCell ref="AA293:AJ293"/>
    <mergeCell ref="AA294:AJ294"/>
    <mergeCell ref="AA295:AJ295"/>
    <mergeCell ref="AA296:AJ296"/>
    <mergeCell ref="AA297:AJ297"/>
    <mergeCell ref="AA298:AJ298"/>
    <mergeCell ref="AA299:AJ299"/>
    <mergeCell ref="AA300:AJ300"/>
    <mergeCell ref="AA301:AJ301"/>
    <mergeCell ref="AA302:AJ302"/>
    <mergeCell ref="AA303:AJ303"/>
    <mergeCell ref="AA228:AJ228"/>
    <mergeCell ref="AA229:AJ229"/>
    <mergeCell ref="AA230:AJ230"/>
    <mergeCell ref="AA231:AJ231"/>
    <mergeCell ref="AA232:AJ232"/>
    <mergeCell ref="AA272:AJ272"/>
    <mergeCell ref="AA273:AJ273"/>
    <mergeCell ref="AA274:AJ274"/>
    <mergeCell ref="AA275:AJ275"/>
    <mergeCell ref="AA276:AJ276"/>
    <mergeCell ref="AA277:AJ277"/>
    <mergeCell ref="AA278:AJ278"/>
    <mergeCell ref="AA279:AJ279"/>
    <mergeCell ref="AA280:AJ280"/>
    <mergeCell ref="AA281:AJ281"/>
    <mergeCell ref="AA282:AJ282"/>
    <mergeCell ref="AA283:AJ283"/>
    <mergeCell ref="AJ243:AS243"/>
    <mergeCell ref="AJ244:AS244"/>
    <mergeCell ref="AJ245:AS245"/>
    <mergeCell ref="AJ246:AS246"/>
    <mergeCell ref="AJ247:AS247"/>
    <mergeCell ref="AJ248:AS248"/>
    <mergeCell ref="AJ249:AS249"/>
    <mergeCell ref="AJ250:AS250"/>
    <mergeCell ref="AJ254:AS254"/>
    <mergeCell ref="AJ255:AS255"/>
    <mergeCell ref="AJ256:AS256"/>
    <mergeCell ref="AJ257:AS257"/>
    <mergeCell ref="AJ258:AS258"/>
    <mergeCell ref="AJ259:AS259"/>
    <mergeCell ref="AJ260:AS260"/>
  </mergeCells>
  <pageMargins left="0.7" right="0.7" top="0.75" bottom="0.75" header="0.3" footer="0.3"/>
  <pageSetup paperSize="9" scale="93" orientation="portrait" r:id="rId1"/>
  <headerFooter alignWithMargins="0">
    <oddFooter>&amp;R_x000D_&amp;1#&amp;"Aptos"&amp;10&amp;K0078D7 Classification : Internal</oddFooter>
  </headerFooter>
  <rowBreaks count="4" manualBreakCount="4">
    <brk id="57" max="16383" man="1"/>
    <brk id="132" max="16383" man="1"/>
    <brk id="199" max="16383" man="1"/>
    <brk id="269" max="16383"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1:H47"/>
  <sheetViews>
    <sheetView view="pageBreakPreview" topLeftCell="A2" zoomScale="60" zoomScaleNormal="100" workbookViewId="0"/>
  </sheetViews>
  <sheetFormatPr defaultRowHeight="14.4" x14ac:dyDescent="0.25"/>
  <cols>
    <col min="1" max="1" width="0.6640625" customWidth="1"/>
    <col min="2" max="2" width="0" hidden="1" customWidth="1"/>
    <col min="3" max="3" width="0.109375" customWidth="1"/>
    <col min="4" max="4" width="21.6640625" customWidth="1"/>
    <col min="5" max="5" width="0.88671875" customWidth="1"/>
    <col min="6" max="6" width="14.5546875" customWidth="1"/>
    <col min="7" max="7" width="48.88671875" customWidth="1"/>
    <col min="8" max="9" width="0.109375" customWidth="1"/>
  </cols>
  <sheetData>
    <row r="1" spans="3:8" s="1" customFormat="1" ht="0.45" customHeight="1" x14ac:dyDescent="0.15"/>
    <row r="2" spans="3:8" s="1" customFormat="1" ht="7.95" customHeight="1" x14ac:dyDescent="0.15">
      <c r="C2" s="62"/>
      <c r="D2" s="62"/>
      <c r="E2" s="62"/>
    </row>
    <row r="3" spans="3:8" s="1" customFormat="1" ht="22.95" customHeight="1" x14ac:dyDescent="0.15">
      <c r="C3" s="62"/>
      <c r="D3" s="62"/>
      <c r="E3" s="62"/>
      <c r="F3" s="64" t="s">
        <v>0</v>
      </c>
      <c r="G3" s="64"/>
      <c r="H3" s="64"/>
    </row>
    <row r="4" spans="3:8" s="1" customFormat="1" ht="6.3" customHeight="1" x14ac:dyDescent="0.15">
      <c r="C4" s="62"/>
      <c r="D4" s="62"/>
      <c r="E4" s="62"/>
    </row>
    <row r="5" spans="3:8" s="1" customFormat="1" ht="9.6" customHeight="1" x14ac:dyDescent="0.15"/>
    <row r="6" spans="3:8" s="1" customFormat="1" ht="33" customHeight="1" x14ac:dyDescent="0.15">
      <c r="C6" s="63" t="s">
        <v>1214</v>
      </c>
      <c r="D6" s="63"/>
      <c r="E6" s="63"/>
      <c r="F6" s="63"/>
      <c r="G6" s="63"/>
    </row>
    <row r="7" spans="3:8" s="1" customFormat="1" ht="6.9" customHeight="1" x14ac:dyDescent="0.15"/>
    <row r="8" spans="3:8" s="1" customFormat="1" ht="5.25" customHeight="1" x14ac:dyDescent="0.15">
      <c r="C8" s="66" t="s">
        <v>1092</v>
      </c>
      <c r="D8" s="66"/>
    </row>
    <row r="9" spans="3:8" s="1" customFormat="1" ht="21.3" customHeight="1" x14ac:dyDescent="0.15">
      <c r="C9" s="66"/>
      <c r="D9" s="66"/>
      <c r="F9" s="4">
        <v>46142</v>
      </c>
    </row>
    <row r="10" spans="3:8" s="1" customFormat="1" ht="2.7" customHeight="1" x14ac:dyDescent="0.15">
      <c r="C10" s="66"/>
      <c r="D10" s="66"/>
    </row>
    <row r="11" spans="3:8" s="1" customFormat="1" ht="2.1" customHeight="1" x14ac:dyDescent="0.15"/>
    <row r="12" spans="3:8" s="1" customFormat="1" ht="19.2" customHeight="1" x14ac:dyDescent="0.15">
      <c r="D12" s="83" t="s">
        <v>1215</v>
      </c>
      <c r="E12" s="83"/>
      <c r="F12" s="83"/>
      <c r="G12" s="83"/>
      <c r="H12" s="83"/>
    </row>
    <row r="13" spans="3:8" s="1" customFormat="1" ht="238.35" customHeight="1" x14ac:dyDescent="0.15"/>
    <row r="14" spans="3:8" s="1" customFormat="1" ht="19.2" customHeight="1" x14ac:dyDescent="0.15">
      <c r="C14" s="83" t="s">
        <v>1216</v>
      </c>
      <c r="D14" s="83"/>
      <c r="E14" s="83"/>
      <c r="F14" s="83"/>
      <c r="G14" s="83"/>
      <c r="H14" s="83"/>
    </row>
    <row r="15" spans="3:8" s="1" customFormat="1" ht="399.45" customHeight="1" x14ac:dyDescent="0.15"/>
    <row r="16" spans="3:8" s="1" customFormat="1" ht="19.2" customHeight="1" x14ac:dyDescent="0.15">
      <c r="C16" s="83" t="s">
        <v>1217</v>
      </c>
      <c r="D16" s="83"/>
      <c r="E16" s="83"/>
      <c r="F16" s="83"/>
      <c r="G16" s="83"/>
      <c r="H16" s="83"/>
    </row>
    <row r="17" spans="3:8" s="1" customFormat="1" ht="355.2" customHeight="1" x14ac:dyDescent="0.15"/>
    <row r="18" spans="3:8" s="1" customFormat="1" ht="19.2" customHeight="1" x14ac:dyDescent="0.15">
      <c r="C18" s="83" t="s">
        <v>1218</v>
      </c>
      <c r="D18" s="83"/>
      <c r="E18" s="83"/>
      <c r="F18" s="83"/>
      <c r="G18" s="83"/>
    </row>
    <row r="19" spans="3:8" s="1" customFormat="1" ht="393.6" customHeight="1" x14ac:dyDescent="0.15"/>
    <row r="20" spans="3:8" s="1" customFormat="1" ht="19.2" customHeight="1" x14ac:dyDescent="0.15">
      <c r="C20" s="83" t="s">
        <v>1219</v>
      </c>
      <c r="D20" s="83"/>
      <c r="E20" s="83"/>
      <c r="F20" s="83"/>
      <c r="G20" s="83"/>
    </row>
    <row r="21" spans="3:8" s="1" customFormat="1" ht="352.5" customHeight="1" x14ac:dyDescent="0.15"/>
    <row r="22" spans="3:8" s="1" customFormat="1" ht="19.2" customHeight="1" x14ac:dyDescent="0.15">
      <c r="C22" s="83" t="s">
        <v>1220</v>
      </c>
      <c r="D22" s="83"/>
      <c r="E22" s="83"/>
      <c r="F22" s="83"/>
      <c r="G22" s="83"/>
    </row>
    <row r="23" spans="3:8" s="1" customFormat="1" ht="375.9" customHeight="1" x14ac:dyDescent="0.15"/>
    <row r="24" spans="3:8" s="1" customFormat="1" ht="19.649999999999999" customHeight="1" x14ac:dyDescent="0.15">
      <c r="C24" s="83" t="s">
        <v>1221</v>
      </c>
      <c r="D24" s="83"/>
      <c r="E24" s="83"/>
      <c r="F24" s="83"/>
      <c r="G24" s="83"/>
    </row>
    <row r="25" spans="3:8" s="1" customFormat="1" ht="263.39999999999998" customHeight="1" x14ac:dyDescent="0.15"/>
    <row r="26" spans="3:8" s="1" customFormat="1" ht="19.2" customHeight="1" x14ac:dyDescent="0.15">
      <c r="C26" s="83" t="s">
        <v>1222</v>
      </c>
      <c r="D26" s="83"/>
      <c r="E26" s="83"/>
      <c r="F26" s="83"/>
      <c r="G26" s="83"/>
      <c r="H26" s="83"/>
    </row>
    <row r="27" spans="3:8" s="1" customFormat="1" ht="175.95" customHeight="1" x14ac:dyDescent="0.15"/>
    <row r="28" spans="3:8" s="1" customFormat="1" ht="19.2" customHeight="1" x14ac:dyDescent="0.15">
      <c r="C28" s="83" t="s">
        <v>1223</v>
      </c>
      <c r="D28" s="83"/>
      <c r="E28" s="83"/>
      <c r="F28" s="83"/>
      <c r="G28" s="83"/>
    </row>
    <row r="29" spans="3:8" s="1" customFormat="1" ht="284.7" customHeight="1" x14ac:dyDescent="0.15"/>
    <row r="30" spans="3:8" s="1" customFormat="1" ht="19.2" customHeight="1" x14ac:dyDescent="0.15">
      <c r="C30" s="83" t="s">
        <v>1224</v>
      </c>
      <c r="D30" s="83"/>
      <c r="E30" s="83"/>
      <c r="F30" s="83"/>
      <c r="G30" s="83"/>
    </row>
    <row r="31" spans="3:8" s="1" customFormat="1" ht="195.15" customHeight="1" x14ac:dyDescent="0.15"/>
    <row r="32" spans="3:8" s="1" customFormat="1" ht="19.2" customHeight="1" x14ac:dyDescent="0.15">
      <c r="C32" s="83" t="s">
        <v>1225</v>
      </c>
      <c r="D32" s="83"/>
      <c r="E32" s="83"/>
      <c r="F32" s="83"/>
      <c r="G32" s="83"/>
    </row>
    <row r="33" spans="2:8" s="1" customFormat="1" ht="193.05" customHeight="1" x14ac:dyDescent="0.15"/>
    <row r="34" spans="2:8" s="1" customFormat="1" ht="19.2" customHeight="1" x14ac:dyDescent="0.15">
      <c r="C34" s="83" t="s">
        <v>1226</v>
      </c>
      <c r="D34" s="83"/>
      <c r="E34" s="83"/>
      <c r="F34" s="83"/>
      <c r="G34" s="83"/>
      <c r="H34" s="83"/>
    </row>
    <row r="35" spans="2:8" s="1" customFormat="1" ht="341.25" customHeight="1" x14ac:dyDescent="0.15"/>
    <row r="36" spans="2:8" s="1" customFormat="1" ht="19.2" customHeight="1" x14ac:dyDescent="0.15">
      <c r="C36" s="83" t="s">
        <v>1227</v>
      </c>
      <c r="D36" s="83"/>
      <c r="E36" s="83"/>
      <c r="F36" s="83"/>
      <c r="G36" s="83"/>
      <c r="H36" s="83"/>
    </row>
    <row r="37" spans="2:8" s="1" customFormat="1" ht="318.89999999999998" customHeight="1" x14ac:dyDescent="0.15"/>
    <row r="38" spans="2:8" s="1" customFormat="1" ht="19.2" customHeight="1" x14ac:dyDescent="0.15">
      <c r="C38" s="83" t="s">
        <v>1228</v>
      </c>
      <c r="D38" s="83"/>
      <c r="E38" s="83"/>
      <c r="F38" s="83"/>
      <c r="G38" s="83"/>
    </row>
    <row r="39" spans="2:8" s="1" customFormat="1" ht="278.85000000000002" customHeight="1" x14ac:dyDescent="0.15"/>
    <row r="40" spans="2:8" s="1" customFormat="1" ht="19.2" customHeight="1" x14ac:dyDescent="0.15">
      <c r="C40" s="83" t="s">
        <v>1229</v>
      </c>
      <c r="D40" s="83"/>
      <c r="E40" s="83"/>
      <c r="F40" s="83"/>
      <c r="G40" s="83"/>
    </row>
    <row r="41" spans="2:8" s="1" customFormat="1" ht="361.5" customHeight="1" x14ac:dyDescent="0.15"/>
    <row r="42" spans="2:8" s="1" customFormat="1" ht="19.2" customHeight="1" x14ac:dyDescent="0.15">
      <c r="C42" s="83" t="s">
        <v>1230</v>
      </c>
      <c r="D42" s="83"/>
      <c r="E42" s="83"/>
      <c r="F42" s="83"/>
      <c r="G42" s="83"/>
    </row>
    <row r="43" spans="2:8" s="1" customFormat="1" ht="400.95" customHeight="1" x14ac:dyDescent="0.15"/>
    <row r="44" spans="2:8" s="1" customFormat="1" ht="19.2" customHeight="1" x14ac:dyDescent="0.15">
      <c r="B44" s="83" t="s">
        <v>1231</v>
      </c>
      <c r="C44" s="83"/>
      <c r="D44" s="83"/>
      <c r="E44" s="83"/>
      <c r="F44" s="83"/>
      <c r="G44" s="83"/>
    </row>
    <row r="45" spans="2:8" s="1" customFormat="1" ht="181.35" customHeight="1" x14ac:dyDescent="0.15"/>
    <row r="46" spans="2:8" s="1" customFormat="1" ht="19.2" customHeight="1" x14ac:dyDescent="0.15">
      <c r="C46" s="83" t="s">
        <v>1232</v>
      </c>
      <c r="D46" s="83"/>
      <c r="E46" s="83"/>
      <c r="F46" s="83"/>
      <c r="G46" s="83"/>
    </row>
    <row r="47" spans="2:8" s="1" customFormat="1" ht="172.8" customHeight="1" x14ac:dyDescent="0.15"/>
  </sheetData>
  <mergeCells count="22">
    <mergeCell ref="F3:H3"/>
    <mergeCell ref="C42:G42"/>
    <mergeCell ref="C46:G46"/>
    <mergeCell ref="C6:G6"/>
    <mergeCell ref="C8:D10"/>
    <mergeCell ref="D12:H12"/>
    <mergeCell ref="B44:G44"/>
    <mergeCell ref="C14:H14"/>
    <mergeCell ref="C16:H16"/>
    <mergeCell ref="C18:G18"/>
    <mergeCell ref="C2:E4"/>
    <mergeCell ref="C20:G20"/>
    <mergeCell ref="C22:G22"/>
    <mergeCell ref="C24:G24"/>
    <mergeCell ref="C26:H26"/>
    <mergeCell ref="C28:G28"/>
    <mergeCell ref="C30:G30"/>
    <mergeCell ref="C32:G32"/>
    <mergeCell ref="C34:H34"/>
    <mergeCell ref="C36:H36"/>
    <mergeCell ref="C38:G38"/>
    <mergeCell ref="C40:G40"/>
  </mergeCells>
  <pageMargins left="0.7" right="0.7" top="0.75" bottom="0.75" header="0.3" footer="0.3"/>
  <pageSetup paperSize="9" scale="33" orientation="portrait" r:id="rId1"/>
  <headerFooter alignWithMargins="0">
    <oddFooter>&amp;R_x000D_&amp;1#&amp;"Aptos"&amp;10&amp;K0078D7 Classification : Internal</oddFooter>
  </headerFooter>
  <rowBreaks count="2" manualBreakCount="2">
    <brk id="23" max="16383" man="1"/>
    <brk id="39" max="16383"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1:I25"/>
  <sheetViews>
    <sheetView topLeftCell="A2" zoomScaleNormal="100" workbookViewId="0"/>
  </sheetViews>
  <sheetFormatPr defaultRowHeight="14.4" x14ac:dyDescent="0.25"/>
  <cols>
    <col min="1" max="1" width="0.6640625" customWidth="1"/>
    <col min="2" max="2" width="13.6640625" customWidth="1"/>
    <col min="3" max="3" width="6.6640625" customWidth="1"/>
    <col min="4" max="4" width="13.5546875" customWidth="1"/>
    <col min="5" max="5" width="14.5546875" customWidth="1"/>
    <col min="6" max="6" width="21.21875" customWidth="1"/>
    <col min="7" max="7" width="14.5546875" customWidth="1"/>
    <col min="8" max="9" width="0.109375" customWidth="1"/>
    <col min="10" max="10" width="0.21875" customWidth="1"/>
  </cols>
  <sheetData>
    <row r="1" spans="2:9" s="1" customFormat="1" ht="0.45" customHeight="1" x14ac:dyDescent="0.15"/>
    <row r="2" spans="2:9" s="1" customFormat="1" ht="7.95" customHeight="1" x14ac:dyDescent="0.15">
      <c r="B2" s="62"/>
      <c r="C2" s="62"/>
    </row>
    <row r="3" spans="2:9" s="1" customFormat="1" ht="22.95" customHeight="1" x14ac:dyDescent="0.15">
      <c r="B3" s="62"/>
      <c r="C3" s="62"/>
      <c r="D3" s="64" t="s">
        <v>0</v>
      </c>
      <c r="E3" s="64"/>
      <c r="F3" s="64"/>
      <c r="G3" s="64"/>
      <c r="H3" s="64"/>
      <c r="I3" s="64"/>
    </row>
    <row r="4" spans="2:9" s="1" customFormat="1" ht="6.3" customHeight="1" x14ac:dyDescent="0.15">
      <c r="B4" s="62"/>
      <c r="C4" s="62"/>
    </row>
    <row r="5" spans="2:9" s="1" customFormat="1" ht="9" customHeight="1" x14ac:dyDescent="0.15"/>
    <row r="6" spans="2:9" s="1" customFormat="1" ht="33" customHeight="1" x14ac:dyDescent="0.15">
      <c r="B6" s="63" t="s">
        <v>1238</v>
      </c>
      <c r="C6" s="63"/>
      <c r="D6" s="63"/>
      <c r="E6" s="63"/>
      <c r="F6" s="63"/>
      <c r="G6" s="63"/>
      <c r="H6" s="63"/>
    </row>
    <row r="7" spans="2:9" s="1" customFormat="1" ht="14.4" customHeight="1" x14ac:dyDescent="0.15"/>
    <row r="8" spans="2:9" s="1" customFormat="1" ht="21.3" customHeight="1" x14ac:dyDescent="0.15">
      <c r="B8" s="66" t="s">
        <v>1092</v>
      </c>
      <c r="D8" s="4">
        <v>46142</v>
      </c>
    </row>
    <row r="9" spans="2:9" s="1" customFormat="1" ht="1.05" customHeight="1" x14ac:dyDescent="0.15">
      <c r="B9" s="66"/>
    </row>
    <row r="10" spans="2:9" s="1" customFormat="1" ht="12.75" customHeight="1" x14ac:dyDescent="0.15"/>
    <row r="11" spans="2:9" s="1" customFormat="1" ht="19.2" customHeight="1" x14ac:dyDescent="0.15">
      <c r="B11" s="106" t="s">
        <v>1239</v>
      </c>
      <c r="C11" s="106"/>
      <c r="D11" s="106"/>
      <c r="E11" s="106"/>
      <c r="F11" s="106"/>
      <c r="G11" s="106"/>
      <c r="H11" s="106"/>
    </row>
    <row r="12" spans="2:9" s="1" customFormat="1" ht="14.85" customHeight="1" x14ac:dyDescent="0.15"/>
    <row r="13" spans="2:9" s="1" customFormat="1" ht="14.85" customHeight="1" x14ac:dyDescent="0.15">
      <c r="B13" s="5"/>
      <c r="C13" s="107" t="s">
        <v>1100</v>
      </c>
      <c r="D13" s="107"/>
      <c r="E13" s="21" t="s">
        <v>1101</v>
      </c>
      <c r="F13" s="21" t="s">
        <v>1102</v>
      </c>
      <c r="G13" s="21" t="s">
        <v>1101</v>
      </c>
    </row>
    <row r="14" spans="2:9" s="1" customFormat="1" ht="14.85" customHeight="1" x14ac:dyDescent="0.15">
      <c r="B14" s="8" t="s">
        <v>1233</v>
      </c>
      <c r="C14" s="108">
        <v>2301986390.7800102</v>
      </c>
      <c r="D14" s="108"/>
      <c r="E14" s="48">
        <v>0.99566119542897402</v>
      </c>
      <c r="F14" s="49">
        <v>31931</v>
      </c>
      <c r="G14" s="48">
        <v>0.99718934449267704</v>
      </c>
    </row>
    <row r="15" spans="2:9" s="1" customFormat="1" ht="2.7" customHeight="1" x14ac:dyDescent="0.15"/>
    <row r="16" spans="2:9" s="1" customFormat="1" ht="14.85" customHeight="1" x14ac:dyDescent="0.15">
      <c r="B16" s="8" t="s">
        <v>1234</v>
      </c>
      <c r="C16" s="108">
        <v>8053885.8099999996</v>
      </c>
      <c r="D16" s="108"/>
      <c r="E16" s="48">
        <v>3.4834878284036898E-3</v>
      </c>
      <c r="F16" s="49">
        <v>75</v>
      </c>
      <c r="G16" s="48">
        <v>2.3422129227694301E-3</v>
      </c>
    </row>
    <row r="17" spans="2:7" s="1" customFormat="1" ht="1.05" customHeight="1" x14ac:dyDescent="0.15"/>
    <row r="18" spans="2:7" s="1" customFormat="1" ht="14.85" customHeight="1" x14ac:dyDescent="0.15">
      <c r="B18" s="8" t="s">
        <v>1235</v>
      </c>
      <c r="C18" s="108">
        <v>1315115.3</v>
      </c>
      <c r="D18" s="108"/>
      <c r="E18" s="48">
        <v>5.6881712114781801E-4</v>
      </c>
      <c r="F18" s="49">
        <v>8</v>
      </c>
      <c r="G18" s="48">
        <v>2.49836045095406E-4</v>
      </c>
    </row>
    <row r="19" spans="2:7" s="1" customFormat="1" ht="2.1" customHeight="1" x14ac:dyDescent="0.15"/>
    <row r="20" spans="2:7" s="1" customFormat="1" ht="14.85" customHeight="1" x14ac:dyDescent="0.15">
      <c r="B20" s="8" t="s">
        <v>1236</v>
      </c>
      <c r="C20" s="108">
        <v>465693.42</v>
      </c>
      <c r="D20" s="108"/>
      <c r="E20" s="48">
        <v>2.0142294025617501E-4</v>
      </c>
      <c r="F20" s="49">
        <v>5</v>
      </c>
      <c r="G20" s="48">
        <v>1.5614752818462899E-4</v>
      </c>
    </row>
    <row r="21" spans="2:7" s="1" customFormat="1" ht="2.1" customHeight="1" x14ac:dyDescent="0.15"/>
    <row r="22" spans="2:7" s="1" customFormat="1" ht="14.85" customHeight="1" x14ac:dyDescent="0.15">
      <c r="B22" s="8" t="s">
        <v>1237</v>
      </c>
      <c r="C22" s="108">
        <v>196698.8</v>
      </c>
      <c r="D22" s="108"/>
      <c r="E22" s="48">
        <v>8.5076681222726595E-5</v>
      </c>
      <c r="F22" s="49">
        <v>2</v>
      </c>
      <c r="G22" s="48">
        <v>6.2459011273851501E-5</v>
      </c>
    </row>
    <row r="23" spans="2:7" s="1" customFormat="1" ht="1.05" customHeight="1" x14ac:dyDescent="0.15"/>
    <row r="24" spans="2:7" s="1" customFormat="1" ht="14.85" customHeight="1" x14ac:dyDescent="0.15">
      <c r="B24" s="6" t="s">
        <v>71</v>
      </c>
      <c r="C24" s="109">
        <v>2312017784.1100001</v>
      </c>
      <c r="D24" s="109"/>
      <c r="E24" s="50">
        <v>1</v>
      </c>
      <c r="F24" s="51">
        <v>32021</v>
      </c>
      <c r="G24" s="50">
        <v>1</v>
      </c>
    </row>
    <row r="25" spans="2:7" s="1" customFormat="1" ht="358.95" customHeight="1" x14ac:dyDescent="0.15"/>
  </sheetData>
  <mergeCells count="12">
    <mergeCell ref="C24:D24"/>
    <mergeCell ref="D3:I3"/>
    <mergeCell ref="C14:D14"/>
    <mergeCell ref="C16:D16"/>
    <mergeCell ref="C18:D18"/>
    <mergeCell ref="C20:D20"/>
    <mergeCell ref="C22:D22"/>
    <mergeCell ref="B11:H11"/>
    <mergeCell ref="B2:C4"/>
    <mergeCell ref="B6:H6"/>
    <mergeCell ref="B8:B9"/>
    <mergeCell ref="C13:D13"/>
  </mergeCells>
  <pageMargins left="0.7" right="0.7" top="0.75" bottom="0.75" header="0.3" footer="0.3"/>
  <pageSetup paperSize="9" orientation="portrait" r:id="rId1"/>
  <headerFooter alignWithMargins="0">
    <oddFooter>&amp;R_x000D_&amp;1#&amp;"Aptos"&amp;10&amp;K0078D7 Classification : Internal</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1:N369"/>
  <sheetViews>
    <sheetView zoomScaleNormal="100" workbookViewId="0"/>
  </sheetViews>
  <sheetFormatPr defaultRowHeight="14.4" x14ac:dyDescent="0.25"/>
  <cols>
    <col min="1" max="1" width="0.44140625" customWidth="1"/>
    <col min="2" max="2" width="0.109375" customWidth="1"/>
    <col min="3" max="3" width="0.44140625" customWidth="1"/>
    <col min="4" max="4" width="9.21875" customWidth="1"/>
    <col min="5" max="5" width="5.21875" customWidth="1"/>
    <col min="6" max="6" width="0.44140625" customWidth="1"/>
    <col min="7" max="7" width="6.5546875" customWidth="1"/>
    <col min="8" max="8" width="4.88671875" customWidth="1"/>
    <col min="9" max="9" width="9" customWidth="1"/>
    <col min="10" max="10" width="2.5546875" customWidth="1"/>
    <col min="11" max="11" width="12.21875" customWidth="1"/>
    <col min="12" max="12" width="12" customWidth="1"/>
    <col min="13" max="13" width="12.21875" customWidth="1"/>
    <col min="14" max="14" width="6.6640625" customWidth="1"/>
    <col min="15" max="15" width="0.109375" customWidth="1"/>
  </cols>
  <sheetData>
    <row r="1" spans="2:14" s="1" customFormat="1" ht="9" customHeight="1" x14ac:dyDescent="0.15">
      <c r="C1" s="62"/>
      <c r="D1" s="62"/>
      <c r="E1" s="62"/>
      <c r="F1" s="62"/>
      <c r="G1" s="62"/>
    </row>
    <row r="2" spans="2:14" s="1" customFormat="1" ht="22.95" customHeight="1" x14ac:dyDescent="0.15">
      <c r="C2" s="62"/>
      <c r="D2" s="62"/>
      <c r="E2" s="62"/>
      <c r="F2" s="62"/>
      <c r="G2" s="62"/>
      <c r="I2" s="64" t="s">
        <v>0</v>
      </c>
      <c r="J2" s="64"/>
      <c r="K2" s="64"/>
      <c r="L2" s="64"/>
      <c r="M2" s="64"/>
      <c r="N2" s="64"/>
    </row>
    <row r="3" spans="2:14" s="1" customFormat="1" ht="5.85" customHeight="1" x14ac:dyDescent="0.15">
      <c r="C3" s="62"/>
      <c r="D3" s="62"/>
      <c r="E3" s="62"/>
      <c r="F3" s="62"/>
      <c r="G3" s="62"/>
    </row>
    <row r="4" spans="2:14" s="1" customFormat="1" ht="2.1" customHeight="1" x14ac:dyDescent="0.15"/>
    <row r="5" spans="2:14" s="1" customFormat="1" ht="31.95" customHeight="1" x14ac:dyDescent="0.15">
      <c r="C5" s="63" t="s">
        <v>1249</v>
      </c>
      <c r="D5" s="63"/>
      <c r="E5" s="63"/>
      <c r="F5" s="63"/>
      <c r="G5" s="63"/>
      <c r="H5" s="63"/>
      <c r="I5" s="63"/>
      <c r="J5" s="63"/>
      <c r="K5" s="63"/>
      <c r="L5" s="63"/>
      <c r="M5" s="63"/>
    </row>
    <row r="6" spans="2:14" s="1" customFormat="1" ht="2.1" customHeight="1" x14ac:dyDescent="0.15"/>
    <row r="7" spans="2:14" s="1" customFormat="1" ht="2.1" customHeight="1" x14ac:dyDescent="0.15">
      <c r="C7" s="66" t="s">
        <v>1092</v>
      </c>
      <c r="D7" s="66"/>
      <c r="E7" s="66"/>
    </row>
    <row r="8" spans="2:14" s="1" customFormat="1" ht="21.3" customHeight="1" x14ac:dyDescent="0.15">
      <c r="H8" s="115">
        <v>46113</v>
      </c>
      <c r="I8" s="115"/>
    </row>
    <row r="9" spans="2:14" s="1" customFormat="1" ht="4.2" customHeight="1" x14ac:dyDescent="0.15"/>
    <row r="10" spans="2:14" s="1" customFormat="1" ht="17.55" customHeight="1" x14ac:dyDescent="0.15">
      <c r="B10" s="110" t="s">
        <v>1250</v>
      </c>
      <c r="C10" s="110"/>
      <c r="D10" s="110"/>
      <c r="E10" s="110"/>
      <c r="F10" s="110"/>
      <c r="G10" s="61" t="s">
        <v>1251</v>
      </c>
      <c r="H10" s="114" t="s">
        <v>1252</v>
      </c>
      <c r="I10" s="114"/>
      <c r="J10" s="114"/>
      <c r="K10" s="114"/>
    </row>
    <row r="11" spans="2:14" s="1" customFormat="1" ht="27.15" customHeight="1" x14ac:dyDescent="0.15">
      <c r="C11" s="52" t="s">
        <v>1240</v>
      </c>
      <c r="D11" s="21" t="s">
        <v>1241</v>
      </c>
      <c r="E11" s="21" t="s">
        <v>1242</v>
      </c>
      <c r="F11" s="52" t="s">
        <v>1243</v>
      </c>
      <c r="G11" s="112" t="s">
        <v>1244</v>
      </c>
      <c r="H11" s="112"/>
      <c r="I11" s="107" t="s">
        <v>1245</v>
      </c>
      <c r="J11" s="107"/>
      <c r="K11" s="21" t="s">
        <v>1246</v>
      </c>
      <c r="L11" s="21" t="s">
        <v>1247</v>
      </c>
      <c r="M11" s="21" t="s">
        <v>1248</v>
      </c>
    </row>
    <row r="12" spans="2:14" s="1" customFormat="1" ht="12.75" customHeight="1" x14ac:dyDescent="0.15">
      <c r="C12" s="53">
        <v>46113</v>
      </c>
      <c r="D12" s="54">
        <v>46143</v>
      </c>
      <c r="E12" s="13">
        <v>1</v>
      </c>
      <c r="F12" s="55">
        <v>30</v>
      </c>
      <c r="G12" s="111">
        <v>1750000000</v>
      </c>
      <c r="H12" s="111"/>
      <c r="I12" s="93">
        <v>2295268752.5174599</v>
      </c>
      <c r="J12" s="93"/>
      <c r="K12" s="13">
        <v>2291501282.6307101</v>
      </c>
      <c r="L12" s="13">
        <v>2285861283.9621902</v>
      </c>
      <c r="M12" s="13">
        <v>2276491093.0210299</v>
      </c>
    </row>
    <row r="13" spans="2:14" s="1" customFormat="1" ht="12.75" customHeight="1" x14ac:dyDescent="0.15">
      <c r="C13" s="53">
        <v>46113</v>
      </c>
      <c r="D13" s="54">
        <v>46174</v>
      </c>
      <c r="E13" s="13">
        <v>2</v>
      </c>
      <c r="F13" s="55">
        <v>61</v>
      </c>
      <c r="G13" s="111">
        <v>1750000000</v>
      </c>
      <c r="H13" s="111"/>
      <c r="I13" s="93">
        <v>2277986544.2652998</v>
      </c>
      <c r="J13" s="93"/>
      <c r="K13" s="13">
        <v>2270390149.5543299</v>
      </c>
      <c r="L13" s="13">
        <v>2259042253.1660399</v>
      </c>
      <c r="M13" s="13">
        <v>2240252945.8406501</v>
      </c>
    </row>
    <row r="14" spans="2:14" s="1" customFormat="1" ht="12.75" customHeight="1" x14ac:dyDescent="0.15">
      <c r="C14" s="53">
        <v>46113</v>
      </c>
      <c r="D14" s="54">
        <v>46204</v>
      </c>
      <c r="E14" s="13">
        <v>3</v>
      </c>
      <c r="F14" s="55">
        <v>91</v>
      </c>
      <c r="G14" s="111">
        <v>1750000000</v>
      </c>
      <c r="H14" s="111"/>
      <c r="I14" s="93">
        <v>2261834367.0787902</v>
      </c>
      <c r="J14" s="93"/>
      <c r="K14" s="13">
        <v>2250591624.8902998</v>
      </c>
      <c r="L14" s="13">
        <v>2233831063.3843699</v>
      </c>
      <c r="M14" s="13">
        <v>2206170699.5858898</v>
      </c>
    </row>
    <row r="15" spans="2:14" s="1" customFormat="1" ht="12.75" customHeight="1" x14ac:dyDescent="0.15">
      <c r="C15" s="53">
        <v>46113</v>
      </c>
      <c r="D15" s="54">
        <v>46235</v>
      </c>
      <c r="E15" s="13">
        <v>4</v>
      </c>
      <c r="F15" s="55">
        <v>122</v>
      </c>
      <c r="G15" s="111">
        <v>1750000000</v>
      </c>
      <c r="H15" s="111"/>
      <c r="I15" s="93">
        <v>2246205379.78124</v>
      </c>
      <c r="J15" s="93"/>
      <c r="K15" s="13">
        <v>2231249529.7229099</v>
      </c>
      <c r="L15" s="13">
        <v>2209000744.7542701</v>
      </c>
      <c r="M15" s="13">
        <v>2172407374.2939501</v>
      </c>
    </row>
    <row r="16" spans="2:14" s="1" customFormat="1" ht="12.75" customHeight="1" x14ac:dyDescent="0.15">
      <c r="C16" s="53">
        <v>46113</v>
      </c>
      <c r="D16" s="54">
        <v>46266</v>
      </c>
      <c r="E16" s="13">
        <v>5</v>
      </c>
      <c r="F16" s="55">
        <v>153</v>
      </c>
      <c r="G16" s="111">
        <v>1750000000</v>
      </c>
      <c r="H16" s="111"/>
      <c r="I16" s="93">
        <v>2230023817.1304698</v>
      </c>
      <c r="J16" s="93"/>
      <c r="K16" s="13">
        <v>2211418606.4155102</v>
      </c>
      <c r="L16" s="13">
        <v>2183799552.1363702</v>
      </c>
      <c r="M16" s="13">
        <v>2138527297.39994</v>
      </c>
    </row>
    <row r="17" spans="3:13" s="1" customFormat="1" ht="12.75" customHeight="1" x14ac:dyDescent="0.15">
      <c r="C17" s="53">
        <v>46113</v>
      </c>
      <c r="D17" s="54">
        <v>46296</v>
      </c>
      <c r="E17" s="13">
        <v>6</v>
      </c>
      <c r="F17" s="55">
        <v>183</v>
      </c>
      <c r="G17" s="111">
        <v>1750000000</v>
      </c>
      <c r="H17" s="111"/>
      <c r="I17" s="93">
        <v>2213825256.58744</v>
      </c>
      <c r="J17" s="93"/>
      <c r="K17" s="13">
        <v>2191751720.2677698</v>
      </c>
      <c r="L17" s="13">
        <v>2159051176.5619402</v>
      </c>
      <c r="M17" s="13">
        <v>2105625084.41592</v>
      </c>
    </row>
    <row r="18" spans="3:13" s="1" customFormat="1" ht="12.75" customHeight="1" x14ac:dyDescent="0.15">
      <c r="C18" s="53">
        <v>46113</v>
      </c>
      <c r="D18" s="54">
        <v>46327</v>
      </c>
      <c r="E18" s="13">
        <v>7</v>
      </c>
      <c r="F18" s="55">
        <v>214</v>
      </c>
      <c r="G18" s="111">
        <v>1750000000</v>
      </c>
      <c r="H18" s="111"/>
      <c r="I18" s="93">
        <v>2198311653.9421201</v>
      </c>
      <c r="J18" s="93"/>
      <c r="K18" s="13">
        <v>2172701476.8970299</v>
      </c>
      <c r="L18" s="13">
        <v>2134841973.77455</v>
      </c>
      <c r="M18" s="13">
        <v>2073196474.6004</v>
      </c>
    </row>
    <row r="19" spans="3:13" s="1" customFormat="1" ht="12.75" customHeight="1" x14ac:dyDescent="0.15">
      <c r="C19" s="53">
        <v>46113</v>
      </c>
      <c r="D19" s="54">
        <v>46357</v>
      </c>
      <c r="E19" s="13">
        <v>8</v>
      </c>
      <c r="F19" s="55">
        <v>244</v>
      </c>
      <c r="G19" s="111">
        <v>1750000000</v>
      </c>
      <c r="H19" s="111"/>
      <c r="I19" s="93">
        <v>2183026674.8045702</v>
      </c>
      <c r="J19" s="93"/>
      <c r="K19" s="13">
        <v>2154053076.1645298</v>
      </c>
      <c r="L19" s="13">
        <v>2111309203.75876</v>
      </c>
      <c r="M19" s="13">
        <v>2041938478.1205299</v>
      </c>
    </row>
    <row r="20" spans="3:13" s="1" customFormat="1" ht="12.75" customHeight="1" x14ac:dyDescent="0.15">
      <c r="C20" s="53">
        <v>46113</v>
      </c>
      <c r="D20" s="54">
        <v>46388</v>
      </c>
      <c r="E20" s="13">
        <v>9</v>
      </c>
      <c r="F20" s="55">
        <v>275</v>
      </c>
      <c r="G20" s="111">
        <v>1750000000</v>
      </c>
      <c r="H20" s="111"/>
      <c r="I20" s="93">
        <v>2167222206.1507802</v>
      </c>
      <c r="J20" s="93"/>
      <c r="K20" s="13">
        <v>2134831384.1695001</v>
      </c>
      <c r="L20" s="13">
        <v>2087147357.55091</v>
      </c>
      <c r="M20" s="13">
        <v>2010020765.10762</v>
      </c>
    </row>
    <row r="21" spans="3:13" s="1" customFormat="1" ht="12.75" customHeight="1" x14ac:dyDescent="0.15">
      <c r="C21" s="53">
        <v>46113</v>
      </c>
      <c r="D21" s="54">
        <v>46419</v>
      </c>
      <c r="E21" s="13">
        <v>10</v>
      </c>
      <c r="F21" s="55">
        <v>306</v>
      </c>
      <c r="G21" s="111">
        <v>1750000000</v>
      </c>
      <c r="H21" s="111"/>
      <c r="I21" s="93">
        <v>2151831450.44594</v>
      </c>
      <c r="J21" s="93"/>
      <c r="K21" s="13">
        <v>2116075536.9916999</v>
      </c>
      <c r="L21" s="13">
        <v>2063549034.04654</v>
      </c>
      <c r="M21" s="13">
        <v>1978877198.0202401</v>
      </c>
    </row>
    <row r="22" spans="3:13" s="1" customFormat="1" ht="12.75" customHeight="1" x14ac:dyDescent="0.15">
      <c r="C22" s="53">
        <v>46113</v>
      </c>
      <c r="D22" s="54">
        <v>46447</v>
      </c>
      <c r="E22" s="13">
        <v>11</v>
      </c>
      <c r="F22" s="55">
        <v>334</v>
      </c>
      <c r="G22" s="111">
        <v>1750000000</v>
      </c>
      <c r="H22" s="111"/>
      <c r="I22" s="93">
        <v>2136825507.6059301</v>
      </c>
      <c r="J22" s="93"/>
      <c r="K22" s="13">
        <v>2098099586.1633799</v>
      </c>
      <c r="L22" s="13">
        <v>2041318825.5650899</v>
      </c>
      <c r="M22" s="13">
        <v>1950068662.37098</v>
      </c>
    </row>
    <row r="23" spans="3:13" s="1" customFormat="1" ht="12.75" customHeight="1" x14ac:dyDescent="0.15">
      <c r="C23" s="53">
        <v>46113</v>
      </c>
      <c r="D23" s="54">
        <v>46478</v>
      </c>
      <c r="E23" s="13">
        <v>12</v>
      </c>
      <c r="F23" s="55">
        <v>365</v>
      </c>
      <c r="G23" s="111">
        <v>1750000000</v>
      </c>
      <c r="H23" s="111"/>
      <c r="I23" s="93">
        <v>2121823963.14221</v>
      </c>
      <c r="J23" s="93"/>
      <c r="K23" s="13">
        <v>2079836366.77266</v>
      </c>
      <c r="L23" s="13">
        <v>2018403558.97949</v>
      </c>
      <c r="M23" s="13">
        <v>1920010860.7172799</v>
      </c>
    </row>
    <row r="24" spans="3:13" s="1" customFormat="1" ht="12.75" customHeight="1" x14ac:dyDescent="0.15">
      <c r="C24" s="53">
        <v>46113</v>
      </c>
      <c r="D24" s="54">
        <v>46508</v>
      </c>
      <c r="E24" s="13">
        <v>13</v>
      </c>
      <c r="F24" s="55">
        <v>395</v>
      </c>
      <c r="G24" s="111">
        <v>1750000000</v>
      </c>
      <c r="H24" s="111"/>
      <c r="I24" s="93">
        <v>2106835231.3060601</v>
      </c>
      <c r="J24" s="93"/>
      <c r="K24" s="13">
        <v>2061754496.6991601</v>
      </c>
      <c r="L24" s="13">
        <v>1995931136.8179801</v>
      </c>
      <c r="M24" s="13">
        <v>1890851048.81111</v>
      </c>
    </row>
    <row r="25" spans="3:13" s="1" customFormat="1" ht="12.75" customHeight="1" x14ac:dyDescent="0.15">
      <c r="C25" s="53">
        <v>46113</v>
      </c>
      <c r="D25" s="54">
        <v>46539</v>
      </c>
      <c r="E25" s="13">
        <v>14</v>
      </c>
      <c r="F25" s="55">
        <v>426</v>
      </c>
      <c r="G25" s="111">
        <v>1750000000</v>
      </c>
      <c r="H25" s="111"/>
      <c r="I25" s="93">
        <v>2092036597.6533301</v>
      </c>
      <c r="J25" s="93"/>
      <c r="K25" s="13">
        <v>2043800189.21031</v>
      </c>
      <c r="L25" s="13">
        <v>1973518176.7469201</v>
      </c>
      <c r="M25" s="13">
        <v>1861699215.84115</v>
      </c>
    </row>
    <row r="26" spans="3:13" s="1" customFormat="1" ht="12.75" customHeight="1" x14ac:dyDescent="0.15">
      <c r="C26" s="53">
        <v>46113</v>
      </c>
      <c r="D26" s="54">
        <v>46569</v>
      </c>
      <c r="E26" s="13">
        <v>15</v>
      </c>
      <c r="F26" s="55">
        <v>456</v>
      </c>
      <c r="G26" s="111">
        <v>1750000000</v>
      </c>
      <c r="H26" s="111"/>
      <c r="I26" s="93">
        <v>2076794996.89534</v>
      </c>
      <c r="J26" s="93"/>
      <c r="K26" s="13">
        <v>2025579749.5480399</v>
      </c>
      <c r="L26" s="13">
        <v>1951110246.08828</v>
      </c>
      <c r="M26" s="13">
        <v>1833016094.0369699</v>
      </c>
    </row>
    <row r="27" spans="3:13" s="1" customFormat="1" ht="12.75" customHeight="1" x14ac:dyDescent="0.15">
      <c r="C27" s="53">
        <v>46113</v>
      </c>
      <c r="D27" s="54">
        <v>46600</v>
      </c>
      <c r="E27" s="13">
        <v>16</v>
      </c>
      <c r="F27" s="55">
        <v>487</v>
      </c>
      <c r="G27" s="111">
        <v>1750000000</v>
      </c>
      <c r="H27" s="111"/>
      <c r="I27" s="93">
        <v>2061422401.4946599</v>
      </c>
      <c r="J27" s="93"/>
      <c r="K27" s="13">
        <v>2007176150.2523</v>
      </c>
      <c r="L27" s="13">
        <v>1928466255.12095</v>
      </c>
      <c r="M27" s="13">
        <v>1804068950.27617</v>
      </c>
    </row>
    <row r="28" spans="3:13" s="1" customFormat="1" ht="12.75" customHeight="1" x14ac:dyDescent="0.15">
      <c r="C28" s="53">
        <v>46113</v>
      </c>
      <c r="D28" s="54">
        <v>46631</v>
      </c>
      <c r="E28" s="13">
        <v>17</v>
      </c>
      <c r="F28" s="55">
        <v>518</v>
      </c>
      <c r="G28" s="111">
        <v>1750000000</v>
      </c>
      <c r="H28" s="111"/>
      <c r="I28" s="93">
        <v>2046734588.1673601</v>
      </c>
      <c r="J28" s="93"/>
      <c r="K28" s="13">
        <v>1989494782.9523699</v>
      </c>
      <c r="L28" s="13">
        <v>1906616966.6921301</v>
      </c>
      <c r="M28" s="13">
        <v>1776074427.0804501</v>
      </c>
    </row>
    <row r="29" spans="3:13" s="1" customFormat="1" ht="12.75" customHeight="1" x14ac:dyDescent="0.15">
      <c r="C29" s="53">
        <v>46113</v>
      </c>
      <c r="D29" s="54">
        <v>46661</v>
      </c>
      <c r="E29" s="13">
        <v>18</v>
      </c>
      <c r="F29" s="55">
        <v>548</v>
      </c>
      <c r="G29" s="111">
        <v>1750000000</v>
      </c>
      <c r="H29" s="111"/>
      <c r="I29" s="93">
        <v>2031536402.8246601</v>
      </c>
      <c r="J29" s="93"/>
      <c r="K29" s="13">
        <v>1971480314.54287</v>
      </c>
      <c r="L29" s="13">
        <v>1884702736.1196001</v>
      </c>
      <c r="M29" s="13">
        <v>1748463828.27827</v>
      </c>
    </row>
    <row r="30" spans="3:13" s="1" customFormat="1" ht="12.75" customHeight="1" x14ac:dyDescent="0.15">
      <c r="C30" s="53">
        <v>46113</v>
      </c>
      <c r="D30" s="54">
        <v>46692</v>
      </c>
      <c r="E30" s="13">
        <v>19</v>
      </c>
      <c r="F30" s="55">
        <v>579</v>
      </c>
      <c r="G30" s="111">
        <v>1750000000</v>
      </c>
      <c r="H30" s="111"/>
      <c r="I30" s="93">
        <v>2016526845.8764901</v>
      </c>
      <c r="J30" s="93"/>
      <c r="K30" s="13">
        <v>1953595396.95274</v>
      </c>
      <c r="L30" s="13">
        <v>1862855345.2330101</v>
      </c>
      <c r="M30" s="13">
        <v>1720875862.1435299</v>
      </c>
    </row>
    <row r="31" spans="3:13" s="1" customFormat="1" ht="12.75" customHeight="1" x14ac:dyDescent="0.15">
      <c r="C31" s="53">
        <v>46113</v>
      </c>
      <c r="D31" s="54">
        <v>46722</v>
      </c>
      <c r="E31" s="13">
        <v>20</v>
      </c>
      <c r="F31" s="55">
        <v>609</v>
      </c>
      <c r="G31" s="111">
        <v>1750000000</v>
      </c>
      <c r="H31" s="111"/>
      <c r="I31" s="93">
        <v>2001601350.6715801</v>
      </c>
      <c r="J31" s="93"/>
      <c r="K31" s="13">
        <v>1935952783.5870299</v>
      </c>
      <c r="L31" s="13">
        <v>1841488611.1607001</v>
      </c>
      <c r="M31" s="13">
        <v>1694164321.5650101</v>
      </c>
    </row>
    <row r="32" spans="3:13" s="1" customFormat="1" ht="12.75" customHeight="1" x14ac:dyDescent="0.15">
      <c r="C32" s="53">
        <v>46113</v>
      </c>
      <c r="D32" s="54">
        <v>46753</v>
      </c>
      <c r="E32" s="13">
        <v>21</v>
      </c>
      <c r="F32" s="55">
        <v>640</v>
      </c>
      <c r="G32" s="111">
        <v>1750000000</v>
      </c>
      <c r="H32" s="111"/>
      <c r="I32" s="93">
        <v>1987141000.3512299</v>
      </c>
      <c r="J32" s="93"/>
      <c r="K32" s="13">
        <v>1918706906.4092</v>
      </c>
      <c r="L32" s="13">
        <v>1820442675.99087</v>
      </c>
      <c r="M32" s="13">
        <v>1667708420.95541</v>
      </c>
    </row>
    <row r="33" spans="3:13" s="1" customFormat="1" ht="12.75" customHeight="1" x14ac:dyDescent="0.15">
      <c r="C33" s="53">
        <v>46113</v>
      </c>
      <c r="D33" s="54">
        <v>46784</v>
      </c>
      <c r="E33" s="13">
        <v>22</v>
      </c>
      <c r="F33" s="55">
        <v>671</v>
      </c>
      <c r="G33" s="111">
        <v>1750000000</v>
      </c>
      <c r="H33" s="111"/>
      <c r="I33" s="93">
        <v>1972619616.0437801</v>
      </c>
      <c r="J33" s="93"/>
      <c r="K33" s="13">
        <v>1901455128.5908401</v>
      </c>
      <c r="L33" s="13">
        <v>1799486294.3452001</v>
      </c>
      <c r="M33" s="13">
        <v>1641527930.16307</v>
      </c>
    </row>
    <row r="34" spans="3:13" s="1" customFormat="1" ht="12.75" customHeight="1" x14ac:dyDescent="0.15">
      <c r="C34" s="53">
        <v>46113</v>
      </c>
      <c r="D34" s="54">
        <v>46813</v>
      </c>
      <c r="E34" s="13">
        <v>23</v>
      </c>
      <c r="F34" s="55">
        <v>700</v>
      </c>
      <c r="G34" s="111">
        <v>1000000000</v>
      </c>
      <c r="H34" s="111"/>
      <c r="I34" s="93">
        <v>1957869402.3817301</v>
      </c>
      <c r="J34" s="93"/>
      <c r="K34" s="13">
        <v>1884242497.25143</v>
      </c>
      <c r="L34" s="13">
        <v>1778953918.63451</v>
      </c>
      <c r="M34" s="13">
        <v>1616367014.2677</v>
      </c>
    </row>
    <row r="35" spans="3:13" s="1" customFormat="1" ht="12.75" customHeight="1" x14ac:dyDescent="0.15">
      <c r="C35" s="53">
        <v>46113</v>
      </c>
      <c r="D35" s="54">
        <v>46844</v>
      </c>
      <c r="E35" s="13">
        <v>24</v>
      </c>
      <c r="F35" s="55">
        <v>731</v>
      </c>
      <c r="G35" s="111">
        <v>1000000000</v>
      </c>
      <c r="H35" s="111"/>
      <c r="I35" s="93">
        <v>1943488348.89698</v>
      </c>
      <c r="J35" s="93"/>
      <c r="K35" s="13">
        <v>1867229911.6568899</v>
      </c>
      <c r="L35" s="13">
        <v>1758408573.11883</v>
      </c>
      <c r="M35" s="13">
        <v>1590932276.1359</v>
      </c>
    </row>
    <row r="36" spans="3:13" s="1" customFormat="1" ht="12.75" customHeight="1" x14ac:dyDescent="0.15">
      <c r="C36" s="53">
        <v>46113</v>
      </c>
      <c r="D36" s="54">
        <v>46874</v>
      </c>
      <c r="E36" s="13">
        <v>25</v>
      </c>
      <c r="F36" s="55">
        <v>761</v>
      </c>
      <c r="G36" s="111">
        <v>1000000000</v>
      </c>
      <c r="H36" s="111"/>
      <c r="I36" s="93">
        <v>1929323144.7927301</v>
      </c>
      <c r="J36" s="93"/>
      <c r="K36" s="13">
        <v>1850577975.2281499</v>
      </c>
      <c r="L36" s="13">
        <v>1738437785.8556199</v>
      </c>
      <c r="M36" s="13">
        <v>1566416094.3777499</v>
      </c>
    </row>
    <row r="37" spans="3:13" s="1" customFormat="1" ht="12.75" customHeight="1" x14ac:dyDescent="0.15">
      <c r="C37" s="53">
        <v>46113</v>
      </c>
      <c r="D37" s="54">
        <v>46905</v>
      </c>
      <c r="E37" s="13">
        <v>26</v>
      </c>
      <c r="F37" s="55">
        <v>792</v>
      </c>
      <c r="G37" s="111">
        <v>1000000000</v>
      </c>
      <c r="H37" s="111"/>
      <c r="I37" s="93">
        <v>1914524457.50353</v>
      </c>
      <c r="J37" s="93"/>
      <c r="K37" s="13">
        <v>1833268653.2103901</v>
      </c>
      <c r="L37" s="13">
        <v>1717797512.0520201</v>
      </c>
      <c r="M37" s="13">
        <v>1541262360.87521</v>
      </c>
    </row>
    <row r="38" spans="3:13" s="1" customFormat="1" ht="12.75" customHeight="1" x14ac:dyDescent="0.15">
      <c r="C38" s="53">
        <v>46113</v>
      </c>
      <c r="D38" s="54">
        <v>46935</v>
      </c>
      <c r="E38" s="13">
        <v>27</v>
      </c>
      <c r="F38" s="55">
        <v>822</v>
      </c>
      <c r="G38" s="111">
        <v>1000000000</v>
      </c>
      <c r="H38" s="111"/>
      <c r="I38" s="93">
        <v>1900047522.4593899</v>
      </c>
      <c r="J38" s="93"/>
      <c r="K38" s="13">
        <v>1816419759.1596701</v>
      </c>
      <c r="L38" s="13">
        <v>1697820768.1979001</v>
      </c>
      <c r="M38" s="13">
        <v>1517094131.4637101</v>
      </c>
    </row>
    <row r="39" spans="3:13" s="1" customFormat="1" ht="12.75" customHeight="1" x14ac:dyDescent="0.15">
      <c r="C39" s="53">
        <v>46113</v>
      </c>
      <c r="D39" s="54">
        <v>46966</v>
      </c>
      <c r="E39" s="13">
        <v>28</v>
      </c>
      <c r="F39" s="55">
        <v>853</v>
      </c>
      <c r="G39" s="111">
        <v>1000000000</v>
      </c>
      <c r="H39" s="111"/>
      <c r="I39" s="93">
        <v>1885432547.5601699</v>
      </c>
      <c r="J39" s="93"/>
      <c r="K39" s="13">
        <v>1799390955.3633599</v>
      </c>
      <c r="L39" s="13">
        <v>1677626393.7981601</v>
      </c>
      <c r="M39" s="13">
        <v>1492700081.26279</v>
      </c>
    </row>
    <row r="40" spans="3:13" s="1" customFormat="1" ht="12.75" customHeight="1" x14ac:dyDescent="0.15">
      <c r="C40" s="53">
        <v>46113</v>
      </c>
      <c r="D40" s="54">
        <v>46997</v>
      </c>
      <c r="E40" s="13">
        <v>29</v>
      </c>
      <c r="F40" s="55">
        <v>884</v>
      </c>
      <c r="G40" s="111">
        <v>1000000000</v>
      </c>
      <c r="H40" s="111"/>
      <c r="I40" s="93">
        <v>1871293822.2758701</v>
      </c>
      <c r="J40" s="93"/>
      <c r="K40" s="13">
        <v>1782868435.6568501</v>
      </c>
      <c r="L40" s="13">
        <v>1657994578.4256899</v>
      </c>
      <c r="M40" s="13">
        <v>1468983886.35941</v>
      </c>
    </row>
    <row r="41" spans="3:13" s="1" customFormat="1" ht="12.75" customHeight="1" x14ac:dyDescent="0.15">
      <c r="C41" s="53">
        <v>46113</v>
      </c>
      <c r="D41" s="54">
        <v>47027</v>
      </c>
      <c r="E41" s="13">
        <v>30</v>
      </c>
      <c r="F41" s="55">
        <v>914</v>
      </c>
      <c r="G41" s="111">
        <v>0</v>
      </c>
      <c r="H41" s="111"/>
      <c r="I41" s="93">
        <v>1857563601.31639</v>
      </c>
      <c r="J41" s="93"/>
      <c r="K41" s="13">
        <v>1766882076.6310899</v>
      </c>
      <c r="L41" s="13">
        <v>1639083741.6061399</v>
      </c>
      <c r="M41" s="13">
        <v>1446275907.8470299</v>
      </c>
    </row>
    <row r="42" spans="3:13" s="1" customFormat="1" ht="11.1" customHeight="1" x14ac:dyDescent="0.15">
      <c r="C42" s="53">
        <v>46113</v>
      </c>
      <c r="D42" s="54">
        <v>47058</v>
      </c>
      <c r="E42" s="13">
        <v>31</v>
      </c>
      <c r="F42" s="55">
        <v>945</v>
      </c>
      <c r="G42" s="111"/>
      <c r="H42" s="111"/>
      <c r="I42" s="93">
        <v>1842228542.2916601</v>
      </c>
      <c r="J42" s="93"/>
      <c r="K42" s="13">
        <v>1749323613.0647299</v>
      </c>
      <c r="L42" s="13">
        <v>1618668176.8952</v>
      </c>
      <c r="M42" s="13">
        <v>1422212388.7565601</v>
      </c>
    </row>
    <row r="43" spans="3:13" s="1" customFormat="1" ht="11.1" customHeight="1" x14ac:dyDescent="0.15">
      <c r="C43" s="53">
        <v>46113</v>
      </c>
      <c r="D43" s="54">
        <v>47088</v>
      </c>
      <c r="E43" s="13">
        <v>32</v>
      </c>
      <c r="F43" s="55">
        <v>975</v>
      </c>
      <c r="G43" s="111"/>
      <c r="H43" s="111"/>
      <c r="I43" s="93">
        <v>1828371334.7516501</v>
      </c>
      <c r="J43" s="93"/>
      <c r="K43" s="13">
        <v>1733315481.0749199</v>
      </c>
      <c r="L43" s="13">
        <v>1599908159.57002</v>
      </c>
      <c r="M43" s="13">
        <v>1399966893.7248399</v>
      </c>
    </row>
    <row r="44" spans="3:13" s="1" customFormat="1" ht="11.1" customHeight="1" x14ac:dyDescent="0.15">
      <c r="C44" s="53">
        <v>46113</v>
      </c>
      <c r="D44" s="54">
        <v>47119</v>
      </c>
      <c r="E44" s="13">
        <v>33</v>
      </c>
      <c r="F44" s="55">
        <v>1006</v>
      </c>
      <c r="G44" s="111"/>
      <c r="H44" s="111"/>
      <c r="I44" s="93">
        <v>1814565931.4163401</v>
      </c>
      <c r="J44" s="93"/>
      <c r="K44" s="13">
        <v>1717310178.1405301</v>
      </c>
      <c r="L44" s="13">
        <v>1581103405.8205199</v>
      </c>
      <c r="M44" s="13">
        <v>1377652250.74195</v>
      </c>
    </row>
    <row r="45" spans="3:13" s="1" customFormat="1" ht="11.1" customHeight="1" x14ac:dyDescent="0.15">
      <c r="C45" s="53">
        <v>46113</v>
      </c>
      <c r="D45" s="54">
        <v>47150</v>
      </c>
      <c r="E45" s="13">
        <v>34</v>
      </c>
      <c r="F45" s="55">
        <v>1037</v>
      </c>
      <c r="G45" s="111"/>
      <c r="H45" s="111"/>
      <c r="I45" s="93">
        <v>1800709545.59553</v>
      </c>
      <c r="J45" s="93"/>
      <c r="K45" s="13">
        <v>1701306013.2623601</v>
      </c>
      <c r="L45" s="13">
        <v>1562384997.8772299</v>
      </c>
      <c r="M45" s="13">
        <v>1355576438.3747201</v>
      </c>
    </row>
    <row r="46" spans="3:13" s="1" customFormat="1" ht="11.1" customHeight="1" x14ac:dyDescent="0.15">
      <c r="C46" s="53">
        <v>46113</v>
      </c>
      <c r="D46" s="54">
        <v>47178</v>
      </c>
      <c r="E46" s="13">
        <v>35</v>
      </c>
      <c r="F46" s="55">
        <v>1065</v>
      </c>
      <c r="G46" s="111"/>
      <c r="H46" s="111"/>
      <c r="I46" s="93">
        <v>1786932237.0692899</v>
      </c>
      <c r="J46" s="93"/>
      <c r="K46" s="13">
        <v>1685702679.05143</v>
      </c>
      <c r="L46" s="13">
        <v>1544499301.8828399</v>
      </c>
      <c r="M46" s="13">
        <v>1334930571.48892</v>
      </c>
    </row>
    <row r="47" spans="3:13" s="1" customFormat="1" ht="11.1" customHeight="1" x14ac:dyDescent="0.15">
      <c r="C47" s="53">
        <v>46113</v>
      </c>
      <c r="D47" s="54">
        <v>47209</v>
      </c>
      <c r="E47" s="13">
        <v>36</v>
      </c>
      <c r="F47" s="55">
        <v>1096</v>
      </c>
      <c r="G47" s="111"/>
      <c r="H47" s="111"/>
      <c r="I47" s="93">
        <v>1772071081.8775201</v>
      </c>
      <c r="J47" s="93"/>
      <c r="K47" s="13">
        <v>1668848108.2609799</v>
      </c>
      <c r="L47" s="13">
        <v>1525167853.6197801</v>
      </c>
      <c r="M47" s="13">
        <v>1312638763.4182501</v>
      </c>
    </row>
    <row r="48" spans="3:13" s="1" customFormat="1" ht="11.1" customHeight="1" x14ac:dyDescent="0.15">
      <c r="C48" s="53">
        <v>46113</v>
      </c>
      <c r="D48" s="54">
        <v>47239</v>
      </c>
      <c r="E48" s="13">
        <v>37</v>
      </c>
      <c r="F48" s="55">
        <v>1126</v>
      </c>
      <c r="G48" s="111"/>
      <c r="H48" s="111"/>
      <c r="I48" s="93">
        <v>1758277286.8201101</v>
      </c>
      <c r="J48" s="93"/>
      <c r="K48" s="13">
        <v>1653139864.1058199</v>
      </c>
      <c r="L48" s="13">
        <v>1507093504.8552201</v>
      </c>
      <c r="M48" s="13">
        <v>1291766042.8150499</v>
      </c>
    </row>
    <row r="49" spans="3:13" s="1" customFormat="1" ht="11.1" customHeight="1" x14ac:dyDescent="0.15">
      <c r="C49" s="53">
        <v>46113</v>
      </c>
      <c r="D49" s="54">
        <v>47270</v>
      </c>
      <c r="E49" s="13">
        <v>38</v>
      </c>
      <c r="F49" s="55">
        <v>1157</v>
      </c>
      <c r="G49" s="111"/>
      <c r="H49" s="111"/>
      <c r="I49" s="93">
        <v>1744853833.6670499</v>
      </c>
      <c r="J49" s="93"/>
      <c r="K49" s="13">
        <v>1637736633.9883101</v>
      </c>
      <c r="L49" s="13">
        <v>1489253934.32551</v>
      </c>
      <c r="M49" s="13">
        <v>1271068749.80545</v>
      </c>
    </row>
    <row r="50" spans="3:13" s="1" customFormat="1" ht="11.1" customHeight="1" x14ac:dyDescent="0.15">
      <c r="C50" s="53">
        <v>46113</v>
      </c>
      <c r="D50" s="54">
        <v>47300</v>
      </c>
      <c r="E50" s="13">
        <v>39</v>
      </c>
      <c r="F50" s="55">
        <v>1187</v>
      </c>
      <c r="G50" s="111"/>
      <c r="H50" s="111"/>
      <c r="I50" s="93">
        <v>1731088028.8783</v>
      </c>
      <c r="J50" s="93"/>
      <c r="K50" s="13">
        <v>1622148932.8694301</v>
      </c>
      <c r="L50" s="13">
        <v>1471448900.68681</v>
      </c>
      <c r="M50" s="13">
        <v>1250724201.76724</v>
      </c>
    </row>
    <row r="51" spans="3:13" s="1" customFormat="1" ht="11.1" customHeight="1" x14ac:dyDescent="0.15">
      <c r="C51" s="53">
        <v>46113</v>
      </c>
      <c r="D51" s="54">
        <v>47331</v>
      </c>
      <c r="E51" s="13">
        <v>40</v>
      </c>
      <c r="F51" s="55">
        <v>1218</v>
      </c>
      <c r="G51" s="111"/>
      <c r="H51" s="111"/>
      <c r="I51" s="93">
        <v>1717359791.0536001</v>
      </c>
      <c r="J51" s="93"/>
      <c r="K51" s="13">
        <v>1606555160.9246099</v>
      </c>
      <c r="L51" s="13">
        <v>1453597589.6747999</v>
      </c>
      <c r="M51" s="13">
        <v>1230317446.2943399</v>
      </c>
    </row>
    <row r="52" spans="3:13" s="1" customFormat="1" ht="11.1" customHeight="1" x14ac:dyDescent="0.15">
      <c r="C52" s="53">
        <v>46113</v>
      </c>
      <c r="D52" s="54">
        <v>47362</v>
      </c>
      <c r="E52" s="13">
        <v>41</v>
      </c>
      <c r="F52" s="55">
        <v>1249</v>
      </c>
      <c r="G52" s="111"/>
      <c r="H52" s="111"/>
      <c r="I52" s="93">
        <v>1703290129.0731101</v>
      </c>
      <c r="J52" s="93"/>
      <c r="K52" s="13">
        <v>1590690765.3433299</v>
      </c>
      <c r="L52" s="13">
        <v>1435583325.33567</v>
      </c>
      <c r="M52" s="13">
        <v>1209923781.8178899</v>
      </c>
    </row>
    <row r="53" spans="3:13" s="1" customFormat="1" ht="11.1" customHeight="1" x14ac:dyDescent="0.15">
      <c r="C53" s="53">
        <v>46113</v>
      </c>
      <c r="D53" s="54">
        <v>47392</v>
      </c>
      <c r="E53" s="13">
        <v>42</v>
      </c>
      <c r="F53" s="55">
        <v>1279</v>
      </c>
      <c r="G53" s="111"/>
      <c r="H53" s="111"/>
      <c r="I53" s="93">
        <v>1689300298.7567401</v>
      </c>
      <c r="J53" s="93"/>
      <c r="K53" s="13">
        <v>1575036234.68402</v>
      </c>
      <c r="L53" s="13">
        <v>1417956677.64907</v>
      </c>
      <c r="M53" s="13">
        <v>1190169053.21666</v>
      </c>
    </row>
    <row r="54" spans="3:13" s="1" customFormat="1" ht="11.1" customHeight="1" x14ac:dyDescent="0.15">
      <c r="C54" s="53">
        <v>46113</v>
      </c>
      <c r="D54" s="54">
        <v>47423</v>
      </c>
      <c r="E54" s="13">
        <v>43</v>
      </c>
      <c r="F54" s="55">
        <v>1310</v>
      </c>
      <c r="G54" s="111"/>
      <c r="H54" s="111"/>
      <c r="I54" s="93">
        <v>1675595559.16447</v>
      </c>
      <c r="J54" s="93"/>
      <c r="K54" s="13">
        <v>1559608775.99367</v>
      </c>
      <c r="L54" s="13">
        <v>1400496977.6955199</v>
      </c>
      <c r="M54" s="13">
        <v>1170535223.3313999</v>
      </c>
    </row>
    <row r="55" spans="3:13" s="1" customFormat="1" ht="11.1" customHeight="1" x14ac:dyDescent="0.15">
      <c r="C55" s="53">
        <v>46113</v>
      </c>
      <c r="D55" s="54">
        <v>47453</v>
      </c>
      <c r="E55" s="13">
        <v>44</v>
      </c>
      <c r="F55" s="55">
        <v>1340</v>
      </c>
      <c r="G55" s="111"/>
      <c r="H55" s="111"/>
      <c r="I55" s="93">
        <v>1661909944.9758699</v>
      </c>
      <c r="J55" s="93"/>
      <c r="K55" s="13">
        <v>1544331452.9804399</v>
      </c>
      <c r="L55" s="13">
        <v>1383365019.31299</v>
      </c>
      <c r="M55" s="13">
        <v>1151476778.24471</v>
      </c>
    </row>
    <row r="56" spans="3:13" s="1" customFormat="1" ht="11.1" customHeight="1" x14ac:dyDescent="0.15">
      <c r="C56" s="53">
        <v>46113</v>
      </c>
      <c r="D56" s="54">
        <v>47484</v>
      </c>
      <c r="E56" s="13">
        <v>45</v>
      </c>
      <c r="F56" s="55">
        <v>1371</v>
      </c>
      <c r="G56" s="111"/>
      <c r="H56" s="111"/>
      <c r="I56" s="93">
        <v>1648467572.6313801</v>
      </c>
      <c r="J56" s="93"/>
      <c r="K56" s="13">
        <v>1529242001.04702</v>
      </c>
      <c r="L56" s="13">
        <v>1366364542.1710601</v>
      </c>
      <c r="M56" s="13">
        <v>1132508831.1989</v>
      </c>
    </row>
    <row r="57" spans="3:13" s="1" customFormat="1" ht="11.1" customHeight="1" x14ac:dyDescent="0.15">
      <c r="C57" s="53">
        <v>46113</v>
      </c>
      <c r="D57" s="54">
        <v>47515</v>
      </c>
      <c r="E57" s="13">
        <v>46</v>
      </c>
      <c r="F57" s="55">
        <v>1402</v>
      </c>
      <c r="G57" s="111"/>
      <c r="H57" s="111"/>
      <c r="I57" s="93">
        <v>1635300508.12075</v>
      </c>
      <c r="J57" s="93"/>
      <c r="K57" s="13">
        <v>1514454255.2386799</v>
      </c>
      <c r="L57" s="13">
        <v>1349710475.23739</v>
      </c>
      <c r="M57" s="13">
        <v>1113966811.39955</v>
      </c>
    </row>
    <row r="58" spans="3:13" s="1" customFormat="1" ht="11.1" customHeight="1" x14ac:dyDescent="0.15">
      <c r="C58" s="53">
        <v>46113</v>
      </c>
      <c r="D58" s="54">
        <v>47543</v>
      </c>
      <c r="E58" s="13">
        <v>47</v>
      </c>
      <c r="F58" s="55">
        <v>1430</v>
      </c>
      <c r="G58" s="111"/>
      <c r="H58" s="111"/>
      <c r="I58" s="93">
        <v>1622003929.18382</v>
      </c>
      <c r="J58" s="93"/>
      <c r="K58" s="13">
        <v>1499838899.0770299</v>
      </c>
      <c r="L58" s="13">
        <v>1333614128.7318101</v>
      </c>
      <c r="M58" s="13">
        <v>1096470199.4418499</v>
      </c>
    </row>
    <row r="59" spans="3:13" s="1" customFormat="1" ht="11.1" customHeight="1" x14ac:dyDescent="0.15">
      <c r="C59" s="53">
        <v>46113</v>
      </c>
      <c r="D59" s="54">
        <v>47574</v>
      </c>
      <c r="E59" s="13">
        <v>48</v>
      </c>
      <c r="F59" s="55">
        <v>1461</v>
      </c>
      <c r="G59" s="111"/>
      <c r="H59" s="111"/>
      <c r="I59" s="93">
        <v>1609159716.44047</v>
      </c>
      <c r="J59" s="93"/>
      <c r="K59" s="13">
        <v>1485438384.5438099</v>
      </c>
      <c r="L59" s="13">
        <v>1317450509.78004</v>
      </c>
      <c r="M59" s="13">
        <v>1078592942.2725699</v>
      </c>
    </row>
    <row r="60" spans="3:13" s="1" customFormat="1" ht="11.1" customHeight="1" x14ac:dyDescent="0.15">
      <c r="C60" s="53">
        <v>46113</v>
      </c>
      <c r="D60" s="54">
        <v>47604</v>
      </c>
      <c r="E60" s="13">
        <v>49</v>
      </c>
      <c r="F60" s="55">
        <v>1491</v>
      </c>
      <c r="G60" s="111"/>
      <c r="H60" s="111"/>
      <c r="I60" s="93">
        <v>1596307535.3408699</v>
      </c>
      <c r="J60" s="93"/>
      <c r="K60" s="13">
        <v>1471155617.0134399</v>
      </c>
      <c r="L60" s="13">
        <v>1301571556.51824</v>
      </c>
      <c r="M60" s="13">
        <v>1061224815.97138</v>
      </c>
    </row>
    <row r="61" spans="3:13" s="1" customFormat="1" ht="11.1" customHeight="1" x14ac:dyDescent="0.15">
      <c r="C61" s="53">
        <v>46113</v>
      </c>
      <c r="D61" s="54">
        <v>47635</v>
      </c>
      <c r="E61" s="13">
        <v>50</v>
      </c>
      <c r="F61" s="55">
        <v>1522</v>
      </c>
      <c r="G61" s="111"/>
      <c r="H61" s="111"/>
      <c r="I61" s="93">
        <v>1583548321.04476</v>
      </c>
      <c r="J61" s="93"/>
      <c r="K61" s="13">
        <v>1456921491.50563</v>
      </c>
      <c r="L61" s="13">
        <v>1285700099.9661701</v>
      </c>
      <c r="M61" s="13">
        <v>1043844110.02851</v>
      </c>
    </row>
    <row r="62" spans="3:13" s="1" customFormat="1" ht="11.1" customHeight="1" x14ac:dyDescent="0.15">
      <c r="C62" s="53">
        <v>46113</v>
      </c>
      <c r="D62" s="54">
        <v>47665</v>
      </c>
      <c r="E62" s="13">
        <v>51</v>
      </c>
      <c r="F62" s="55">
        <v>1552</v>
      </c>
      <c r="G62" s="111"/>
      <c r="H62" s="111"/>
      <c r="I62" s="93">
        <v>1570876860.04211</v>
      </c>
      <c r="J62" s="93"/>
      <c r="K62" s="13">
        <v>1442891025.8961699</v>
      </c>
      <c r="L62" s="13">
        <v>1270184554.8850501</v>
      </c>
      <c r="M62" s="13">
        <v>1027019946.26652</v>
      </c>
    </row>
    <row r="63" spans="3:13" s="1" customFormat="1" ht="11.1" customHeight="1" x14ac:dyDescent="0.15">
      <c r="C63" s="53">
        <v>46113</v>
      </c>
      <c r="D63" s="54">
        <v>47696</v>
      </c>
      <c r="E63" s="13">
        <v>52</v>
      </c>
      <c r="F63" s="55">
        <v>1583</v>
      </c>
      <c r="G63" s="111"/>
      <c r="H63" s="111"/>
      <c r="I63" s="93">
        <v>1557603347.57303</v>
      </c>
      <c r="J63" s="93"/>
      <c r="K63" s="13">
        <v>1428272390.06756</v>
      </c>
      <c r="L63" s="13">
        <v>1254118080.35148</v>
      </c>
      <c r="M63" s="13">
        <v>1009734277.1984299</v>
      </c>
    </row>
    <row r="64" spans="3:13" s="1" customFormat="1" ht="11.1" customHeight="1" x14ac:dyDescent="0.15">
      <c r="C64" s="53">
        <v>46113</v>
      </c>
      <c r="D64" s="54">
        <v>47727</v>
      </c>
      <c r="E64" s="13">
        <v>53</v>
      </c>
      <c r="F64" s="55">
        <v>1614</v>
      </c>
      <c r="G64" s="111"/>
      <c r="H64" s="111"/>
      <c r="I64" s="93">
        <v>1544776043.0772099</v>
      </c>
      <c r="J64" s="93"/>
      <c r="K64" s="13">
        <v>1414107656.5577199</v>
      </c>
      <c r="L64" s="13">
        <v>1238522653.89012</v>
      </c>
      <c r="M64" s="13">
        <v>992954262.90993905</v>
      </c>
    </row>
    <row r="65" spans="3:13" s="1" customFormat="1" ht="11.1" customHeight="1" x14ac:dyDescent="0.15">
      <c r="C65" s="53">
        <v>46113</v>
      </c>
      <c r="D65" s="54">
        <v>47757</v>
      </c>
      <c r="E65" s="13">
        <v>54</v>
      </c>
      <c r="F65" s="55">
        <v>1644</v>
      </c>
      <c r="G65" s="111"/>
      <c r="H65" s="111"/>
      <c r="I65" s="93">
        <v>1531727002.0847001</v>
      </c>
      <c r="J65" s="93"/>
      <c r="K65" s="13">
        <v>1399860879.31828</v>
      </c>
      <c r="L65" s="13">
        <v>1223027226.27564</v>
      </c>
      <c r="M65" s="13">
        <v>976511806.62197399</v>
      </c>
    </row>
    <row r="66" spans="3:13" s="1" customFormat="1" ht="11.1" customHeight="1" x14ac:dyDescent="0.15">
      <c r="C66" s="53">
        <v>46113</v>
      </c>
      <c r="D66" s="54">
        <v>47788</v>
      </c>
      <c r="E66" s="13">
        <v>55</v>
      </c>
      <c r="F66" s="55">
        <v>1675</v>
      </c>
      <c r="G66" s="111"/>
      <c r="H66" s="111"/>
      <c r="I66" s="93">
        <v>1519282309.0654299</v>
      </c>
      <c r="J66" s="93"/>
      <c r="K66" s="13">
        <v>1386132570.2186501</v>
      </c>
      <c r="L66" s="13">
        <v>1207953202.3941801</v>
      </c>
      <c r="M66" s="13">
        <v>960391046.27452099</v>
      </c>
    </row>
    <row r="67" spans="3:13" s="1" customFormat="1" ht="11.1" customHeight="1" x14ac:dyDescent="0.15">
      <c r="C67" s="53">
        <v>46113</v>
      </c>
      <c r="D67" s="54">
        <v>47818</v>
      </c>
      <c r="E67" s="13">
        <v>56</v>
      </c>
      <c r="F67" s="55">
        <v>1705</v>
      </c>
      <c r="G67" s="111"/>
      <c r="H67" s="111"/>
      <c r="I67" s="93">
        <v>1505315089.7794099</v>
      </c>
      <c r="J67" s="93"/>
      <c r="K67" s="13">
        <v>1371135145.6858599</v>
      </c>
      <c r="L67" s="13">
        <v>1191942681.7718999</v>
      </c>
      <c r="M67" s="13">
        <v>943777127.43568802</v>
      </c>
    </row>
    <row r="68" spans="3:13" s="1" customFormat="1" ht="11.1" customHeight="1" x14ac:dyDescent="0.15">
      <c r="C68" s="53">
        <v>46113</v>
      </c>
      <c r="D68" s="54">
        <v>47849</v>
      </c>
      <c r="E68" s="13">
        <v>57</v>
      </c>
      <c r="F68" s="55">
        <v>1736</v>
      </c>
      <c r="G68" s="111"/>
      <c r="H68" s="111"/>
      <c r="I68" s="93">
        <v>1492230752.4663</v>
      </c>
      <c r="J68" s="93"/>
      <c r="K68" s="13">
        <v>1356911779.98908</v>
      </c>
      <c r="L68" s="13">
        <v>1176578245.39973</v>
      </c>
      <c r="M68" s="13">
        <v>927665723.67101598</v>
      </c>
    </row>
    <row r="69" spans="3:13" s="1" customFormat="1" ht="11.1" customHeight="1" x14ac:dyDescent="0.15">
      <c r="C69" s="53">
        <v>46113</v>
      </c>
      <c r="D69" s="54">
        <v>47880</v>
      </c>
      <c r="E69" s="13">
        <v>58</v>
      </c>
      <c r="F69" s="55">
        <v>1767</v>
      </c>
      <c r="G69" s="111"/>
      <c r="H69" s="111"/>
      <c r="I69" s="93">
        <v>1479568221.92627</v>
      </c>
      <c r="J69" s="93"/>
      <c r="K69" s="13">
        <v>1343115623.5636301</v>
      </c>
      <c r="L69" s="13">
        <v>1161653740.5983601</v>
      </c>
      <c r="M69" s="13">
        <v>912019261.98059702</v>
      </c>
    </row>
    <row r="70" spans="3:13" s="1" customFormat="1" ht="11.1" customHeight="1" x14ac:dyDescent="0.15">
      <c r="C70" s="53">
        <v>46113</v>
      </c>
      <c r="D70" s="54">
        <v>47908</v>
      </c>
      <c r="E70" s="13">
        <v>59</v>
      </c>
      <c r="F70" s="55">
        <v>1795</v>
      </c>
      <c r="G70" s="111"/>
      <c r="H70" s="111"/>
      <c r="I70" s="93">
        <v>1466394558.4794199</v>
      </c>
      <c r="J70" s="93"/>
      <c r="K70" s="13">
        <v>1329117479.0170701</v>
      </c>
      <c r="L70" s="13">
        <v>1146905881.20818</v>
      </c>
      <c r="M70" s="13">
        <v>896995174.18769503</v>
      </c>
    </row>
    <row r="71" spans="3:13" s="1" customFormat="1" ht="11.1" customHeight="1" x14ac:dyDescent="0.15">
      <c r="C71" s="53">
        <v>46113</v>
      </c>
      <c r="D71" s="54">
        <v>47939</v>
      </c>
      <c r="E71" s="13">
        <v>60</v>
      </c>
      <c r="F71" s="55">
        <v>1826</v>
      </c>
      <c r="G71" s="111"/>
      <c r="H71" s="111"/>
      <c r="I71" s="93">
        <v>1453910172.7253001</v>
      </c>
      <c r="J71" s="93"/>
      <c r="K71" s="13">
        <v>1315566734.32934</v>
      </c>
      <c r="L71" s="13">
        <v>1132325757.62099</v>
      </c>
      <c r="M71" s="13">
        <v>881841093.47097898</v>
      </c>
    </row>
    <row r="72" spans="3:13" s="1" customFormat="1" ht="11.1" customHeight="1" x14ac:dyDescent="0.15">
      <c r="C72" s="53">
        <v>46113</v>
      </c>
      <c r="D72" s="54">
        <v>47969</v>
      </c>
      <c r="E72" s="13">
        <v>61</v>
      </c>
      <c r="F72" s="55">
        <v>1856</v>
      </c>
      <c r="G72" s="111"/>
      <c r="H72" s="111"/>
      <c r="I72" s="93">
        <v>1441669335.49405</v>
      </c>
      <c r="J72" s="93"/>
      <c r="K72" s="13">
        <v>1302349445.57289</v>
      </c>
      <c r="L72" s="13">
        <v>1118190504.6905501</v>
      </c>
      <c r="M72" s="13">
        <v>867263022.71613204</v>
      </c>
    </row>
    <row r="73" spans="3:13" s="1" customFormat="1" ht="11.1" customHeight="1" x14ac:dyDescent="0.15">
      <c r="C73" s="53">
        <v>46113</v>
      </c>
      <c r="D73" s="54">
        <v>48000</v>
      </c>
      <c r="E73" s="13">
        <v>62</v>
      </c>
      <c r="F73" s="55">
        <v>1887</v>
      </c>
      <c r="G73" s="111"/>
      <c r="H73" s="111"/>
      <c r="I73" s="93">
        <v>1429500006.33552</v>
      </c>
      <c r="J73" s="93"/>
      <c r="K73" s="13">
        <v>1289165899.20085</v>
      </c>
      <c r="L73" s="13">
        <v>1104056178.6856599</v>
      </c>
      <c r="M73" s="13">
        <v>852673610.09042299</v>
      </c>
    </row>
    <row r="74" spans="3:13" s="1" customFormat="1" ht="11.1" customHeight="1" x14ac:dyDescent="0.15">
      <c r="C74" s="53">
        <v>46113</v>
      </c>
      <c r="D74" s="54">
        <v>48030</v>
      </c>
      <c r="E74" s="13">
        <v>63</v>
      </c>
      <c r="F74" s="55">
        <v>1917</v>
      </c>
      <c r="G74" s="111"/>
      <c r="H74" s="111"/>
      <c r="I74" s="93">
        <v>1417010817.2697001</v>
      </c>
      <c r="J74" s="93"/>
      <c r="K74" s="13">
        <v>1275805216.23843</v>
      </c>
      <c r="L74" s="13">
        <v>1089924723.8212099</v>
      </c>
      <c r="M74" s="13">
        <v>838309209.13684201</v>
      </c>
    </row>
    <row r="75" spans="3:13" s="1" customFormat="1" ht="11.1" customHeight="1" x14ac:dyDescent="0.15">
      <c r="C75" s="53">
        <v>46113</v>
      </c>
      <c r="D75" s="54">
        <v>48061</v>
      </c>
      <c r="E75" s="13">
        <v>64</v>
      </c>
      <c r="F75" s="55">
        <v>1948</v>
      </c>
      <c r="G75" s="111"/>
      <c r="H75" s="111"/>
      <c r="I75" s="93">
        <v>1404994118.5165</v>
      </c>
      <c r="J75" s="93"/>
      <c r="K75" s="13">
        <v>1262840475.6851001</v>
      </c>
      <c r="L75" s="13">
        <v>1076105167.1997001</v>
      </c>
      <c r="M75" s="13">
        <v>824174302.44526994</v>
      </c>
    </row>
    <row r="76" spans="3:13" s="1" customFormat="1" ht="11.1" customHeight="1" x14ac:dyDescent="0.15">
      <c r="C76" s="53">
        <v>46113</v>
      </c>
      <c r="D76" s="54">
        <v>48092</v>
      </c>
      <c r="E76" s="13">
        <v>65</v>
      </c>
      <c r="F76" s="55">
        <v>1979</v>
      </c>
      <c r="G76" s="111"/>
      <c r="H76" s="111"/>
      <c r="I76" s="93">
        <v>1393035611.76594</v>
      </c>
      <c r="J76" s="93"/>
      <c r="K76" s="13">
        <v>1249968258.9593201</v>
      </c>
      <c r="L76" s="13">
        <v>1062427494.89552</v>
      </c>
      <c r="M76" s="13">
        <v>810252301.68798494</v>
      </c>
    </row>
    <row r="77" spans="3:13" s="1" customFormat="1" ht="11.1" customHeight="1" x14ac:dyDescent="0.15">
      <c r="C77" s="53">
        <v>46113</v>
      </c>
      <c r="D77" s="54">
        <v>48122</v>
      </c>
      <c r="E77" s="13">
        <v>66</v>
      </c>
      <c r="F77" s="55">
        <v>2009</v>
      </c>
      <c r="G77" s="111"/>
      <c r="H77" s="111"/>
      <c r="I77" s="93">
        <v>1380721223.88784</v>
      </c>
      <c r="J77" s="93"/>
      <c r="K77" s="13">
        <v>1236885012.1954801</v>
      </c>
      <c r="L77" s="13">
        <v>1048719662.90493</v>
      </c>
      <c r="M77" s="13">
        <v>796519598.77912605</v>
      </c>
    </row>
    <row r="78" spans="3:13" s="1" customFormat="1" ht="11.1" customHeight="1" x14ac:dyDescent="0.15">
      <c r="C78" s="53">
        <v>46113</v>
      </c>
      <c r="D78" s="54">
        <v>48153</v>
      </c>
      <c r="E78" s="13">
        <v>67</v>
      </c>
      <c r="F78" s="55">
        <v>2040</v>
      </c>
      <c r="G78" s="111"/>
      <c r="H78" s="111"/>
      <c r="I78" s="93">
        <v>1368876125.40222</v>
      </c>
      <c r="J78" s="93"/>
      <c r="K78" s="13">
        <v>1224194021.99035</v>
      </c>
      <c r="L78" s="13">
        <v>1035319588.65087</v>
      </c>
      <c r="M78" s="13">
        <v>783011437.97021699</v>
      </c>
    </row>
    <row r="79" spans="3:13" s="1" customFormat="1" ht="11.1" customHeight="1" x14ac:dyDescent="0.15">
      <c r="C79" s="53">
        <v>46113</v>
      </c>
      <c r="D79" s="54">
        <v>48183</v>
      </c>
      <c r="E79" s="13">
        <v>68</v>
      </c>
      <c r="F79" s="55">
        <v>2070</v>
      </c>
      <c r="G79" s="111"/>
      <c r="H79" s="111"/>
      <c r="I79" s="93">
        <v>1356224710.7588601</v>
      </c>
      <c r="J79" s="93"/>
      <c r="K79" s="13">
        <v>1210888957.77649</v>
      </c>
      <c r="L79" s="13">
        <v>1021546788.55169</v>
      </c>
      <c r="M79" s="13">
        <v>769428061.64005101</v>
      </c>
    </row>
    <row r="80" spans="3:13" s="1" customFormat="1" ht="11.1" customHeight="1" x14ac:dyDescent="0.15">
      <c r="C80" s="53">
        <v>46113</v>
      </c>
      <c r="D80" s="54">
        <v>48214</v>
      </c>
      <c r="E80" s="13">
        <v>69</v>
      </c>
      <c r="F80" s="55">
        <v>2101</v>
      </c>
      <c r="G80" s="111"/>
      <c r="H80" s="111"/>
      <c r="I80" s="93">
        <v>1344117443.33781</v>
      </c>
      <c r="J80" s="93"/>
      <c r="K80" s="13">
        <v>1198043706.3399799</v>
      </c>
      <c r="L80" s="13">
        <v>1008139657.1567</v>
      </c>
      <c r="M80" s="13">
        <v>756113647.51880002</v>
      </c>
    </row>
    <row r="81" spans="3:13" s="1" customFormat="1" ht="11.1" customHeight="1" x14ac:dyDescent="0.15">
      <c r="C81" s="53">
        <v>46113</v>
      </c>
      <c r="D81" s="54">
        <v>48245</v>
      </c>
      <c r="E81" s="13">
        <v>70</v>
      </c>
      <c r="F81" s="55">
        <v>2132</v>
      </c>
      <c r="G81" s="111"/>
      <c r="H81" s="111"/>
      <c r="I81" s="93">
        <v>1332385245.7790599</v>
      </c>
      <c r="J81" s="93"/>
      <c r="K81" s="13">
        <v>1185572286.211</v>
      </c>
      <c r="L81" s="13">
        <v>995107887.30309904</v>
      </c>
      <c r="M81" s="13">
        <v>743178549.641711</v>
      </c>
    </row>
    <row r="82" spans="3:13" s="1" customFormat="1" ht="11.1" customHeight="1" x14ac:dyDescent="0.15">
      <c r="C82" s="53">
        <v>46113</v>
      </c>
      <c r="D82" s="54">
        <v>48274</v>
      </c>
      <c r="E82" s="13">
        <v>71</v>
      </c>
      <c r="F82" s="55">
        <v>2161</v>
      </c>
      <c r="G82" s="111"/>
      <c r="H82" s="111"/>
      <c r="I82" s="93">
        <v>1320363292.7923501</v>
      </c>
      <c r="J82" s="93"/>
      <c r="K82" s="13">
        <v>1173010791.6944799</v>
      </c>
      <c r="L82" s="13">
        <v>982221823.17553902</v>
      </c>
      <c r="M82" s="13">
        <v>730647872.57696605</v>
      </c>
    </row>
    <row r="83" spans="3:13" s="1" customFormat="1" ht="11.1" customHeight="1" x14ac:dyDescent="0.15">
      <c r="C83" s="53">
        <v>46113</v>
      </c>
      <c r="D83" s="54">
        <v>48305</v>
      </c>
      <c r="E83" s="13">
        <v>72</v>
      </c>
      <c r="F83" s="55">
        <v>2192</v>
      </c>
      <c r="G83" s="111"/>
      <c r="H83" s="111"/>
      <c r="I83" s="93">
        <v>1308801893.4577999</v>
      </c>
      <c r="J83" s="93"/>
      <c r="K83" s="13">
        <v>1160767551.6731501</v>
      </c>
      <c r="L83" s="13">
        <v>969498013.65907204</v>
      </c>
      <c r="M83" s="13">
        <v>718128376.74411297</v>
      </c>
    </row>
    <row r="84" spans="3:13" s="1" customFormat="1" ht="11.1" customHeight="1" x14ac:dyDescent="0.15">
      <c r="C84" s="53">
        <v>46113</v>
      </c>
      <c r="D84" s="54">
        <v>48335</v>
      </c>
      <c r="E84" s="13">
        <v>73</v>
      </c>
      <c r="F84" s="55">
        <v>2222</v>
      </c>
      <c r="G84" s="111"/>
      <c r="H84" s="111"/>
      <c r="I84" s="93">
        <v>1297011243.47522</v>
      </c>
      <c r="J84" s="93"/>
      <c r="K84" s="13">
        <v>1148422376.3519199</v>
      </c>
      <c r="L84" s="13">
        <v>956826241.46553898</v>
      </c>
      <c r="M84" s="13">
        <v>705836845.92971802</v>
      </c>
    </row>
    <row r="85" spans="3:13" s="1" customFormat="1" ht="11.1" customHeight="1" x14ac:dyDescent="0.15">
      <c r="C85" s="53">
        <v>46113</v>
      </c>
      <c r="D85" s="54">
        <v>48366</v>
      </c>
      <c r="E85" s="13">
        <v>74</v>
      </c>
      <c r="F85" s="55">
        <v>2253</v>
      </c>
      <c r="G85" s="111"/>
      <c r="H85" s="111"/>
      <c r="I85" s="93">
        <v>1285515052.9145801</v>
      </c>
      <c r="J85" s="93"/>
      <c r="K85" s="13">
        <v>1136312673.53865</v>
      </c>
      <c r="L85" s="13">
        <v>944329104.64588499</v>
      </c>
      <c r="M85" s="13">
        <v>693667332.89158106</v>
      </c>
    </row>
    <row r="86" spans="3:13" s="1" customFormat="1" ht="11.1" customHeight="1" x14ac:dyDescent="0.15">
      <c r="C86" s="53">
        <v>46113</v>
      </c>
      <c r="D86" s="54">
        <v>48396</v>
      </c>
      <c r="E86" s="13">
        <v>75</v>
      </c>
      <c r="F86" s="55">
        <v>2283</v>
      </c>
      <c r="G86" s="111"/>
      <c r="H86" s="111"/>
      <c r="I86" s="93">
        <v>1273915588.96593</v>
      </c>
      <c r="J86" s="93"/>
      <c r="K86" s="13">
        <v>1124211171.24264</v>
      </c>
      <c r="L86" s="13">
        <v>931972694.69500601</v>
      </c>
      <c r="M86" s="13">
        <v>681784524.91584897</v>
      </c>
    </row>
    <row r="87" spans="3:13" s="1" customFormat="1" ht="11.1" customHeight="1" x14ac:dyDescent="0.15">
      <c r="C87" s="53">
        <v>46113</v>
      </c>
      <c r="D87" s="54">
        <v>48427</v>
      </c>
      <c r="E87" s="13">
        <v>76</v>
      </c>
      <c r="F87" s="55">
        <v>2314</v>
      </c>
      <c r="G87" s="111"/>
      <c r="H87" s="111"/>
      <c r="I87" s="93">
        <v>1262180554.6989999</v>
      </c>
      <c r="J87" s="93"/>
      <c r="K87" s="13">
        <v>1111966000.80585</v>
      </c>
      <c r="L87" s="13">
        <v>919477048.99477005</v>
      </c>
      <c r="M87" s="13">
        <v>669794325.54475999</v>
      </c>
    </row>
    <row r="88" spans="3:13" s="1" customFormat="1" ht="11.1" customHeight="1" x14ac:dyDescent="0.15">
      <c r="C88" s="53">
        <v>46113</v>
      </c>
      <c r="D88" s="54">
        <v>48458</v>
      </c>
      <c r="E88" s="13">
        <v>77</v>
      </c>
      <c r="F88" s="55">
        <v>2345</v>
      </c>
      <c r="G88" s="111"/>
      <c r="H88" s="111"/>
      <c r="I88" s="93">
        <v>1250658888.6038201</v>
      </c>
      <c r="J88" s="93"/>
      <c r="K88" s="13">
        <v>1099946789.81124</v>
      </c>
      <c r="L88" s="13">
        <v>907225302.51694596</v>
      </c>
      <c r="M88" s="13">
        <v>658070381.32612097</v>
      </c>
    </row>
    <row r="89" spans="3:13" s="1" customFormat="1" ht="11.1" customHeight="1" x14ac:dyDescent="0.15">
      <c r="C89" s="53">
        <v>46113</v>
      </c>
      <c r="D89" s="54">
        <v>48488</v>
      </c>
      <c r="E89" s="13">
        <v>78</v>
      </c>
      <c r="F89" s="55">
        <v>2375</v>
      </c>
      <c r="G89" s="111"/>
      <c r="H89" s="111"/>
      <c r="I89" s="93">
        <v>1239336092.9302101</v>
      </c>
      <c r="J89" s="93"/>
      <c r="K89" s="13">
        <v>1088199346.2106199</v>
      </c>
      <c r="L89" s="13">
        <v>895327049.57934904</v>
      </c>
      <c r="M89" s="13">
        <v>646777612.98836005</v>
      </c>
    </row>
    <row r="90" spans="3:13" s="1" customFormat="1" ht="11.1" customHeight="1" x14ac:dyDescent="0.15">
      <c r="C90" s="53">
        <v>46113</v>
      </c>
      <c r="D90" s="54">
        <v>48519</v>
      </c>
      <c r="E90" s="13">
        <v>79</v>
      </c>
      <c r="F90" s="55">
        <v>2406</v>
      </c>
      <c r="G90" s="111"/>
      <c r="H90" s="111"/>
      <c r="I90" s="93">
        <v>1228075790.4883001</v>
      </c>
      <c r="J90" s="93"/>
      <c r="K90" s="13">
        <v>1076483337.6705699</v>
      </c>
      <c r="L90" s="13">
        <v>883435098.91234899</v>
      </c>
      <c r="M90" s="13">
        <v>635483886.57262301</v>
      </c>
    </row>
    <row r="91" spans="3:13" s="1" customFormat="1" ht="11.1" customHeight="1" x14ac:dyDescent="0.15">
      <c r="C91" s="53">
        <v>46113</v>
      </c>
      <c r="D91" s="54">
        <v>48549</v>
      </c>
      <c r="E91" s="13">
        <v>80</v>
      </c>
      <c r="F91" s="55">
        <v>2436</v>
      </c>
      <c r="G91" s="111"/>
      <c r="H91" s="111"/>
      <c r="I91" s="93">
        <v>1216400206.0880001</v>
      </c>
      <c r="J91" s="93"/>
      <c r="K91" s="13">
        <v>1064498827.39525</v>
      </c>
      <c r="L91" s="13">
        <v>871449635.30801702</v>
      </c>
      <c r="M91" s="13">
        <v>624292717.94188499</v>
      </c>
    </row>
    <row r="92" spans="3:13" s="1" customFormat="1" ht="11.1" customHeight="1" x14ac:dyDescent="0.15">
      <c r="C92" s="53">
        <v>46113</v>
      </c>
      <c r="D92" s="54">
        <v>48580</v>
      </c>
      <c r="E92" s="13">
        <v>81</v>
      </c>
      <c r="F92" s="55">
        <v>2467</v>
      </c>
      <c r="G92" s="111"/>
      <c r="H92" s="111"/>
      <c r="I92" s="93">
        <v>1204783876.79901</v>
      </c>
      <c r="J92" s="93"/>
      <c r="K92" s="13">
        <v>1052544892.72992</v>
      </c>
      <c r="L92" s="13">
        <v>859472185.05628002</v>
      </c>
      <c r="M92" s="13">
        <v>613104385.29067397</v>
      </c>
    </row>
    <row r="93" spans="3:13" s="1" customFormat="1" ht="11.1" customHeight="1" x14ac:dyDescent="0.15">
      <c r="C93" s="53">
        <v>46113</v>
      </c>
      <c r="D93" s="54">
        <v>48611</v>
      </c>
      <c r="E93" s="13">
        <v>82</v>
      </c>
      <c r="F93" s="55">
        <v>2498</v>
      </c>
      <c r="G93" s="111"/>
      <c r="H93" s="111"/>
      <c r="I93" s="93">
        <v>1193530410.82147</v>
      </c>
      <c r="J93" s="93"/>
      <c r="K93" s="13">
        <v>1040944918.8496</v>
      </c>
      <c r="L93" s="13">
        <v>847838317.81178606</v>
      </c>
      <c r="M93" s="13">
        <v>602243687.08794796</v>
      </c>
    </row>
    <row r="94" spans="3:13" s="1" customFormat="1" ht="11.1" customHeight="1" x14ac:dyDescent="0.15">
      <c r="C94" s="53">
        <v>46113</v>
      </c>
      <c r="D94" s="54">
        <v>48639</v>
      </c>
      <c r="E94" s="13">
        <v>83</v>
      </c>
      <c r="F94" s="55">
        <v>2526</v>
      </c>
      <c r="G94" s="111"/>
      <c r="H94" s="111"/>
      <c r="I94" s="93">
        <v>1182404382.0629599</v>
      </c>
      <c r="J94" s="93"/>
      <c r="K94" s="13">
        <v>1029661356.91131</v>
      </c>
      <c r="L94" s="13">
        <v>836721292.873577</v>
      </c>
      <c r="M94" s="13">
        <v>592072715.66415596</v>
      </c>
    </row>
    <row r="95" spans="3:13" s="1" customFormat="1" ht="11.1" customHeight="1" x14ac:dyDescent="0.15">
      <c r="C95" s="53">
        <v>46113</v>
      </c>
      <c r="D95" s="54">
        <v>48670</v>
      </c>
      <c r="E95" s="13">
        <v>84</v>
      </c>
      <c r="F95" s="55">
        <v>2557</v>
      </c>
      <c r="G95" s="111"/>
      <c r="H95" s="111"/>
      <c r="I95" s="93">
        <v>1171324620.8982699</v>
      </c>
      <c r="J95" s="93"/>
      <c r="K95" s="13">
        <v>1018282862.22098</v>
      </c>
      <c r="L95" s="13">
        <v>825370484.90486503</v>
      </c>
      <c r="M95" s="13">
        <v>581567034.60750496</v>
      </c>
    </row>
    <row r="96" spans="3:13" s="1" customFormat="1" ht="11.1" customHeight="1" x14ac:dyDescent="0.15">
      <c r="C96" s="53">
        <v>46113</v>
      </c>
      <c r="D96" s="54">
        <v>48700</v>
      </c>
      <c r="E96" s="13">
        <v>85</v>
      </c>
      <c r="F96" s="55">
        <v>2587</v>
      </c>
      <c r="G96" s="111"/>
      <c r="H96" s="111"/>
      <c r="I96" s="93">
        <v>1160170927.65728</v>
      </c>
      <c r="J96" s="93"/>
      <c r="K96" s="13">
        <v>1006930976.28863</v>
      </c>
      <c r="L96" s="13">
        <v>814160388.05490804</v>
      </c>
      <c r="M96" s="13">
        <v>571316673.11402404</v>
      </c>
    </row>
    <row r="97" spans="3:13" s="1" customFormat="1" ht="11.1" customHeight="1" x14ac:dyDescent="0.15">
      <c r="C97" s="53">
        <v>46113</v>
      </c>
      <c r="D97" s="54">
        <v>48731</v>
      </c>
      <c r="E97" s="13">
        <v>86</v>
      </c>
      <c r="F97" s="55">
        <v>2618</v>
      </c>
      <c r="G97" s="111"/>
      <c r="H97" s="111"/>
      <c r="I97" s="93">
        <v>1149168044.1401601</v>
      </c>
      <c r="J97" s="93"/>
      <c r="K97" s="13">
        <v>995689764.359887</v>
      </c>
      <c r="L97" s="13">
        <v>803023773.45238495</v>
      </c>
      <c r="M97" s="13">
        <v>561115095.22644699</v>
      </c>
    </row>
    <row r="98" spans="3:13" s="1" customFormat="1" ht="11.1" customHeight="1" x14ac:dyDescent="0.15">
      <c r="C98" s="53">
        <v>46113</v>
      </c>
      <c r="D98" s="54">
        <v>48761</v>
      </c>
      <c r="E98" s="13">
        <v>87</v>
      </c>
      <c r="F98" s="55">
        <v>2648</v>
      </c>
      <c r="G98" s="111"/>
      <c r="H98" s="111"/>
      <c r="I98" s="93">
        <v>1138204371.2966101</v>
      </c>
      <c r="J98" s="93"/>
      <c r="K98" s="13">
        <v>984571616.11503506</v>
      </c>
      <c r="L98" s="13">
        <v>792102600.11866999</v>
      </c>
      <c r="M98" s="13">
        <v>551215056.61809301</v>
      </c>
    </row>
    <row r="99" spans="3:13" s="1" customFormat="1" ht="11.1" customHeight="1" x14ac:dyDescent="0.15">
      <c r="C99" s="53">
        <v>46113</v>
      </c>
      <c r="D99" s="54">
        <v>48792</v>
      </c>
      <c r="E99" s="13">
        <v>88</v>
      </c>
      <c r="F99" s="55">
        <v>2679</v>
      </c>
      <c r="G99" s="111"/>
      <c r="H99" s="111"/>
      <c r="I99" s="93">
        <v>1127297327.4467499</v>
      </c>
      <c r="J99" s="93"/>
      <c r="K99" s="13">
        <v>973482881.04999399</v>
      </c>
      <c r="L99" s="13">
        <v>781189754.95058203</v>
      </c>
      <c r="M99" s="13">
        <v>541318402.71781397</v>
      </c>
    </row>
    <row r="100" spans="3:13" s="1" customFormat="1" ht="11.1" customHeight="1" x14ac:dyDescent="0.15">
      <c r="C100" s="53">
        <v>46113</v>
      </c>
      <c r="D100" s="54">
        <v>48823</v>
      </c>
      <c r="E100" s="13">
        <v>89</v>
      </c>
      <c r="F100" s="55">
        <v>2710</v>
      </c>
      <c r="G100" s="111"/>
      <c r="H100" s="111"/>
      <c r="I100" s="93">
        <v>1116431343.2904401</v>
      </c>
      <c r="J100" s="93"/>
      <c r="K100" s="13">
        <v>962464325.48305094</v>
      </c>
      <c r="L100" s="13">
        <v>770383467.40836799</v>
      </c>
      <c r="M100" s="13">
        <v>531569220.95423698</v>
      </c>
    </row>
    <row r="101" spans="3:13" s="1" customFormat="1" ht="11.1" customHeight="1" x14ac:dyDescent="0.15">
      <c r="C101" s="53">
        <v>46113</v>
      </c>
      <c r="D101" s="54">
        <v>48853</v>
      </c>
      <c r="E101" s="13">
        <v>90</v>
      </c>
      <c r="F101" s="55">
        <v>2740</v>
      </c>
      <c r="G101" s="111"/>
      <c r="H101" s="111"/>
      <c r="I101" s="93">
        <v>1105626108.0378001</v>
      </c>
      <c r="J101" s="93"/>
      <c r="K101" s="13">
        <v>951584734.24034297</v>
      </c>
      <c r="L101" s="13">
        <v>759800450.52725303</v>
      </c>
      <c r="M101" s="13">
        <v>522117803.61512399</v>
      </c>
    </row>
    <row r="102" spans="3:13" s="1" customFormat="1" ht="11.1" customHeight="1" x14ac:dyDescent="0.15">
      <c r="C102" s="53">
        <v>46113</v>
      </c>
      <c r="D102" s="54">
        <v>48884</v>
      </c>
      <c r="E102" s="13">
        <v>91</v>
      </c>
      <c r="F102" s="55">
        <v>2771</v>
      </c>
      <c r="G102" s="111"/>
      <c r="H102" s="111"/>
      <c r="I102" s="93">
        <v>1094849177.83869</v>
      </c>
      <c r="J102" s="93"/>
      <c r="K102" s="13">
        <v>940711073.69456005</v>
      </c>
      <c r="L102" s="13">
        <v>749208040.80452299</v>
      </c>
      <c r="M102" s="13">
        <v>512658314.10102803</v>
      </c>
    </row>
    <row r="103" spans="3:13" s="1" customFormat="1" ht="11.1" customHeight="1" x14ac:dyDescent="0.15">
      <c r="C103" s="53">
        <v>46113</v>
      </c>
      <c r="D103" s="54">
        <v>48914</v>
      </c>
      <c r="E103" s="13">
        <v>92</v>
      </c>
      <c r="F103" s="55">
        <v>2801</v>
      </c>
      <c r="G103" s="111"/>
      <c r="H103" s="111"/>
      <c r="I103" s="93">
        <v>1084033315.4328899</v>
      </c>
      <c r="J103" s="93"/>
      <c r="K103" s="13">
        <v>929889084.36470604</v>
      </c>
      <c r="L103" s="13">
        <v>738766324.12045395</v>
      </c>
      <c r="M103" s="13">
        <v>503441194.36539298</v>
      </c>
    </row>
    <row r="104" spans="3:13" s="1" customFormat="1" ht="11.1" customHeight="1" x14ac:dyDescent="0.15">
      <c r="C104" s="53">
        <v>46113</v>
      </c>
      <c r="D104" s="54">
        <v>48945</v>
      </c>
      <c r="E104" s="13">
        <v>93</v>
      </c>
      <c r="F104" s="55">
        <v>2832</v>
      </c>
      <c r="G104" s="111"/>
      <c r="H104" s="111"/>
      <c r="I104" s="93">
        <v>1073195160.32061</v>
      </c>
      <c r="J104" s="93"/>
      <c r="K104" s="13">
        <v>919030669.59370995</v>
      </c>
      <c r="L104" s="13">
        <v>728282774.91249895</v>
      </c>
      <c r="M104" s="13">
        <v>494194965.21791297</v>
      </c>
    </row>
    <row r="105" spans="3:13" s="1" customFormat="1" ht="11.1" customHeight="1" x14ac:dyDescent="0.15">
      <c r="C105" s="53">
        <v>46113</v>
      </c>
      <c r="D105" s="54">
        <v>48976</v>
      </c>
      <c r="E105" s="13">
        <v>94</v>
      </c>
      <c r="F105" s="55">
        <v>2863</v>
      </c>
      <c r="G105" s="111"/>
      <c r="H105" s="111"/>
      <c r="I105" s="93">
        <v>1062492335.9318</v>
      </c>
      <c r="J105" s="93"/>
      <c r="K105" s="13">
        <v>908322107.09693003</v>
      </c>
      <c r="L105" s="13">
        <v>717966219.014467</v>
      </c>
      <c r="M105" s="13">
        <v>485130867.68786699</v>
      </c>
    </row>
    <row r="106" spans="3:13" s="1" customFormat="1" ht="11.1" customHeight="1" x14ac:dyDescent="0.15">
      <c r="C106" s="53">
        <v>46113</v>
      </c>
      <c r="D106" s="54">
        <v>49004</v>
      </c>
      <c r="E106" s="13">
        <v>95</v>
      </c>
      <c r="F106" s="55">
        <v>2891</v>
      </c>
      <c r="G106" s="111"/>
      <c r="H106" s="111"/>
      <c r="I106" s="93">
        <v>1051773656.65626</v>
      </c>
      <c r="J106" s="93"/>
      <c r="K106" s="13">
        <v>897781165.94584703</v>
      </c>
      <c r="L106" s="13">
        <v>708004035.178388</v>
      </c>
      <c r="M106" s="13">
        <v>476568838.858953</v>
      </c>
    </row>
    <row r="107" spans="3:13" s="1" customFormat="1" ht="11.1" customHeight="1" x14ac:dyDescent="0.15">
      <c r="C107" s="53">
        <v>46113</v>
      </c>
      <c r="D107" s="54">
        <v>49035</v>
      </c>
      <c r="E107" s="13">
        <v>96</v>
      </c>
      <c r="F107" s="55">
        <v>2922</v>
      </c>
      <c r="G107" s="111"/>
      <c r="H107" s="111"/>
      <c r="I107" s="93">
        <v>1041124705.03408</v>
      </c>
      <c r="J107" s="93"/>
      <c r="K107" s="13">
        <v>887184064.41952503</v>
      </c>
      <c r="L107" s="13">
        <v>697867651.62690198</v>
      </c>
      <c r="M107" s="13">
        <v>467756247.199458</v>
      </c>
    </row>
    <row r="108" spans="3:13" s="1" customFormat="1" ht="11.1" customHeight="1" x14ac:dyDescent="0.15">
      <c r="C108" s="53">
        <v>46113</v>
      </c>
      <c r="D108" s="54">
        <v>49065</v>
      </c>
      <c r="E108" s="13">
        <v>97</v>
      </c>
      <c r="F108" s="55">
        <v>2952</v>
      </c>
      <c r="G108" s="111"/>
      <c r="H108" s="111"/>
      <c r="I108" s="93">
        <v>1030466367.60524</v>
      </c>
      <c r="J108" s="93"/>
      <c r="K108" s="13">
        <v>876660346.060323</v>
      </c>
      <c r="L108" s="13">
        <v>687892327.20084298</v>
      </c>
      <c r="M108" s="13">
        <v>459180120.22048098</v>
      </c>
    </row>
    <row r="109" spans="3:13" s="1" customFormat="1" ht="11.1" customHeight="1" x14ac:dyDescent="0.15">
      <c r="C109" s="53">
        <v>46113</v>
      </c>
      <c r="D109" s="54">
        <v>49096</v>
      </c>
      <c r="E109" s="13">
        <v>98</v>
      </c>
      <c r="F109" s="55">
        <v>2983</v>
      </c>
      <c r="G109" s="111"/>
      <c r="H109" s="111"/>
      <c r="I109" s="93">
        <v>1019512508.9594899</v>
      </c>
      <c r="J109" s="93"/>
      <c r="K109" s="13">
        <v>865870370.31979001</v>
      </c>
      <c r="L109" s="13">
        <v>677697797.46582496</v>
      </c>
      <c r="M109" s="13">
        <v>450459038.852597</v>
      </c>
    </row>
    <row r="110" spans="3:13" s="1" customFormat="1" ht="11.1" customHeight="1" x14ac:dyDescent="0.15">
      <c r="C110" s="53">
        <v>46113</v>
      </c>
      <c r="D110" s="54">
        <v>49126</v>
      </c>
      <c r="E110" s="13">
        <v>99</v>
      </c>
      <c r="F110" s="55">
        <v>3013</v>
      </c>
      <c r="G110" s="111"/>
      <c r="H110" s="111"/>
      <c r="I110" s="93">
        <v>1008821465.4171</v>
      </c>
      <c r="J110" s="93"/>
      <c r="K110" s="13">
        <v>855384142.07281494</v>
      </c>
      <c r="L110" s="13">
        <v>667842660.60540998</v>
      </c>
      <c r="M110" s="13">
        <v>442088759.46304601</v>
      </c>
    </row>
    <row r="111" spans="3:13" s="1" customFormat="1" ht="11.1" customHeight="1" x14ac:dyDescent="0.15">
      <c r="C111" s="53">
        <v>46113</v>
      </c>
      <c r="D111" s="54">
        <v>49157</v>
      </c>
      <c r="E111" s="13">
        <v>100</v>
      </c>
      <c r="F111" s="55">
        <v>3044</v>
      </c>
      <c r="G111" s="111"/>
      <c r="H111" s="111"/>
      <c r="I111" s="93">
        <v>998298403.42793298</v>
      </c>
      <c r="J111" s="93"/>
      <c r="K111" s="13">
        <v>845025930.19157195</v>
      </c>
      <c r="L111" s="13">
        <v>658077574.67832303</v>
      </c>
      <c r="M111" s="13">
        <v>433779502.45422</v>
      </c>
    </row>
    <row r="112" spans="3:13" s="1" customFormat="1" ht="11.1" customHeight="1" x14ac:dyDescent="0.15">
      <c r="C112" s="53">
        <v>46113</v>
      </c>
      <c r="D112" s="54">
        <v>49188</v>
      </c>
      <c r="E112" s="13">
        <v>101</v>
      </c>
      <c r="F112" s="55">
        <v>3075</v>
      </c>
      <c r="G112" s="111"/>
      <c r="H112" s="111"/>
      <c r="I112" s="93">
        <v>987755005.45178497</v>
      </c>
      <c r="J112" s="93"/>
      <c r="K112" s="13">
        <v>834683209.71135402</v>
      </c>
      <c r="L112" s="13">
        <v>648369871.95770299</v>
      </c>
      <c r="M112" s="13">
        <v>425570367.50725502</v>
      </c>
    </row>
    <row r="113" spans="3:13" s="1" customFormat="1" ht="11.1" customHeight="1" x14ac:dyDescent="0.15">
      <c r="C113" s="53">
        <v>46113</v>
      </c>
      <c r="D113" s="54">
        <v>49218</v>
      </c>
      <c r="E113" s="13">
        <v>102</v>
      </c>
      <c r="F113" s="55">
        <v>3105</v>
      </c>
      <c r="G113" s="111"/>
      <c r="H113" s="111"/>
      <c r="I113" s="93">
        <v>977334905.37869501</v>
      </c>
      <c r="J113" s="93"/>
      <c r="K113" s="13">
        <v>824522304.57915294</v>
      </c>
      <c r="L113" s="13">
        <v>638900641.90179896</v>
      </c>
      <c r="M113" s="13">
        <v>417636033.29801702</v>
      </c>
    </row>
    <row r="114" spans="3:13" s="1" customFormat="1" ht="11.1" customHeight="1" x14ac:dyDescent="0.15">
      <c r="C114" s="53">
        <v>46113</v>
      </c>
      <c r="D114" s="54">
        <v>49249</v>
      </c>
      <c r="E114" s="13">
        <v>103</v>
      </c>
      <c r="F114" s="55">
        <v>3136</v>
      </c>
      <c r="G114" s="111"/>
      <c r="H114" s="111"/>
      <c r="I114" s="93">
        <v>966977839.91880202</v>
      </c>
      <c r="J114" s="93"/>
      <c r="K114" s="13">
        <v>814401001.83598495</v>
      </c>
      <c r="L114" s="13">
        <v>629453000.54058504</v>
      </c>
      <c r="M114" s="13">
        <v>409717548.420847</v>
      </c>
    </row>
    <row r="115" spans="3:13" s="1" customFormat="1" ht="11.1" customHeight="1" x14ac:dyDescent="0.15">
      <c r="C115" s="53">
        <v>46113</v>
      </c>
      <c r="D115" s="54">
        <v>49279</v>
      </c>
      <c r="E115" s="13">
        <v>104</v>
      </c>
      <c r="F115" s="55">
        <v>3166</v>
      </c>
      <c r="G115" s="111"/>
      <c r="H115" s="111"/>
      <c r="I115" s="93">
        <v>956641826.64177597</v>
      </c>
      <c r="J115" s="93"/>
      <c r="K115" s="13">
        <v>804373405.604164</v>
      </c>
      <c r="L115" s="13">
        <v>620172464.26082003</v>
      </c>
      <c r="M115" s="13">
        <v>402022000.50935799</v>
      </c>
    </row>
    <row r="116" spans="3:13" s="1" customFormat="1" ht="11.1" customHeight="1" x14ac:dyDescent="0.15">
      <c r="C116" s="53">
        <v>46113</v>
      </c>
      <c r="D116" s="54">
        <v>49310</v>
      </c>
      <c r="E116" s="13">
        <v>105</v>
      </c>
      <c r="F116" s="55">
        <v>3197</v>
      </c>
      <c r="G116" s="111"/>
      <c r="H116" s="111"/>
      <c r="I116" s="93">
        <v>946299712.23780298</v>
      </c>
      <c r="J116" s="93"/>
      <c r="K116" s="13">
        <v>794327914.93060005</v>
      </c>
      <c r="L116" s="13">
        <v>610869854.97373998</v>
      </c>
      <c r="M116" s="13">
        <v>394314415.56566101</v>
      </c>
    </row>
    <row r="117" spans="3:13" s="1" customFormat="1" ht="11.1" customHeight="1" x14ac:dyDescent="0.15">
      <c r="C117" s="53">
        <v>46113</v>
      </c>
      <c r="D117" s="54">
        <v>49341</v>
      </c>
      <c r="E117" s="13">
        <v>106</v>
      </c>
      <c r="F117" s="55">
        <v>3228</v>
      </c>
      <c r="G117" s="111"/>
      <c r="H117" s="111"/>
      <c r="I117" s="93">
        <v>936193490.07673895</v>
      </c>
      <c r="J117" s="93"/>
      <c r="K117" s="13">
        <v>784511859.22590399</v>
      </c>
      <c r="L117" s="13">
        <v>601786547.284621</v>
      </c>
      <c r="M117" s="13">
        <v>386805868.91549301</v>
      </c>
    </row>
    <row r="118" spans="3:13" s="1" customFormat="1" ht="11.1" customHeight="1" x14ac:dyDescent="0.15">
      <c r="C118" s="53">
        <v>46113</v>
      </c>
      <c r="D118" s="54">
        <v>49369</v>
      </c>
      <c r="E118" s="13">
        <v>107</v>
      </c>
      <c r="F118" s="55">
        <v>3256</v>
      </c>
      <c r="G118" s="111"/>
      <c r="H118" s="111"/>
      <c r="I118" s="93">
        <v>926132054.41849697</v>
      </c>
      <c r="J118" s="93"/>
      <c r="K118" s="13">
        <v>774891567.85796595</v>
      </c>
      <c r="L118" s="13">
        <v>593041401.08745801</v>
      </c>
      <c r="M118" s="13">
        <v>379726235.88803399</v>
      </c>
    </row>
    <row r="119" spans="3:13" s="1" customFormat="1" ht="11.1" customHeight="1" x14ac:dyDescent="0.15">
      <c r="C119" s="53">
        <v>46113</v>
      </c>
      <c r="D119" s="54">
        <v>49400</v>
      </c>
      <c r="E119" s="13">
        <v>108</v>
      </c>
      <c r="F119" s="55">
        <v>3287</v>
      </c>
      <c r="G119" s="111"/>
      <c r="H119" s="111"/>
      <c r="I119" s="93">
        <v>916125887.85316706</v>
      </c>
      <c r="J119" s="93"/>
      <c r="K119" s="13">
        <v>765219368.32685494</v>
      </c>
      <c r="L119" s="13">
        <v>584149655.39086998</v>
      </c>
      <c r="M119" s="13">
        <v>372448590.88524801</v>
      </c>
    </row>
    <row r="120" spans="3:13" s="1" customFormat="1" ht="11.1" customHeight="1" x14ac:dyDescent="0.15">
      <c r="C120" s="53">
        <v>46113</v>
      </c>
      <c r="D120" s="54">
        <v>49430</v>
      </c>
      <c r="E120" s="13">
        <v>109</v>
      </c>
      <c r="F120" s="55">
        <v>3317</v>
      </c>
      <c r="G120" s="111"/>
      <c r="H120" s="111"/>
      <c r="I120" s="93">
        <v>905970076.11062503</v>
      </c>
      <c r="J120" s="93"/>
      <c r="K120" s="13">
        <v>755494334.58550704</v>
      </c>
      <c r="L120" s="13">
        <v>575306326.95292902</v>
      </c>
      <c r="M120" s="13">
        <v>365306537.48326302</v>
      </c>
    </row>
    <row r="121" spans="3:13" s="1" customFormat="1" ht="11.1" customHeight="1" x14ac:dyDescent="0.15">
      <c r="C121" s="53">
        <v>46113</v>
      </c>
      <c r="D121" s="54">
        <v>49461</v>
      </c>
      <c r="E121" s="13">
        <v>110</v>
      </c>
      <c r="F121" s="55">
        <v>3348</v>
      </c>
      <c r="G121" s="111"/>
      <c r="H121" s="111"/>
      <c r="I121" s="93">
        <v>895563403.24083698</v>
      </c>
      <c r="J121" s="93"/>
      <c r="K121" s="13">
        <v>745549487.00051606</v>
      </c>
      <c r="L121" s="13">
        <v>566289497.081743</v>
      </c>
      <c r="M121" s="13">
        <v>358058032.230977</v>
      </c>
    </row>
    <row r="122" spans="3:13" s="1" customFormat="1" ht="11.1" customHeight="1" x14ac:dyDescent="0.15">
      <c r="C122" s="53">
        <v>46113</v>
      </c>
      <c r="D122" s="54">
        <v>49491</v>
      </c>
      <c r="E122" s="13">
        <v>111</v>
      </c>
      <c r="F122" s="55">
        <v>3378</v>
      </c>
      <c r="G122" s="111"/>
      <c r="H122" s="111"/>
      <c r="I122" s="93">
        <v>885788981.82376599</v>
      </c>
      <c r="J122" s="93"/>
      <c r="K122" s="13">
        <v>736201964.36824</v>
      </c>
      <c r="L122" s="13">
        <v>557813178.50486004</v>
      </c>
      <c r="M122" s="13">
        <v>351252777.89546698</v>
      </c>
    </row>
    <row r="123" spans="3:13" s="1" customFormat="1" ht="11.1" customHeight="1" x14ac:dyDescent="0.15">
      <c r="C123" s="53">
        <v>46113</v>
      </c>
      <c r="D123" s="54">
        <v>49522</v>
      </c>
      <c r="E123" s="13">
        <v>112</v>
      </c>
      <c r="F123" s="55">
        <v>3409</v>
      </c>
      <c r="G123" s="111"/>
      <c r="H123" s="111"/>
      <c r="I123" s="93">
        <v>876101136.12941396</v>
      </c>
      <c r="J123" s="93"/>
      <c r="K123" s="13">
        <v>726915150.55382502</v>
      </c>
      <c r="L123" s="13">
        <v>549375910.23877394</v>
      </c>
      <c r="M123" s="13">
        <v>344474619.20592099</v>
      </c>
    </row>
    <row r="124" spans="3:13" s="1" customFormat="1" ht="11.1" customHeight="1" x14ac:dyDescent="0.15">
      <c r="C124" s="53">
        <v>46113</v>
      </c>
      <c r="D124" s="54">
        <v>49553</v>
      </c>
      <c r="E124" s="13">
        <v>113</v>
      </c>
      <c r="F124" s="55">
        <v>3440</v>
      </c>
      <c r="G124" s="111"/>
      <c r="H124" s="111"/>
      <c r="I124" s="93">
        <v>865843892.42762804</v>
      </c>
      <c r="J124" s="93"/>
      <c r="K124" s="13">
        <v>717186083.819031</v>
      </c>
      <c r="L124" s="13">
        <v>540644560.95412898</v>
      </c>
      <c r="M124" s="13">
        <v>337563961.189834</v>
      </c>
    </row>
    <row r="125" spans="3:13" s="1" customFormat="1" ht="11.1" customHeight="1" x14ac:dyDescent="0.15">
      <c r="C125" s="53">
        <v>46113</v>
      </c>
      <c r="D125" s="54">
        <v>49583</v>
      </c>
      <c r="E125" s="13">
        <v>114</v>
      </c>
      <c r="F125" s="55">
        <v>3470</v>
      </c>
      <c r="G125" s="111"/>
      <c r="H125" s="111"/>
      <c r="I125" s="93">
        <v>856336050.53845298</v>
      </c>
      <c r="J125" s="93"/>
      <c r="K125" s="13">
        <v>708146387.68293798</v>
      </c>
      <c r="L125" s="13">
        <v>532516164.942352</v>
      </c>
      <c r="M125" s="13">
        <v>331125872.32984</v>
      </c>
    </row>
    <row r="126" spans="3:13" s="1" customFormat="1" ht="11.1" customHeight="1" x14ac:dyDescent="0.15">
      <c r="C126" s="53">
        <v>46113</v>
      </c>
      <c r="D126" s="54">
        <v>49614</v>
      </c>
      <c r="E126" s="13">
        <v>115</v>
      </c>
      <c r="F126" s="55">
        <v>3501</v>
      </c>
      <c r="G126" s="111"/>
      <c r="H126" s="111"/>
      <c r="I126" s="93">
        <v>846898691.80177796</v>
      </c>
      <c r="J126" s="93"/>
      <c r="K126" s="13">
        <v>699154339.54282904</v>
      </c>
      <c r="L126" s="13">
        <v>524417169.37438703</v>
      </c>
      <c r="M126" s="13">
        <v>324708637.50736499</v>
      </c>
    </row>
    <row r="127" spans="3:13" s="1" customFormat="1" ht="11.1" customHeight="1" x14ac:dyDescent="0.15">
      <c r="C127" s="53">
        <v>46113</v>
      </c>
      <c r="D127" s="54">
        <v>49644</v>
      </c>
      <c r="E127" s="13">
        <v>116</v>
      </c>
      <c r="F127" s="55">
        <v>3531</v>
      </c>
      <c r="G127" s="111"/>
      <c r="H127" s="111"/>
      <c r="I127" s="93">
        <v>837491235.41766202</v>
      </c>
      <c r="J127" s="93"/>
      <c r="K127" s="13">
        <v>690253196.78138006</v>
      </c>
      <c r="L127" s="13">
        <v>516466359.23895103</v>
      </c>
      <c r="M127" s="13">
        <v>318474790.93870598</v>
      </c>
    </row>
    <row r="128" spans="3:13" s="1" customFormat="1" ht="11.1" customHeight="1" x14ac:dyDescent="0.15">
      <c r="C128" s="53">
        <v>46113</v>
      </c>
      <c r="D128" s="54">
        <v>49675</v>
      </c>
      <c r="E128" s="13">
        <v>117</v>
      </c>
      <c r="F128" s="55">
        <v>3562</v>
      </c>
      <c r="G128" s="111"/>
      <c r="H128" s="111"/>
      <c r="I128" s="93">
        <v>828121155.61605203</v>
      </c>
      <c r="J128" s="93"/>
      <c r="K128" s="13">
        <v>681372834.05340004</v>
      </c>
      <c r="L128" s="13">
        <v>508525246.63297498</v>
      </c>
      <c r="M128" s="13">
        <v>312249794.68225902</v>
      </c>
    </row>
    <row r="129" spans="3:13" s="1" customFormat="1" ht="11.1" customHeight="1" x14ac:dyDescent="0.15">
      <c r="C129" s="53">
        <v>46113</v>
      </c>
      <c r="D129" s="54">
        <v>49706</v>
      </c>
      <c r="E129" s="13">
        <v>118</v>
      </c>
      <c r="F129" s="55">
        <v>3593</v>
      </c>
      <c r="G129" s="111"/>
      <c r="H129" s="111"/>
      <c r="I129" s="93">
        <v>818777475.66677701</v>
      </c>
      <c r="J129" s="93"/>
      <c r="K129" s="13">
        <v>672542293.99106705</v>
      </c>
      <c r="L129" s="13">
        <v>500658274.654055</v>
      </c>
      <c r="M129" s="13">
        <v>306117149.29507601</v>
      </c>
    </row>
    <row r="130" spans="3:13" s="1" customFormat="1" ht="11.1" customHeight="1" x14ac:dyDescent="0.15">
      <c r="C130" s="53">
        <v>46113</v>
      </c>
      <c r="D130" s="54">
        <v>49735</v>
      </c>
      <c r="E130" s="13">
        <v>119</v>
      </c>
      <c r="F130" s="55">
        <v>3622</v>
      </c>
      <c r="G130" s="111"/>
      <c r="H130" s="111"/>
      <c r="I130" s="93">
        <v>809454459.84988904</v>
      </c>
      <c r="J130" s="93"/>
      <c r="K130" s="13">
        <v>663829389.67871106</v>
      </c>
      <c r="L130" s="13">
        <v>492996362.834405</v>
      </c>
      <c r="M130" s="13">
        <v>300237907.41455501</v>
      </c>
    </row>
    <row r="131" spans="3:13" s="1" customFormat="1" ht="11.1" customHeight="1" x14ac:dyDescent="0.15">
      <c r="C131" s="53">
        <v>46113</v>
      </c>
      <c r="D131" s="54">
        <v>49766</v>
      </c>
      <c r="E131" s="13">
        <v>120</v>
      </c>
      <c r="F131" s="55">
        <v>3653</v>
      </c>
      <c r="G131" s="111"/>
      <c r="H131" s="111"/>
      <c r="I131" s="93">
        <v>800176940.19538903</v>
      </c>
      <c r="J131" s="93"/>
      <c r="K131" s="13">
        <v>655107944.81255305</v>
      </c>
      <c r="L131" s="13">
        <v>485282017.460195</v>
      </c>
      <c r="M131" s="13">
        <v>294288050.01574802</v>
      </c>
    </row>
    <row r="132" spans="3:13" s="1" customFormat="1" ht="11.1" customHeight="1" x14ac:dyDescent="0.15">
      <c r="C132" s="53">
        <v>46113</v>
      </c>
      <c r="D132" s="54">
        <v>49796</v>
      </c>
      <c r="E132" s="13">
        <v>121</v>
      </c>
      <c r="F132" s="55">
        <v>3683</v>
      </c>
      <c r="G132" s="111"/>
      <c r="H132" s="111"/>
      <c r="I132" s="93">
        <v>790947019.21315801</v>
      </c>
      <c r="J132" s="93"/>
      <c r="K132" s="13">
        <v>646488477.66358304</v>
      </c>
      <c r="L132" s="13">
        <v>477718311.12335199</v>
      </c>
      <c r="M132" s="13">
        <v>288513673.58523202</v>
      </c>
    </row>
    <row r="133" spans="3:13" s="1" customFormat="1" ht="11.1" customHeight="1" x14ac:dyDescent="0.15">
      <c r="C133" s="53">
        <v>46113</v>
      </c>
      <c r="D133" s="54">
        <v>49827</v>
      </c>
      <c r="E133" s="13">
        <v>122</v>
      </c>
      <c r="F133" s="55">
        <v>3714</v>
      </c>
      <c r="G133" s="111"/>
      <c r="H133" s="111"/>
      <c r="I133" s="93">
        <v>781786173.67332494</v>
      </c>
      <c r="J133" s="93"/>
      <c r="K133" s="13">
        <v>637916976.10688698</v>
      </c>
      <c r="L133" s="13">
        <v>470185630.02633899</v>
      </c>
      <c r="M133" s="13">
        <v>282761634.75138098</v>
      </c>
    </row>
    <row r="134" spans="3:13" s="1" customFormat="1" ht="11.1" customHeight="1" x14ac:dyDescent="0.15">
      <c r="C134" s="53">
        <v>46113</v>
      </c>
      <c r="D134" s="54">
        <v>49857</v>
      </c>
      <c r="E134" s="13">
        <v>123</v>
      </c>
      <c r="F134" s="55">
        <v>3744</v>
      </c>
      <c r="G134" s="111"/>
      <c r="H134" s="111"/>
      <c r="I134" s="93">
        <v>772741991.05975103</v>
      </c>
      <c r="J134" s="93"/>
      <c r="K134" s="13">
        <v>629502192.70809305</v>
      </c>
      <c r="L134" s="13">
        <v>462841408.758187</v>
      </c>
      <c r="M134" s="13">
        <v>277203954.90627998</v>
      </c>
    </row>
    <row r="135" spans="3:13" s="1" customFormat="1" ht="11.1" customHeight="1" x14ac:dyDescent="0.15">
      <c r="C135" s="53">
        <v>46113</v>
      </c>
      <c r="D135" s="54">
        <v>49888</v>
      </c>
      <c r="E135" s="13">
        <v>124</v>
      </c>
      <c r="F135" s="55">
        <v>3775</v>
      </c>
      <c r="G135" s="111"/>
      <c r="H135" s="111"/>
      <c r="I135" s="93">
        <v>763789411.83240604</v>
      </c>
      <c r="J135" s="93"/>
      <c r="K135" s="13">
        <v>621153801.17892802</v>
      </c>
      <c r="L135" s="13">
        <v>455541764.55760199</v>
      </c>
      <c r="M135" s="13">
        <v>271676475.621494</v>
      </c>
    </row>
    <row r="136" spans="3:13" s="1" customFormat="1" ht="11.1" customHeight="1" x14ac:dyDescent="0.15">
      <c r="C136" s="53">
        <v>46113</v>
      </c>
      <c r="D136" s="54">
        <v>49919</v>
      </c>
      <c r="E136" s="13">
        <v>125</v>
      </c>
      <c r="F136" s="55">
        <v>3806</v>
      </c>
      <c r="G136" s="111"/>
      <c r="H136" s="111"/>
      <c r="I136" s="93">
        <v>754899671.53131902</v>
      </c>
      <c r="J136" s="93"/>
      <c r="K136" s="13">
        <v>612882935.01161206</v>
      </c>
      <c r="L136" s="13">
        <v>448332966.695279</v>
      </c>
      <c r="M136" s="13">
        <v>266244796.67272201</v>
      </c>
    </row>
    <row r="137" spans="3:13" s="1" customFormat="1" ht="11.1" customHeight="1" x14ac:dyDescent="0.15">
      <c r="C137" s="53">
        <v>46113</v>
      </c>
      <c r="D137" s="54">
        <v>49949</v>
      </c>
      <c r="E137" s="13">
        <v>126</v>
      </c>
      <c r="F137" s="55">
        <v>3836</v>
      </c>
      <c r="G137" s="111"/>
      <c r="H137" s="111"/>
      <c r="I137" s="93">
        <v>746073543.63635504</v>
      </c>
      <c r="J137" s="93"/>
      <c r="K137" s="13">
        <v>604723008.44506705</v>
      </c>
      <c r="L137" s="13">
        <v>441275083.26810199</v>
      </c>
      <c r="M137" s="13">
        <v>260979228.83714101</v>
      </c>
    </row>
    <row r="138" spans="3:13" s="1" customFormat="1" ht="11.1" customHeight="1" x14ac:dyDescent="0.15">
      <c r="C138" s="53">
        <v>46113</v>
      </c>
      <c r="D138" s="54">
        <v>49980</v>
      </c>
      <c r="E138" s="13">
        <v>127</v>
      </c>
      <c r="F138" s="55">
        <v>3867</v>
      </c>
      <c r="G138" s="111"/>
      <c r="H138" s="111"/>
      <c r="I138" s="93">
        <v>737328170.68749595</v>
      </c>
      <c r="J138" s="93"/>
      <c r="K138" s="13">
        <v>596620894.92535496</v>
      </c>
      <c r="L138" s="13">
        <v>434255637.07754803</v>
      </c>
      <c r="M138" s="13">
        <v>255739977.27234501</v>
      </c>
    </row>
    <row r="139" spans="3:13" s="1" customFormat="1" ht="11.1" customHeight="1" x14ac:dyDescent="0.15">
      <c r="C139" s="53">
        <v>46113</v>
      </c>
      <c r="D139" s="54">
        <v>50010</v>
      </c>
      <c r="E139" s="13">
        <v>128</v>
      </c>
      <c r="F139" s="55">
        <v>3897</v>
      </c>
      <c r="G139" s="111"/>
      <c r="H139" s="111"/>
      <c r="I139" s="93">
        <v>728646925.53283501</v>
      </c>
      <c r="J139" s="93"/>
      <c r="K139" s="13">
        <v>588628558.95249403</v>
      </c>
      <c r="L139" s="13">
        <v>427383845.19725299</v>
      </c>
      <c r="M139" s="13">
        <v>250661331.95768601</v>
      </c>
    </row>
    <row r="140" spans="3:13" s="1" customFormat="1" ht="11.1" customHeight="1" x14ac:dyDescent="0.15">
      <c r="C140" s="53">
        <v>46113</v>
      </c>
      <c r="D140" s="54">
        <v>50041</v>
      </c>
      <c r="E140" s="13">
        <v>129</v>
      </c>
      <c r="F140" s="55">
        <v>3928</v>
      </c>
      <c r="G140" s="111"/>
      <c r="H140" s="111"/>
      <c r="I140" s="93">
        <v>720002965.40420496</v>
      </c>
      <c r="J140" s="93"/>
      <c r="K140" s="13">
        <v>580659126.81731296</v>
      </c>
      <c r="L140" s="13">
        <v>420525293.30734801</v>
      </c>
      <c r="M140" s="13">
        <v>245594130.28977701</v>
      </c>
    </row>
    <row r="141" spans="3:13" s="1" customFormat="1" ht="11.1" customHeight="1" x14ac:dyDescent="0.15">
      <c r="C141" s="53">
        <v>46113</v>
      </c>
      <c r="D141" s="54">
        <v>50072</v>
      </c>
      <c r="E141" s="13">
        <v>130</v>
      </c>
      <c r="F141" s="55">
        <v>3959</v>
      </c>
      <c r="G141" s="111"/>
      <c r="H141" s="111"/>
      <c r="I141" s="93">
        <v>710896195.63165605</v>
      </c>
      <c r="J141" s="93"/>
      <c r="K141" s="13">
        <v>572342426.90798903</v>
      </c>
      <c r="L141" s="13">
        <v>413448003.70258701</v>
      </c>
      <c r="M141" s="13">
        <v>240438150.941829</v>
      </c>
    </row>
    <row r="142" spans="3:13" s="1" customFormat="1" ht="11.1" customHeight="1" x14ac:dyDescent="0.15">
      <c r="C142" s="53">
        <v>46113</v>
      </c>
      <c r="D142" s="54">
        <v>50100</v>
      </c>
      <c r="E142" s="13">
        <v>131</v>
      </c>
      <c r="F142" s="55">
        <v>3987</v>
      </c>
      <c r="G142" s="111"/>
      <c r="H142" s="111"/>
      <c r="I142" s="93">
        <v>702439776.29498601</v>
      </c>
      <c r="J142" s="93"/>
      <c r="K142" s="13">
        <v>564667730.57797897</v>
      </c>
      <c r="L142" s="13">
        <v>406966859.03199399</v>
      </c>
      <c r="M142" s="13">
        <v>235763481.25554499</v>
      </c>
    </row>
    <row r="143" spans="3:13" s="1" customFormat="1" ht="11.1" customHeight="1" x14ac:dyDescent="0.15">
      <c r="C143" s="53">
        <v>46113</v>
      </c>
      <c r="D143" s="54">
        <v>50131</v>
      </c>
      <c r="E143" s="13">
        <v>132</v>
      </c>
      <c r="F143" s="55">
        <v>4018</v>
      </c>
      <c r="G143" s="111"/>
      <c r="H143" s="111"/>
      <c r="I143" s="93">
        <v>694039796.49426198</v>
      </c>
      <c r="J143" s="93"/>
      <c r="K143" s="13">
        <v>556969003.51546597</v>
      </c>
      <c r="L143" s="13">
        <v>400397349.64575702</v>
      </c>
      <c r="M143" s="13">
        <v>230975175.08667001</v>
      </c>
    </row>
    <row r="144" spans="3:13" s="1" customFormat="1" ht="11.1" customHeight="1" x14ac:dyDescent="0.15">
      <c r="C144" s="53">
        <v>46113</v>
      </c>
      <c r="D144" s="54">
        <v>50161</v>
      </c>
      <c r="E144" s="13">
        <v>133</v>
      </c>
      <c r="F144" s="55">
        <v>4048</v>
      </c>
      <c r="G144" s="111"/>
      <c r="H144" s="111"/>
      <c r="I144" s="93">
        <v>685683146.79943204</v>
      </c>
      <c r="J144" s="93"/>
      <c r="K144" s="13">
        <v>549359562.16596198</v>
      </c>
      <c r="L144" s="13">
        <v>393955005.77281499</v>
      </c>
      <c r="M144" s="13">
        <v>226327234.89458501</v>
      </c>
    </row>
    <row r="145" spans="3:13" s="1" customFormat="1" ht="11.1" customHeight="1" x14ac:dyDescent="0.15">
      <c r="C145" s="53">
        <v>46113</v>
      </c>
      <c r="D145" s="54">
        <v>50192</v>
      </c>
      <c r="E145" s="13">
        <v>134</v>
      </c>
      <c r="F145" s="55">
        <v>4079</v>
      </c>
      <c r="G145" s="111"/>
      <c r="H145" s="111"/>
      <c r="I145" s="93">
        <v>677305047.93056595</v>
      </c>
      <c r="J145" s="93"/>
      <c r="K145" s="13">
        <v>541726779.06852603</v>
      </c>
      <c r="L145" s="13">
        <v>387493420.13093299</v>
      </c>
      <c r="M145" s="13">
        <v>221672156.49906901</v>
      </c>
    </row>
    <row r="146" spans="3:13" s="1" customFormat="1" ht="11.1" customHeight="1" x14ac:dyDescent="0.15">
      <c r="C146" s="53">
        <v>46113</v>
      </c>
      <c r="D146" s="54">
        <v>50222</v>
      </c>
      <c r="E146" s="13">
        <v>135</v>
      </c>
      <c r="F146" s="55">
        <v>4109</v>
      </c>
      <c r="G146" s="111"/>
      <c r="H146" s="111"/>
      <c r="I146" s="93">
        <v>669023955.63739097</v>
      </c>
      <c r="J146" s="93"/>
      <c r="K146" s="13">
        <v>534225016.614537</v>
      </c>
      <c r="L146" s="13">
        <v>381186943.23296499</v>
      </c>
      <c r="M146" s="13">
        <v>217170541.259965</v>
      </c>
    </row>
    <row r="147" spans="3:13" s="1" customFormat="1" ht="11.1" customHeight="1" x14ac:dyDescent="0.15">
      <c r="C147" s="53">
        <v>46113</v>
      </c>
      <c r="D147" s="54">
        <v>50253</v>
      </c>
      <c r="E147" s="13">
        <v>136</v>
      </c>
      <c r="F147" s="55">
        <v>4140</v>
      </c>
      <c r="G147" s="111"/>
      <c r="H147" s="111"/>
      <c r="I147" s="93">
        <v>660775559.53005898</v>
      </c>
      <c r="J147" s="93"/>
      <c r="K147" s="13">
        <v>526743642.53949302</v>
      </c>
      <c r="L147" s="13">
        <v>374892878.54842502</v>
      </c>
      <c r="M147" s="13">
        <v>212680027.41152301</v>
      </c>
    </row>
    <row r="148" spans="3:13" s="1" customFormat="1" ht="11.1" customHeight="1" x14ac:dyDescent="0.15">
      <c r="C148" s="53">
        <v>46113</v>
      </c>
      <c r="D148" s="54">
        <v>50284</v>
      </c>
      <c r="E148" s="13">
        <v>137</v>
      </c>
      <c r="F148" s="55">
        <v>4171</v>
      </c>
      <c r="G148" s="111"/>
      <c r="H148" s="111"/>
      <c r="I148" s="93">
        <v>652570298.64847696</v>
      </c>
      <c r="J148" s="93"/>
      <c r="K148" s="13">
        <v>519320436.94780803</v>
      </c>
      <c r="L148" s="13">
        <v>368669656.853333</v>
      </c>
      <c r="M148" s="13">
        <v>208263676.729817</v>
      </c>
    </row>
    <row r="149" spans="3:13" s="1" customFormat="1" ht="11.1" customHeight="1" x14ac:dyDescent="0.15">
      <c r="C149" s="53">
        <v>46113</v>
      </c>
      <c r="D149" s="54">
        <v>50314</v>
      </c>
      <c r="E149" s="13">
        <v>138</v>
      </c>
      <c r="F149" s="55">
        <v>4201</v>
      </c>
      <c r="G149" s="111"/>
      <c r="H149" s="111"/>
      <c r="I149" s="93">
        <v>644410840.66257596</v>
      </c>
      <c r="J149" s="93"/>
      <c r="K149" s="13">
        <v>511985319.96276999</v>
      </c>
      <c r="L149" s="13">
        <v>362567821.34068602</v>
      </c>
      <c r="M149" s="13">
        <v>203977130.01215801</v>
      </c>
    </row>
    <row r="150" spans="3:13" s="1" customFormat="1" ht="11.1" customHeight="1" x14ac:dyDescent="0.15">
      <c r="C150" s="53">
        <v>46113</v>
      </c>
      <c r="D150" s="54">
        <v>50345</v>
      </c>
      <c r="E150" s="13">
        <v>139</v>
      </c>
      <c r="F150" s="55">
        <v>4232</v>
      </c>
      <c r="G150" s="111"/>
      <c r="H150" s="111"/>
      <c r="I150" s="93">
        <v>636303630.66238797</v>
      </c>
      <c r="J150" s="93"/>
      <c r="K150" s="13">
        <v>504686689.95005298</v>
      </c>
      <c r="L150" s="13">
        <v>356490279.50574702</v>
      </c>
      <c r="M150" s="13">
        <v>199708491.80983001</v>
      </c>
    </row>
    <row r="151" spans="3:13" s="1" customFormat="1" ht="11.1" customHeight="1" x14ac:dyDescent="0.15">
      <c r="C151" s="53">
        <v>46113</v>
      </c>
      <c r="D151" s="54">
        <v>50375</v>
      </c>
      <c r="E151" s="13">
        <v>140</v>
      </c>
      <c r="F151" s="55">
        <v>4262</v>
      </c>
      <c r="G151" s="111"/>
      <c r="H151" s="111"/>
      <c r="I151" s="93">
        <v>627993331.91773999</v>
      </c>
      <c r="J151" s="93"/>
      <c r="K151" s="13">
        <v>497277767.18595201</v>
      </c>
      <c r="L151" s="13">
        <v>350392378.52679402</v>
      </c>
      <c r="M151" s="13">
        <v>195487761.75301901</v>
      </c>
    </row>
    <row r="152" spans="3:13" s="1" customFormat="1" ht="11.1" customHeight="1" x14ac:dyDescent="0.15">
      <c r="C152" s="53">
        <v>46113</v>
      </c>
      <c r="D152" s="54">
        <v>50406</v>
      </c>
      <c r="E152" s="13">
        <v>141</v>
      </c>
      <c r="F152" s="55">
        <v>4293</v>
      </c>
      <c r="G152" s="111"/>
      <c r="H152" s="111"/>
      <c r="I152" s="93">
        <v>619977142.95879495</v>
      </c>
      <c r="J152" s="93"/>
      <c r="K152" s="13">
        <v>490097478.20352203</v>
      </c>
      <c r="L152" s="13">
        <v>344454742.94194102</v>
      </c>
      <c r="M152" s="13">
        <v>191361123.322308</v>
      </c>
    </row>
    <row r="153" spans="3:13" s="1" customFormat="1" ht="11.1" customHeight="1" x14ac:dyDescent="0.15">
      <c r="C153" s="53">
        <v>46113</v>
      </c>
      <c r="D153" s="54">
        <v>50437</v>
      </c>
      <c r="E153" s="13">
        <v>142</v>
      </c>
      <c r="F153" s="55">
        <v>4324</v>
      </c>
      <c r="G153" s="111"/>
      <c r="H153" s="111"/>
      <c r="I153" s="93">
        <v>611995502.28528094</v>
      </c>
      <c r="J153" s="93"/>
      <c r="K153" s="13">
        <v>482967379.729186</v>
      </c>
      <c r="L153" s="13">
        <v>338580227.94871801</v>
      </c>
      <c r="M153" s="13">
        <v>187300852.98640099</v>
      </c>
    </row>
    <row r="154" spans="3:13" s="1" customFormat="1" ht="11.1" customHeight="1" x14ac:dyDescent="0.15">
      <c r="C154" s="53">
        <v>46113</v>
      </c>
      <c r="D154" s="54">
        <v>50465</v>
      </c>
      <c r="E154" s="13">
        <v>143</v>
      </c>
      <c r="F154" s="55">
        <v>4352</v>
      </c>
      <c r="G154" s="111"/>
      <c r="H154" s="111"/>
      <c r="I154" s="93">
        <v>604062788.49740303</v>
      </c>
      <c r="J154" s="93"/>
      <c r="K154" s="13">
        <v>475976788.73461598</v>
      </c>
      <c r="L154" s="13">
        <v>332912946.771631</v>
      </c>
      <c r="M154" s="13">
        <v>183461043.04368401</v>
      </c>
    </row>
    <row r="155" spans="3:13" s="1" customFormat="1" ht="11.1" customHeight="1" x14ac:dyDescent="0.15">
      <c r="C155" s="53">
        <v>46113</v>
      </c>
      <c r="D155" s="54">
        <v>50496</v>
      </c>
      <c r="E155" s="13">
        <v>144</v>
      </c>
      <c r="F155" s="55">
        <v>4383</v>
      </c>
      <c r="G155" s="111"/>
      <c r="H155" s="111"/>
      <c r="I155" s="93">
        <v>596211271.46499395</v>
      </c>
      <c r="J155" s="93"/>
      <c r="K155" s="13">
        <v>468993315.41272199</v>
      </c>
      <c r="L155" s="13">
        <v>327194244.71276999</v>
      </c>
      <c r="M155" s="13">
        <v>179545882.043964</v>
      </c>
    </row>
    <row r="156" spans="3:13" s="1" customFormat="1" ht="11.1" customHeight="1" x14ac:dyDescent="0.15">
      <c r="C156" s="53">
        <v>46113</v>
      </c>
      <c r="D156" s="54">
        <v>50526</v>
      </c>
      <c r="E156" s="13">
        <v>145</v>
      </c>
      <c r="F156" s="55">
        <v>4413</v>
      </c>
      <c r="G156" s="111"/>
      <c r="H156" s="111"/>
      <c r="I156" s="93">
        <v>588405246.76791</v>
      </c>
      <c r="J156" s="93"/>
      <c r="K156" s="13">
        <v>462093189.29198802</v>
      </c>
      <c r="L156" s="13">
        <v>321586891.71660501</v>
      </c>
      <c r="M156" s="13">
        <v>175745500.33526599</v>
      </c>
    </row>
    <row r="157" spans="3:13" s="1" customFormat="1" ht="11.1" customHeight="1" x14ac:dyDescent="0.15">
      <c r="C157" s="53">
        <v>46113</v>
      </c>
      <c r="D157" s="54">
        <v>50557</v>
      </c>
      <c r="E157" s="13">
        <v>146</v>
      </c>
      <c r="F157" s="55">
        <v>4444</v>
      </c>
      <c r="G157" s="111"/>
      <c r="H157" s="111"/>
      <c r="I157" s="93">
        <v>580649077.53634298</v>
      </c>
      <c r="J157" s="93"/>
      <c r="K157" s="13">
        <v>455228611.90783</v>
      </c>
      <c r="L157" s="13">
        <v>316003879.05330497</v>
      </c>
      <c r="M157" s="13">
        <v>171962959.09686899</v>
      </c>
    </row>
    <row r="158" spans="3:13" s="1" customFormat="1" ht="11.1" customHeight="1" x14ac:dyDescent="0.15">
      <c r="C158" s="53">
        <v>46113</v>
      </c>
      <c r="D158" s="54">
        <v>50587</v>
      </c>
      <c r="E158" s="13">
        <v>147</v>
      </c>
      <c r="F158" s="55">
        <v>4474</v>
      </c>
      <c r="G158" s="111"/>
      <c r="H158" s="111"/>
      <c r="I158" s="93">
        <v>572738313.000139</v>
      </c>
      <c r="J158" s="93"/>
      <c r="K158" s="13">
        <v>448289540.81569701</v>
      </c>
      <c r="L158" s="13">
        <v>310421102.46474802</v>
      </c>
      <c r="M158" s="13">
        <v>168232468.104911</v>
      </c>
    </row>
    <row r="159" spans="3:13" s="1" customFormat="1" ht="11.1" customHeight="1" x14ac:dyDescent="0.15">
      <c r="C159" s="53">
        <v>46113</v>
      </c>
      <c r="D159" s="54">
        <v>50618</v>
      </c>
      <c r="E159" s="13">
        <v>148</v>
      </c>
      <c r="F159" s="55">
        <v>4505</v>
      </c>
      <c r="G159" s="111"/>
      <c r="H159" s="111"/>
      <c r="I159" s="93">
        <v>565045712.73917603</v>
      </c>
      <c r="J159" s="93"/>
      <c r="K159" s="13">
        <v>441518325.02556902</v>
      </c>
      <c r="L159" s="13">
        <v>304954788.39444101</v>
      </c>
      <c r="M159" s="13">
        <v>164569995.03661999</v>
      </c>
    </row>
    <row r="160" spans="3:13" s="1" customFormat="1" ht="11.1" customHeight="1" x14ac:dyDescent="0.15">
      <c r="C160" s="53">
        <v>46113</v>
      </c>
      <c r="D160" s="54">
        <v>50649</v>
      </c>
      <c r="E160" s="13">
        <v>149</v>
      </c>
      <c r="F160" s="55">
        <v>4536</v>
      </c>
      <c r="G160" s="111"/>
      <c r="H160" s="111"/>
      <c r="I160" s="93">
        <v>557401393.80352104</v>
      </c>
      <c r="J160" s="93"/>
      <c r="K160" s="13">
        <v>434806450.945494</v>
      </c>
      <c r="L160" s="13">
        <v>299555153.298868</v>
      </c>
      <c r="M160" s="13">
        <v>160971360.192065</v>
      </c>
    </row>
    <row r="161" spans="3:13" s="1" customFormat="1" ht="11.1" customHeight="1" x14ac:dyDescent="0.15">
      <c r="C161" s="53">
        <v>46113</v>
      </c>
      <c r="D161" s="54">
        <v>50679</v>
      </c>
      <c r="E161" s="13">
        <v>150</v>
      </c>
      <c r="F161" s="55">
        <v>4566</v>
      </c>
      <c r="G161" s="111"/>
      <c r="H161" s="111"/>
      <c r="I161" s="93">
        <v>549788912.38317895</v>
      </c>
      <c r="J161" s="93"/>
      <c r="K161" s="13">
        <v>428164312.47980303</v>
      </c>
      <c r="L161" s="13">
        <v>294253101.915021</v>
      </c>
      <c r="M161" s="13">
        <v>157474033.58016601</v>
      </c>
    </row>
    <row r="162" spans="3:13" s="1" customFormat="1" ht="11.1" customHeight="1" x14ac:dyDescent="0.15">
      <c r="C162" s="53">
        <v>46113</v>
      </c>
      <c r="D162" s="54">
        <v>50710</v>
      </c>
      <c r="E162" s="13">
        <v>151</v>
      </c>
      <c r="F162" s="55">
        <v>4597</v>
      </c>
      <c r="G162" s="111"/>
      <c r="H162" s="111"/>
      <c r="I162" s="93">
        <v>542213357.82794201</v>
      </c>
      <c r="J162" s="93"/>
      <c r="K162" s="13">
        <v>421548434.13718098</v>
      </c>
      <c r="L162" s="13">
        <v>288969600.17111403</v>
      </c>
      <c r="M162" s="13">
        <v>153991474.9215</v>
      </c>
    </row>
    <row r="163" spans="3:13" s="1" customFormat="1" ht="11.1" customHeight="1" x14ac:dyDescent="0.15">
      <c r="C163" s="53">
        <v>46113</v>
      </c>
      <c r="D163" s="54">
        <v>50740</v>
      </c>
      <c r="E163" s="13">
        <v>152</v>
      </c>
      <c r="F163" s="55">
        <v>4627</v>
      </c>
      <c r="G163" s="111"/>
      <c r="H163" s="111"/>
      <c r="I163" s="93">
        <v>534661565.48793</v>
      </c>
      <c r="J163" s="93"/>
      <c r="K163" s="13">
        <v>414994932.83588898</v>
      </c>
      <c r="L163" s="13">
        <v>283777029.18711901</v>
      </c>
      <c r="M163" s="13">
        <v>150604463.348324</v>
      </c>
    </row>
    <row r="164" spans="3:13" s="1" customFormat="1" ht="11.1" customHeight="1" x14ac:dyDescent="0.15">
      <c r="C164" s="53">
        <v>46113</v>
      </c>
      <c r="D164" s="54">
        <v>50771</v>
      </c>
      <c r="E164" s="13">
        <v>153</v>
      </c>
      <c r="F164" s="55">
        <v>4658</v>
      </c>
      <c r="G164" s="111"/>
      <c r="H164" s="111"/>
      <c r="I164" s="93">
        <v>527132930.072981</v>
      </c>
      <c r="J164" s="93"/>
      <c r="K164" s="13">
        <v>408457387.08014297</v>
      </c>
      <c r="L164" s="13">
        <v>278596266.18818098</v>
      </c>
      <c r="M164" s="13">
        <v>147228713.179822</v>
      </c>
    </row>
    <row r="165" spans="3:13" s="1" customFormat="1" ht="11.1" customHeight="1" x14ac:dyDescent="0.15">
      <c r="C165" s="53">
        <v>46113</v>
      </c>
      <c r="D165" s="54">
        <v>50802</v>
      </c>
      <c r="E165" s="13">
        <v>154</v>
      </c>
      <c r="F165" s="55">
        <v>4689</v>
      </c>
      <c r="G165" s="111"/>
      <c r="H165" s="111"/>
      <c r="I165" s="93">
        <v>519616015.59316599</v>
      </c>
      <c r="J165" s="93"/>
      <c r="K165" s="13">
        <v>401949890.59511</v>
      </c>
      <c r="L165" s="13">
        <v>273460462.803976</v>
      </c>
      <c r="M165" s="13">
        <v>143902516.47666699</v>
      </c>
    </row>
    <row r="166" spans="3:13" s="1" customFormat="1" ht="11.1" customHeight="1" x14ac:dyDescent="0.15">
      <c r="C166" s="53">
        <v>46113</v>
      </c>
      <c r="D166" s="54">
        <v>50830</v>
      </c>
      <c r="E166" s="13">
        <v>155</v>
      </c>
      <c r="F166" s="55">
        <v>4717</v>
      </c>
      <c r="G166" s="111"/>
      <c r="H166" s="111"/>
      <c r="I166" s="93">
        <v>512130204.54842299</v>
      </c>
      <c r="J166" s="93"/>
      <c r="K166" s="13">
        <v>395552287.04553002</v>
      </c>
      <c r="L166" s="13">
        <v>268489709.95364702</v>
      </c>
      <c r="M166" s="13">
        <v>140746142.63089001</v>
      </c>
    </row>
    <row r="167" spans="3:13" s="1" customFormat="1" ht="11.1" customHeight="1" x14ac:dyDescent="0.15">
      <c r="C167" s="53">
        <v>46113</v>
      </c>
      <c r="D167" s="54">
        <v>50861</v>
      </c>
      <c r="E167" s="13">
        <v>156</v>
      </c>
      <c r="F167" s="55">
        <v>4748</v>
      </c>
      <c r="G167" s="111"/>
      <c r="H167" s="111"/>
      <c r="I167" s="93">
        <v>504673077.83193201</v>
      </c>
      <c r="J167" s="93"/>
      <c r="K167" s="13">
        <v>389131533.93278003</v>
      </c>
      <c r="L167" s="13">
        <v>263459743.53518999</v>
      </c>
      <c r="M167" s="13">
        <v>137524393.94248</v>
      </c>
    </row>
    <row r="168" spans="3:13" s="1" customFormat="1" ht="11.1" customHeight="1" x14ac:dyDescent="0.15">
      <c r="C168" s="53">
        <v>46113</v>
      </c>
      <c r="D168" s="54">
        <v>50891</v>
      </c>
      <c r="E168" s="13">
        <v>157</v>
      </c>
      <c r="F168" s="55">
        <v>4778</v>
      </c>
      <c r="G168" s="111"/>
      <c r="H168" s="111"/>
      <c r="I168" s="93">
        <v>497124406.91036999</v>
      </c>
      <c r="J168" s="93"/>
      <c r="K168" s="13">
        <v>382681911.56250203</v>
      </c>
      <c r="L168" s="13">
        <v>258455358.47039101</v>
      </c>
      <c r="M168" s="13">
        <v>134359104.04407799</v>
      </c>
    </row>
    <row r="169" spans="3:13" s="1" customFormat="1" ht="11.1" customHeight="1" x14ac:dyDescent="0.15">
      <c r="C169" s="53">
        <v>46113</v>
      </c>
      <c r="D169" s="54">
        <v>50922</v>
      </c>
      <c r="E169" s="13">
        <v>158</v>
      </c>
      <c r="F169" s="55">
        <v>4809</v>
      </c>
      <c r="G169" s="111"/>
      <c r="H169" s="111"/>
      <c r="I169" s="93">
        <v>489752017.48367399</v>
      </c>
      <c r="J169" s="93"/>
      <c r="K169" s="13">
        <v>376367280.99438602</v>
      </c>
      <c r="L169" s="13">
        <v>253544130.08690599</v>
      </c>
      <c r="M169" s="13">
        <v>131247711.172867</v>
      </c>
    </row>
    <row r="170" spans="3:13" s="1" customFormat="1" ht="11.1" customHeight="1" x14ac:dyDescent="0.15">
      <c r="C170" s="53">
        <v>46113</v>
      </c>
      <c r="D170" s="54">
        <v>50952</v>
      </c>
      <c r="E170" s="13">
        <v>159</v>
      </c>
      <c r="F170" s="55">
        <v>4839</v>
      </c>
      <c r="G170" s="111"/>
      <c r="H170" s="111"/>
      <c r="I170" s="93">
        <v>482440909.50191301</v>
      </c>
      <c r="J170" s="93"/>
      <c r="K170" s="13">
        <v>370140251.53662503</v>
      </c>
      <c r="L170" s="13">
        <v>248735505.11786699</v>
      </c>
      <c r="M170" s="13">
        <v>128230708.97527701</v>
      </c>
    </row>
    <row r="171" spans="3:13" s="1" customFormat="1" ht="11.1" customHeight="1" x14ac:dyDescent="0.15">
      <c r="C171" s="53">
        <v>46113</v>
      </c>
      <c r="D171" s="54">
        <v>50983</v>
      </c>
      <c r="E171" s="13">
        <v>160</v>
      </c>
      <c r="F171" s="55">
        <v>4870</v>
      </c>
      <c r="G171" s="111"/>
      <c r="H171" s="111"/>
      <c r="I171" s="93">
        <v>475168133.860425</v>
      </c>
      <c r="J171" s="93"/>
      <c r="K171" s="13">
        <v>363942081.98719603</v>
      </c>
      <c r="L171" s="13">
        <v>243948321.50435501</v>
      </c>
      <c r="M171" s="13">
        <v>125230096.52839699</v>
      </c>
    </row>
    <row r="172" spans="3:13" s="1" customFormat="1" ht="11.1" customHeight="1" x14ac:dyDescent="0.15">
      <c r="C172" s="53">
        <v>46113</v>
      </c>
      <c r="D172" s="54">
        <v>51014</v>
      </c>
      <c r="E172" s="13">
        <v>161</v>
      </c>
      <c r="F172" s="55">
        <v>4901</v>
      </c>
      <c r="G172" s="111"/>
      <c r="H172" s="111"/>
      <c r="I172" s="93">
        <v>467948705.02371103</v>
      </c>
      <c r="J172" s="93"/>
      <c r="K172" s="13">
        <v>357804663.00640202</v>
      </c>
      <c r="L172" s="13">
        <v>239224495.88350001</v>
      </c>
      <c r="M172" s="13">
        <v>122284988.965772</v>
      </c>
    </row>
    <row r="173" spans="3:13" s="1" customFormat="1" ht="11.1" customHeight="1" x14ac:dyDescent="0.15">
      <c r="C173" s="53">
        <v>46113</v>
      </c>
      <c r="D173" s="54">
        <v>51044</v>
      </c>
      <c r="E173" s="13">
        <v>162</v>
      </c>
      <c r="F173" s="55">
        <v>4931</v>
      </c>
      <c r="G173" s="111"/>
      <c r="H173" s="111"/>
      <c r="I173" s="93">
        <v>460804846.08173102</v>
      </c>
      <c r="J173" s="93"/>
      <c r="K173" s="13">
        <v>351763962.19168502</v>
      </c>
      <c r="L173" s="13">
        <v>234606890.676218</v>
      </c>
      <c r="M173" s="13">
        <v>119433001.770981</v>
      </c>
    </row>
    <row r="174" spans="3:13" s="1" customFormat="1" ht="11.1" customHeight="1" x14ac:dyDescent="0.15">
      <c r="C174" s="53">
        <v>46113</v>
      </c>
      <c r="D174" s="54">
        <v>51075</v>
      </c>
      <c r="E174" s="13">
        <v>163</v>
      </c>
      <c r="F174" s="55">
        <v>4962</v>
      </c>
      <c r="G174" s="111"/>
      <c r="H174" s="111"/>
      <c r="I174" s="93">
        <v>453717545.95441997</v>
      </c>
      <c r="J174" s="93"/>
      <c r="K174" s="13">
        <v>345766298.05843699</v>
      </c>
      <c r="L174" s="13">
        <v>230020303.601762</v>
      </c>
      <c r="M174" s="13">
        <v>116602101.039571</v>
      </c>
    </row>
    <row r="175" spans="3:13" s="1" customFormat="1" ht="11.1" customHeight="1" x14ac:dyDescent="0.15">
      <c r="C175" s="53">
        <v>46113</v>
      </c>
      <c r="D175" s="54">
        <v>51105</v>
      </c>
      <c r="E175" s="13">
        <v>164</v>
      </c>
      <c r="F175" s="55">
        <v>4992</v>
      </c>
      <c r="G175" s="111"/>
      <c r="H175" s="111"/>
      <c r="I175" s="93">
        <v>446084400.171808</v>
      </c>
      <c r="J175" s="93"/>
      <c r="K175" s="13">
        <v>339391281.83419198</v>
      </c>
      <c r="L175" s="13">
        <v>225223634.00000599</v>
      </c>
      <c r="M175" s="13">
        <v>113702561.517102</v>
      </c>
    </row>
    <row r="176" spans="3:13" s="1" customFormat="1" ht="11.1" customHeight="1" x14ac:dyDescent="0.15">
      <c r="C176" s="53">
        <v>46113</v>
      </c>
      <c r="D176" s="54">
        <v>51136</v>
      </c>
      <c r="E176" s="13">
        <v>165</v>
      </c>
      <c r="F176" s="55">
        <v>5023</v>
      </c>
      <c r="G176" s="111"/>
      <c r="H176" s="111"/>
      <c r="I176" s="93">
        <v>439108637.50378603</v>
      </c>
      <c r="J176" s="93"/>
      <c r="K176" s="13">
        <v>333517329.87295502</v>
      </c>
      <c r="L176" s="13">
        <v>220762740.93395501</v>
      </c>
      <c r="M176" s="13">
        <v>110978457.495749</v>
      </c>
    </row>
    <row r="177" spans="3:13" s="1" customFormat="1" ht="11.1" customHeight="1" x14ac:dyDescent="0.15">
      <c r="C177" s="53">
        <v>46113</v>
      </c>
      <c r="D177" s="54">
        <v>51167</v>
      </c>
      <c r="E177" s="13">
        <v>166</v>
      </c>
      <c r="F177" s="55">
        <v>5054</v>
      </c>
      <c r="G177" s="111"/>
      <c r="H177" s="111"/>
      <c r="I177" s="93">
        <v>432168794.30030298</v>
      </c>
      <c r="J177" s="93"/>
      <c r="K177" s="13">
        <v>327689562.642811</v>
      </c>
      <c r="L177" s="13">
        <v>216353574.06429201</v>
      </c>
      <c r="M177" s="13">
        <v>108301282.66148201</v>
      </c>
    </row>
    <row r="178" spans="3:13" s="1" customFormat="1" ht="11.1" customHeight="1" x14ac:dyDescent="0.15">
      <c r="C178" s="53">
        <v>46113</v>
      </c>
      <c r="D178" s="54">
        <v>51196</v>
      </c>
      <c r="E178" s="13">
        <v>167</v>
      </c>
      <c r="F178" s="55">
        <v>5083</v>
      </c>
      <c r="G178" s="111"/>
      <c r="H178" s="111"/>
      <c r="I178" s="93">
        <v>425267933.13137698</v>
      </c>
      <c r="J178" s="93"/>
      <c r="K178" s="13">
        <v>321945368.98982501</v>
      </c>
      <c r="L178" s="13">
        <v>212055279.42291501</v>
      </c>
      <c r="M178" s="13">
        <v>105729009.32716601</v>
      </c>
    </row>
    <row r="179" spans="3:13" s="1" customFormat="1" ht="11.1" customHeight="1" x14ac:dyDescent="0.15">
      <c r="C179" s="53">
        <v>46113</v>
      </c>
      <c r="D179" s="54">
        <v>51227</v>
      </c>
      <c r="E179" s="13">
        <v>168</v>
      </c>
      <c r="F179" s="55">
        <v>5114</v>
      </c>
      <c r="G179" s="111"/>
      <c r="H179" s="111"/>
      <c r="I179" s="93">
        <v>418411277.02693301</v>
      </c>
      <c r="J179" s="93"/>
      <c r="K179" s="13">
        <v>316217358.22288102</v>
      </c>
      <c r="L179" s="13">
        <v>207752713.99654499</v>
      </c>
      <c r="M179" s="13">
        <v>103145051.991128</v>
      </c>
    </row>
    <row r="180" spans="3:13" s="1" customFormat="1" ht="11.1" customHeight="1" x14ac:dyDescent="0.15">
      <c r="C180" s="53">
        <v>46113</v>
      </c>
      <c r="D180" s="54">
        <v>51257</v>
      </c>
      <c r="E180" s="13">
        <v>169</v>
      </c>
      <c r="F180" s="55">
        <v>5144</v>
      </c>
      <c r="G180" s="111"/>
      <c r="H180" s="111"/>
      <c r="I180" s="93">
        <v>411593401.22168899</v>
      </c>
      <c r="J180" s="93"/>
      <c r="K180" s="13">
        <v>310554115.38628799</v>
      </c>
      <c r="L180" s="13">
        <v>203529823.46485099</v>
      </c>
      <c r="M180" s="13">
        <v>100634254.233529</v>
      </c>
    </row>
    <row r="181" spans="3:13" s="1" customFormat="1" ht="11.1" customHeight="1" x14ac:dyDescent="0.15">
      <c r="C181" s="53">
        <v>46113</v>
      </c>
      <c r="D181" s="54">
        <v>51288</v>
      </c>
      <c r="E181" s="13">
        <v>170</v>
      </c>
      <c r="F181" s="55">
        <v>5175</v>
      </c>
      <c r="G181" s="111"/>
      <c r="H181" s="111"/>
      <c r="I181" s="93">
        <v>404835677.36398703</v>
      </c>
      <c r="J181" s="93"/>
      <c r="K181" s="13">
        <v>304937224.75188297</v>
      </c>
      <c r="L181" s="13">
        <v>199340389.93026099</v>
      </c>
      <c r="M181" s="13">
        <v>98145343.567868397</v>
      </c>
    </row>
    <row r="182" spans="3:13" s="1" customFormat="1" ht="11.1" customHeight="1" x14ac:dyDescent="0.15">
      <c r="C182" s="53">
        <v>46113</v>
      </c>
      <c r="D182" s="54">
        <v>51318</v>
      </c>
      <c r="E182" s="13">
        <v>171</v>
      </c>
      <c r="F182" s="55">
        <v>5205</v>
      </c>
      <c r="G182" s="111"/>
      <c r="H182" s="111"/>
      <c r="I182" s="93">
        <v>398033317.21372002</v>
      </c>
      <c r="J182" s="93"/>
      <c r="K182" s="13">
        <v>299321319.33954197</v>
      </c>
      <c r="L182" s="13">
        <v>195187624.296152</v>
      </c>
      <c r="M182" s="13">
        <v>95706791.658677399</v>
      </c>
    </row>
    <row r="183" spans="3:13" s="1" customFormat="1" ht="11.1" customHeight="1" x14ac:dyDescent="0.15">
      <c r="C183" s="53">
        <v>46113</v>
      </c>
      <c r="D183" s="54">
        <v>51349</v>
      </c>
      <c r="E183" s="13">
        <v>172</v>
      </c>
      <c r="F183" s="55">
        <v>5236</v>
      </c>
      <c r="G183" s="111"/>
      <c r="H183" s="111"/>
      <c r="I183" s="93">
        <v>391399605.95099998</v>
      </c>
      <c r="J183" s="93"/>
      <c r="K183" s="13">
        <v>293833553.90781897</v>
      </c>
      <c r="L183" s="13">
        <v>191121747.69334701</v>
      </c>
      <c r="M183" s="13">
        <v>93316234.830720499</v>
      </c>
    </row>
    <row r="184" spans="3:13" s="1" customFormat="1" ht="11.1" customHeight="1" x14ac:dyDescent="0.15">
      <c r="C184" s="53">
        <v>46113</v>
      </c>
      <c r="D184" s="54">
        <v>51380</v>
      </c>
      <c r="E184" s="13">
        <v>173</v>
      </c>
      <c r="F184" s="55">
        <v>5267</v>
      </c>
      <c r="G184" s="111"/>
      <c r="H184" s="111"/>
      <c r="I184" s="93">
        <v>384838283.80571902</v>
      </c>
      <c r="J184" s="93"/>
      <c r="K184" s="13">
        <v>288417794.90472698</v>
      </c>
      <c r="L184" s="13">
        <v>187122006.266592</v>
      </c>
      <c r="M184" s="13">
        <v>90976365.750721097</v>
      </c>
    </row>
    <row r="185" spans="3:13" s="1" customFormat="1" ht="11.1" customHeight="1" x14ac:dyDescent="0.15">
      <c r="C185" s="53">
        <v>46113</v>
      </c>
      <c r="D185" s="54">
        <v>51410</v>
      </c>
      <c r="E185" s="13">
        <v>174</v>
      </c>
      <c r="F185" s="55">
        <v>5297</v>
      </c>
      <c r="G185" s="111"/>
      <c r="H185" s="111"/>
      <c r="I185" s="93">
        <v>378376225.30780298</v>
      </c>
      <c r="J185" s="93"/>
      <c r="K185" s="13">
        <v>283109331.07412601</v>
      </c>
      <c r="L185" s="13">
        <v>183225857.97531599</v>
      </c>
      <c r="M185" s="13">
        <v>88716942.537322402</v>
      </c>
    </row>
    <row r="186" spans="3:13" s="1" customFormat="1" ht="11.1" customHeight="1" x14ac:dyDescent="0.15">
      <c r="C186" s="53">
        <v>46113</v>
      </c>
      <c r="D186" s="54">
        <v>51441</v>
      </c>
      <c r="E186" s="13">
        <v>175</v>
      </c>
      <c r="F186" s="55">
        <v>5328</v>
      </c>
      <c r="G186" s="111"/>
      <c r="H186" s="111"/>
      <c r="I186" s="93">
        <v>372004270.21736199</v>
      </c>
      <c r="J186" s="93"/>
      <c r="K186" s="13">
        <v>277869607.41007298</v>
      </c>
      <c r="L186" s="13">
        <v>179377398.316598</v>
      </c>
      <c r="M186" s="13">
        <v>86485667.677274004</v>
      </c>
    </row>
    <row r="187" spans="3:13" s="1" customFormat="1" ht="11.1" customHeight="1" x14ac:dyDescent="0.15">
      <c r="C187" s="53">
        <v>46113</v>
      </c>
      <c r="D187" s="54">
        <v>51471</v>
      </c>
      <c r="E187" s="13">
        <v>176</v>
      </c>
      <c r="F187" s="55">
        <v>5358</v>
      </c>
      <c r="G187" s="111"/>
      <c r="H187" s="111"/>
      <c r="I187" s="93">
        <v>365693872.73280501</v>
      </c>
      <c r="J187" s="93"/>
      <c r="K187" s="13">
        <v>272707678.547153</v>
      </c>
      <c r="L187" s="13">
        <v>175611845.525226</v>
      </c>
      <c r="M187" s="13">
        <v>84323051.065757394</v>
      </c>
    </row>
    <row r="188" spans="3:13" s="1" customFormat="1" ht="11.1" customHeight="1" x14ac:dyDescent="0.15">
      <c r="C188" s="53">
        <v>46113</v>
      </c>
      <c r="D188" s="54">
        <v>51502</v>
      </c>
      <c r="E188" s="13">
        <v>177</v>
      </c>
      <c r="F188" s="55">
        <v>5389</v>
      </c>
      <c r="G188" s="111"/>
      <c r="H188" s="111"/>
      <c r="I188" s="93">
        <v>359436540.45557302</v>
      </c>
      <c r="J188" s="93"/>
      <c r="K188" s="13">
        <v>267586800.82430601</v>
      </c>
      <c r="L188" s="13">
        <v>171875993.18460101</v>
      </c>
      <c r="M188" s="13">
        <v>82179661.035131097</v>
      </c>
    </row>
    <row r="189" spans="3:13" s="1" customFormat="1" ht="11.1" customHeight="1" x14ac:dyDescent="0.15">
      <c r="C189" s="53">
        <v>46113</v>
      </c>
      <c r="D189" s="54">
        <v>51533</v>
      </c>
      <c r="E189" s="13">
        <v>178</v>
      </c>
      <c r="F189" s="55">
        <v>5420</v>
      </c>
      <c r="G189" s="111"/>
      <c r="H189" s="111"/>
      <c r="I189" s="93">
        <v>353209503.17563802</v>
      </c>
      <c r="J189" s="93"/>
      <c r="K189" s="13">
        <v>262505024.605553</v>
      </c>
      <c r="L189" s="13">
        <v>168183058.838774</v>
      </c>
      <c r="M189" s="13">
        <v>80073348.725229204</v>
      </c>
    </row>
    <row r="190" spans="3:13" s="1" customFormat="1" ht="11.1" customHeight="1" x14ac:dyDescent="0.15">
      <c r="C190" s="53">
        <v>46113</v>
      </c>
      <c r="D190" s="54">
        <v>51561</v>
      </c>
      <c r="E190" s="13">
        <v>179</v>
      </c>
      <c r="F190" s="55">
        <v>5448</v>
      </c>
      <c r="G190" s="111"/>
      <c r="H190" s="111"/>
      <c r="I190" s="93">
        <v>347033074.81285</v>
      </c>
      <c r="J190" s="93"/>
      <c r="K190" s="13">
        <v>257519566.171976</v>
      </c>
      <c r="L190" s="13">
        <v>164609908.884121</v>
      </c>
      <c r="M190" s="13">
        <v>78072256.201274499</v>
      </c>
    </row>
    <row r="191" spans="3:13" s="1" customFormat="1" ht="11.1" customHeight="1" x14ac:dyDescent="0.15">
      <c r="C191" s="53">
        <v>46113</v>
      </c>
      <c r="D191" s="54">
        <v>51592</v>
      </c>
      <c r="E191" s="13">
        <v>180</v>
      </c>
      <c r="F191" s="55">
        <v>5479</v>
      </c>
      <c r="G191" s="111"/>
      <c r="H191" s="111"/>
      <c r="I191" s="93">
        <v>340908963.27735698</v>
      </c>
      <c r="J191" s="93"/>
      <c r="K191" s="13">
        <v>252546039.89162099</v>
      </c>
      <c r="L191" s="13">
        <v>161020213.51956701</v>
      </c>
      <c r="M191" s="13">
        <v>76046244.830194101</v>
      </c>
    </row>
    <row r="192" spans="3:13" s="1" customFormat="1" ht="11.1" customHeight="1" x14ac:dyDescent="0.15">
      <c r="C192" s="53">
        <v>46113</v>
      </c>
      <c r="D192" s="54">
        <v>51622</v>
      </c>
      <c r="E192" s="13">
        <v>181</v>
      </c>
      <c r="F192" s="55">
        <v>5509</v>
      </c>
      <c r="G192" s="111"/>
      <c r="H192" s="111"/>
      <c r="I192" s="93">
        <v>334829673.47901899</v>
      </c>
      <c r="J192" s="93"/>
      <c r="K192" s="13">
        <v>247635351.239072</v>
      </c>
      <c r="L192" s="13">
        <v>157500611.84466201</v>
      </c>
      <c r="M192" s="13">
        <v>74079101.113927394</v>
      </c>
    </row>
    <row r="193" spans="3:13" s="1" customFormat="1" ht="11.1" customHeight="1" x14ac:dyDescent="0.15">
      <c r="C193" s="53">
        <v>46113</v>
      </c>
      <c r="D193" s="54">
        <v>51653</v>
      </c>
      <c r="E193" s="13">
        <v>182</v>
      </c>
      <c r="F193" s="55">
        <v>5540</v>
      </c>
      <c r="G193" s="111"/>
      <c r="H193" s="111"/>
      <c r="I193" s="93">
        <v>328831677.54782802</v>
      </c>
      <c r="J193" s="93"/>
      <c r="K193" s="13">
        <v>242786833.15989801</v>
      </c>
      <c r="L193" s="13">
        <v>154024151.81332701</v>
      </c>
      <c r="M193" s="13">
        <v>72137137.367721707</v>
      </c>
    </row>
    <row r="194" spans="3:13" s="1" customFormat="1" ht="11.1" customHeight="1" x14ac:dyDescent="0.15">
      <c r="C194" s="53">
        <v>46113</v>
      </c>
      <c r="D194" s="54">
        <v>51683</v>
      </c>
      <c r="E194" s="13">
        <v>183</v>
      </c>
      <c r="F194" s="55">
        <v>5570</v>
      </c>
      <c r="G194" s="111"/>
      <c r="H194" s="111"/>
      <c r="I194" s="93">
        <v>322975497.15372002</v>
      </c>
      <c r="J194" s="93"/>
      <c r="K194" s="13">
        <v>238071615.00639501</v>
      </c>
      <c r="L194" s="13">
        <v>150661081.60225499</v>
      </c>
      <c r="M194" s="13">
        <v>70272797.477109298</v>
      </c>
    </row>
    <row r="195" spans="3:13" s="1" customFormat="1" ht="11.1" customHeight="1" x14ac:dyDescent="0.15">
      <c r="C195" s="53">
        <v>46113</v>
      </c>
      <c r="D195" s="54">
        <v>51714</v>
      </c>
      <c r="E195" s="13">
        <v>184</v>
      </c>
      <c r="F195" s="55">
        <v>5601</v>
      </c>
      <c r="G195" s="111"/>
      <c r="H195" s="111"/>
      <c r="I195" s="93">
        <v>317240387.39665699</v>
      </c>
      <c r="J195" s="93"/>
      <c r="K195" s="13">
        <v>233447535.39683899</v>
      </c>
      <c r="L195" s="13">
        <v>147359062.19952399</v>
      </c>
      <c r="M195" s="13">
        <v>68441517.503270105</v>
      </c>
    </row>
    <row r="196" spans="3:13" s="1" customFormat="1" ht="11.1" customHeight="1" x14ac:dyDescent="0.15">
      <c r="C196" s="53">
        <v>46113</v>
      </c>
      <c r="D196" s="54">
        <v>51745</v>
      </c>
      <c r="E196" s="13">
        <v>185</v>
      </c>
      <c r="F196" s="55">
        <v>5632</v>
      </c>
      <c r="G196" s="111"/>
      <c r="H196" s="111"/>
      <c r="I196" s="93">
        <v>311598614.01667398</v>
      </c>
      <c r="J196" s="93"/>
      <c r="K196" s="13">
        <v>228907023.40093201</v>
      </c>
      <c r="L196" s="13">
        <v>144125479.98699501</v>
      </c>
      <c r="M196" s="13">
        <v>66656141.085348703</v>
      </c>
    </row>
    <row r="197" spans="3:13" s="1" customFormat="1" ht="11.1" customHeight="1" x14ac:dyDescent="0.15">
      <c r="C197" s="53">
        <v>46113</v>
      </c>
      <c r="D197" s="54">
        <v>51775</v>
      </c>
      <c r="E197" s="13">
        <v>186</v>
      </c>
      <c r="F197" s="55">
        <v>5662</v>
      </c>
      <c r="G197" s="111"/>
      <c r="H197" s="111"/>
      <c r="I197" s="93">
        <v>306033290.13362902</v>
      </c>
      <c r="J197" s="93"/>
      <c r="K197" s="13">
        <v>224449598.318874</v>
      </c>
      <c r="L197" s="13">
        <v>140971151.89095101</v>
      </c>
      <c r="M197" s="13">
        <v>64930049.316014498</v>
      </c>
    </row>
    <row r="198" spans="3:13" s="1" customFormat="1" ht="11.1" customHeight="1" x14ac:dyDescent="0.15">
      <c r="C198" s="53">
        <v>46113</v>
      </c>
      <c r="D198" s="54">
        <v>51806</v>
      </c>
      <c r="E198" s="13">
        <v>187</v>
      </c>
      <c r="F198" s="55">
        <v>5693</v>
      </c>
      <c r="G198" s="111"/>
      <c r="H198" s="111"/>
      <c r="I198" s="93">
        <v>300456108.27763301</v>
      </c>
      <c r="J198" s="93"/>
      <c r="K198" s="13">
        <v>219985460.45336899</v>
      </c>
      <c r="L198" s="13">
        <v>137815951.11048701</v>
      </c>
      <c r="M198" s="13">
        <v>63207933.303068303</v>
      </c>
    </row>
    <row r="199" spans="3:13" s="1" customFormat="1" ht="11.1" customHeight="1" x14ac:dyDescent="0.15">
      <c r="C199" s="53">
        <v>46113</v>
      </c>
      <c r="D199" s="54">
        <v>51836</v>
      </c>
      <c r="E199" s="13">
        <v>188</v>
      </c>
      <c r="F199" s="55">
        <v>5723</v>
      </c>
      <c r="G199" s="111"/>
      <c r="H199" s="111"/>
      <c r="I199" s="93">
        <v>295020477.79854101</v>
      </c>
      <c r="J199" s="93"/>
      <c r="K199" s="13">
        <v>215651092.47944099</v>
      </c>
      <c r="L199" s="13">
        <v>134768048.20923099</v>
      </c>
      <c r="M199" s="13">
        <v>61556671.140953802</v>
      </c>
    </row>
    <row r="200" spans="3:13" s="1" customFormat="1" ht="11.1" customHeight="1" x14ac:dyDescent="0.15">
      <c r="C200" s="53">
        <v>46113</v>
      </c>
      <c r="D200" s="54">
        <v>51867</v>
      </c>
      <c r="E200" s="13">
        <v>189</v>
      </c>
      <c r="F200" s="55">
        <v>5754</v>
      </c>
      <c r="G200" s="111"/>
      <c r="H200" s="111"/>
      <c r="I200" s="93">
        <v>289685834.58627701</v>
      </c>
      <c r="J200" s="93"/>
      <c r="K200" s="13">
        <v>211392482.371434</v>
      </c>
      <c r="L200" s="13">
        <v>131770716.576681</v>
      </c>
      <c r="M200" s="13">
        <v>59932682.229906701</v>
      </c>
    </row>
    <row r="201" spans="3:13" s="1" customFormat="1" ht="11.1" customHeight="1" x14ac:dyDescent="0.15">
      <c r="C201" s="53">
        <v>46113</v>
      </c>
      <c r="D201" s="54">
        <v>51898</v>
      </c>
      <c r="E201" s="13">
        <v>190</v>
      </c>
      <c r="F201" s="55">
        <v>5785</v>
      </c>
      <c r="G201" s="111"/>
      <c r="H201" s="111"/>
      <c r="I201" s="93">
        <v>284350799.34092402</v>
      </c>
      <c r="J201" s="93"/>
      <c r="K201" s="13">
        <v>207147412.14967</v>
      </c>
      <c r="L201" s="13">
        <v>128796177.51376399</v>
      </c>
      <c r="M201" s="13">
        <v>58331668.6916034</v>
      </c>
    </row>
    <row r="202" spans="3:13" s="1" customFormat="1" ht="11.1" customHeight="1" x14ac:dyDescent="0.15">
      <c r="C202" s="53">
        <v>46113</v>
      </c>
      <c r="D202" s="54">
        <v>51926</v>
      </c>
      <c r="E202" s="13">
        <v>191</v>
      </c>
      <c r="F202" s="55">
        <v>5813</v>
      </c>
      <c r="G202" s="111"/>
      <c r="H202" s="111"/>
      <c r="I202" s="93">
        <v>279179074.90240097</v>
      </c>
      <c r="J202" s="93"/>
      <c r="K202" s="13">
        <v>203068259.04525799</v>
      </c>
      <c r="L202" s="13">
        <v>125969853.28123701</v>
      </c>
      <c r="M202" s="13">
        <v>56833324.515974097</v>
      </c>
    </row>
    <row r="203" spans="3:13" s="1" customFormat="1" ht="11.1" customHeight="1" x14ac:dyDescent="0.15">
      <c r="C203" s="53">
        <v>46113</v>
      </c>
      <c r="D203" s="54">
        <v>51957</v>
      </c>
      <c r="E203" s="13">
        <v>192</v>
      </c>
      <c r="F203" s="55">
        <v>5844</v>
      </c>
      <c r="G203" s="111"/>
      <c r="H203" s="111"/>
      <c r="I203" s="93">
        <v>274105987.95067501</v>
      </c>
      <c r="J203" s="93"/>
      <c r="K203" s="13">
        <v>199040055.32090101</v>
      </c>
      <c r="L203" s="13">
        <v>123157015.113447</v>
      </c>
      <c r="M203" s="13">
        <v>55328922.4019036</v>
      </c>
    </row>
    <row r="204" spans="3:13" s="1" customFormat="1" ht="11.1" customHeight="1" x14ac:dyDescent="0.15">
      <c r="C204" s="53">
        <v>46113</v>
      </c>
      <c r="D204" s="54">
        <v>51987</v>
      </c>
      <c r="E204" s="13">
        <v>193</v>
      </c>
      <c r="F204" s="55">
        <v>5874</v>
      </c>
      <c r="G204" s="111"/>
      <c r="H204" s="111"/>
      <c r="I204" s="93">
        <v>269085067.64568001</v>
      </c>
      <c r="J204" s="93"/>
      <c r="K204" s="13">
        <v>195073429.51924601</v>
      </c>
      <c r="L204" s="13">
        <v>120405564.296923</v>
      </c>
      <c r="M204" s="13">
        <v>53871081.9644126</v>
      </c>
    </row>
    <row r="205" spans="3:13" s="1" customFormat="1" ht="11.1" customHeight="1" x14ac:dyDescent="0.15">
      <c r="C205" s="53">
        <v>46113</v>
      </c>
      <c r="D205" s="54">
        <v>52018</v>
      </c>
      <c r="E205" s="13">
        <v>194</v>
      </c>
      <c r="F205" s="55">
        <v>5905</v>
      </c>
      <c r="G205" s="111"/>
      <c r="H205" s="111"/>
      <c r="I205" s="93">
        <v>264122844.25740799</v>
      </c>
      <c r="J205" s="93"/>
      <c r="K205" s="13">
        <v>191151304.23585701</v>
      </c>
      <c r="L205" s="13">
        <v>117684643.657295</v>
      </c>
      <c r="M205" s="13">
        <v>52430688.043205597</v>
      </c>
    </row>
    <row r="206" spans="3:13" s="1" customFormat="1" ht="11.1" customHeight="1" x14ac:dyDescent="0.15">
      <c r="C206" s="53">
        <v>46113</v>
      </c>
      <c r="D206" s="54">
        <v>52048</v>
      </c>
      <c r="E206" s="13">
        <v>195</v>
      </c>
      <c r="F206" s="55">
        <v>5935</v>
      </c>
      <c r="G206" s="111"/>
      <c r="H206" s="111"/>
      <c r="I206" s="93">
        <v>259229252.80586299</v>
      </c>
      <c r="J206" s="93"/>
      <c r="K206" s="13">
        <v>187301764.44986999</v>
      </c>
      <c r="L206" s="13">
        <v>115030807.10239901</v>
      </c>
      <c r="M206" s="13">
        <v>51038277.719224699</v>
      </c>
    </row>
    <row r="207" spans="3:13" s="1" customFormat="1" ht="11.1" customHeight="1" x14ac:dyDescent="0.15">
      <c r="C207" s="53">
        <v>46113</v>
      </c>
      <c r="D207" s="54">
        <v>52079</v>
      </c>
      <c r="E207" s="13">
        <v>196</v>
      </c>
      <c r="F207" s="55">
        <v>5966</v>
      </c>
      <c r="G207" s="111"/>
      <c r="H207" s="111"/>
      <c r="I207" s="93">
        <v>254395912.29090801</v>
      </c>
      <c r="J207" s="93"/>
      <c r="K207" s="13">
        <v>183497760.494436</v>
      </c>
      <c r="L207" s="13">
        <v>112407984.14612401</v>
      </c>
      <c r="M207" s="13">
        <v>49663305.592675596</v>
      </c>
    </row>
    <row r="208" spans="3:13" s="1" customFormat="1" ht="11.1" customHeight="1" x14ac:dyDescent="0.15">
      <c r="C208" s="53">
        <v>46113</v>
      </c>
      <c r="D208" s="54">
        <v>52110</v>
      </c>
      <c r="E208" s="13">
        <v>197</v>
      </c>
      <c r="F208" s="55">
        <v>5997</v>
      </c>
      <c r="G208" s="111"/>
      <c r="H208" s="111"/>
      <c r="I208" s="93">
        <v>249619570.05260801</v>
      </c>
      <c r="J208" s="93"/>
      <c r="K208" s="13">
        <v>179747165.049999</v>
      </c>
      <c r="L208" s="13">
        <v>109830391.98819099</v>
      </c>
      <c r="M208" s="13">
        <v>48318964.272287697</v>
      </c>
    </row>
    <row r="209" spans="3:13" s="1" customFormat="1" ht="11.1" customHeight="1" x14ac:dyDescent="0.15">
      <c r="C209" s="53">
        <v>46113</v>
      </c>
      <c r="D209" s="54">
        <v>52140</v>
      </c>
      <c r="E209" s="13">
        <v>198</v>
      </c>
      <c r="F209" s="55">
        <v>6027</v>
      </c>
      <c r="G209" s="111"/>
      <c r="H209" s="111"/>
      <c r="I209" s="93">
        <v>244932344.68082201</v>
      </c>
      <c r="J209" s="93"/>
      <c r="K209" s="13">
        <v>176082468.896833</v>
      </c>
      <c r="L209" s="13">
        <v>107326352.582247</v>
      </c>
      <c r="M209" s="13">
        <v>47023779.983970299</v>
      </c>
    </row>
    <row r="210" spans="3:13" s="1" customFormat="1" ht="11.1" customHeight="1" x14ac:dyDescent="0.15">
      <c r="C210" s="53">
        <v>46113</v>
      </c>
      <c r="D210" s="54">
        <v>52171</v>
      </c>
      <c r="E210" s="13">
        <v>199</v>
      </c>
      <c r="F210" s="55">
        <v>6058</v>
      </c>
      <c r="G210" s="111"/>
      <c r="H210" s="111"/>
      <c r="I210" s="93">
        <v>240313134.57565901</v>
      </c>
      <c r="J210" s="93"/>
      <c r="K210" s="13">
        <v>172468690.67752501</v>
      </c>
      <c r="L210" s="13">
        <v>104856319.73305801</v>
      </c>
      <c r="M210" s="13">
        <v>45746976.560602002</v>
      </c>
    </row>
    <row r="211" spans="3:13" s="1" customFormat="1" ht="11.1" customHeight="1" x14ac:dyDescent="0.15">
      <c r="C211" s="53">
        <v>46113</v>
      </c>
      <c r="D211" s="54">
        <v>52201</v>
      </c>
      <c r="E211" s="13">
        <v>200</v>
      </c>
      <c r="F211" s="55">
        <v>6088</v>
      </c>
      <c r="G211" s="111"/>
      <c r="H211" s="111"/>
      <c r="I211" s="93">
        <v>235735738.60693699</v>
      </c>
      <c r="J211" s="93"/>
      <c r="K211" s="13">
        <v>168905871.58335599</v>
      </c>
      <c r="L211" s="13">
        <v>102437473.511066</v>
      </c>
      <c r="M211" s="13">
        <v>44508476.409101501</v>
      </c>
    </row>
    <row r="212" spans="3:13" s="1" customFormat="1" ht="11.1" customHeight="1" x14ac:dyDescent="0.15">
      <c r="C212" s="53">
        <v>46113</v>
      </c>
      <c r="D212" s="54">
        <v>52232</v>
      </c>
      <c r="E212" s="13">
        <v>201</v>
      </c>
      <c r="F212" s="55">
        <v>6119</v>
      </c>
      <c r="G212" s="111"/>
      <c r="H212" s="111"/>
      <c r="I212" s="93">
        <v>231199608.39473599</v>
      </c>
      <c r="J212" s="93"/>
      <c r="K212" s="13">
        <v>165374746.56468299</v>
      </c>
      <c r="L212" s="13">
        <v>100040855.318749</v>
      </c>
      <c r="M212" s="13">
        <v>43283052.867891103</v>
      </c>
    </row>
    <row r="213" spans="3:13" s="1" customFormat="1" ht="11.1" customHeight="1" x14ac:dyDescent="0.15">
      <c r="C213" s="53">
        <v>46113</v>
      </c>
      <c r="D213" s="54">
        <v>52263</v>
      </c>
      <c r="E213" s="13">
        <v>202</v>
      </c>
      <c r="F213" s="55">
        <v>6150</v>
      </c>
      <c r="G213" s="111"/>
      <c r="H213" s="111"/>
      <c r="I213" s="93">
        <v>226689466.658939</v>
      </c>
      <c r="J213" s="93"/>
      <c r="K213" s="13">
        <v>161873671.52481401</v>
      </c>
      <c r="L213" s="13">
        <v>97673896.789732099</v>
      </c>
      <c r="M213" s="13">
        <v>42079989.537689798</v>
      </c>
    </row>
    <row r="214" spans="3:13" s="1" customFormat="1" ht="11.1" customHeight="1" x14ac:dyDescent="0.15">
      <c r="C214" s="53">
        <v>46113</v>
      </c>
      <c r="D214" s="54">
        <v>52291</v>
      </c>
      <c r="E214" s="13">
        <v>203</v>
      </c>
      <c r="F214" s="55">
        <v>6178</v>
      </c>
      <c r="G214" s="111"/>
      <c r="H214" s="111"/>
      <c r="I214" s="93">
        <v>222242873.78955099</v>
      </c>
      <c r="J214" s="93"/>
      <c r="K214" s="13">
        <v>158455326.91932601</v>
      </c>
      <c r="L214" s="13">
        <v>95391627.255877107</v>
      </c>
      <c r="M214" s="13">
        <v>40939485.184876002</v>
      </c>
    </row>
    <row r="215" spans="3:13" s="1" customFormat="1" ht="11.1" customHeight="1" x14ac:dyDescent="0.15">
      <c r="C215" s="53">
        <v>46113</v>
      </c>
      <c r="D215" s="54">
        <v>52322</v>
      </c>
      <c r="E215" s="13">
        <v>204</v>
      </c>
      <c r="F215" s="55">
        <v>6209</v>
      </c>
      <c r="G215" s="111"/>
      <c r="H215" s="111"/>
      <c r="I215" s="93">
        <v>217854732.736541</v>
      </c>
      <c r="J215" s="93"/>
      <c r="K215" s="13">
        <v>155063212.70308501</v>
      </c>
      <c r="L215" s="13">
        <v>93112134.851891994</v>
      </c>
      <c r="M215" s="13">
        <v>39791931.790775299</v>
      </c>
    </row>
    <row r="216" spans="3:13" s="1" customFormat="1" ht="11.1" customHeight="1" x14ac:dyDescent="0.15">
      <c r="C216" s="53">
        <v>46113</v>
      </c>
      <c r="D216" s="54">
        <v>52352</v>
      </c>
      <c r="E216" s="13">
        <v>205</v>
      </c>
      <c r="F216" s="55">
        <v>6239</v>
      </c>
      <c r="G216" s="111"/>
      <c r="H216" s="111"/>
      <c r="I216" s="93">
        <v>213495045.83983099</v>
      </c>
      <c r="J216" s="93"/>
      <c r="K216" s="13">
        <v>151710675.003212</v>
      </c>
      <c r="L216" s="13">
        <v>90874788.769222796</v>
      </c>
      <c r="M216" s="13">
        <v>38676595.389858998</v>
      </c>
    </row>
    <row r="217" spans="3:13" s="1" customFormat="1" ht="11.1" customHeight="1" x14ac:dyDescent="0.15">
      <c r="C217" s="53">
        <v>46113</v>
      </c>
      <c r="D217" s="54">
        <v>52383</v>
      </c>
      <c r="E217" s="13">
        <v>206</v>
      </c>
      <c r="F217" s="55">
        <v>6270</v>
      </c>
      <c r="G217" s="111"/>
      <c r="H217" s="111"/>
      <c r="I217" s="93">
        <v>209170088.26942399</v>
      </c>
      <c r="J217" s="93"/>
      <c r="K217" s="13">
        <v>148385238.03796801</v>
      </c>
      <c r="L217" s="13">
        <v>88656802.576965496</v>
      </c>
      <c r="M217" s="13">
        <v>37572795.322178803</v>
      </c>
    </row>
    <row r="218" spans="3:13" s="1" customFormat="1" ht="11.1" customHeight="1" x14ac:dyDescent="0.15">
      <c r="C218" s="53">
        <v>46113</v>
      </c>
      <c r="D218" s="54">
        <v>52413</v>
      </c>
      <c r="E218" s="13">
        <v>207</v>
      </c>
      <c r="F218" s="55">
        <v>6300</v>
      </c>
      <c r="G218" s="111"/>
      <c r="H218" s="111"/>
      <c r="I218" s="93">
        <v>204889707.66528699</v>
      </c>
      <c r="J218" s="93"/>
      <c r="K218" s="13">
        <v>145110160.085601</v>
      </c>
      <c r="L218" s="13">
        <v>86486626.063230395</v>
      </c>
      <c r="M218" s="13">
        <v>36502825.385764502</v>
      </c>
    </row>
    <row r="219" spans="3:13" s="1" customFormat="1" ht="11.1" customHeight="1" x14ac:dyDescent="0.15">
      <c r="C219" s="53">
        <v>46113</v>
      </c>
      <c r="D219" s="54">
        <v>52444</v>
      </c>
      <c r="E219" s="13">
        <v>208</v>
      </c>
      <c r="F219" s="55">
        <v>6331</v>
      </c>
      <c r="G219" s="111"/>
      <c r="H219" s="111"/>
      <c r="I219" s="93">
        <v>200645119.383811</v>
      </c>
      <c r="J219" s="93"/>
      <c r="K219" s="13">
        <v>141862973.18780199</v>
      </c>
      <c r="L219" s="13">
        <v>84336249.642976403</v>
      </c>
      <c r="M219" s="13">
        <v>35444465.352684997</v>
      </c>
    </row>
    <row r="220" spans="3:13" s="1" customFormat="1" ht="11.1" customHeight="1" x14ac:dyDescent="0.15">
      <c r="C220" s="53">
        <v>46113</v>
      </c>
      <c r="D220" s="54">
        <v>52475</v>
      </c>
      <c r="E220" s="13">
        <v>209</v>
      </c>
      <c r="F220" s="55">
        <v>6362</v>
      </c>
      <c r="G220" s="111"/>
      <c r="H220" s="111"/>
      <c r="I220" s="93">
        <v>196429883.446226</v>
      </c>
      <c r="J220" s="93"/>
      <c r="K220" s="13">
        <v>138647101.70882601</v>
      </c>
      <c r="L220" s="13">
        <v>82214820.921836495</v>
      </c>
      <c r="M220" s="13">
        <v>34406530.4087836</v>
      </c>
    </row>
    <row r="221" spans="3:13" s="1" customFormat="1" ht="11.1" customHeight="1" x14ac:dyDescent="0.15">
      <c r="C221" s="53">
        <v>46113</v>
      </c>
      <c r="D221" s="54">
        <v>52505</v>
      </c>
      <c r="E221" s="13">
        <v>210</v>
      </c>
      <c r="F221" s="55">
        <v>6392</v>
      </c>
      <c r="G221" s="111"/>
      <c r="H221" s="111"/>
      <c r="I221" s="93">
        <v>192267162.14239401</v>
      </c>
      <c r="J221" s="93"/>
      <c r="K221" s="13">
        <v>135486153.469459</v>
      </c>
      <c r="L221" s="13">
        <v>80142705.606063604</v>
      </c>
      <c r="M221" s="13">
        <v>33401875.156724799</v>
      </c>
    </row>
    <row r="222" spans="3:13" s="1" customFormat="1" ht="11.1" customHeight="1" x14ac:dyDescent="0.15">
      <c r="C222" s="53">
        <v>46113</v>
      </c>
      <c r="D222" s="54">
        <v>52536</v>
      </c>
      <c r="E222" s="13">
        <v>211</v>
      </c>
      <c r="F222" s="55">
        <v>6423</v>
      </c>
      <c r="G222" s="111"/>
      <c r="H222" s="111"/>
      <c r="I222" s="93">
        <v>188150775.05238101</v>
      </c>
      <c r="J222" s="93"/>
      <c r="K222" s="13">
        <v>132360557.46232601</v>
      </c>
      <c r="L222" s="13">
        <v>78094737.144626603</v>
      </c>
      <c r="M222" s="13">
        <v>32410463.019219201</v>
      </c>
    </row>
    <row r="223" spans="3:13" s="1" customFormat="1" ht="11.1" customHeight="1" x14ac:dyDescent="0.15">
      <c r="C223" s="53">
        <v>46113</v>
      </c>
      <c r="D223" s="54">
        <v>52566</v>
      </c>
      <c r="E223" s="13">
        <v>212</v>
      </c>
      <c r="F223" s="55">
        <v>6453</v>
      </c>
      <c r="G223" s="111"/>
      <c r="H223" s="111"/>
      <c r="I223" s="93">
        <v>184072257.396119</v>
      </c>
      <c r="J223" s="93"/>
      <c r="K223" s="13">
        <v>129278848.370298</v>
      </c>
      <c r="L223" s="13">
        <v>76088745.162386596</v>
      </c>
      <c r="M223" s="13">
        <v>31448502.722190801</v>
      </c>
    </row>
    <row r="224" spans="3:13" s="1" customFormat="1" ht="11.1" customHeight="1" x14ac:dyDescent="0.15">
      <c r="C224" s="53">
        <v>46113</v>
      </c>
      <c r="D224" s="54">
        <v>52597</v>
      </c>
      <c r="E224" s="13">
        <v>213</v>
      </c>
      <c r="F224" s="55">
        <v>6484</v>
      </c>
      <c r="G224" s="111"/>
      <c r="H224" s="111"/>
      <c r="I224" s="93">
        <v>180033442.963642</v>
      </c>
      <c r="J224" s="93"/>
      <c r="K224" s="13">
        <v>126227825.971012</v>
      </c>
      <c r="L224" s="13">
        <v>74104083.849691004</v>
      </c>
      <c r="M224" s="13">
        <v>30498488.299199</v>
      </c>
    </row>
    <row r="225" spans="3:13" s="1" customFormat="1" ht="11.1" customHeight="1" x14ac:dyDescent="0.15">
      <c r="C225" s="53">
        <v>46113</v>
      </c>
      <c r="D225" s="54">
        <v>52628</v>
      </c>
      <c r="E225" s="13">
        <v>214</v>
      </c>
      <c r="F225" s="55">
        <v>6515</v>
      </c>
      <c r="G225" s="111"/>
      <c r="H225" s="111"/>
      <c r="I225" s="93">
        <v>176019884.67609099</v>
      </c>
      <c r="J225" s="93"/>
      <c r="K225" s="13">
        <v>123204459.143133</v>
      </c>
      <c r="L225" s="13">
        <v>72145219.566504493</v>
      </c>
      <c r="M225" s="13">
        <v>29566529.482586101</v>
      </c>
    </row>
    <row r="226" spans="3:13" s="1" customFormat="1" ht="11.1" customHeight="1" x14ac:dyDescent="0.15">
      <c r="C226" s="53">
        <v>46113</v>
      </c>
      <c r="D226" s="54">
        <v>52657</v>
      </c>
      <c r="E226" s="13">
        <v>215</v>
      </c>
      <c r="F226" s="55">
        <v>6544</v>
      </c>
      <c r="G226" s="111"/>
      <c r="H226" s="111"/>
      <c r="I226" s="93">
        <v>172035481.32857901</v>
      </c>
      <c r="J226" s="93"/>
      <c r="K226" s="13">
        <v>120224523.098822</v>
      </c>
      <c r="L226" s="13">
        <v>70232744.161104098</v>
      </c>
      <c r="M226" s="13">
        <v>28668698.3859144</v>
      </c>
    </row>
    <row r="227" spans="3:13" s="1" customFormat="1" ht="11.1" customHeight="1" x14ac:dyDescent="0.15">
      <c r="C227" s="53">
        <v>46113</v>
      </c>
      <c r="D227" s="54">
        <v>52688</v>
      </c>
      <c r="E227" s="13">
        <v>216</v>
      </c>
      <c r="F227" s="55">
        <v>6575</v>
      </c>
      <c r="G227" s="111"/>
      <c r="H227" s="111"/>
      <c r="I227" s="93">
        <v>168075635.85110399</v>
      </c>
      <c r="J227" s="93"/>
      <c r="K227" s="13">
        <v>117258025.835563</v>
      </c>
      <c r="L227" s="13">
        <v>68325567.199134499</v>
      </c>
      <c r="M227" s="13">
        <v>27772066.923893899</v>
      </c>
    </row>
    <row r="228" spans="3:13" s="1" customFormat="1" ht="11.1" customHeight="1" x14ac:dyDescent="0.15">
      <c r="C228" s="53">
        <v>46113</v>
      </c>
      <c r="D228" s="54">
        <v>52718</v>
      </c>
      <c r="E228" s="13">
        <v>217</v>
      </c>
      <c r="F228" s="55">
        <v>6605</v>
      </c>
      <c r="G228" s="111"/>
      <c r="H228" s="111"/>
      <c r="I228" s="93">
        <v>164156624.71366701</v>
      </c>
      <c r="J228" s="93"/>
      <c r="K228" s="13">
        <v>114335945.992972</v>
      </c>
      <c r="L228" s="13">
        <v>66458911.551630303</v>
      </c>
      <c r="M228" s="13">
        <v>26902600.667881101</v>
      </c>
    </row>
    <row r="229" spans="3:13" s="1" customFormat="1" ht="11.1" customHeight="1" x14ac:dyDescent="0.15">
      <c r="C229" s="53">
        <v>46113</v>
      </c>
      <c r="D229" s="54">
        <v>52749</v>
      </c>
      <c r="E229" s="13">
        <v>218</v>
      </c>
      <c r="F229" s="55">
        <v>6636</v>
      </c>
      <c r="G229" s="111"/>
      <c r="H229" s="111"/>
      <c r="I229" s="93">
        <v>160286605.53627199</v>
      </c>
      <c r="J229" s="93"/>
      <c r="K229" s="13">
        <v>111451106.957416</v>
      </c>
      <c r="L229" s="13">
        <v>64617315.887806103</v>
      </c>
      <c r="M229" s="13">
        <v>26046332.1555425</v>
      </c>
    </row>
    <row r="230" spans="3:13" s="1" customFormat="1" ht="11.1" customHeight="1" x14ac:dyDescent="0.15">
      <c r="C230" s="53">
        <v>46113</v>
      </c>
      <c r="D230" s="54">
        <v>52779</v>
      </c>
      <c r="E230" s="13">
        <v>219</v>
      </c>
      <c r="F230" s="55">
        <v>6666</v>
      </c>
      <c r="G230" s="111"/>
      <c r="H230" s="111"/>
      <c r="I230" s="93">
        <v>156453991.50891101</v>
      </c>
      <c r="J230" s="93"/>
      <c r="K230" s="13">
        <v>108607636.42841101</v>
      </c>
      <c r="L230" s="13">
        <v>62813740.716599502</v>
      </c>
      <c r="M230" s="13">
        <v>25215547.449736498</v>
      </c>
    </row>
    <row r="231" spans="3:13" s="1" customFormat="1" ht="11.1" customHeight="1" x14ac:dyDescent="0.15">
      <c r="C231" s="53">
        <v>46113</v>
      </c>
      <c r="D231" s="54">
        <v>52810</v>
      </c>
      <c r="E231" s="13">
        <v>220</v>
      </c>
      <c r="F231" s="55">
        <v>6697</v>
      </c>
      <c r="G231" s="111"/>
      <c r="H231" s="111"/>
      <c r="I231" s="93">
        <v>152663295.981594</v>
      </c>
      <c r="J231" s="93"/>
      <c r="K231" s="13">
        <v>105796458.12384801</v>
      </c>
      <c r="L231" s="13">
        <v>61032269.057231396</v>
      </c>
      <c r="M231" s="13">
        <v>24396632.262619499</v>
      </c>
    </row>
    <row r="232" spans="3:13" s="1" customFormat="1" ht="11.1" customHeight="1" x14ac:dyDescent="0.15">
      <c r="C232" s="53">
        <v>46113</v>
      </c>
      <c r="D232" s="54">
        <v>52841</v>
      </c>
      <c r="E232" s="13">
        <v>221</v>
      </c>
      <c r="F232" s="55">
        <v>6728</v>
      </c>
      <c r="G232" s="111"/>
      <c r="H232" s="111"/>
      <c r="I232" s="93">
        <v>148910180.954312</v>
      </c>
      <c r="J232" s="93"/>
      <c r="K232" s="13">
        <v>103020502.634463</v>
      </c>
      <c r="L232" s="13">
        <v>59279720.220215604</v>
      </c>
      <c r="M232" s="13">
        <v>23595714.2640315</v>
      </c>
    </row>
    <row r="233" spans="3:13" s="1" customFormat="1" ht="11.1" customHeight="1" x14ac:dyDescent="0.15">
      <c r="C233" s="53">
        <v>46113</v>
      </c>
      <c r="D233" s="54">
        <v>52871</v>
      </c>
      <c r="E233" s="13">
        <v>222</v>
      </c>
      <c r="F233" s="55">
        <v>6758</v>
      </c>
      <c r="G233" s="111"/>
      <c r="H233" s="111"/>
      <c r="I233" s="93">
        <v>145205667.567072</v>
      </c>
      <c r="J233" s="93"/>
      <c r="K233" s="13">
        <v>100292718.020346</v>
      </c>
      <c r="L233" s="13">
        <v>57568067.293742597</v>
      </c>
      <c r="M233" s="13">
        <v>22820476.893926401</v>
      </c>
    </row>
    <row r="234" spans="3:13" s="1" customFormat="1" ht="11.1" customHeight="1" x14ac:dyDescent="0.15">
      <c r="C234" s="53">
        <v>46113</v>
      </c>
      <c r="D234" s="54">
        <v>52902</v>
      </c>
      <c r="E234" s="13">
        <v>223</v>
      </c>
      <c r="F234" s="55">
        <v>6789</v>
      </c>
      <c r="G234" s="111"/>
      <c r="H234" s="111"/>
      <c r="I234" s="93">
        <v>141544541.53986901</v>
      </c>
      <c r="J234" s="93"/>
      <c r="K234" s="13">
        <v>97598184.388423398</v>
      </c>
      <c r="L234" s="13">
        <v>55878929.763125204</v>
      </c>
      <c r="M234" s="13">
        <v>22057067.168937299</v>
      </c>
    </row>
    <row r="235" spans="3:13" s="1" customFormat="1" ht="11.1" customHeight="1" x14ac:dyDescent="0.15">
      <c r="C235" s="53">
        <v>46113</v>
      </c>
      <c r="D235" s="54">
        <v>52932</v>
      </c>
      <c r="E235" s="13">
        <v>224</v>
      </c>
      <c r="F235" s="55">
        <v>6819</v>
      </c>
      <c r="G235" s="111"/>
      <c r="H235" s="111"/>
      <c r="I235" s="93">
        <v>137917405.10270599</v>
      </c>
      <c r="J235" s="93"/>
      <c r="K235" s="13">
        <v>94941098.041907802</v>
      </c>
      <c r="L235" s="13">
        <v>54223851.052538402</v>
      </c>
      <c r="M235" s="13">
        <v>21316020.445707601</v>
      </c>
    </row>
    <row r="236" spans="3:13" s="1" customFormat="1" ht="11.1" customHeight="1" x14ac:dyDescent="0.15">
      <c r="C236" s="53">
        <v>46113</v>
      </c>
      <c r="D236" s="54">
        <v>52963</v>
      </c>
      <c r="E236" s="13">
        <v>225</v>
      </c>
      <c r="F236" s="55">
        <v>6850</v>
      </c>
      <c r="G236" s="111"/>
      <c r="H236" s="111"/>
      <c r="I236" s="93">
        <v>134347280.49558201</v>
      </c>
      <c r="J236" s="93"/>
      <c r="K236" s="13">
        <v>92326597.6688416</v>
      </c>
      <c r="L236" s="13">
        <v>52596522.7134801</v>
      </c>
      <c r="M236" s="13">
        <v>20588723.536807299</v>
      </c>
    </row>
    <row r="237" spans="3:13" s="1" customFormat="1" ht="11.1" customHeight="1" x14ac:dyDescent="0.15">
      <c r="C237" s="53">
        <v>46113</v>
      </c>
      <c r="D237" s="54">
        <v>52994</v>
      </c>
      <c r="E237" s="13">
        <v>226</v>
      </c>
      <c r="F237" s="55">
        <v>6881</v>
      </c>
      <c r="G237" s="111"/>
      <c r="H237" s="111"/>
      <c r="I237" s="93">
        <v>130807215.2385</v>
      </c>
      <c r="J237" s="93"/>
      <c r="K237" s="13">
        <v>89741315.406801596</v>
      </c>
      <c r="L237" s="13">
        <v>50993723.534359798</v>
      </c>
      <c r="M237" s="13">
        <v>19876766.403577302</v>
      </c>
    </row>
    <row r="238" spans="3:13" s="1" customFormat="1" ht="11.1" customHeight="1" x14ac:dyDescent="0.15">
      <c r="C238" s="53">
        <v>46113</v>
      </c>
      <c r="D238" s="54">
        <v>53022</v>
      </c>
      <c r="E238" s="13">
        <v>227</v>
      </c>
      <c r="F238" s="55">
        <v>6909</v>
      </c>
      <c r="G238" s="111"/>
      <c r="H238" s="111"/>
      <c r="I238" s="93">
        <v>127283066.60514</v>
      </c>
      <c r="J238" s="93"/>
      <c r="K238" s="13">
        <v>87189760.384750098</v>
      </c>
      <c r="L238" s="13">
        <v>49430032.309436202</v>
      </c>
      <c r="M238" s="13">
        <v>19193532.583379399</v>
      </c>
    </row>
    <row r="239" spans="3:13" s="1" customFormat="1" ht="11.1" customHeight="1" x14ac:dyDescent="0.15">
      <c r="C239" s="53">
        <v>46113</v>
      </c>
      <c r="D239" s="54">
        <v>53053</v>
      </c>
      <c r="E239" s="13">
        <v>228</v>
      </c>
      <c r="F239" s="55">
        <v>6940</v>
      </c>
      <c r="G239" s="111"/>
      <c r="H239" s="111"/>
      <c r="I239" s="93">
        <v>123783221.861799</v>
      </c>
      <c r="J239" s="93"/>
      <c r="K239" s="13">
        <v>84648529.006439194</v>
      </c>
      <c r="L239" s="13">
        <v>47867298.587189503</v>
      </c>
      <c r="M239" s="13">
        <v>18508002.867169399</v>
      </c>
    </row>
    <row r="240" spans="3:13" s="1" customFormat="1" ht="11.1" customHeight="1" x14ac:dyDescent="0.15">
      <c r="C240" s="53">
        <v>46113</v>
      </c>
      <c r="D240" s="54">
        <v>53083</v>
      </c>
      <c r="E240" s="13">
        <v>229</v>
      </c>
      <c r="F240" s="55">
        <v>6970</v>
      </c>
      <c r="G240" s="111"/>
      <c r="H240" s="111"/>
      <c r="I240" s="93">
        <v>120297621.648477</v>
      </c>
      <c r="J240" s="93"/>
      <c r="K240" s="13">
        <v>82129888.760908306</v>
      </c>
      <c r="L240" s="13">
        <v>46328741.718286298</v>
      </c>
      <c r="M240" s="13">
        <v>17839686.903123301</v>
      </c>
    </row>
    <row r="241" spans="3:13" s="1" customFormat="1" ht="11.1" customHeight="1" x14ac:dyDescent="0.15">
      <c r="C241" s="53">
        <v>46113</v>
      </c>
      <c r="D241" s="54">
        <v>53114</v>
      </c>
      <c r="E241" s="13">
        <v>230</v>
      </c>
      <c r="F241" s="55">
        <v>7001</v>
      </c>
      <c r="G241" s="111"/>
      <c r="H241" s="111"/>
      <c r="I241" s="93">
        <v>116835801.735173</v>
      </c>
      <c r="J241" s="93"/>
      <c r="K241" s="13">
        <v>79631136.774743304</v>
      </c>
      <c r="L241" s="13">
        <v>44804979.072356097</v>
      </c>
      <c r="M241" s="13">
        <v>17179860.038195401</v>
      </c>
    </row>
    <row r="242" spans="3:13" s="1" customFormat="1" ht="11.1" customHeight="1" x14ac:dyDescent="0.15">
      <c r="C242" s="53">
        <v>46113</v>
      </c>
      <c r="D242" s="54">
        <v>53144</v>
      </c>
      <c r="E242" s="13">
        <v>231</v>
      </c>
      <c r="F242" s="55">
        <v>7031</v>
      </c>
      <c r="G242" s="111"/>
      <c r="H242" s="111"/>
      <c r="I242" s="93">
        <v>113385153.661889</v>
      </c>
      <c r="J242" s="93"/>
      <c r="K242" s="13">
        <v>77152450.718036696</v>
      </c>
      <c r="L242" s="13">
        <v>43303485.723072499</v>
      </c>
      <c r="M242" s="13">
        <v>16536069.2515577</v>
      </c>
    </row>
    <row r="243" spans="3:13" s="1" customFormat="1" ht="11.1" customHeight="1" x14ac:dyDescent="0.15">
      <c r="C243" s="53">
        <v>46113</v>
      </c>
      <c r="D243" s="54">
        <v>53175</v>
      </c>
      <c r="E243" s="13">
        <v>232</v>
      </c>
      <c r="F243" s="55">
        <v>7062</v>
      </c>
      <c r="G243" s="111"/>
      <c r="H243" s="111"/>
      <c r="I243" s="93">
        <v>109950432.688623</v>
      </c>
      <c r="J243" s="93"/>
      <c r="K243" s="13">
        <v>74688416.983045802</v>
      </c>
      <c r="L243" s="13">
        <v>41813880.924045399</v>
      </c>
      <c r="M243" s="13">
        <v>15899611.9055632</v>
      </c>
    </row>
    <row r="244" spans="3:13" s="1" customFormat="1" ht="11.1" customHeight="1" x14ac:dyDescent="0.15">
      <c r="C244" s="53">
        <v>46113</v>
      </c>
      <c r="D244" s="54">
        <v>53206</v>
      </c>
      <c r="E244" s="13">
        <v>233</v>
      </c>
      <c r="F244" s="55">
        <v>7093</v>
      </c>
      <c r="G244" s="111"/>
      <c r="H244" s="111"/>
      <c r="I244" s="93">
        <v>106561885.895376</v>
      </c>
      <c r="J244" s="93"/>
      <c r="K244" s="13">
        <v>72263832.212160707</v>
      </c>
      <c r="L244" s="13">
        <v>40353601.894121602</v>
      </c>
      <c r="M244" s="13">
        <v>15279353.203912901</v>
      </c>
    </row>
    <row r="245" spans="3:13" s="1" customFormat="1" ht="11.1" customHeight="1" x14ac:dyDescent="0.15">
      <c r="C245" s="53">
        <v>46113</v>
      </c>
      <c r="D245" s="54">
        <v>53236</v>
      </c>
      <c r="E245" s="13">
        <v>234</v>
      </c>
      <c r="F245" s="55">
        <v>7123</v>
      </c>
      <c r="G245" s="111"/>
      <c r="H245" s="111"/>
      <c r="I245" s="93">
        <v>103228726.202149</v>
      </c>
      <c r="J245" s="93"/>
      <c r="K245" s="13">
        <v>69888580.507782802</v>
      </c>
      <c r="L245" s="13">
        <v>38931156.334184803</v>
      </c>
      <c r="M245" s="13">
        <v>14680337.900963699</v>
      </c>
    </row>
    <row r="246" spans="3:13" s="1" customFormat="1" ht="11.1" customHeight="1" x14ac:dyDescent="0.15">
      <c r="C246" s="53">
        <v>46113</v>
      </c>
      <c r="D246" s="54">
        <v>53267</v>
      </c>
      <c r="E246" s="13">
        <v>235</v>
      </c>
      <c r="F246" s="55">
        <v>7154</v>
      </c>
      <c r="G246" s="111"/>
      <c r="H246" s="111"/>
      <c r="I246" s="93">
        <v>99970610.228940994</v>
      </c>
      <c r="J246" s="93"/>
      <c r="K246" s="13">
        <v>67567954.7866126</v>
      </c>
      <c r="L246" s="13">
        <v>37542738.635965802</v>
      </c>
      <c r="M246" s="13">
        <v>14096825.3180959</v>
      </c>
    </row>
    <row r="247" spans="3:13" s="1" customFormat="1" ht="11.1" customHeight="1" x14ac:dyDescent="0.15">
      <c r="C247" s="53">
        <v>46113</v>
      </c>
      <c r="D247" s="54">
        <v>53297</v>
      </c>
      <c r="E247" s="13">
        <v>236</v>
      </c>
      <c r="F247" s="55">
        <v>7184</v>
      </c>
      <c r="G247" s="111"/>
      <c r="H247" s="111"/>
      <c r="I247" s="93">
        <v>96771424.225751996</v>
      </c>
      <c r="J247" s="93"/>
      <c r="K247" s="13">
        <v>65298337.394808002</v>
      </c>
      <c r="L247" s="13">
        <v>36192373.687260002</v>
      </c>
      <c r="M247" s="13">
        <v>13534073.1362815</v>
      </c>
    </row>
    <row r="248" spans="3:13" s="1" customFormat="1" ht="11.1" customHeight="1" x14ac:dyDescent="0.15">
      <c r="C248" s="53">
        <v>46113</v>
      </c>
      <c r="D248" s="54">
        <v>53328</v>
      </c>
      <c r="E248" s="13">
        <v>237</v>
      </c>
      <c r="F248" s="55">
        <v>7215</v>
      </c>
      <c r="G248" s="111"/>
      <c r="H248" s="111"/>
      <c r="I248" s="93">
        <v>93661405.739731997</v>
      </c>
      <c r="J248" s="93"/>
      <c r="K248" s="13">
        <v>63092602.438539296</v>
      </c>
      <c r="L248" s="13">
        <v>34880883.624516703</v>
      </c>
      <c r="M248" s="13">
        <v>12988396.8430865</v>
      </c>
    </row>
    <row r="249" spans="3:13" s="1" customFormat="1" ht="11.1" customHeight="1" x14ac:dyDescent="0.15">
      <c r="C249" s="53">
        <v>46113</v>
      </c>
      <c r="D249" s="54">
        <v>53359</v>
      </c>
      <c r="E249" s="13">
        <v>238</v>
      </c>
      <c r="F249" s="55">
        <v>7246</v>
      </c>
      <c r="G249" s="111"/>
      <c r="H249" s="111"/>
      <c r="I249" s="93">
        <v>90599104.653724</v>
      </c>
      <c r="J249" s="93"/>
      <c r="K249" s="13">
        <v>60926250.904192798</v>
      </c>
      <c r="L249" s="13">
        <v>33597548.088976704</v>
      </c>
      <c r="M249" s="13">
        <v>12457539.561007701</v>
      </c>
    </row>
    <row r="250" spans="3:13" s="1" customFormat="1" ht="11.1" customHeight="1" x14ac:dyDescent="0.15">
      <c r="C250" s="53">
        <v>46113</v>
      </c>
      <c r="D250" s="54">
        <v>53387</v>
      </c>
      <c r="E250" s="13">
        <v>239</v>
      </c>
      <c r="F250" s="55">
        <v>7274</v>
      </c>
      <c r="G250" s="111"/>
      <c r="H250" s="111"/>
      <c r="I250" s="93">
        <v>87592866.297728002</v>
      </c>
      <c r="J250" s="93"/>
      <c r="K250" s="13">
        <v>58814364.649534203</v>
      </c>
      <c r="L250" s="13">
        <v>32358445.9215228</v>
      </c>
      <c r="M250" s="13">
        <v>11952186.401529299</v>
      </c>
    </row>
    <row r="251" spans="3:13" s="1" customFormat="1" ht="11.1" customHeight="1" x14ac:dyDescent="0.15">
      <c r="C251" s="53">
        <v>46113</v>
      </c>
      <c r="D251" s="54">
        <v>53418</v>
      </c>
      <c r="E251" s="13">
        <v>240</v>
      </c>
      <c r="F251" s="55">
        <v>7305</v>
      </c>
      <c r="G251" s="111"/>
      <c r="H251" s="111"/>
      <c r="I251" s="93">
        <v>84633375.841744006</v>
      </c>
      <c r="J251" s="93"/>
      <c r="K251" s="13">
        <v>56730827.082146697</v>
      </c>
      <c r="L251" s="13">
        <v>31132747.821237601</v>
      </c>
      <c r="M251" s="13">
        <v>11450745.845762599</v>
      </c>
    </row>
    <row r="252" spans="3:13" s="1" customFormat="1" ht="11.1" customHeight="1" x14ac:dyDescent="0.15">
      <c r="C252" s="53">
        <v>46113</v>
      </c>
      <c r="D252" s="54">
        <v>53448</v>
      </c>
      <c r="E252" s="13">
        <v>241</v>
      </c>
      <c r="F252" s="55">
        <v>7335</v>
      </c>
      <c r="G252" s="111"/>
      <c r="H252" s="111"/>
      <c r="I252" s="93">
        <v>81717526.864614993</v>
      </c>
      <c r="J252" s="93"/>
      <c r="K252" s="13">
        <v>54686386.278270803</v>
      </c>
      <c r="L252" s="13">
        <v>29936934.8145983</v>
      </c>
      <c r="M252" s="13">
        <v>10965785.2547177</v>
      </c>
    </row>
    <row r="253" spans="3:13" s="1" customFormat="1" ht="11.1" customHeight="1" x14ac:dyDescent="0.15">
      <c r="C253" s="53">
        <v>46113</v>
      </c>
      <c r="D253" s="54">
        <v>53479</v>
      </c>
      <c r="E253" s="13">
        <v>242</v>
      </c>
      <c r="F253" s="55">
        <v>7366</v>
      </c>
      <c r="G253" s="111"/>
      <c r="H253" s="111"/>
      <c r="I253" s="93">
        <v>78885287.257495001</v>
      </c>
      <c r="J253" s="93"/>
      <c r="K253" s="13">
        <v>52701478.8044324</v>
      </c>
      <c r="L253" s="13">
        <v>28776965.789266799</v>
      </c>
      <c r="M253" s="13">
        <v>10496246.5903091</v>
      </c>
    </row>
    <row r="254" spans="3:13" s="1" customFormat="1" ht="11.1" customHeight="1" x14ac:dyDescent="0.15">
      <c r="C254" s="53">
        <v>46113</v>
      </c>
      <c r="D254" s="54">
        <v>53509</v>
      </c>
      <c r="E254" s="13">
        <v>243</v>
      </c>
      <c r="F254" s="55">
        <v>7396</v>
      </c>
      <c r="G254" s="111"/>
      <c r="H254" s="111"/>
      <c r="I254" s="93">
        <v>76154365.420383006</v>
      </c>
      <c r="J254" s="93"/>
      <c r="K254" s="13">
        <v>50793501.726414502</v>
      </c>
      <c r="L254" s="13">
        <v>27666875.795384999</v>
      </c>
      <c r="M254" s="13">
        <v>10049980.717507301</v>
      </c>
    </row>
    <row r="255" spans="3:13" s="1" customFormat="1" ht="11.1" customHeight="1" x14ac:dyDescent="0.15">
      <c r="C255" s="53">
        <v>46113</v>
      </c>
      <c r="D255" s="54">
        <v>53540</v>
      </c>
      <c r="E255" s="13">
        <v>244</v>
      </c>
      <c r="F255" s="55">
        <v>7427</v>
      </c>
      <c r="G255" s="111"/>
      <c r="H255" s="111"/>
      <c r="I255" s="93">
        <v>73479911.733280003</v>
      </c>
      <c r="J255" s="93"/>
      <c r="K255" s="13">
        <v>48926568.325846002</v>
      </c>
      <c r="L255" s="13">
        <v>26582193.479824498</v>
      </c>
      <c r="M255" s="13">
        <v>9615072.0369781796</v>
      </c>
    </row>
    <row r="256" spans="3:13" s="1" customFormat="1" ht="11.1" customHeight="1" x14ac:dyDescent="0.15">
      <c r="C256" s="53">
        <v>46113</v>
      </c>
      <c r="D256" s="54">
        <v>53571</v>
      </c>
      <c r="E256" s="13">
        <v>245</v>
      </c>
      <c r="F256" s="55">
        <v>7458</v>
      </c>
      <c r="G256" s="111"/>
      <c r="H256" s="111"/>
      <c r="I256" s="93">
        <v>70854025.236185998</v>
      </c>
      <c r="J256" s="93"/>
      <c r="K256" s="13">
        <v>47098105.318344504</v>
      </c>
      <c r="L256" s="13">
        <v>25523697.472632699</v>
      </c>
      <c r="M256" s="13">
        <v>9193098.9694132097</v>
      </c>
    </row>
    <row r="257" spans="3:13" s="1" customFormat="1" ht="11.1" customHeight="1" x14ac:dyDescent="0.15">
      <c r="C257" s="53">
        <v>46113</v>
      </c>
      <c r="D257" s="54">
        <v>53601</v>
      </c>
      <c r="E257" s="13">
        <v>246</v>
      </c>
      <c r="F257" s="55">
        <v>7488</v>
      </c>
      <c r="G257" s="111"/>
      <c r="H257" s="111"/>
      <c r="I257" s="93">
        <v>68262231.939099997</v>
      </c>
      <c r="J257" s="93"/>
      <c r="K257" s="13">
        <v>45300808.522856399</v>
      </c>
      <c r="L257" s="13">
        <v>24489271.863070302</v>
      </c>
      <c r="M257" s="13">
        <v>8784363.5895013195</v>
      </c>
    </row>
    <row r="258" spans="3:13" s="1" customFormat="1" ht="11.1" customHeight="1" x14ac:dyDescent="0.15">
      <c r="C258" s="53">
        <v>46113</v>
      </c>
      <c r="D258" s="54">
        <v>53632</v>
      </c>
      <c r="E258" s="13">
        <v>247</v>
      </c>
      <c r="F258" s="55">
        <v>7519</v>
      </c>
      <c r="G258" s="111"/>
      <c r="H258" s="111"/>
      <c r="I258" s="93">
        <v>65711351.672022998</v>
      </c>
      <c r="J258" s="93"/>
      <c r="K258" s="13">
        <v>43534007.616891898</v>
      </c>
      <c r="L258" s="13">
        <v>23474300.563686501</v>
      </c>
      <c r="M258" s="13">
        <v>8384626.3038170096</v>
      </c>
    </row>
    <row r="259" spans="3:13" s="1" customFormat="1" ht="11.1" customHeight="1" x14ac:dyDescent="0.15">
      <c r="C259" s="53">
        <v>46113</v>
      </c>
      <c r="D259" s="54">
        <v>53662</v>
      </c>
      <c r="E259" s="13">
        <v>248</v>
      </c>
      <c r="F259" s="55">
        <v>7549</v>
      </c>
      <c r="G259" s="111"/>
      <c r="H259" s="111"/>
      <c r="I259" s="93">
        <v>63204060.434954002</v>
      </c>
      <c r="J259" s="93"/>
      <c r="K259" s="13">
        <v>41804187.628955103</v>
      </c>
      <c r="L259" s="13">
        <v>22486070.4846045</v>
      </c>
      <c r="M259" s="13">
        <v>7998723.8134178398</v>
      </c>
    </row>
    <row r="260" spans="3:13" s="1" customFormat="1" ht="11.1" customHeight="1" x14ac:dyDescent="0.15">
      <c r="C260" s="53">
        <v>46113</v>
      </c>
      <c r="D260" s="54">
        <v>53693</v>
      </c>
      <c r="E260" s="13">
        <v>249</v>
      </c>
      <c r="F260" s="55">
        <v>7580</v>
      </c>
      <c r="G260" s="111"/>
      <c r="H260" s="111"/>
      <c r="I260" s="93">
        <v>60744939.057894997</v>
      </c>
      <c r="J260" s="93"/>
      <c r="K260" s="13">
        <v>40109540.657363698</v>
      </c>
      <c r="L260" s="13">
        <v>21519667.690781299</v>
      </c>
      <c r="M260" s="13">
        <v>7622533.0118236104</v>
      </c>
    </row>
    <row r="261" spans="3:13" s="1" customFormat="1" ht="11.1" customHeight="1" x14ac:dyDescent="0.15">
      <c r="C261" s="53">
        <v>46113</v>
      </c>
      <c r="D261" s="54">
        <v>53724</v>
      </c>
      <c r="E261" s="13">
        <v>250</v>
      </c>
      <c r="F261" s="55">
        <v>7611</v>
      </c>
      <c r="G261" s="111"/>
      <c r="H261" s="111"/>
      <c r="I261" s="93">
        <v>58347973.550843999</v>
      </c>
      <c r="J261" s="93"/>
      <c r="K261" s="13">
        <v>38461493.483930297</v>
      </c>
      <c r="L261" s="13">
        <v>20582973.2333031</v>
      </c>
      <c r="M261" s="13">
        <v>7259863.9505486405</v>
      </c>
    </row>
    <row r="262" spans="3:13" s="1" customFormat="1" ht="11.1" customHeight="1" x14ac:dyDescent="0.15">
      <c r="C262" s="53">
        <v>46113</v>
      </c>
      <c r="D262" s="54">
        <v>53752</v>
      </c>
      <c r="E262" s="13">
        <v>251</v>
      </c>
      <c r="F262" s="55">
        <v>7639</v>
      </c>
      <c r="G262" s="111"/>
      <c r="H262" s="111"/>
      <c r="I262" s="93">
        <v>56000836.113802001</v>
      </c>
      <c r="J262" s="93"/>
      <c r="K262" s="13">
        <v>36857765.363342397</v>
      </c>
      <c r="L262" s="13">
        <v>19679410.3792697</v>
      </c>
      <c r="M262" s="13">
        <v>6914606.4401217801</v>
      </c>
    </row>
    <row r="263" spans="3:13" s="1" customFormat="1" ht="11.1" customHeight="1" x14ac:dyDescent="0.15">
      <c r="C263" s="53">
        <v>46113</v>
      </c>
      <c r="D263" s="54">
        <v>53783</v>
      </c>
      <c r="E263" s="13">
        <v>252</v>
      </c>
      <c r="F263" s="55">
        <v>7670</v>
      </c>
      <c r="G263" s="111"/>
      <c r="H263" s="111"/>
      <c r="I263" s="93">
        <v>53706721.566767998</v>
      </c>
      <c r="J263" s="93"/>
      <c r="K263" s="13">
        <v>35287907.896885902</v>
      </c>
      <c r="L263" s="13">
        <v>18793301.682385001</v>
      </c>
      <c r="M263" s="13">
        <v>6575292.6813692199</v>
      </c>
    </row>
    <row r="264" spans="3:13" s="1" customFormat="1" ht="11.1" customHeight="1" x14ac:dyDescent="0.15">
      <c r="C264" s="53">
        <v>46113</v>
      </c>
      <c r="D264" s="54">
        <v>53813</v>
      </c>
      <c r="E264" s="13">
        <v>253</v>
      </c>
      <c r="F264" s="55">
        <v>7700</v>
      </c>
      <c r="G264" s="111"/>
      <c r="H264" s="111"/>
      <c r="I264" s="93">
        <v>51476107.659744002</v>
      </c>
      <c r="J264" s="93"/>
      <c r="K264" s="13">
        <v>33766770.779069401</v>
      </c>
      <c r="L264" s="13">
        <v>17938927.354421299</v>
      </c>
      <c r="M264" s="13">
        <v>6250641.0280095804</v>
      </c>
    </row>
    <row r="265" spans="3:13" s="1" customFormat="1" ht="11.1" customHeight="1" x14ac:dyDescent="0.15">
      <c r="C265" s="53">
        <v>46113</v>
      </c>
      <c r="D265" s="54">
        <v>53844</v>
      </c>
      <c r="E265" s="13">
        <v>254</v>
      </c>
      <c r="F265" s="55">
        <v>7731</v>
      </c>
      <c r="G265" s="111"/>
      <c r="H265" s="111"/>
      <c r="I265" s="93">
        <v>49305749.332727998</v>
      </c>
      <c r="J265" s="93"/>
      <c r="K265" s="13">
        <v>32288225.055439699</v>
      </c>
      <c r="L265" s="13">
        <v>17109810.755816199</v>
      </c>
      <c r="M265" s="13">
        <v>5936492.3527911901</v>
      </c>
    </row>
    <row r="266" spans="3:13" s="1" customFormat="1" ht="11.1" customHeight="1" x14ac:dyDescent="0.15">
      <c r="C266" s="53">
        <v>46113</v>
      </c>
      <c r="D266" s="54">
        <v>53874</v>
      </c>
      <c r="E266" s="13">
        <v>255</v>
      </c>
      <c r="F266" s="55">
        <v>7761</v>
      </c>
      <c r="G266" s="111"/>
      <c r="H266" s="111"/>
      <c r="I266" s="93">
        <v>47199856.775721997</v>
      </c>
      <c r="J266" s="93"/>
      <c r="K266" s="13">
        <v>30858431.6301396</v>
      </c>
      <c r="L266" s="13">
        <v>16311903.7827719</v>
      </c>
      <c r="M266" s="13">
        <v>5636447.1755996998</v>
      </c>
    </row>
    <row r="267" spans="3:13" s="1" customFormat="1" ht="11.1" customHeight="1" x14ac:dyDescent="0.15">
      <c r="C267" s="53">
        <v>46113</v>
      </c>
      <c r="D267" s="54">
        <v>53905</v>
      </c>
      <c r="E267" s="13">
        <v>256</v>
      </c>
      <c r="F267" s="55">
        <v>7792</v>
      </c>
      <c r="G267" s="111"/>
      <c r="H267" s="111"/>
      <c r="I267" s="93">
        <v>45164870.658724003</v>
      </c>
      <c r="J267" s="93"/>
      <c r="K267" s="13">
        <v>29477912.033155501</v>
      </c>
      <c r="L267" s="13">
        <v>15542526.3756747</v>
      </c>
      <c r="M267" s="13">
        <v>5347847.6031165197</v>
      </c>
    </row>
    <row r="268" spans="3:13" s="1" customFormat="1" ht="11.1" customHeight="1" x14ac:dyDescent="0.15">
      <c r="C268" s="53">
        <v>46113</v>
      </c>
      <c r="D268" s="54">
        <v>53936</v>
      </c>
      <c r="E268" s="13">
        <v>257</v>
      </c>
      <c r="F268" s="55">
        <v>7823</v>
      </c>
      <c r="G268" s="111"/>
      <c r="H268" s="111"/>
      <c r="I268" s="93">
        <v>43192247.681735002</v>
      </c>
      <c r="J268" s="93"/>
      <c r="K268" s="13">
        <v>28142620.324485999</v>
      </c>
      <c r="L268" s="13">
        <v>14800743.0477795</v>
      </c>
      <c r="M268" s="13">
        <v>5071045.9787185704</v>
      </c>
    </row>
    <row r="269" spans="3:13" s="1" customFormat="1" ht="11.1" customHeight="1" x14ac:dyDescent="0.15">
      <c r="C269" s="53">
        <v>46113</v>
      </c>
      <c r="D269" s="54">
        <v>53966</v>
      </c>
      <c r="E269" s="13">
        <v>258</v>
      </c>
      <c r="F269" s="55">
        <v>7853</v>
      </c>
      <c r="G269" s="111"/>
      <c r="H269" s="111"/>
      <c r="I269" s="93">
        <v>41299195.804755002</v>
      </c>
      <c r="J269" s="93"/>
      <c r="K269" s="13">
        <v>26865002.298414402</v>
      </c>
      <c r="L269" s="13">
        <v>14094044.4474546</v>
      </c>
      <c r="M269" s="13">
        <v>4809121.5005859602</v>
      </c>
    </row>
    <row r="270" spans="3:13" s="1" customFormat="1" ht="11.1" customHeight="1" x14ac:dyDescent="0.15">
      <c r="C270" s="53">
        <v>46113</v>
      </c>
      <c r="D270" s="54">
        <v>53997</v>
      </c>
      <c r="E270" s="13">
        <v>259</v>
      </c>
      <c r="F270" s="55">
        <v>7884</v>
      </c>
      <c r="G270" s="111"/>
      <c r="H270" s="111"/>
      <c r="I270" s="93">
        <v>39466860.287784003</v>
      </c>
      <c r="J270" s="93"/>
      <c r="K270" s="13">
        <v>25629530.138944801</v>
      </c>
      <c r="L270" s="13">
        <v>13411689.5520376</v>
      </c>
      <c r="M270" s="13">
        <v>4556907.6187511496</v>
      </c>
    </row>
    <row r="271" spans="3:13" s="1" customFormat="1" ht="11.1" customHeight="1" x14ac:dyDescent="0.15">
      <c r="C271" s="53">
        <v>46113</v>
      </c>
      <c r="D271" s="54">
        <v>54027</v>
      </c>
      <c r="E271" s="13">
        <v>260</v>
      </c>
      <c r="F271" s="55">
        <v>7914</v>
      </c>
      <c r="G271" s="111"/>
      <c r="H271" s="111"/>
      <c r="I271" s="93">
        <v>37672554.250822</v>
      </c>
      <c r="J271" s="93"/>
      <c r="K271" s="13">
        <v>24424163.214549601</v>
      </c>
      <c r="L271" s="13">
        <v>12749475.196133301</v>
      </c>
      <c r="M271" s="13">
        <v>4314148.8375039697</v>
      </c>
    </row>
    <row r="272" spans="3:13" s="1" customFormat="1" ht="11.1" customHeight="1" x14ac:dyDescent="0.15">
      <c r="C272" s="53">
        <v>46113</v>
      </c>
      <c r="D272" s="54">
        <v>54058</v>
      </c>
      <c r="E272" s="13">
        <v>261</v>
      </c>
      <c r="F272" s="55">
        <v>7945</v>
      </c>
      <c r="G272" s="111"/>
      <c r="H272" s="111"/>
      <c r="I272" s="93">
        <v>35930223.563869998</v>
      </c>
      <c r="J272" s="93"/>
      <c r="K272" s="13">
        <v>23255052.539083399</v>
      </c>
      <c r="L272" s="13">
        <v>12108323.9809874</v>
      </c>
      <c r="M272" s="13">
        <v>4079843.1614223002</v>
      </c>
    </row>
    <row r="273" spans="3:13" s="1" customFormat="1" ht="11.1" customHeight="1" x14ac:dyDescent="0.15">
      <c r="C273" s="53">
        <v>46113</v>
      </c>
      <c r="D273" s="54">
        <v>54089</v>
      </c>
      <c r="E273" s="13">
        <v>262</v>
      </c>
      <c r="F273" s="55">
        <v>7976</v>
      </c>
      <c r="G273" s="111"/>
      <c r="H273" s="111"/>
      <c r="I273" s="93">
        <v>34209642.856926002</v>
      </c>
      <c r="J273" s="93"/>
      <c r="K273" s="13">
        <v>22103890.723477099</v>
      </c>
      <c r="L273" s="13">
        <v>11479673.217184201</v>
      </c>
      <c r="M273" s="13">
        <v>3851639.0433096699</v>
      </c>
    </row>
    <row r="274" spans="3:13" s="1" customFormat="1" ht="11.1" customHeight="1" x14ac:dyDescent="0.15">
      <c r="C274" s="53">
        <v>46113</v>
      </c>
      <c r="D274" s="54">
        <v>54118</v>
      </c>
      <c r="E274" s="13">
        <v>263</v>
      </c>
      <c r="F274" s="55">
        <v>8005</v>
      </c>
      <c r="G274" s="111"/>
      <c r="H274" s="111"/>
      <c r="I274" s="93">
        <v>32523363.079991002</v>
      </c>
      <c r="J274" s="93"/>
      <c r="K274" s="13">
        <v>20980989.856213201</v>
      </c>
      <c r="L274" s="13">
        <v>10870567.4769668</v>
      </c>
      <c r="M274" s="13">
        <v>3632819.4861388798</v>
      </c>
    </row>
    <row r="275" spans="3:13" s="1" customFormat="1" ht="11.1" customHeight="1" x14ac:dyDescent="0.15">
      <c r="C275" s="53">
        <v>46113</v>
      </c>
      <c r="D275" s="54">
        <v>54149</v>
      </c>
      <c r="E275" s="13">
        <v>264</v>
      </c>
      <c r="F275" s="55">
        <v>8036</v>
      </c>
      <c r="G275" s="111"/>
      <c r="H275" s="111"/>
      <c r="I275" s="93">
        <v>30859637.493066002</v>
      </c>
      <c r="J275" s="93"/>
      <c r="K275" s="13">
        <v>19873946.9164951</v>
      </c>
      <c r="L275" s="13">
        <v>10270804.4536993</v>
      </c>
      <c r="M275" s="13">
        <v>3417847.51104277</v>
      </c>
    </row>
    <row r="276" spans="3:13" s="1" customFormat="1" ht="11.1" customHeight="1" x14ac:dyDescent="0.15">
      <c r="C276" s="53">
        <v>46113</v>
      </c>
      <c r="D276" s="54">
        <v>54179</v>
      </c>
      <c r="E276" s="13">
        <v>265</v>
      </c>
      <c r="F276" s="55">
        <v>8066</v>
      </c>
      <c r="G276" s="111"/>
      <c r="H276" s="111"/>
      <c r="I276" s="93">
        <v>29234094.566149998</v>
      </c>
      <c r="J276" s="93"/>
      <c r="K276" s="13">
        <v>18796176.445118599</v>
      </c>
      <c r="L276" s="13">
        <v>9689907.1541246306</v>
      </c>
      <c r="M276" s="13">
        <v>3211322.4916710001</v>
      </c>
    </row>
    <row r="277" spans="3:13" s="1" customFormat="1" ht="11.1" customHeight="1" x14ac:dyDescent="0.15">
      <c r="C277" s="53">
        <v>46113</v>
      </c>
      <c r="D277" s="54">
        <v>54210</v>
      </c>
      <c r="E277" s="13">
        <v>266</v>
      </c>
      <c r="F277" s="55">
        <v>8097</v>
      </c>
      <c r="G277" s="111"/>
      <c r="H277" s="111"/>
      <c r="I277" s="93">
        <v>27632102.139242999</v>
      </c>
      <c r="J277" s="93"/>
      <c r="K277" s="13">
        <v>17736036.3560265</v>
      </c>
      <c r="L277" s="13">
        <v>9120124.4750772696</v>
      </c>
      <c r="M277" s="13">
        <v>3009689.4826024799</v>
      </c>
    </row>
    <row r="278" spans="3:13" s="1" customFormat="1" ht="11.1" customHeight="1" x14ac:dyDescent="0.15">
      <c r="C278" s="53">
        <v>46113</v>
      </c>
      <c r="D278" s="54">
        <v>54240</v>
      </c>
      <c r="E278" s="13">
        <v>267</v>
      </c>
      <c r="F278" s="55">
        <v>8127</v>
      </c>
      <c r="G278" s="111"/>
      <c r="H278" s="111"/>
      <c r="I278" s="93">
        <v>26093728.282345001</v>
      </c>
      <c r="J278" s="93"/>
      <c r="K278" s="13">
        <v>16721119.1237466</v>
      </c>
      <c r="L278" s="13">
        <v>8577076.8950057197</v>
      </c>
      <c r="M278" s="13">
        <v>2818878.20601334</v>
      </c>
    </row>
    <row r="279" spans="3:13" s="1" customFormat="1" ht="11.1" customHeight="1" x14ac:dyDescent="0.15">
      <c r="C279" s="53">
        <v>46113</v>
      </c>
      <c r="D279" s="54">
        <v>54271</v>
      </c>
      <c r="E279" s="13">
        <v>268</v>
      </c>
      <c r="F279" s="55">
        <v>8158</v>
      </c>
      <c r="G279" s="111"/>
      <c r="H279" s="111"/>
      <c r="I279" s="93">
        <v>24653128.405455999</v>
      </c>
      <c r="J279" s="93"/>
      <c r="K279" s="13">
        <v>15771173.952953</v>
      </c>
      <c r="L279" s="13">
        <v>8069229.6859596903</v>
      </c>
      <c r="M279" s="13">
        <v>2640740.37441268</v>
      </c>
    </row>
    <row r="280" spans="3:13" s="1" customFormat="1" ht="11.1" customHeight="1" x14ac:dyDescent="0.15">
      <c r="C280" s="53">
        <v>46113</v>
      </c>
      <c r="D280" s="54">
        <v>54302</v>
      </c>
      <c r="E280" s="13">
        <v>269</v>
      </c>
      <c r="F280" s="55">
        <v>8189</v>
      </c>
      <c r="G280" s="111"/>
      <c r="H280" s="111"/>
      <c r="I280" s="93">
        <v>23262854.288577002</v>
      </c>
      <c r="J280" s="93"/>
      <c r="K280" s="13">
        <v>14856542.9789268</v>
      </c>
      <c r="L280" s="13">
        <v>7581932.4737650696</v>
      </c>
      <c r="M280" s="13">
        <v>2470757.7121148701</v>
      </c>
    </row>
    <row r="281" spans="3:13" s="1" customFormat="1" ht="11.1" customHeight="1" x14ac:dyDescent="0.15">
      <c r="C281" s="53">
        <v>46113</v>
      </c>
      <c r="D281" s="54">
        <v>54332</v>
      </c>
      <c r="E281" s="13">
        <v>270</v>
      </c>
      <c r="F281" s="55">
        <v>8219</v>
      </c>
      <c r="G281" s="111"/>
      <c r="H281" s="111"/>
      <c r="I281" s="93">
        <v>21942673.021706998</v>
      </c>
      <c r="J281" s="93"/>
      <c r="K281" s="13">
        <v>13990423.309233399</v>
      </c>
      <c r="L281" s="13">
        <v>7122341.1347153801</v>
      </c>
      <c r="M281" s="13">
        <v>2311474.4743643701</v>
      </c>
    </row>
    <row r="282" spans="3:13" s="1" customFormat="1" ht="11.1" customHeight="1" x14ac:dyDescent="0.15">
      <c r="C282" s="53">
        <v>46113</v>
      </c>
      <c r="D282" s="54">
        <v>54363</v>
      </c>
      <c r="E282" s="13">
        <v>271</v>
      </c>
      <c r="F282" s="55">
        <v>8250</v>
      </c>
      <c r="G282" s="111"/>
      <c r="H282" s="111"/>
      <c r="I282" s="93">
        <v>20695856.534846</v>
      </c>
      <c r="J282" s="93"/>
      <c r="K282" s="13">
        <v>13173085.4159314</v>
      </c>
      <c r="L282" s="13">
        <v>6689189.7645244999</v>
      </c>
      <c r="M282" s="13">
        <v>2161705.1988106398</v>
      </c>
    </row>
    <row r="283" spans="3:13" s="1" customFormat="1" ht="11.1" customHeight="1" x14ac:dyDescent="0.15">
      <c r="C283" s="53">
        <v>46113</v>
      </c>
      <c r="D283" s="54">
        <v>54393</v>
      </c>
      <c r="E283" s="13">
        <v>272</v>
      </c>
      <c r="F283" s="55">
        <v>8280</v>
      </c>
      <c r="G283" s="111"/>
      <c r="H283" s="111"/>
      <c r="I283" s="93">
        <v>19505650.457993999</v>
      </c>
      <c r="J283" s="93"/>
      <c r="K283" s="13">
        <v>12395130.4121144</v>
      </c>
      <c r="L283" s="13">
        <v>6278658.7065574704</v>
      </c>
      <c r="M283" s="13">
        <v>2020718.93202795</v>
      </c>
    </row>
    <row r="284" spans="3:13" s="1" customFormat="1" ht="11.1" customHeight="1" x14ac:dyDescent="0.15">
      <c r="C284" s="53">
        <v>46113</v>
      </c>
      <c r="D284" s="54">
        <v>54424</v>
      </c>
      <c r="E284" s="13">
        <v>273</v>
      </c>
      <c r="F284" s="55">
        <v>8311</v>
      </c>
      <c r="G284" s="111"/>
      <c r="H284" s="111"/>
      <c r="I284" s="93">
        <v>18384095.941151999</v>
      </c>
      <c r="J284" s="93"/>
      <c r="K284" s="13">
        <v>11662609.1124682</v>
      </c>
      <c r="L284" s="13">
        <v>5892581.3761272104</v>
      </c>
      <c r="M284" s="13">
        <v>1888431.52709042</v>
      </c>
    </row>
    <row r="285" spans="3:13" s="1" customFormat="1" ht="11.1" customHeight="1" x14ac:dyDescent="0.15">
      <c r="C285" s="53">
        <v>46113</v>
      </c>
      <c r="D285" s="54">
        <v>54455</v>
      </c>
      <c r="E285" s="13">
        <v>274</v>
      </c>
      <c r="F285" s="55">
        <v>8342</v>
      </c>
      <c r="G285" s="111"/>
      <c r="H285" s="111"/>
      <c r="I285" s="93">
        <v>17304622.37432</v>
      </c>
      <c r="J285" s="93"/>
      <c r="K285" s="13">
        <v>10959187.2556381</v>
      </c>
      <c r="L285" s="13">
        <v>5523092.4059826797</v>
      </c>
      <c r="M285" s="13">
        <v>1762522.1454807899</v>
      </c>
    </row>
    <row r="286" spans="3:13" s="1" customFormat="1" ht="11.1" customHeight="1" x14ac:dyDescent="0.15">
      <c r="C286" s="53">
        <v>46113</v>
      </c>
      <c r="D286" s="54">
        <v>54483</v>
      </c>
      <c r="E286" s="13">
        <v>275</v>
      </c>
      <c r="F286" s="55">
        <v>8370</v>
      </c>
      <c r="G286" s="111"/>
      <c r="H286" s="111"/>
      <c r="I286" s="93">
        <v>16277527.207497001</v>
      </c>
      <c r="J286" s="93"/>
      <c r="K286" s="13">
        <v>10292924.1905185</v>
      </c>
      <c r="L286" s="13">
        <v>5175399.1724244701</v>
      </c>
      <c r="M286" s="13">
        <v>1645247.1089626199</v>
      </c>
    </row>
    <row r="287" spans="3:13" s="1" customFormat="1" ht="11.1" customHeight="1" x14ac:dyDescent="0.15">
      <c r="C287" s="53">
        <v>46113</v>
      </c>
      <c r="D287" s="54">
        <v>54514</v>
      </c>
      <c r="E287" s="13">
        <v>276</v>
      </c>
      <c r="F287" s="55">
        <v>8401</v>
      </c>
      <c r="G287" s="111"/>
      <c r="H287" s="111"/>
      <c r="I287" s="93">
        <v>15310763.290682999</v>
      </c>
      <c r="J287" s="93"/>
      <c r="K287" s="13">
        <v>9665180.4207412601</v>
      </c>
      <c r="L287" s="13">
        <v>4847403.1000019498</v>
      </c>
      <c r="M287" s="13">
        <v>1534451.0549599901</v>
      </c>
    </row>
    <row r="288" spans="3:13" s="1" customFormat="1" ht="11.1" customHeight="1" x14ac:dyDescent="0.15">
      <c r="C288" s="53">
        <v>46113</v>
      </c>
      <c r="D288" s="54">
        <v>54544</v>
      </c>
      <c r="E288" s="13">
        <v>277</v>
      </c>
      <c r="F288" s="55">
        <v>8431</v>
      </c>
      <c r="G288" s="111"/>
      <c r="H288" s="111"/>
      <c r="I288" s="93">
        <v>14410904.673878999</v>
      </c>
      <c r="J288" s="93"/>
      <c r="K288" s="13">
        <v>9082197.2331294492</v>
      </c>
      <c r="L288" s="13">
        <v>4543806.9042220097</v>
      </c>
      <c r="M288" s="13">
        <v>1432451.2621778301</v>
      </c>
    </row>
    <row r="289" spans="3:13" s="1" customFormat="1" ht="11.1" customHeight="1" x14ac:dyDescent="0.15">
      <c r="C289" s="53">
        <v>46113</v>
      </c>
      <c r="D289" s="54">
        <v>54575</v>
      </c>
      <c r="E289" s="13">
        <v>278</v>
      </c>
      <c r="F289" s="55">
        <v>8462</v>
      </c>
      <c r="G289" s="111"/>
      <c r="H289" s="111"/>
      <c r="I289" s="93">
        <v>13567193.547084</v>
      </c>
      <c r="J289" s="93"/>
      <c r="K289" s="13">
        <v>8535962.2010230199</v>
      </c>
      <c r="L289" s="13">
        <v>4259665.6745097702</v>
      </c>
      <c r="M289" s="13">
        <v>1337186.9241857501</v>
      </c>
    </row>
    <row r="290" spans="3:13" s="1" customFormat="1" ht="11.1" customHeight="1" x14ac:dyDescent="0.15">
      <c r="C290" s="53">
        <v>46113</v>
      </c>
      <c r="D290" s="54">
        <v>54605</v>
      </c>
      <c r="E290" s="13">
        <v>279</v>
      </c>
      <c r="F290" s="55">
        <v>8492</v>
      </c>
      <c r="G290" s="111"/>
      <c r="H290" s="111"/>
      <c r="I290" s="93">
        <v>12766583.950299</v>
      </c>
      <c r="J290" s="93"/>
      <c r="K290" s="13">
        <v>8019064.9021994499</v>
      </c>
      <c r="L290" s="13">
        <v>3991871.2611871599</v>
      </c>
      <c r="M290" s="13">
        <v>1247984.57370831</v>
      </c>
    </row>
    <row r="291" spans="3:13" s="1" customFormat="1" ht="11.1" customHeight="1" x14ac:dyDescent="0.15">
      <c r="C291" s="53">
        <v>46113</v>
      </c>
      <c r="D291" s="54">
        <v>54636</v>
      </c>
      <c r="E291" s="13">
        <v>280</v>
      </c>
      <c r="F291" s="55">
        <v>8523</v>
      </c>
      <c r="G291" s="111"/>
      <c r="H291" s="111"/>
      <c r="I291" s="93">
        <v>11978257.163523</v>
      </c>
      <c r="J291" s="93"/>
      <c r="K291" s="13">
        <v>7511132.7020271104</v>
      </c>
      <c r="L291" s="13">
        <v>3729514.7239549002</v>
      </c>
      <c r="M291" s="13">
        <v>1161025.17272289</v>
      </c>
    </row>
    <row r="292" spans="3:13" s="1" customFormat="1" ht="11.1" customHeight="1" x14ac:dyDescent="0.15">
      <c r="C292" s="53">
        <v>46113</v>
      </c>
      <c r="D292" s="54">
        <v>54667</v>
      </c>
      <c r="E292" s="13">
        <v>281</v>
      </c>
      <c r="F292" s="55">
        <v>8554</v>
      </c>
      <c r="G292" s="111"/>
      <c r="H292" s="111"/>
      <c r="I292" s="93">
        <v>11207387.836757001</v>
      </c>
      <c r="J292" s="93"/>
      <c r="K292" s="13">
        <v>7015828.7910793098</v>
      </c>
      <c r="L292" s="13">
        <v>3474721.2189049898</v>
      </c>
      <c r="M292" s="13">
        <v>1077124.4788728</v>
      </c>
    </row>
    <row r="293" spans="3:13" s="1" customFormat="1" ht="11.1" customHeight="1" x14ac:dyDescent="0.15">
      <c r="C293" s="53">
        <v>46113</v>
      </c>
      <c r="D293" s="54">
        <v>54697</v>
      </c>
      <c r="E293" s="13">
        <v>282</v>
      </c>
      <c r="F293" s="55">
        <v>8584</v>
      </c>
      <c r="G293" s="111"/>
      <c r="H293" s="111"/>
      <c r="I293" s="93">
        <v>10462734.050000001</v>
      </c>
      <c r="J293" s="93"/>
      <c r="K293" s="13">
        <v>6538924.5725225303</v>
      </c>
      <c r="L293" s="13">
        <v>3230554.55236032</v>
      </c>
      <c r="M293" s="13">
        <v>997330.48015791504</v>
      </c>
    </row>
    <row r="294" spans="3:13" s="1" customFormat="1" ht="11.1" customHeight="1" x14ac:dyDescent="0.15">
      <c r="C294" s="53">
        <v>46113</v>
      </c>
      <c r="D294" s="54">
        <v>54728</v>
      </c>
      <c r="E294" s="13">
        <v>283</v>
      </c>
      <c r="F294" s="55">
        <v>8615</v>
      </c>
      <c r="G294" s="111"/>
      <c r="H294" s="111"/>
      <c r="I294" s="93">
        <v>9801593.3699999992</v>
      </c>
      <c r="J294" s="93"/>
      <c r="K294" s="13">
        <v>6115339.91595734</v>
      </c>
      <c r="L294" s="13">
        <v>3013598.8826468899</v>
      </c>
      <c r="M294" s="13">
        <v>926411.80110862304</v>
      </c>
    </row>
    <row r="295" spans="3:13" s="1" customFormat="1" ht="11.1" customHeight="1" x14ac:dyDescent="0.15">
      <c r="C295" s="53">
        <v>46113</v>
      </c>
      <c r="D295" s="54">
        <v>54758</v>
      </c>
      <c r="E295" s="13">
        <v>284</v>
      </c>
      <c r="F295" s="55">
        <v>8645</v>
      </c>
      <c r="G295" s="111"/>
      <c r="H295" s="111"/>
      <c r="I295" s="93">
        <v>9205264.6099999994</v>
      </c>
      <c r="J295" s="93"/>
      <c r="K295" s="13">
        <v>5733855.6844395204</v>
      </c>
      <c r="L295" s="13">
        <v>2818651.4143253402</v>
      </c>
      <c r="M295" s="13">
        <v>862931.028998425</v>
      </c>
    </row>
    <row r="296" spans="3:13" s="1" customFormat="1" ht="11.1" customHeight="1" x14ac:dyDescent="0.15">
      <c r="C296" s="53">
        <v>46113</v>
      </c>
      <c r="D296" s="54">
        <v>54789</v>
      </c>
      <c r="E296" s="13">
        <v>285</v>
      </c>
      <c r="F296" s="55">
        <v>8676</v>
      </c>
      <c r="G296" s="111"/>
      <c r="H296" s="111"/>
      <c r="I296" s="93">
        <v>8664363.5600000005</v>
      </c>
      <c r="J296" s="93"/>
      <c r="K296" s="13">
        <v>5387780.9100308903</v>
      </c>
      <c r="L296" s="13">
        <v>2641792.0662444201</v>
      </c>
      <c r="M296" s="13">
        <v>805359.835924046</v>
      </c>
    </row>
    <row r="297" spans="3:13" s="1" customFormat="1" ht="11.1" customHeight="1" x14ac:dyDescent="0.15">
      <c r="C297" s="53">
        <v>46113</v>
      </c>
      <c r="D297" s="54">
        <v>54820</v>
      </c>
      <c r="E297" s="13">
        <v>286</v>
      </c>
      <c r="F297" s="55">
        <v>8707</v>
      </c>
      <c r="G297" s="111"/>
      <c r="H297" s="111"/>
      <c r="I297" s="93">
        <v>8179345.3399999999</v>
      </c>
      <c r="J297" s="93"/>
      <c r="K297" s="13">
        <v>5077554.3872924503</v>
      </c>
      <c r="L297" s="13">
        <v>2483346.8466113699</v>
      </c>
      <c r="M297" s="13">
        <v>753850.68949223706</v>
      </c>
    </row>
    <row r="298" spans="3:13" s="1" customFormat="1" ht="11.1" customHeight="1" x14ac:dyDescent="0.15">
      <c r="C298" s="53">
        <v>46113</v>
      </c>
      <c r="D298" s="54">
        <v>54848</v>
      </c>
      <c r="E298" s="13">
        <v>287</v>
      </c>
      <c r="F298" s="55">
        <v>8735</v>
      </c>
      <c r="G298" s="111"/>
      <c r="H298" s="111"/>
      <c r="I298" s="93">
        <v>7718775.2999999998</v>
      </c>
      <c r="J298" s="93"/>
      <c r="K298" s="13">
        <v>4784301.72064343</v>
      </c>
      <c r="L298" s="13">
        <v>2334546.2056209901</v>
      </c>
      <c r="M298" s="13">
        <v>705968.68993064296</v>
      </c>
    </row>
    <row r="299" spans="3:13" s="1" customFormat="1" ht="11.1" customHeight="1" x14ac:dyDescent="0.15">
      <c r="C299" s="53">
        <v>46113</v>
      </c>
      <c r="D299" s="54">
        <v>54879</v>
      </c>
      <c r="E299" s="13">
        <v>288</v>
      </c>
      <c r="F299" s="55">
        <v>8766</v>
      </c>
      <c r="G299" s="111"/>
      <c r="H299" s="111"/>
      <c r="I299" s="93">
        <v>7276231.1600000001</v>
      </c>
      <c r="J299" s="93"/>
      <c r="K299" s="13">
        <v>4502351.8257173998</v>
      </c>
      <c r="L299" s="13">
        <v>2191378.6960702301</v>
      </c>
      <c r="M299" s="13">
        <v>659867.92889619304</v>
      </c>
    </row>
    <row r="300" spans="3:13" s="1" customFormat="1" ht="11.1" customHeight="1" x14ac:dyDescent="0.15">
      <c r="C300" s="53">
        <v>46113</v>
      </c>
      <c r="D300" s="54">
        <v>54909</v>
      </c>
      <c r="E300" s="13">
        <v>289</v>
      </c>
      <c r="F300" s="55">
        <v>8796</v>
      </c>
      <c r="G300" s="111"/>
      <c r="H300" s="111"/>
      <c r="I300" s="93">
        <v>6882496.9699999997</v>
      </c>
      <c r="J300" s="93"/>
      <c r="K300" s="13">
        <v>4251728.5596892498</v>
      </c>
      <c r="L300" s="13">
        <v>2064302.3359083901</v>
      </c>
      <c r="M300" s="13">
        <v>619054.62610903801</v>
      </c>
    </row>
    <row r="301" spans="3:13" s="1" customFormat="1" ht="11.1" customHeight="1" x14ac:dyDescent="0.15">
      <c r="C301" s="53">
        <v>46113</v>
      </c>
      <c r="D301" s="54">
        <v>54940</v>
      </c>
      <c r="E301" s="13">
        <v>290</v>
      </c>
      <c r="F301" s="55">
        <v>8827</v>
      </c>
      <c r="G301" s="111"/>
      <c r="H301" s="111"/>
      <c r="I301" s="93">
        <v>6511942.6299999999</v>
      </c>
      <c r="J301" s="93"/>
      <c r="K301" s="13">
        <v>4015992.0676298402</v>
      </c>
      <c r="L301" s="13">
        <v>1944888.5200195799</v>
      </c>
      <c r="M301" s="13">
        <v>580773.78079626802</v>
      </c>
    </row>
    <row r="302" spans="3:13" s="1" customFormat="1" ht="11.1" customHeight="1" x14ac:dyDescent="0.15">
      <c r="C302" s="53">
        <v>46113</v>
      </c>
      <c r="D302" s="54">
        <v>54970</v>
      </c>
      <c r="E302" s="13">
        <v>291</v>
      </c>
      <c r="F302" s="55">
        <v>8857</v>
      </c>
      <c r="G302" s="111"/>
      <c r="H302" s="111"/>
      <c r="I302" s="93">
        <v>6168805.4100000001</v>
      </c>
      <c r="J302" s="93"/>
      <c r="K302" s="13">
        <v>3798130.7564330301</v>
      </c>
      <c r="L302" s="13">
        <v>1834854.1383338601</v>
      </c>
      <c r="M302" s="13">
        <v>545669.79953837302</v>
      </c>
    </row>
    <row r="303" spans="3:13" s="1" customFormat="1" ht="11.1" customHeight="1" x14ac:dyDescent="0.15">
      <c r="C303" s="53">
        <v>46113</v>
      </c>
      <c r="D303" s="54">
        <v>55001</v>
      </c>
      <c r="E303" s="13">
        <v>292</v>
      </c>
      <c r="F303" s="55">
        <v>8888</v>
      </c>
      <c r="G303" s="111"/>
      <c r="H303" s="111"/>
      <c r="I303" s="93">
        <v>5834549.4299999997</v>
      </c>
      <c r="J303" s="93"/>
      <c r="K303" s="13">
        <v>3586236.6410484002</v>
      </c>
      <c r="L303" s="13">
        <v>1728083.28785203</v>
      </c>
      <c r="M303" s="13">
        <v>511740.35039122897</v>
      </c>
    </row>
    <row r="304" spans="3:13" s="1" customFormat="1" ht="11.1" customHeight="1" x14ac:dyDescent="0.15">
      <c r="C304" s="53">
        <v>46113</v>
      </c>
      <c r="D304" s="54">
        <v>55032</v>
      </c>
      <c r="E304" s="13">
        <v>293</v>
      </c>
      <c r="F304" s="55">
        <v>8919</v>
      </c>
      <c r="G304" s="111"/>
      <c r="H304" s="111"/>
      <c r="I304" s="93">
        <v>5520250.04</v>
      </c>
      <c r="J304" s="93"/>
      <c r="K304" s="13">
        <v>3387295.9946530899</v>
      </c>
      <c r="L304" s="13">
        <v>1628069.6042430699</v>
      </c>
      <c r="M304" s="13">
        <v>480081.06779239199</v>
      </c>
    </row>
    <row r="305" spans="3:13" s="1" customFormat="1" ht="11.1" customHeight="1" x14ac:dyDescent="0.15">
      <c r="C305" s="53">
        <v>46113</v>
      </c>
      <c r="D305" s="54">
        <v>55062</v>
      </c>
      <c r="E305" s="13">
        <v>294</v>
      </c>
      <c r="F305" s="55">
        <v>8949</v>
      </c>
      <c r="G305" s="111"/>
      <c r="H305" s="111"/>
      <c r="I305" s="93">
        <v>5215691.84</v>
      </c>
      <c r="J305" s="93"/>
      <c r="K305" s="13">
        <v>3195162.0062410799</v>
      </c>
      <c r="L305" s="13">
        <v>1531942.5193002501</v>
      </c>
      <c r="M305" s="13">
        <v>449883.60362473899</v>
      </c>
    </row>
    <row r="306" spans="3:13" s="1" customFormat="1" ht="11.1" customHeight="1" x14ac:dyDescent="0.15">
      <c r="C306" s="53">
        <v>46113</v>
      </c>
      <c r="D306" s="54">
        <v>55093</v>
      </c>
      <c r="E306" s="13">
        <v>295</v>
      </c>
      <c r="F306" s="55">
        <v>8980</v>
      </c>
      <c r="G306" s="111"/>
      <c r="H306" s="111"/>
      <c r="I306" s="93">
        <v>4943057.63</v>
      </c>
      <c r="J306" s="93"/>
      <c r="K306" s="13">
        <v>3023008.8060285598</v>
      </c>
      <c r="L306" s="13">
        <v>1445716.3481798801</v>
      </c>
      <c r="M306" s="13">
        <v>422763.42398608499</v>
      </c>
    </row>
    <row r="307" spans="3:13" s="1" customFormat="1" ht="11.1" customHeight="1" x14ac:dyDescent="0.15">
      <c r="C307" s="53">
        <v>46113</v>
      </c>
      <c r="D307" s="54">
        <v>55123</v>
      </c>
      <c r="E307" s="13">
        <v>296</v>
      </c>
      <c r="F307" s="55">
        <v>9010</v>
      </c>
      <c r="G307" s="111"/>
      <c r="H307" s="111"/>
      <c r="I307" s="93">
        <v>4720532.32</v>
      </c>
      <c r="J307" s="93"/>
      <c r="K307" s="13">
        <v>2882181.1552659301</v>
      </c>
      <c r="L307" s="13">
        <v>1374974.74522483</v>
      </c>
      <c r="M307" s="13">
        <v>400428.62825501699</v>
      </c>
    </row>
    <row r="308" spans="3:13" s="1" customFormat="1" ht="11.1" customHeight="1" x14ac:dyDescent="0.15">
      <c r="C308" s="53">
        <v>46113</v>
      </c>
      <c r="D308" s="54">
        <v>55154</v>
      </c>
      <c r="E308" s="13">
        <v>297</v>
      </c>
      <c r="F308" s="55">
        <v>9041</v>
      </c>
      <c r="G308" s="111"/>
      <c r="H308" s="111"/>
      <c r="I308" s="93">
        <v>4533797.63</v>
      </c>
      <c r="J308" s="93"/>
      <c r="K308" s="13">
        <v>2763472.8933548001</v>
      </c>
      <c r="L308" s="13">
        <v>1314990.9045887999</v>
      </c>
      <c r="M308" s="13">
        <v>381337.72081174399</v>
      </c>
    </row>
    <row r="309" spans="3:13" s="1" customFormat="1" ht="11.1" customHeight="1" x14ac:dyDescent="0.15">
      <c r="C309" s="53">
        <v>46113</v>
      </c>
      <c r="D309" s="54">
        <v>55185</v>
      </c>
      <c r="E309" s="13">
        <v>298</v>
      </c>
      <c r="F309" s="55">
        <v>9072</v>
      </c>
      <c r="G309" s="111"/>
      <c r="H309" s="111"/>
      <c r="I309" s="93">
        <v>4348931.68</v>
      </c>
      <c r="J309" s="93"/>
      <c r="K309" s="13">
        <v>2646296.1322786398</v>
      </c>
      <c r="L309" s="13">
        <v>1256030.1802957801</v>
      </c>
      <c r="M309" s="13">
        <v>362696.79010403802</v>
      </c>
    </row>
    <row r="310" spans="3:13" s="1" customFormat="1" ht="11.1" customHeight="1" x14ac:dyDescent="0.15">
      <c r="C310" s="53">
        <v>46113</v>
      </c>
      <c r="D310" s="54">
        <v>55213</v>
      </c>
      <c r="E310" s="13">
        <v>299</v>
      </c>
      <c r="F310" s="55">
        <v>9100</v>
      </c>
      <c r="G310" s="111"/>
      <c r="H310" s="111"/>
      <c r="I310" s="93">
        <v>4165660.62</v>
      </c>
      <c r="J310" s="93"/>
      <c r="K310" s="13">
        <v>2530893.46628157</v>
      </c>
      <c r="L310" s="13">
        <v>1198496.0682499399</v>
      </c>
      <c r="M310" s="13">
        <v>344758.72191119997</v>
      </c>
    </row>
    <row r="311" spans="3:13" s="1" customFormat="1" ht="11.1" customHeight="1" x14ac:dyDescent="0.15">
      <c r="C311" s="53">
        <v>46113</v>
      </c>
      <c r="D311" s="54">
        <v>55244</v>
      </c>
      <c r="E311" s="13">
        <v>300</v>
      </c>
      <c r="F311" s="55">
        <v>9131</v>
      </c>
      <c r="G311" s="111"/>
      <c r="H311" s="111"/>
      <c r="I311" s="93">
        <v>3985803.86</v>
      </c>
      <c r="J311" s="93"/>
      <c r="K311" s="13">
        <v>2417512.2443888402</v>
      </c>
      <c r="L311" s="13">
        <v>1141893.2987349799</v>
      </c>
      <c r="M311" s="13">
        <v>327085.12370172702</v>
      </c>
    </row>
    <row r="312" spans="3:13" s="1" customFormat="1" ht="11.1" customHeight="1" x14ac:dyDescent="0.15">
      <c r="C312" s="53">
        <v>46113</v>
      </c>
      <c r="D312" s="54">
        <v>55274</v>
      </c>
      <c r="E312" s="13">
        <v>301</v>
      </c>
      <c r="F312" s="55">
        <v>9161</v>
      </c>
      <c r="G312" s="111"/>
      <c r="H312" s="111"/>
      <c r="I312" s="93">
        <v>3806393.14</v>
      </c>
      <c r="J312" s="93"/>
      <c r="K312" s="13">
        <v>2304904.6356280399</v>
      </c>
      <c r="L312" s="13">
        <v>1086024.36941552</v>
      </c>
      <c r="M312" s="13">
        <v>309806.78290061199</v>
      </c>
    </row>
    <row r="313" spans="3:13" s="1" customFormat="1" ht="11.1" customHeight="1" x14ac:dyDescent="0.15">
      <c r="C313" s="53">
        <v>46113</v>
      </c>
      <c r="D313" s="54">
        <v>55305</v>
      </c>
      <c r="E313" s="13">
        <v>302</v>
      </c>
      <c r="F313" s="55">
        <v>9192</v>
      </c>
      <c r="G313" s="111"/>
      <c r="H313" s="111"/>
      <c r="I313" s="93">
        <v>3628719.11</v>
      </c>
      <c r="J313" s="93"/>
      <c r="K313" s="13">
        <v>2193589.96295095</v>
      </c>
      <c r="L313" s="13">
        <v>1030946.55644288</v>
      </c>
      <c r="M313" s="13">
        <v>292849.25486230099</v>
      </c>
    </row>
    <row r="314" spans="3:13" s="1" customFormat="1" ht="11.1" customHeight="1" x14ac:dyDescent="0.15">
      <c r="C314" s="53">
        <v>46113</v>
      </c>
      <c r="D314" s="54">
        <v>55335</v>
      </c>
      <c r="E314" s="13">
        <v>303</v>
      </c>
      <c r="F314" s="55">
        <v>9222</v>
      </c>
      <c r="G314" s="111"/>
      <c r="H314" s="111"/>
      <c r="I314" s="93">
        <v>3450592.23</v>
      </c>
      <c r="J314" s="93"/>
      <c r="K314" s="13">
        <v>2082486.99927494</v>
      </c>
      <c r="L314" s="13">
        <v>976321.308911031</v>
      </c>
      <c r="M314" s="13">
        <v>276195.64259697101</v>
      </c>
    </row>
    <row r="315" spans="3:13" s="1" customFormat="1" ht="11.1" customHeight="1" x14ac:dyDescent="0.15">
      <c r="C315" s="53">
        <v>46113</v>
      </c>
      <c r="D315" s="54">
        <v>55366</v>
      </c>
      <c r="E315" s="13">
        <v>304</v>
      </c>
      <c r="F315" s="55">
        <v>9253</v>
      </c>
      <c r="G315" s="111"/>
      <c r="H315" s="111"/>
      <c r="I315" s="93">
        <v>3272090.72</v>
      </c>
      <c r="J315" s="93"/>
      <c r="K315" s="13">
        <v>1971409.1775150199</v>
      </c>
      <c r="L315" s="13">
        <v>921894.73827770003</v>
      </c>
      <c r="M315" s="13">
        <v>259694.05650974499</v>
      </c>
    </row>
    <row r="316" spans="3:13" s="1" customFormat="1" ht="11.1" customHeight="1" x14ac:dyDescent="0.15">
      <c r="C316" s="53">
        <v>46113</v>
      </c>
      <c r="D316" s="54">
        <v>55397</v>
      </c>
      <c r="E316" s="13">
        <v>305</v>
      </c>
      <c r="F316" s="55">
        <v>9284</v>
      </c>
      <c r="G316" s="111"/>
      <c r="H316" s="111"/>
      <c r="I316" s="93">
        <v>3093961</v>
      </c>
      <c r="J316" s="93"/>
      <c r="K316" s="13">
        <v>1860925.77820293</v>
      </c>
      <c r="L316" s="13">
        <v>868015.95307847101</v>
      </c>
      <c r="M316" s="13">
        <v>243480.95731722601</v>
      </c>
    </row>
    <row r="317" spans="3:13" s="1" customFormat="1" ht="11.1" customHeight="1" x14ac:dyDescent="0.15">
      <c r="C317" s="53">
        <v>46113</v>
      </c>
      <c r="D317" s="54">
        <v>55427</v>
      </c>
      <c r="E317" s="13">
        <v>306</v>
      </c>
      <c r="F317" s="55">
        <v>9314</v>
      </c>
      <c r="G317" s="111"/>
      <c r="H317" s="111"/>
      <c r="I317" s="93">
        <v>2918588.49</v>
      </c>
      <c r="J317" s="93"/>
      <c r="K317" s="13">
        <v>1752563.0162702501</v>
      </c>
      <c r="L317" s="13">
        <v>815458.877651894</v>
      </c>
      <c r="M317" s="13">
        <v>227800.903460562</v>
      </c>
    </row>
    <row r="318" spans="3:13" s="1" customFormat="1" ht="11.1" customHeight="1" x14ac:dyDescent="0.15">
      <c r="C318" s="53">
        <v>46113</v>
      </c>
      <c r="D318" s="54">
        <v>55458</v>
      </c>
      <c r="E318" s="13">
        <v>307</v>
      </c>
      <c r="F318" s="55">
        <v>9345</v>
      </c>
      <c r="G318" s="111"/>
      <c r="H318" s="111"/>
      <c r="I318" s="93">
        <v>2746827.42</v>
      </c>
      <c r="J318" s="93"/>
      <c r="K318" s="13">
        <v>1646625.8551663901</v>
      </c>
      <c r="L318" s="13">
        <v>764218.32214532397</v>
      </c>
      <c r="M318" s="13">
        <v>212582.46681118</v>
      </c>
    </row>
    <row r="319" spans="3:13" s="1" customFormat="1" ht="11.1" customHeight="1" x14ac:dyDescent="0.15">
      <c r="C319" s="53">
        <v>46113</v>
      </c>
      <c r="D319" s="54">
        <v>55488</v>
      </c>
      <c r="E319" s="13">
        <v>308</v>
      </c>
      <c r="F319" s="55">
        <v>9375</v>
      </c>
      <c r="G319" s="111"/>
      <c r="H319" s="111"/>
      <c r="I319" s="93">
        <v>2574871.59</v>
      </c>
      <c r="J319" s="93"/>
      <c r="K319" s="13">
        <v>1541010.8344966101</v>
      </c>
      <c r="L319" s="13">
        <v>713440.85385052697</v>
      </c>
      <c r="M319" s="13">
        <v>197644.19118757499</v>
      </c>
    </row>
    <row r="320" spans="3:13" s="1" customFormat="1" ht="11.1" customHeight="1" x14ac:dyDescent="0.15">
      <c r="C320" s="53">
        <v>46113</v>
      </c>
      <c r="D320" s="54">
        <v>55519</v>
      </c>
      <c r="E320" s="13">
        <v>309</v>
      </c>
      <c r="F320" s="55">
        <v>9406</v>
      </c>
      <c r="G320" s="111"/>
      <c r="H320" s="111"/>
      <c r="I320" s="93">
        <v>2404130.77</v>
      </c>
      <c r="J320" s="93"/>
      <c r="K320" s="13">
        <v>1436385.4018297901</v>
      </c>
      <c r="L320" s="13">
        <v>663311.24241066095</v>
      </c>
      <c r="M320" s="13">
        <v>182978.49779299699</v>
      </c>
    </row>
    <row r="321" spans="3:13" s="1" customFormat="1" ht="11.1" customHeight="1" x14ac:dyDescent="0.15">
      <c r="C321" s="53">
        <v>46113</v>
      </c>
      <c r="D321" s="54">
        <v>55550</v>
      </c>
      <c r="E321" s="13">
        <v>310</v>
      </c>
      <c r="F321" s="55">
        <v>9437</v>
      </c>
      <c r="G321" s="111"/>
      <c r="H321" s="111"/>
      <c r="I321" s="93">
        <v>2234283.61</v>
      </c>
      <c r="J321" s="93"/>
      <c r="K321" s="13">
        <v>1332643.46665036</v>
      </c>
      <c r="L321" s="13">
        <v>613838.95078355097</v>
      </c>
      <c r="M321" s="13">
        <v>168614.050812384</v>
      </c>
    </row>
    <row r="322" spans="3:13" s="1" customFormat="1" ht="11.1" customHeight="1" x14ac:dyDescent="0.15">
      <c r="C322" s="53">
        <v>46113</v>
      </c>
      <c r="D322" s="54">
        <v>55579</v>
      </c>
      <c r="E322" s="13">
        <v>311</v>
      </c>
      <c r="F322" s="55">
        <v>9466</v>
      </c>
      <c r="G322" s="111"/>
      <c r="H322" s="111"/>
      <c r="I322" s="93">
        <v>2065192.22</v>
      </c>
      <c r="J322" s="93"/>
      <c r="K322" s="13">
        <v>1229834.0040120201</v>
      </c>
      <c r="L322" s="13">
        <v>565135.26286344801</v>
      </c>
      <c r="M322" s="13">
        <v>154620.57125389401</v>
      </c>
    </row>
    <row r="323" spans="3:13" s="1" customFormat="1" ht="11.1" customHeight="1" x14ac:dyDescent="0.15">
      <c r="C323" s="53">
        <v>46113</v>
      </c>
      <c r="D323" s="54">
        <v>55610</v>
      </c>
      <c r="E323" s="13">
        <v>312</v>
      </c>
      <c r="F323" s="55">
        <v>9497</v>
      </c>
      <c r="G323" s="111"/>
      <c r="H323" s="111"/>
      <c r="I323" s="93">
        <v>1897554.25</v>
      </c>
      <c r="J323" s="93"/>
      <c r="K323" s="13">
        <v>1128088.0443458499</v>
      </c>
      <c r="L323" s="13">
        <v>517062.44981110602</v>
      </c>
      <c r="M323" s="13">
        <v>140868.69315185701</v>
      </c>
    </row>
    <row r="324" spans="3:13" s="1" customFormat="1" ht="11.1" customHeight="1" x14ac:dyDescent="0.15">
      <c r="C324" s="53">
        <v>46113</v>
      </c>
      <c r="D324" s="54">
        <v>55640</v>
      </c>
      <c r="E324" s="13">
        <v>313</v>
      </c>
      <c r="F324" s="55">
        <v>9527</v>
      </c>
      <c r="G324" s="111"/>
      <c r="H324" s="111"/>
      <c r="I324" s="93">
        <v>1730833.83</v>
      </c>
      <c r="J324" s="93"/>
      <c r="K324" s="13">
        <v>1027284.4896972</v>
      </c>
      <c r="L324" s="13">
        <v>469699.936343999</v>
      </c>
      <c r="M324" s="13">
        <v>127440.67729823801</v>
      </c>
    </row>
    <row r="325" spans="3:13" s="1" customFormat="1" ht="11.1" customHeight="1" x14ac:dyDescent="0.15">
      <c r="C325" s="53">
        <v>46113</v>
      </c>
      <c r="D325" s="54">
        <v>55671</v>
      </c>
      <c r="E325" s="13">
        <v>314</v>
      </c>
      <c r="F325" s="55">
        <v>9558</v>
      </c>
      <c r="G325" s="111"/>
      <c r="H325" s="111"/>
      <c r="I325" s="93">
        <v>1567501.16</v>
      </c>
      <c r="J325" s="93"/>
      <c r="K325" s="13">
        <v>928765.35282195301</v>
      </c>
      <c r="L325" s="13">
        <v>423574.56065059802</v>
      </c>
      <c r="M325" s="13">
        <v>114439.00106316899</v>
      </c>
    </row>
    <row r="326" spans="3:13" s="1" customFormat="1" ht="11.1" customHeight="1" x14ac:dyDescent="0.15">
      <c r="C326" s="53">
        <v>46113</v>
      </c>
      <c r="D326" s="54">
        <v>55701</v>
      </c>
      <c r="E326" s="13">
        <v>315</v>
      </c>
      <c r="F326" s="55">
        <v>9588</v>
      </c>
      <c r="G326" s="111"/>
      <c r="H326" s="111"/>
      <c r="I326" s="93">
        <v>1417920.37</v>
      </c>
      <c r="J326" s="93"/>
      <c r="K326" s="13">
        <v>838757.73264623398</v>
      </c>
      <c r="L326" s="13">
        <v>381584.00990086101</v>
      </c>
      <c r="M326" s="13">
        <v>102671.62603842599</v>
      </c>
    </row>
    <row r="327" spans="3:13" s="1" customFormat="1" ht="11.1" customHeight="1" x14ac:dyDescent="0.15">
      <c r="C327" s="53">
        <v>46113</v>
      </c>
      <c r="D327" s="54">
        <v>55732</v>
      </c>
      <c r="E327" s="13">
        <v>316</v>
      </c>
      <c r="F327" s="55">
        <v>9619</v>
      </c>
      <c r="G327" s="111"/>
      <c r="H327" s="111"/>
      <c r="I327" s="93">
        <v>1276477.6399999999</v>
      </c>
      <c r="J327" s="93"/>
      <c r="K327" s="13">
        <v>753807.902595088</v>
      </c>
      <c r="L327" s="13">
        <v>342064.81875753403</v>
      </c>
      <c r="M327" s="13">
        <v>91648.487406319196</v>
      </c>
    </row>
    <row r="328" spans="3:13" s="1" customFormat="1" ht="11.1" customHeight="1" x14ac:dyDescent="0.15">
      <c r="C328" s="53">
        <v>46113</v>
      </c>
      <c r="D328" s="54">
        <v>55763</v>
      </c>
      <c r="E328" s="13">
        <v>317</v>
      </c>
      <c r="F328" s="55">
        <v>9650</v>
      </c>
      <c r="G328" s="111"/>
      <c r="H328" s="111"/>
      <c r="I328" s="93">
        <v>1150678.51</v>
      </c>
      <c r="J328" s="93"/>
      <c r="K328" s="13">
        <v>678366.28584883001</v>
      </c>
      <c r="L328" s="13">
        <v>307047.85797603498</v>
      </c>
      <c r="M328" s="13">
        <v>81918.045863932202</v>
      </c>
    </row>
    <row r="329" spans="3:13" s="1" customFormat="1" ht="11.1" customHeight="1" x14ac:dyDescent="0.15">
      <c r="C329" s="53">
        <v>46113</v>
      </c>
      <c r="D329" s="54">
        <v>55793</v>
      </c>
      <c r="E329" s="13">
        <v>318</v>
      </c>
      <c r="F329" s="55">
        <v>9680</v>
      </c>
      <c r="G329" s="111"/>
      <c r="H329" s="111"/>
      <c r="I329" s="93">
        <v>1058230.3999999999</v>
      </c>
      <c r="J329" s="93"/>
      <c r="K329" s="13">
        <v>622840.79055472498</v>
      </c>
      <c r="L329" s="13">
        <v>281221.57150894898</v>
      </c>
      <c r="M329" s="13">
        <v>74720.234469128496</v>
      </c>
    </row>
    <row r="330" spans="3:13" s="1" customFormat="1" ht="11.1" customHeight="1" x14ac:dyDescent="0.15">
      <c r="C330" s="53">
        <v>46113</v>
      </c>
      <c r="D330" s="54">
        <v>55824</v>
      </c>
      <c r="E330" s="13">
        <v>319</v>
      </c>
      <c r="F330" s="55">
        <v>9711</v>
      </c>
      <c r="G330" s="111"/>
      <c r="H330" s="111"/>
      <c r="I330" s="93">
        <v>985403.33</v>
      </c>
      <c r="J330" s="93"/>
      <c r="K330" s="13">
        <v>578993.40700282296</v>
      </c>
      <c r="L330" s="13">
        <v>260758.99279576199</v>
      </c>
      <c r="M330" s="13">
        <v>68989.899080036703</v>
      </c>
    </row>
    <row r="331" spans="3:13" s="1" customFormat="1" ht="11.1" customHeight="1" x14ac:dyDescent="0.15">
      <c r="C331" s="53">
        <v>46113</v>
      </c>
      <c r="D331" s="54">
        <v>55854</v>
      </c>
      <c r="E331" s="13">
        <v>320</v>
      </c>
      <c r="F331" s="55">
        <v>9741</v>
      </c>
      <c r="G331" s="111"/>
      <c r="H331" s="111"/>
      <c r="I331" s="93">
        <v>925093.47</v>
      </c>
      <c r="J331" s="93"/>
      <c r="K331" s="13">
        <v>542664.94582421402</v>
      </c>
      <c r="L331" s="13">
        <v>243796.35734887701</v>
      </c>
      <c r="M331" s="13">
        <v>64237.630151167898</v>
      </c>
    </row>
    <row r="332" spans="3:13" s="1" customFormat="1" ht="11.1" customHeight="1" x14ac:dyDescent="0.15">
      <c r="C332" s="53">
        <v>46113</v>
      </c>
      <c r="D332" s="54">
        <v>55885</v>
      </c>
      <c r="E332" s="13">
        <v>321</v>
      </c>
      <c r="F332" s="55">
        <v>9772</v>
      </c>
      <c r="G332" s="111"/>
      <c r="H332" s="111"/>
      <c r="I332" s="93">
        <v>874872.16</v>
      </c>
      <c r="J332" s="93"/>
      <c r="K332" s="13">
        <v>512334.41422450898</v>
      </c>
      <c r="L332" s="13">
        <v>229584.765146241</v>
      </c>
      <c r="M332" s="13">
        <v>60236.812616229101</v>
      </c>
    </row>
    <row r="333" spans="3:13" s="1" customFormat="1" ht="11.1" customHeight="1" x14ac:dyDescent="0.15">
      <c r="C333" s="53">
        <v>46113</v>
      </c>
      <c r="D333" s="54">
        <v>55916</v>
      </c>
      <c r="E333" s="13">
        <v>322</v>
      </c>
      <c r="F333" s="55">
        <v>9803</v>
      </c>
      <c r="G333" s="111"/>
      <c r="H333" s="111"/>
      <c r="I333" s="93">
        <v>829329.78</v>
      </c>
      <c r="J333" s="93"/>
      <c r="K333" s="13">
        <v>484840.590939646</v>
      </c>
      <c r="L333" s="13">
        <v>216711.82095819199</v>
      </c>
      <c r="M333" s="13">
        <v>56618.471239584302</v>
      </c>
    </row>
    <row r="334" spans="3:13" s="1" customFormat="1" ht="11.1" customHeight="1" x14ac:dyDescent="0.15">
      <c r="C334" s="53">
        <v>46113</v>
      </c>
      <c r="D334" s="54">
        <v>55944</v>
      </c>
      <c r="E334" s="13">
        <v>323</v>
      </c>
      <c r="F334" s="55">
        <v>9831</v>
      </c>
      <c r="G334" s="111"/>
      <c r="H334" s="111"/>
      <c r="I334" s="93">
        <v>785941.28</v>
      </c>
      <c r="J334" s="93"/>
      <c r="K334" s="13">
        <v>458770.97558081697</v>
      </c>
      <c r="L334" s="13">
        <v>204588.24639024699</v>
      </c>
      <c r="M334" s="13">
        <v>53246.519917441001</v>
      </c>
    </row>
    <row r="335" spans="3:13" s="1" customFormat="1" ht="11.1" customHeight="1" x14ac:dyDescent="0.15">
      <c r="C335" s="53">
        <v>46113</v>
      </c>
      <c r="D335" s="54">
        <v>55975</v>
      </c>
      <c r="E335" s="13">
        <v>324</v>
      </c>
      <c r="F335" s="55">
        <v>9862</v>
      </c>
      <c r="G335" s="111"/>
      <c r="H335" s="111"/>
      <c r="I335" s="93">
        <v>742431.18</v>
      </c>
      <c r="J335" s="93"/>
      <c r="K335" s="13">
        <v>432638.15329532197</v>
      </c>
      <c r="L335" s="13">
        <v>192443.68070160999</v>
      </c>
      <c r="M335" s="13">
        <v>49873.612064322602</v>
      </c>
    </row>
    <row r="336" spans="3:13" s="1" customFormat="1" ht="11.1" customHeight="1" x14ac:dyDescent="0.15">
      <c r="C336" s="53">
        <v>46113</v>
      </c>
      <c r="D336" s="54">
        <v>56005</v>
      </c>
      <c r="E336" s="13">
        <v>325</v>
      </c>
      <c r="F336" s="55">
        <v>9892</v>
      </c>
      <c r="G336" s="111"/>
      <c r="H336" s="111"/>
      <c r="I336" s="93">
        <v>698799.19</v>
      </c>
      <c r="J336" s="93"/>
      <c r="K336" s="13">
        <v>406544.01012498903</v>
      </c>
      <c r="L336" s="13">
        <v>180391.54265408401</v>
      </c>
      <c r="M336" s="13">
        <v>46558.5476203047</v>
      </c>
    </row>
    <row r="337" spans="3:13" s="1" customFormat="1" ht="11.1" customHeight="1" x14ac:dyDescent="0.15">
      <c r="C337" s="53">
        <v>46113</v>
      </c>
      <c r="D337" s="54">
        <v>56036</v>
      </c>
      <c r="E337" s="13">
        <v>326</v>
      </c>
      <c r="F337" s="55">
        <v>9923</v>
      </c>
      <c r="G337" s="111"/>
      <c r="H337" s="111"/>
      <c r="I337" s="93">
        <v>656344.61</v>
      </c>
      <c r="J337" s="93"/>
      <c r="K337" s="13">
        <v>381197.352719363</v>
      </c>
      <c r="L337" s="13">
        <v>168714.56427988401</v>
      </c>
      <c r="M337" s="13">
        <v>43360.316727846199</v>
      </c>
    </row>
    <row r="338" spans="3:13" s="1" customFormat="1" ht="11.1" customHeight="1" x14ac:dyDescent="0.15">
      <c r="C338" s="53">
        <v>46113</v>
      </c>
      <c r="D338" s="54">
        <v>56066</v>
      </c>
      <c r="E338" s="13">
        <v>327</v>
      </c>
      <c r="F338" s="55">
        <v>9953</v>
      </c>
      <c r="G338" s="111"/>
      <c r="H338" s="111"/>
      <c r="I338" s="93">
        <v>614550.31000000006</v>
      </c>
      <c r="J338" s="93"/>
      <c r="K338" s="13">
        <v>356337.84999874199</v>
      </c>
      <c r="L338" s="13">
        <v>157323.79764791101</v>
      </c>
      <c r="M338" s="13">
        <v>40267.102108795203</v>
      </c>
    </row>
    <row r="339" spans="3:13" s="1" customFormat="1" ht="11.1" customHeight="1" x14ac:dyDescent="0.15">
      <c r="C339" s="53">
        <v>46113</v>
      </c>
      <c r="D339" s="54">
        <v>56097</v>
      </c>
      <c r="E339" s="13">
        <v>328</v>
      </c>
      <c r="F339" s="55">
        <v>9984</v>
      </c>
      <c r="G339" s="111"/>
      <c r="H339" s="111"/>
      <c r="I339" s="93">
        <v>575390.09</v>
      </c>
      <c r="J339" s="93"/>
      <c r="K339" s="13">
        <v>333065.51580213202</v>
      </c>
      <c r="L339" s="13">
        <v>146675.044583554</v>
      </c>
      <c r="M339" s="13">
        <v>37382.539693717597</v>
      </c>
    </row>
    <row r="340" spans="3:13" s="1" customFormat="1" ht="11.1" customHeight="1" x14ac:dyDescent="0.15">
      <c r="C340" s="53">
        <v>46113</v>
      </c>
      <c r="D340" s="54">
        <v>56128</v>
      </c>
      <c r="E340" s="13">
        <v>329</v>
      </c>
      <c r="F340" s="55">
        <v>10015</v>
      </c>
      <c r="G340" s="111"/>
      <c r="H340" s="111"/>
      <c r="I340" s="93">
        <v>537002.96</v>
      </c>
      <c r="J340" s="93"/>
      <c r="K340" s="13">
        <v>310317.84518083697</v>
      </c>
      <c r="L340" s="13">
        <v>136309.90109501599</v>
      </c>
      <c r="M340" s="13">
        <v>34593.6666747415</v>
      </c>
    </row>
    <row r="341" spans="3:13" s="1" customFormat="1" ht="11.1" customHeight="1" x14ac:dyDescent="0.15">
      <c r="C341" s="53">
        <v>46113</v>
      </c>
      <c r="D341" s="54">
        <v>56158</v>
      </c>
      <c r="E341" s="13">
        <v>330</v>
      </c>
      <c r="F341" s="55">
        <v>10045</v>
      </c>
      <c r="G341" s="111"/>
      <c r="H341" s="111"/>
      <c r="I341" s="93">
        <v>500203.55</v>
      </c>
      <c r="J341" s="93"/>
      <c r="K341" s="13">
        <v>288578.12103559898</v>
      </c>
      <c r="L341" s="13">
        <v>126448.54034038</v>
      </c>
      <c r="M341" s="13">
        <v>31959.435347507198</v>
      </c>
    </row>
    <row r="342" spans="3:13" s="1" customFormat="1" ht="11.1" customHeight="1" x14ac:dyDescent="0.15">
      <c r="C342" s="53">
        <v>46113</v>
      </c>
      <c r="D342" s="54">
        <v>56189</v>
      </c>
      <c r="E342" s="13">
        <v>331</v>
      </c>
      <c r="F342" s="55">
        <v>10076</v>
      </c>
      <c r="G342" s="111"/>
      <c r="H342" s="111"/>
      <c r="I342" s="93">
        <v>464274.06</v>
      </c>
      <c r="J342" s="93"/>
      <c r="K342" s="13">
        <v>267395.337382128</v>
      </c>
      <c r="L342" s="13">
        <v>116868.734696976</v>
      </c>
      <c r="M342" s="13">
        <v>29413.0620354165</v>
      </c>
    </row>
    <row r="343" spans="3:13" s="1" customFormat="1" ht="11.1" customHeight="1" x14ac:dyDescent="0.15">
      <c r="C343" s="53">
        <v>46113</v>
      </c>
      <c r="D343" s="54">
        <v>56219</v>
      </c>
      <c r="E343" s="13">
        <v>332</v>
      </c>
      <c r="F343" s="55">
        <v>10106</v>
      </c>
      <c r="G343" s="111"/>
      <c r="H343" s="111"/>
      <c r="I343" s="93">
        <v>429164.2</v>
      </c>
      <c r="J343" s="93"/>
      <c r="K343" s="13">
        <v>246768.350431914</v>
      </c>
      <c r="L343" s="13">
        <v>107587.975956447</v>
      </c>
      <c r="M343" s="13">
        <v>26966.322092194001</v>
      </c>
    </row>
    <row r="344" spans="3:13" s="1" customFormat="1" ht="11.1" customHeight="1" x14ac:dyDescent="0.15">
      <c r="C344" s="53">
        <v>46113</v>
      </c>
      <c r="D344" s="54">
        <v>56250</v>
      </c>
      <c r="E344" s="13">
        <v>333</v>
      </c>
      <c r="F344" s="55">
        <v>10137</v>
      </c>
      <c r="G344" s="111"/>
      <c r="H344" s="111"/>
      <c r="I344" s="93">
        <v>393958.07</v>
      </c>
      <c r="J344" s="93"/>
      <c r="K344" s="13">
        <v>226140.709997128</v>
      </c>
      <c r="L344" s="13">
        <v>98343.831273942793</v>
      </c>
      <c r="M344" s="13">
        <v>24544.9257893176</v>
      </c>
    </row>
    <row r="345" spans="3:13" s="1" customFormat="1" ht="11.1" customHeight="1" x14ac:dyDescent="0.15">
      <c r="C345" s="53">
        <v>46113</v>
      </c>
      <c r="D345" s="54">
        <v>56281</v>
      </c>
      <c r="E345" s="13">
        <v>334</v>
      </c>
      <c r="F345" s="55">
        <v>10168</v>
      </c>
      <c r="G345" s="111"/>
      <c r="H345" s="111"/>
      <c r="I345" s="93">
        <v>358655.33</v>
      </c>
      <c r="J345" s="93"/>
      <c r="K345" s="13">
        <v>205526.96946669099</v>
      </c>
      <c r="L345" s="13">
        <v>89152.039650955703</v>
      </c>
      <c r="M345" s="13">
        <v>22156.568658927099</v>
      </c>
    </row>
    <row r="346" spans="3:13" s="1" customFormat="1" ht="11.1" customHeight="1" x14ac:dyDescent="0.15">
      <c r="C346" s="53">
        <v>46113</v>
      </c>
      <c r="D346" s="54">
        <v>56309</v>
      </c>
      <c r="E346" s="13">
        <v>335</v>
      </c>
      <c r="F346" s="55">
        <v>10196</v>
      </c>
      <c r="G346" s="111"/>
      <c r="H346" s="111"/>
      <c r="I346" s="93">
        <v>324128.03000000003</v>
      </c>
      <c r="J346" s="93"/>
      <c r="K346" s="13">
        <v>185456.57794739399</v>
      </c>
      <c r="L346" s="13">
        <v>80261.232233886505</v>
      </c>
      <c r="M346" s="13">
        <v>19870.649082357599</v>
      </c>
    </row>
    <row r="347" spans="3:13" s="1" customFormat="1" ht="11.1" customHeight="1" x14ac:dyDescent="0.15">
      <c r="C347" s="53">
        <v>46113</v>
      </c>
      <c r="D347" s="54">
        <v>56340</v>
      </c>
      <c r="E347" s="13">
        <v>336</v>
      </c>
      <c r="F347" s="55">
        <v>10227</v>
      </c>
      <c r="G347" s="111"/>
      <c r="H347" s="111"/>
      <c r="I347" s="93">
        <v>289505.64</v>
      </c>
      <c r="J347" s="93"/>
      <c r="K347" s="13">
        <v>165365.71011016899</v>
      </c>
      <c r="L347" s="13">
        <v>71384.370524439699</v>
      </c>
      <c r="M347" s="13">
        <v>17598.1082347093</v>
      </c>
    </row>
    <row r="348" spans="3:13" s="1" customFormat="1" ht="11.1" customHeight="1" x14ac:dyDescent="0.15">
      <c r="C348" s="53">
        <v>46113</v>
      </c>
      <c r="D348" s="54">
        <v>56370</v>
      </c>
      <c r="E348" s="13">
        <v>337</v>
      </c>
      <c r="F348" s="55">
        <v>10257</v>
      </c>
      <c r="G348" s="111"/>
      <c r="H348" s="111"/>
      <c r="I348" s="93">
        <v>257726.91</v>
      </c>
      <c r="J348" s="93"/>
      <c r="K348" s="13">
        <v>146972.05225394599</v>
      </c>
      <c r="L348" s="13">
        <v>63288.120716470301</v>
      </c>
      <c r="M348" s="13">
        <v>15538.215255625501</v>
      </c>
    </row>
    <row r="349" spans="3:13" s="1" customFormat="1" ht="11.1" customHeight="1" x14ac:dyDescent="0.15">
      <c r="C349" s="53">
        <v>46113</v>
      </c>
      <c r="D349" s="54">
        <v>56401</v>
      </c>
      <c r="E349" s="13">
        <v>338</v>
      </c>
      <c r="F349" s="55">
        <v>10288</v>
      </c>
      <c r="G349" s="111"/>
      <c r="H349" s="111"/>
      <c r="I349" s="93">
        <v>228861.33</v>
      </c>
      <c r="J349" s="93"/>
      <c r="K349" s="13">
        <v>130289.731229472</v>
      </c>
      <c r="L349" s="13">
        <v>55961.806107684402</v>
      </c>
      <c r="M349" s="13">
        <v>13681.297152028201</v>
      </c>
    </row>
    <row r="350" spans="3:13" s="1" customFormat="1" ht="11.1" customHeight="1" x14ac:dyDescent="0.15">
      <c r="C350" s="53">
        <v>46113</v>
      </c>
      <c r="D350" s="54">
        <v>56431</v>
      </c>
      <c r="E350" s="13">
        <v>339</v>
      </c>
      <c r="F350" s="55">
        <v>10318</v>
      </c>
      <c r="G350" s="111"/>
      <c r="H350" s="111"/>
      <c r="I350" s="93">
        <v>201175.64</v>
      </c>
      <c r="J350" s="93"/>
      <c r="K350" s="13">
        <v>114340.404091463</v>
      </c>
      <c r="L350" s="13">
        <v>48990.404382460001</v>
      </c>
      <c r="M350" s="13">
        <v>11927.8635134706</v>
      </c>
    </row>
    <row r="351" spans="3:13" s="1" customFormat="1" ht="11.1" customHeight="1" x14ac:dyDescent="0.15">
      <c r="C351" s="53">
        <v>46113</v>
      </c>
      <c r="D351" s="54">
        <v>56462</v>
      </c>
      <c r="E351" s="13">
        <v>340</v>
      </c>
      <c r="F351" s="55">
        <v>10349</v>
      </c>
      <c r="G351" s="111"/>
      <c r="H351" s="111"/>
      <c r="I351" s="93">
        <v>173417.37</v>
      </c>
      <c r="J351" s="93"/>
      <c r="K351" s="13">
        <v>98396.512463915496</v>
      </c>
      <c r="L351" s="13">
        <v>42051.849373525904</v>
      </c>
      <c r="M351" s="13">
        <v>10195.1438151039</v>
      </c>
    </row>
    <row r="352" spans="3:13" s="1" customFormat="1" ht="11.1" customHeight="1" x14ac:dyDescent="0.15">
      <c r="C352" s="53">
        <v>46113</v>
      </c>
      <c r="D352" s="54">
        <v>56493</v>
      </c>
      <c r="E352" s="13">
        <v>341</v>
      </c>
      <c r="F352" s="55">
        <v>10380</v>
      </c>
      <c r="G352" s="111"/>
      <c r="H352" s="111"/>
      <c r="I352" s="93">
        <v>147273.01</v>
      </c>
      <c r="J352" s="93"/>
      <c r="K352" s="13">
        <v>83420.550665332907</v>
      </c>
      <c r="L352" s="13">
        <v>35560.883278029003</v>
      </c>
      <c r="M352" s="13">
        <v>8584.9429901786898</v>
      </c>
    </row>
    <row r="353" spans="3:13" s="1" customFormat="1" ht="11.1" customHeight="1" x14ac:dyDescent="0.15">
      <c r="C353" s="53">
        <v>46113</v>
      </c>
      <c r="D353" s="54">
        <v>56523</v>
      </c>
      <c r="E353" s="13">
        <v>342</v>
      </c>
      <c r="F353" s="55">
        <v>10410</v>
      </c>
      <c r="G353" s="111"/>
      <c r="H353" s="111"/>
      <c r="I353" s="93">
        <v>124438.9</v>
      </c>
      <c r="J353" s="93"/>
      <c r="K353" s="13">
        <v>70370.820212740495</v>
      </c>
      <c r="L353" s="13">
        <v>29924.153071422399</v>
      </c>
      <c r="M353" s="13">
        <v>7194.53661105837</v>
      </c>
    </row>
    <row r="354" spans="3:13" s="1" customFormat="1" ht="11.1" customHeight="1" x14ac:dyDescent="0.15">
      <c r="C354" s="53">
        <v>46113</v>
      </c>
      <c r="D354" s="54">
        <v>56554</v>
      </c>
      <c r="E354" s="13">
        <v>343</v>
      </c>
      <c r="F354" s="55">
        <v>10441</v>
      </c>
      <c r="G354" s="111"/>
      <c r="H354" s="111"/>
      <c r="I354" s="93">
        <v>107690.06</v>
      </c>
      <c r="J354" s="93"/>
      <c r="K354" s="13">
        <v>60795.977775116</v>
      </c>
      <c r="L354" s="13">
        <v>25786.844124834999</v>
      </c>
      <c r="M354" s="13">
        <v>6173.5614299660101</v>
      </c>
    </row>
    <row r="355" spans="3:13" s="1" customFormat="1" ht="11.1" customHeight="1" x14ac:dyDescent="0.15">
      <c r="C355" s="53">
        <v>46113</v>
      </c>
      <c r="D355" s="54">
        <v>56584</v>
      </c>
      <c r="E355" s="13">
        <v>344</v>
      </c>
      <c r="F355" s="55">
        <v>10471</v>
      </c>
      <c r="G355" s="111"/>
      <c r="H355" s="111"/>
      <c r="I355" s="93">
        <v>92711.73</v>
      </c>
      <c r="J355" s="93"/>
      <c r="K355" s="13">
        <v>52254.112276709799</v>
      </c>
      <c r="L355" s="13">
        <v>22109.228537014998</v>
      </c>
      <c r="M355" s="13">
        <v>5271.4155242484203</v>
      </c>
    </row>
    <row r="356" spans="3:13" s="1" customFormat="1" ht="11.1" customHeight="1" x14ac:dyDescent="0.15">
      <c r="C356" s="53">
        <v>46113</v>
      </c>
      <c r="D356" s="54">
        <v>56615</v>
      </c>
      <c r="E356" s="13">
        <v>345</v>
      </c>
      <c r="F356" s="55">
        <v>10502</v>
      </c>
      <c r="G356" s="111"/>
      <c r="H356" s="111"/>
      <c r="I356" s="93">
        <v>79224.789999999994</v>
      </c>
      <c r="J356" s="93"/>
      <c r="K356" s="13">
        <v>44576.879633961697</v>
      </c>
      <c r="L356" s="13">
        <v>18812.948751467098</v>
      </c>
      <c r="M356" s="13">
        <v>4466.4981078108804</v>
      </c>
    </row>
    <row r="357" spans="3:13" s="1" customFormat="1" ht="11.1" customHeight="1" x14ac:dyDescent="0.15">
      <c r="C357" s="53">
        <v>46113</v>
      </c>
      <c r="D357" s="54">
        <v>56646</v>
      </c>
      <c r="E357" s="13">
        <v>346</v>
      </c>
      <c r="F357" s="55">
        <v>10533</v>
      </c>
      <c r="G357" s="111"/>
      <c r="H357" s="111"/>
      <c r="I357" s="93">
        <v>66801.09</v>
      </c>
      <c r="J357" s="93"/>
      <c r="K357" s="13">
        <v>37522.770411510202</v>
      </c>
      <c r="L357" s="13">
        <v>15795.602520279999</v>
      </c>
      <c r="M357" s="13">
        <v>3734.24749314464</v>
      </c>
    </row>
    <row r="358" spans="3:13" s="1" customFormat="1" ht="11.1" customHeight="1" x14ac:dyDescent="0.15">
      <c r="C358" s="53">
        <v>46113</v>
      </c>
      <c r="D358" s="54">
        <v>56674</v>
      </c>
      <c r="E358" s="13">
        <v>347</v>
      </c>
      <c r="F358" s="55">
        <v>10561</v>
      </c>
      <c r="G358" s="111"/>
      <c r="H358" s="111"/>
      <c r="I358" s="93">
        <v>54341.1</v>
      </c>
      <c r="J358" s="93"/>
      <c r="K358" s="13">
        <v>30477.117928208001</v>
      </c>
      <c r="L358" s="13">
        <v>12800.1869366757</v>
      </c>
      <c r="M358" s="13">
        <v>3014.5203843249001</v>
      </c>
    </row>
    <row r="359" spans="3:13" s="1" customFormat="1" ht="11.1" customHeight="1" x14ac:dyDescent="0.15">
      <c r="C359" s="53">
        <v>46113</v>
      </c>
      <c r="D359" s="54">
        <v>56705</v>
      </c>
      <c r="E359" s="13">
        <v>348</v>
      </c>
      <c r="F359" s="55">
        <v>10592</v>
      </c>
      <c r="G359" s="111"/>
      <c r="H359" s="111"/>
      <c r="I359" s="93">
        <v>41844.43</v>
      </c>
      <c r="J359" s="93"/>
      <c r="K359" s="13">
        <v>23428.576686845001</v>
      </c>
      <c r="L359" s="13">
        <v>9814.8217150207802</v>
      </c>
      <c r="M359" s="13">
        <v>2301.6588186920098</v>
      </c>
    </row>
    <row r="360" spans="3:13" s="1" customFormat="1" ht="11.1" customHeight="1" x14ac:dyDescent="0.15">
      <c r="C360" s="53">
        <v>46113</v>
      </c>
      <c r="D360" s="54">
        <v>56735</v>
      </c>
      <c r="E360" s="13">
        <v>349</v>
      </c>
      <c r="F360" s="55">
        <v>10622</v>
      </c>
      <c r="G360" s="111"/>
      <c r="H360" s="111"/>
      <c r="I360" s="93">
        <v>30927.17</v>
      </c>
      <c r="J360" s="93"/>
      <c r="K360" s="13">
        <v>17287.6113777918</v>
      </c>
      <c r="L360" s="13">
        <v>7224.3914177333299</v>
      </c>
      <c r="M360" s="13">
        <v>1687.23619633106</v>
      </c>
    </row>
    <row r="361" spans="3:13" s="1" customFormat="1" ht="11.1" customHeight="1" x14ac:dyDescent="0.15">
      <c r="C361" s="53">
        <v>46113</v>
      </c>
      <c r="D361" s="54">
        <v>56766</v>
      </c>
      <c r="E361" s="13">
        <v>350</v>
      </c>
      <c r="F361" s="55">
        <v>10653</v>
      </c>
      <c r="G361" s="111"/>
      <c r="H361" s="111"/>
      <c r="I361" s="93">
        <v>23619.97</v>
      </c>
      <c r="J361" s="93"/>
      <c r="K361" s="13">
        <v>13180.653107398401</v>
      </c>
      <c r="L361" s="13">
        <v>5494.1093635761899</v>
      </c>
      <c r="M361" s="13">
        <v>1277.6989425751401</v>
      </c>
    </row>
    <row r="362" spans="3:13" s="1" customFormat="1" ht="11.1" customHeight="1" x14ac:dyDescent="0.15">
      <c r="C362" s="53">
        <v>46113</v>
      </c>
      <c r="D362" s="54">
        <v>56796</v>
      </c>
      <c r="E362" s="13">
        <v>351</v>
      </c>
      <c r="F362" s="55">
        <v>10683</v>
      </c>
      <c r="G362" s="111"/>
      <c r="H362" s="111"/>
      <c r="I362" s="93">
        <v>17784.080000000002</v>
      </c>
      <c r="J362" s="93"/>
      <c r="K362" s="13">
        <v>9907.7616966707392</v>
      </c>
      <c r="L362" s="13">
        <v>4119.70092866303</v>
      </c>
      <c r="M362" s="13">
        <v>954.14198868685003</v>
      </c>
    </row>
    <row r="363" spans="3:13" s="1" customFormat="1" ht="11.1" customHeight="1" x14ac:dyDescent="0.15">
      <c r="C363" s="53">
        <v>46113</v>
      </c>
      <c r="D363" s="54">
        <v>56827</v>
      </c>
      <c r="E363" s="13">
        <v>352</v>
      </c>
      <c r="F363" s="55">
        <v>10714</v>
      </c>
      <c r="G363" s="111"/>
      <c r="H363" s="111"/>
      <c r="I363" s="93">
        <v>12457.46</v>
      </c>
      <c r="J363" s="93"/>
      <c r="K363" s="13">
        <v>6928.4554594737101</v>
      </c>
      <c r="L363" s="13">
        <v>2873.5625785995298</v>
      </c>
      <c r="M363" s="13">
        <v>662.71163847220703</v>
      </c>
    </row>
    <row r="364" spans="3:13" s="1" customFormat="1" ht="11.1" customHeight="1" x14ac:dyDescent="0.15">
      <c r="C364" s="53">
        <v>46113</v>
      </c>
      <c r="D364" s="54">
        <v>56858</v>
      </c>
      <c r="E364" s="13">
        <v>353</v>
      </c>
      <c r="F364" s="55">
        <v>10745</v>
      </c>
      <c r="G364" s="111"/>
      <c r="H364" s="111"/>
      <c r="I364" s="93">
        <v>7114.88</v>
      </c>
      <c r="J364" s="93"/>
      <c r="K364" s="13">
        <v>3950.3655634838701</v>
      </c>
      <c r="L364" s="13">
        <v>1634.23914732763</v>
      </c>
      <c r="M364" s="13">
        <v>375.29792867582501</v>
      </c>
    </row>
    <row r="365" spans="3:13" s="1" customFormat="1" ht="11.1" customHeight="1" x14ac:dyDescent="0.15">
      <c r="C365" s="53">
        <v>46113</v>
      </c>
      <c r="D365" s="54">
        <v>56888</v>
      </c>
      <c r="E365" s="13">
        <v>354</v>
      </c>
      <c r="F365" s="55">
        <v>10775</v>
      </c>
      <c r="G365" s="111"/>
      <c r="H365" s="111"/>
      <c r="I365" s="93">
        <v>4225.0600000000004</v>
      </c>
      <c r="J365" s="93"/>
      <c r="K365" s="13">
        <v>2342.0121737299701</v>
      </c>
      <c r="L365" s="13">
        <v>966.48971845174401</v>
      </c>
      <c r="M365" s="13">
        <v>221.04153086705</v>
      </c>
    </row>
    <row r="366" spans="3:13" s="1" customFormat="1" ht="11.1" customHeight="1" x14ac:dyDescent="0.15">
      <c r="C366" s="53">
        <v>46113</v>
      </c>
      <c r="D366" s="54">
        <v>56919</v>
      </c>
      <c r="E366" s="13">
        <v>355</v>
      </c>
      <c r="F366" s="55">
        <v>10806</v>
      </c>
      <c r="G366" s="111"/>
      <c r="H366" s="111"/>
      <c r="I366" s="93">
        <v>1325.21</v>
      </c>
      <c r="J366" s="93"/>
      <c r="K366" s="13">
        <v>0</v>
      </c>
      <c r="L366" s="13">
        <v>0</v>
      </c>
      <c r="M366" s="13">
        <v>0</v>
      </c>
    </row>
    <row r="367" spans="3:13" s="1" customFormat="1" ht="11.1" customHeight="1" x14ac:dyDescent="0.15">
      <c r="C367" s="53">
        <v>46113</v>
      </c>
      <c r="D367" s="54">
        <v>56949</v>
      </c>
      <c r="E367" s="13">
        <v>356</v>
      </c>
      <c r="F367" s="55">
        <v>10836</v>
      </c>
      <c r="G367" s="111"/>
      <c r="H367" s="111"/>
      <c r="I367" s="93">
        <v>0</v>
      </c>
      <c r="J367" s="93"/>
      <c r="K367" s="13">
        <v>0</v>
      </c>
      <c r="L367" s="13">
        <v>0</v>
      </c>
      <c r="M367" s="13">
        <v>0</v>
      </c>
    </row>
    <row r="368" spans="3:13" s="1" customFormat="1" ht="11.1" customHeight="1" x14ac:dyDescent="0.15">
      <c r="C368" s="53">
        <v>46113</v>
      </c>
      <c r="D368" s="54">
        <v>56980</v>
      </c>
      <c r="E368" s="13">
        <v>357</v>
      </c>
      <c r="F368" s="55">
        <v>10867</v>
      </c>
      <c r="G368" s="111"/>
      <c r="H368" s="111"/>
      <c r="I368" s="93"/>
      <c r="J368" s="93"/>
      <c r="K368" s="13">
        <v>0</v>
      </c>
      <c r="L368" s="13">
        <v>0</v>
      </c>
      <c r="M368" s="13">
        <v>0</v>
      </c>
    </row>
    <row r="369" spans="3:13" s="1" customFormat="1" ht="14.85" customHeight="1" x14ac:dyDescent="0.15">
      <c r="C369" s="56"/>
      <c r="D369" s="57"/>
      <c r="E369" s="58"/>
      <c r="F369" s="59"/>
      <c r="G369" s="113"/>
      <c r="H369" s="113"/>
      <c r="I369" s="116">
        <v>224614558822.52899</v>
      </c>
      <c r="J369" s="116"/>
      <c r="K369" s="60">
        <v>199350790330.216</v>
      </c>
      <c r="L369" s="60">
        <v>169299868047.733</v>
      </c>
      <c r="M369" s="60">
        <v>133608237429.46899</v>
      </c>
    </row>
  </sheetData>
  <mergeCells count="725">
    <mergeCell ref="I361:J361"/>
    <mergeCell ref="I362:J362"/>
    <mergeCell ref="I363:J363"/>
    <mergeCell ref="I364:J364"/>
    <mergeCell ref="I365:J365"/>
    <mergeCell ref="I366:J366"/>
    <mergeCell ref="I367:J367"/>
    <mergeCell ref="I368:J368"/>
    <mergeCell ref="I369:J369"/>
    <mergeCell ref="I353:J353"/>
    <mergeCell ref="I354:J354"/>
    <mergeCell ref="I355:J355"/>
    <mergeCell ref="I356:J356"/>
    <mergeCell ref="I357:J357"/>
    <mergeCell ref="I358:J358"/>
    <mergeCell ref="I359:J359"/>
    <mergeCell ref="I36:J36"/>
    <mergeCell ref="I360:J360"/>
    <mergeCell ref="I37:J37"/>
    <mergeCell ref="I38:J38"/>
    <mergeCell ref="I39:J39"/>
    <mergeCell ref="I40:J40"/>
    <mergeCell ref="I41:J41"/>
    <mergeCell ref="I42:J42"/>
    <mergeCell ref="I43:J43"/>
    <mergeCell ref="I44:J44"/>
    <mergeCell ref="I45:J45"/>
    <mergeCell ref="I46:J46"/>
    <mergeCell ref="I47:J47"/>
    <mergeCell ref="I48:J48"/>
    <mergeCell ref="I49:J49"/>
    <mergeCell ref="I50:J50"/>
    <mergeCell ref="I51:J51"/>
    <mergeCell ref="I345:J345"/>
    <mergeCell ref="I346:J346"/>
    <mergeCell ref="I347:J347"/>
    <mergeCell ref="I348:J348"/>
    <mergeCell ref="I349:J349"/>
    <mergeCell ref="I35:J35"/>
    <mergeCell ref="I350:J350"/>
    <mergeCell ref="I351:J351"/>
    <mergeCell ref="I352:J352"/>
    <mergeCell ref="I52:J52"/>
    <mergeCell ref="I53:J53"/>
    <mergeCell ref="I54:J54"/>
    <mergeCell ref="I55:J55"/>
    <mergeCell ref="I56:J56"/>
    <mergeCell ref="I57:J57"/>
    <mergeCell ref="I58:J58"/>
    <mergeCell ref="I59:J59"/>
    <mergeCell ref="I60:J60"/>
    <mergeCell ref="I61:J61"/>
    <mergeCell ref="I62:J62"/>
    <mergeCell ref="I63:J63"/>
    <mergeCell ref="I64:J64"/>
    <mergeCell ref="I65:J65"/>
    <mergeCell ref="I66:J66"/>
    <mergeCell ref="I337:J337"/>
    <mergeCell ref="I338:J338"/>
    <mergeCell ref="I339:J339"/>
    <mergeCell ref="I34:J34"/>
    <mergeCell ref="I340:J340"/>
    <mergeCell ref="I341:J341"/>
    <mergeCell ref="I342:J342"/>
    <mergeCell ref="I343:J343"/>
    <mergeCell ref="I344:J344"/>
    <mergeCell ref="I67:J67"/>
    <mergeCell ref="I68:J68"/>
    <mergeCell ref="I69:J69"/>
    <mergeCell ref="I70:J70"/>
    <mergeCell ref="I71:J71"/>
    <mergeCell ref="I72:J72"/>
    <mergeCell ref="I73:J73"/>
    <mergeCell ref="I74:J74"/>
    <mergeCell ref="I75:J75"/>
    <mergeCell ref="I76:J76"/>
    <mergeCell ref="I77:J77"/>
    <mergeCell ref="I78:J78"/>
    <mergeCell ref="I79:J79"/>
    <mergeCell ref="I80:J80"/>
    <mergeCell ref="I81:J81"/>
    <mergeCell ref="I329:J329"/>
    <mergeCell ref="I33:J33"/>
    <mergeCell ref="I330:J330"/>
    <mergeCell ref="I331:J331"/>
    <mergeCell ref="I332:J332"/>
    <mergeCell ref="I333:J333"/>
    <mergeCell ref="I334:J334"/>
    <mergeCell ref="I335:J335"/>
    <mergeCell ref="I336:J336"/>
    <mergeCell ref="I82:J82"/>
    <mergeCell ref="I83:J83"/>
    <mergeCell ref="I84:J84"/>
    <mergeCell ref="I85:J85"/>
    <mergeCell ref="I86:J86"/>
    <mergeCell ref="I87:J87"/>
    <mergeCell ref="I88:J88"/>
    <mergeCell ref="I89:J89"/>
    <mergeCell ref="I90:J90"/>
    <mergeCell ref="I91:J91"/>
    <mergeCell ref="I92:J92"/>
    <mergeCell ref="I93:J93"/>
    <mergeCell ref="I94:J94"/>
    <mergeCell ref="I95:J95"/>
    <mergeCell ref="I96:J96"/>
    <mergeCell ref="I320:J320"/>
    <mergeCell ref="I321:J321"/>
    <mergeCell ref="I322:J322"/>
    <mergeCell ref="I323:J323"/>
    <mergeCell ref="I324:J324"/>
    <mergeCell ref="I325:J325"/>
    <mergeCell ref="I326:J326"/>
    <mergeCell ref="I327:J327"/>
    <mergeCell ref="I328:J328"/>
    <mergeCell ref="I311:J311"/>
    <mergeCell ref="I312:J312"/>
    <mergeCell ref="I313:J313"/>
    <mergeCell ref="I314:J314"/>
    <mergeCell ref="I315:J315"/>
    <mergeCell ref="I316:J316"/>
    <mergeCell ref="I317:J317"/>
    <mergeCell ref="I318:J318"/>
    <mergeCell ref="I319:J319"/>
    <mergeCell ref="I303:J303"/>
    <mergeCell ref="I304:J304"/>
    <mergeCell ref="I305:J305"/>
    <mergeCell ref="I306:J306"/>
    <mergeCell ref="I307:J307"/>
    <mergeCell ref="I308:J308"/>
    <mergeCell ref="I309:J309"/>
    <mergeCell ref="I31:J31"/>
    <mergeCell ref="I310:J310"/>
    <mergeCell ref="I32:J32"/>
    <mergeCell ref="I97:J97"/>
    <mergeCell ref="I98:J98"/>
    <mergeCell ref="I99:J99"/>
    <mergeCell ref="I295:J295"/>
    <mergeCell ref="I296:J296"/>
    <mergeCell ref="I297:J297"/>
    <mergeCell ref="I298:J298"/>
    <mergeCell ref="I299:J299"/>
    <mergeCell ref="I30:J30"/>
    <mergeCell ref="I300:J300"/>
    <mergeCell ref="I301:J301"/>
    <mergeCell ref="I302:J302"/>
    <mergeCell ref="I287:J287"/>
    <mergeCell ref="I288:J288"/>
    <mergeCell ref="I289:J289"/>
    <mergeCell ref="I29:J29"/>
    <mergeCell ref="I290:J290"/>
    <mergeCell ref="I291:J291"/>
    <mergeCell ref="I292:J292"/>
    <mergeCell ref="I293:J293"/>
    <mergeCell ref="I294:J294"/>
    <mergeCell ref="I279:J279"/>
    <mergeCell ref="I28:J28"/>
    <mergeCell ref="I280:J280"/>
    <mergeCell ref="I281:J281"/>
    <mergeCell ref="I282:J282"/>
    <mergeCell ref="I283:J283"/>
    <mergeCell ref="I284:J284"/>
    <mergeCell ref="I285:J285"/>
    <mergeCell ref="I286:J286"/>
    <mergeCell ref="I270:J270"/>
    <mergeCell ref="I271:J271"/>
    <mergeCell ref="I272:J272"/>
    <mergeCell ref="I273:J273"/>
    <mergeCell ref="I274:J274"/>
    <mergeCell ref="I275:J275"/>
    <mergeCell ref="I276:J276"/>
    <mergeCell ref="I277:J277"/>
    <mergeCell ref="I278:J278"/>
    <mergeCell ref="I261:J261"/>
    <mergeCell ref="I262:J262"/>
    <mergeCell ref="I263:J263"/>
    <mergeCell ref="I264:J264"/>
    <mergeCell ref="I265:J265"/>
    <mergeCell ref="I266:J266"/>
    <mergeCell ref="I267:J267"/>
    <mergeCell ref="I268:J268"/>
    <mergeCell ref="I269:J269"/>
    <mergeCell ref="I253:J253"/>
    <mergeCell ref="I254:J254"/>
    <mergeCell ref="I255:J255"/>
    <mergeCell ref="I256:J256"/>
    <mergeCell ref="I257:J257"/>
    <mergeCell ref="I258:J258"/>
    <mergeCell ref="I259:J259"/>
    <mergeCell ref="I26:J26"/>
    <mergeCell ref="I260:J260"/>
    <mergeCell ref="I27:J27"/>
    <mergeCell ref="I245:J245"/>
    <mergeCell ref="I246:J246"/>
    <mergeCell ref="I247:J247"/>
    <mergeCell ref="I248:J248"/>
    <mergeCell ref="I249:J249"/>
    <mergeCell ref="I25:J25"/>
    <mergeCell ref="I250:J250"/>
    <mergeCell ref="I251:J251"/>
    <mergeCell ref="I252:J252"/>
    <mergeCell ref="I237:J237"/>
    <mergeCell ref="I238:J238"/>
    <mergeCell ref="I239:J239"/>
    <mergeCell ref="I24:J24"/>
    <mergeCell ref="I240:J240"/>
    <mergeCell ref="I241:J241"/>
    <mergeCell ref="I242:J242"/>
    <mergeCell ref="I243:J243"/>
    <mergeCell ref="I244:J244"/>
    <mergeCell ref="I229:J229"/>
    <mergeCell ref="I23:J23"/>
    <mergeCell ref="I230:J230"/>
    <mergeCell ref="I231:J231"/>
    <mergeCell ref="I232:J232"/>
    <mergeCell ref="I233:J233"/>
    <mergeCell ref="I234:J234"/>
    <mergeCell ref="I235:J235"/>
    <mergeCell ref="I236:J236"/>
    <mergeCell ref="I220:J220"/>
    <mergeCell ref="I221:J221"/>
    <mergeCell ref="I222:J222"/>
    <mergeCell ref="I223:J223"/>
    <mergeCell ref="I224:J224"/>
    <mergeCell ref="I225:J225"/>
    <mergeCell ref="I226:J226"/>
    <mergeCell ref="I227:J227"/>
    <mergeCell ref="I228:J228"/>
    <mergeCell ref="I212:J212"/>
    <mergeCell ref="I213:J213"/>
    <mergeCell ref="I214:J214"/>
    <mergeCell ref="I215:J215"/>
    <mergeCell ref="I216:J216"/>
    <mergeCell ref="I217:J217"/>
    <mergeCell ref="I218:J218"/>
    <mergeCell ref="I219:J219"/>
    <mergeCell ref="I22:J22"/>
    <mergeCell ref="I204:J204"/>
    <mergeCell ref="I205:J205"/>
    <mergeCell ref="I206:J206"/>
    <mergeCell ref="I207:J207"/>
    <mergeCell ref="I208:J208"/>
    <mergeCell ref="I209:J209"/>
    <mergeCell ref="I21:J21"/>
    <mergeCell ref="I210:J210"/>
    <mergeCell ref="I211:J211"/>
    <mergeCell ref="I197:J197"/>
    <mergeCell ref="I198:J198"/>
    <mergeCell ref="I199:J199"/>
    <mergeCell ref="I2:N2"/>
    <mergeCell ref="I20:J20"/>
    <mergeCell ref="I200:J200"/>
    <mergeCell ref="I201:J201"/>
    <mergeCell ref="I202:J202"/>
    <mergeCell ref="I203:J203"/>
    <mergeCell ref="I189:J189"/>
    <mergeCell ref="I19:J19"/>
    <mergeCell ref="I190:J190"/>
    <mergeCell ref="I191:J191"/>
    <mergeCell ref="I192:J192"/>
    <mergeCell ref="I193:J193"/>
    <mergeCell ref="I194:J194"/>
    <mergeCell ref="I195:J195"/>
    <mergeCell ref="I196:J196"/>
    <mergeCell ref="I180:J180"/>
    <mergeCell ref="I181:J181"/>
    <mergeCell ref="I182:J182"/>
    <mergeCell ref="I183:J183"/>
    <mergeCell ref="I184:J184"/>
    <mergeCell ref="I185:J185"/>
    <mergeCell ref="I186:J186"/>
    <mergeCell ref="I187:J187"/>
    <mergeCell ref="I188:J188"/>
    <mergeCell ref="I171:J171"/>
    <mergeCell ref="I172:J172"/>
    <mergeCell ref="I173:J173"/>
    <mergeCell ref="I174:J174"/>
    <mergeCell ref="I175:J175"/>
    <mergeCell ref="I176:J176"/>
    <mergeCell ref="I177:J177"/>
    <mergeCell ref="I178:J178"/>
    <mergeCell ref="I179:J179"/>
    <mergeCell ref="I163:J163"/>
    <mergeCell ref="I164:J164"/>
    <mergeCell ref="I165:J165"/>
    <mergeCell ref="I166:J166"/>
    <mergeCell ref="I167:J167"/>
    <mergeCell ref="I168:J168"/>
    <mergeCell ref="I169:J169"/>
    <mergeCell ref="I17:J17"/>
    <mergeCell ref="I170:J170"/>
    <mergeCell ref="I18:J18"/>
    <mergeCell ref="I155:J155"/>
    <mergeCell ref="I156:J156"/>
    <mergeCell ref="I157:J157"/>
    <mergeCell ref="I158:J158"/>
    <mergeCell ref="I159:J159"/>
    <mergeCell ref="I16:J16"/>
    <mergeCell ref="I160:J160"/>
    <mergeCell ref="I161:J161"/>
    <mergeCell ref="I162:J162"/>
    <mergeCell ref="I147:J147"/>
    <mergeCell ref="I148:J148"/>
    <mergeCell ref="I149:J149"/>
    <mergeCell ref="I15:J15"/>
    <mergeCell ref="I150:J150"/>
    <mergeCell ref="I151:J151"/>
    <mergeCell ref="I152:J152"/>
    <mergeCell ref="I153:J153"/>
    <mergeCell ref="I154:J154"/>
    <mergeCell ref="I139:J139"/>
    <mergeCell ref="I14:J14"/>
    <mergeCell ref="I140:J140"/>
    <mergeCell ref="I141:J141"/>
    <mergeCell ref="I142:J142"/>
    <mergeCell ref="I143:J143"/>
    <mergeCell ref="I144:J144"/>
    <mergeCell ref="I145:J145"/>
    <mergeCell ref="I146:J146"/>
    <mergeCell ref="I130:J130"/>
    <mergeCell ref="I131:J131"/>
    <mergeCell ref="I132:J132"/>
    <mergeCell ref="I133:J133"/>
    <mergeCell ref="I134:J134"/>
    <mergeCell ref="I135:J135"/>
    <mergeCell ref="I136:J136"/>
    <mergeCell ref="I137:J137"/>
    <mergeCell ref="I138:J138"/>
    <mergeCell ref="I121:J121"/>
    <mergeCell ref="I122:J122"/>
    <mergeCell ref="I123:J123"/>
    <mergeCell ref="I124:J124"/>
    <mergeCell ref="I125:J125"/>
    <mergeCell ref="I126:J126"/>
    <mergeCell ref="I127:J127"/>
    <mergeCell ref="I128:J128"/>
    <mergeCell ref="I129:J129"/>
    <mergeCell ref="I113:J113"/>
    <mergeCell ref="I114:J114"/>
    <mergeCell ref="I115:J115"/>
    <mergeCell ref="I116:J116"/>
    <mergeCell ref="I117:J117"/>
    <mergeCell ref="I118:J118"/>
    <mergeCell ref="I119:J119"/>
    <mergeCell ref="I12:J12"/>
    <mergeCell ref="I120:J120"/>
    <mergeCell ref="I13:J13"/>
    <mergeCell ref="I105:J105"/>
    <mergeCell ref="I106:J106"/>
    <mergeCell ref="I107:J107"/>
    <mergeCell ref="I108:J108"/>
    <mergeCell ref="I109:J109"/>
    <mergeCell ref="I11:J11"/>
    <mergeCell ref="I110:J110"/>
    <mergeCell ref="I111:J111"/>
    <mergeCell ref="I112:J112"/>
    <mergeCell ref="G363:H363"/>
    <mergeCell ref="G364:H364"/>
    <mergeCell ref="G365:H365"/>
    <mergeCell ref="G366:H366"/>
    <mergeCell ref="G367:H367"/>
    <mergeCell ref="G368:H368"/>
    <mergeCell ref="G369:H369"/>
    <mergeCell ref="G37:H37"/>
    <mergeCell ref="G38:H38"/>
    <mergeCell ref="G39:H39"/>
    <mergeCell ref="G40:H40"/>
    <mergeCell ref="G41:H41"/>
    <mergeCell ref="G42:H42"/>
    <mergeCell ref="G43:H43"/>
    <mergeCell ref="G44:H44"/>
    <mergeCell ref="G45:H45"/>
    <mergeCell ref="G46:H46"/>
    <mergeCell ref="G47:H47"/>
    <mergeCell ref="G48:H48"/>
    <mergeCell ref="G49:H49"/>
    <mergeCell ref="G50:H50"/>
    <mergeCell ref="G51:H51"/>
    <mergeCell ref="G52:H52"/>
    <mergeCell ref="G53:H53"/>
    <mergeCell ref="G355:H355"/>
    <mergeCell ref="G356:H356"/>
    <mergeCell ref="G357:H357"/>
    <mergeCell ref="G358:H358"/>
    <mergeCell ref="G359:H359"/>
    <mergeCell ref="G36:H36"/>
    <mergeCell ref="G360:H360"/>
    <mergeCell ref="G361:H361"/>
    <mergeCell ref="G362:H362"/>
    <mergeCell ref="G54:H54"/>
    <mergeCell ref="G55:H55"/>
    <mergeCell ref="G56:H56"/>
    <mergeCell ref="G57:H57"/>
    <mergeCell ref="G58:H58"/>
    <mergeCell ref="G59:H59"/>
    <mergeCell ref="G60:H60"/>
    <mergeCell ref="G61:H61"/>
    <mergeCell ref="G62:H62"/>
    <mergeCell ref="G63:H63"/>
    <mergeCell ref="G64:H64"/>
    <mergeCell ref="G65:H65"/>
    <mergeCell ref="G66:H66"/>
    <mergeCell ref="G67:H67"/>
    <mergeCell ref="G68:H68"/>
    <mergeCell ref="G347:H347"/>
    <mergeCell ref="G348:H348"/>
    <mergeCell ref="G349:H349"/>
    <mergeCell ref="G35:H35"/>
    <mergeCell ref="G350:H350"/>
    <mergeCell ref="G351:H351"/>
    <mergeCell ref="G352:H352"/>
    <mergeCell ref="G353:H353"/>
    <mergeCell ref="G354:H354"/>
    <mergeCell ref="G69:H69"/>
    <mergeCell ref="G70:H70"/>
    <mergeCell ref="G71:H71"/>
    <mergeCell ref="G72:H72"/>
    <mergeCell ref="G73:H73"/>
    <mergeCell ref="G74:H74"/>
    <mergeCell ref="G75:H75"/>
    <mergeCell ref="G76:H76"/>
    <mergeCell ref="G77:H77"/>
    <mergeCell ref="G78:H78"/>
    <mergeCell ref="G79:H79"/>
    <mergeCell ref="G80:H80"/>
    <mergeCell ref="G81:H81"/>
    <mergeCell ref="G82:H82"/>
    <mergeCell ref="G83:H83"/>
    <mergeCell ref="G339:H339"/>
    <mergeCell ref="G34:H34"/>
    <mergeCell ref="G340:H340"/>
    <mergeCell ref="G341:H341"/>
    <mergeCell ref="G342:H342"/>
    <mergeCell ref="G343:H343"/>
    <mergeCell ref="G344:H344"/>
    <mergeCell ref="G345:H345"/>
    <mergeCell ref="G346:H346"/>
    <mergeCell ref="G84:H84"/>
    <mergeCell ref="G85:H85"/>
    <mergeCell ref="G86:H86"/>
    <mergeCell ref="G87:H87"/>
    <mergeCell ref="G88:H88"/>
    <mergeCell ref="G89:H89"/>
    <mergeCell ref="G90:H90"/>
    <mergeCell ref="G91:H91"/>
    <mergeCell ref="G92:H92"/>
    <mergeCell ref="G93:H93"/>
    <mergeCell ref="G94:H94"/>
    <mergeCell ref="G95:H95"/>
    <mergeCell ref="G96:H96"/>
    <mergeCell ref="G97:H97"/>
    <mergeCell ref="G98:H98"/>
    <mergeCell ref="G330:H330"/>
    <mergeCell ref="G331:H331"/>
    <mergeCell ref="G332:H332"/>
    <mergeCell ref="G333:H333"/>
    <mergeCell ref="G334:H334"/>
    <mergeCell ref="G335:H335"/>
    <mergeCell ref="G336:H336"/>
    <mergeCell ref="G337:H337"/>
    <mergeCell ref="G338:H338"/>
    <mergeCell ref="G321:H321"/>
    <mergeCell ref="G322:H322"/>
    <mergeCell ref="G323:H323"/>
    <mergeCell ref="G324:H324"/>
    <mergeCell ref="G325:H325"/>
    <mergeCell ref="G326:H326"/>
    <mergeCell ref="G327:H327"/>
    <mergeCell ref="G328:H328"/>
    <mergeCell ref="G329:H329"/>
    <mergeCell ref="G313:H313"/>
    <mergeCell ref="G314:H314"/>
    <mergeCell ref="G315:H315"/>
    <mergeCell ref="G316:H316"/>
    <mergeCell ref="G317:H317"/>
    <mergeCell ref="G318:H318"/>
    <mergeCell ref="G319:H319"/>
    <mergeCell ref="G32:H32"/>
    <mergeCell ref="G320:H320"/>
    <mergeCell ref="G33:H33"/>
    <mergeCell ref="G99:H99"/>
    <mergeCell ref="G305:H305"/>
    <mergeCell ref="G306:H306"/>
    <mergeCell ref="G307:H307"/>
    <mergeCell ref="G308:H308"/>
    <mergeCell ref="G309:H309"/>
    <mergeCell ref="G31:H31"/>
    <mergeCell ref="G310:H310"/>
    <mergeCell ref="G311:H311"/>
    <mergeCell ref="G312:H312"/>
    <mergeCell ref="G297:H297"/>
    <mergeCell ref="G298:H298"/>
    <mergeCell ref="G299:H299"/>
    <mergeCell ref="G30:H30"/>
    <mergeCell ref="G300:H300"/>
    <mergeCell ref="G301:H301"/>
    <mergeCell ref="G302:H302"/>
    <mergeCell ref="G303:H303"/>
    <mergeCell ref="G304:H304"/>
    <mergeCell ref="G289:H289"/>
    <mergeCell ref="G29:H29"/>
    <mergeCell ref="G290:H290"/>
    <mergeCell ref="G291:H291"/>
    <mergeCell ref="G292:H292"/>
    <mergeCell ref="G293:H293"/>
    <mergeCell ref="G294:H294"/>
    <mergeCell ref="G295:H295"/>
    <mergeCell ref="G296:H296"/>
    <mergeCell ref="G280:H280"/>
    <mergeCell ref="G281:H281"/>
    <mergeCell ref="G282:H282"/>
    <mergeCell ref="G283:H283"/>
    <mergeCell ref="G284:H284"/>
    <mergeCell ref="G285:H285"/>
    <mergeCell ref="G286:H286"/>
    <mergeCell ref="G287:H287"/>
    <mergeCell ref="G288:H288"/>
    <mergeCell ref="G271:H271"/>
    <mergeCell ref="G272:H272"/>
    <mergeCell ref="G273:H273"/>
    <mergeCell ref="G274:H274"/>
    <mergeCell ref="G275:H275"/>
    <mergeCell ref="G276:H276"/>
    <mergeCell ref="G277:H277"/>
    <mergeCell ref="G278:H278"/>
    <mergeCell ref="G279:H279"/>
    <mergeCell ref="G263:H263"/>
    <mergeCell ref="G264:H264"/>
    <mergeCell ref="G265:H265"/>
    <mergeCell ref="G266:H266"/>
    <mergeCell ref="G267:H267"/>
    <mergeCell ref="G268:H268"/>
    <mergeCell ref="G269:H269"/>
    <mergeCell ref="G27:H27"/>
    <mergeCell ref="G270:H270"/>
    <mergeCell ref="G28:H28"/>
    <mergeCell ref="G255:H255"/>
    <mergeCell ref="G256:H256"/>
    <mergeCell ref="G257:H257"/>
    <mergeCell ref="G258:H258"/>
    <mergeCell ref="G259:H259"/>
    <mergeCell ref="G26:H26"/>
    <mergeCell ref="G260:H260"/>
    <mergeCell ref="G261:H261"/>
    <mergeCell ref="G262:H262"/>
    <mergeCell ref="G247:H247"/>
    <mergeCell ref="G248:H248"/>
    <mergeCell ref="G249:H249"/>
    <mergeCell ref="G25:H25"/>
    <mergeCell ref="G250:H250"/>
    <mergeCell ref="G251:H251"/>
    <mergeCell ref="G252:H252"/>
    <mergeCell ref="G253:H253"/>
    <mergeCell ref="G254:H254"/>
    <mergeCell ref="G239:H239"/>
    <mergeCell ref="G24:H24"/>
    <mergeCell ref="G240:H240"/>
    <mergeCell ref="G241:H241"/>
    <mergeCell ref="G242:H242"/>
    <mergeCell ref="G243:H243"/>
    <mergeCell ref="G244:H244"/>
    <mergeCell ref="G245:H245"/>
    <mergeCell ref="G246:H246"/>
    <mergeCell ref="G230:H230"/>
    <mergeCell ref="G231:H231"/>
    <mergeCell ref="G232:H232"/>
    <mergeCell ref="G233:H233"/>
    <mergeCell ref="G234:H234"/>
    <mergeCell ref="G235:H235"/>
    <mergeCell ref="G236:H236"/>
    <mergeCell ref="G237:H237"/>
    <mergeCell ref="G238:H238"/>
    <mergeCell ref="G221:H221"/>
    <mergeCell ref="G222:H222"/>
    <mergeCell ref="G223:H223"/>
    <mergeCell ref="G224:H224"/>
    <mergeCell ref="G225:H225"/>
    <mergeCell ref="G226:H226"/>
    <mergeCell ref="G227:H227"/>
    <mergeCell ref="G228:H228"/>
    <mergeCell ref="G229:H229"/>
    <mergeCell ref="G213:H213"/>
    <mergeCell ref="G214:H214"/>
    <mergeCell ref="G215:H215"/>
    <mergeCell ref="G216:H216"/>
    <mergeCell ref="G217:H217"/>
    <mergeCell ref="G218:H218"/>
    <mergeCell ref="G219:H219"/>
    <mergeCell ref="G22:H22"/>
    <mergeCell ref="G220:H220"/>
    <mergeCell ref="G23:H23"/>
    <mergeCell ref="G205:H205"/>
    <mergeCell ref="G206:H206"/>
    <mergeCell ref="G207:H207"/>
    <mergeCell ref="G208:H208"/>
    <mergeCell ref="G209:H209"/>
    <mergeCell ref="G21:H21"/>
    <mergeCell ref="G210:H210"/>
    <mergeCell ref="G211:H211"/>
    <mergeCell ref="G212:H212"/>
    <mergeCell ref="G197:H197"/>
    <mergeCell ref="G198:H198"/>
    <mergeCell ref="G199:H199"/>
    <mergeCell ref="G20:H20"/>
    <mergeCell ref="G200:H200"/>
    <mergeCell ref="G201:H201"/>
    <mergeCell ref="G202:H202"/>
    <mergeCell ref="G203:H203"/>
    <mergeCell ref="G204:H204"/>
    <mergeCell ref="G189:H189"/>
    <mergeCell ref="G19:H19"/>
    <mergeCell ref="G190:H190"/>
    <mergeCell ref="G191:H191"/>
    <mergeCell ref="G192:H192"/>
    <mergeCell ref="G193:H193"/>
    <mergeCell ref="G194:H194"/>
    <mergeCell ref="G195:H195"/>
    <mergeCell ref="G196:H196"/>
    <mergeCell ref="G180:H180"/>
    <mergeCell ref="G181:H181"/>
    <mergeCell ref="G182:H182"/>
    <mergeCell ref="G183:H183"/>
    <mergeCell ref="G184:H184"/>
    <mergeCell ref="G185:H185"/>
    <mergeCell ref="G186:H186"/>
    <mergeCell ref="G187:H187"/>
    <mergeCell ref="G188:H188"/>
    <mergeCell ref="G171:H171"/>
    <mergeCell ref="G172:H172"/>
    <mergeCell ref="G173:H173"/>
    <mergeCell ref="G174:H174"/>
    <mergeCell ref="G175:H175"/>
    <mergeCell ref="G176:H176"/>
    <mergeCell ref="G177:H177"/>
    <mergeCell ref="G178:H178"/>
    <mergeCell ref="G179:H179"/>
    <mergeCell ref="G163:H163"/>
    <mergeCell ref="G164:H164"/>
    <mergeCell ref="G165:H165"/>
    <mergeCell ref="G166:H166"/>
    <mergeCell ref="G167:H167"/>
    <mergeCell ref="G168:H168"/>
    <mergeCell ref="G169:H169"/>
    <mergeCell ref="G17:H17"/>
    <mergeCell ref="G170:H170"/>
    <mergeCell ref="G18:H18"/>
    <mergeCell ref="G155:H155"/>
    <mergeCell ref="G156:H156"/>
    <mergeCell ref="G157:H157"/>
    <mergeCell ref="G158:H158"/>
    <mergeCell ref="G159:H159"/>
    <mergeCell ref="G16:H16"/>
    <mergeCell ref="G160:H160"/>
    <mergeCell ref="G161:H161"/>
    <mergeCell ref="G162:H162"/>
    <mergeCell ref="G147:H147"/>
    <mergeCell ref="G148:H148"/>
    <mergeCell ref="G149:H149"/>
    <mergeCell ref="G15:H15"/>
    <mergeCell ref="G150:H150"/>
    <mergeCell ref="G151:H151"/>
    <mergeCell ref="G152:H152"/>
    <mergeCell ref="G153:H153"/>
    <mergeCell ref="G154:H154"/>
    <mergeCell ref="G139:H139"/>
    <mergeCell ref="G14:H14"/>
    <mergeCell ref="G140:H140"/>
    <mergeCell ref="G141:H141"/>
    <mergeCell ref="G142:H142"/>
    <mergeCell ref="G143:H143"/>
    <mergeCell ref="G144:H144"/>
    <mergeCell ref="G145:H145"/>
    <mergeCell ref="G146:H146"/>
    <mergeCell ref="G130:H130"/>
    <mergeCell ref="G131:H131"/>
    <mergeCell ref="G132:H132"/>
    <mergeCell ref="G133:H133"/>
    <mergeCell ref="G134:H134"/>
    <mergeCell ref="G135:H135"/>
    <mergeCell ref="G136:H136"/>
    <mergeCell ref="G137:H137"/>
    <mergeCell ref="G138:H138"/>
    <mergeCell ref="G121:H121"/>
    <mergeCell ref="G122:H122"/>
    <mergeCell ref="G123:H123"/>
    <mergeCell ref="G124:H124"/>
    <mergeCell ref="G125:H125"/>
    <mergeCell ref="G126:H126"/>
    <mergeCell ref="G127:H127"/>
    <mergeCell ref="G128:H128"/>
    <mergeCell ref="G129:H129"/>
    <mergeCell ref="G113:H113"/>
    <mergeCell ref="G114:H114"/>
    <mergeCell ref="G115:H115"/>
    <mergeCell ref="G116:H116"/>
    <mergeCell ref="G117:H117"/>
    <mergeCell ref="G118:H118"/>
    <mergeCell ref="G119:H119"/>
    <mergeCell ref="G12:H12"/>
    <mergeCell ref="G120:H120"/>
    <mergeCell ref="G13:H13"/>
    <mergeCell ref="G105:H105"/>
    <mergeCell ref="G106:H106"/>
    <mergeCell ref="G107:H107"/>
    <mergeCell ref="G108:H108"/>
    <mergeCell ref="G109:H109"/>
    <mergeCell ref="G11:H11"/>
    <mergeCell ref="G110:H110"/>
    <mergeCell ref="G111:H111"/>
    <mergeCell ref="G112:H112"/>
    <mergeCell ref="B10:F10"/>
    <mergeCell ref="C1:G3"/>
    <mergeCell ref="C5:M5"/>
    <mergeCell ref="C7:E7"/>
    <mergeCell ref="G100:H100"/>
    <mergeCell ref="G101:H101"/>
    <mergeCell ref="G102:H102"/>
    <mergeCell ref="G103:H103"/>
    <mergeCell ref="G104:H104"/>
    <mergeCell ref="H10:K10"/>
    <mergeCell ref="H8:I8"/>
    <mergeCell ref="I100:J100"/>
    <mergeCell ref="I101:J101"/>
    <mergeCell ref="I102:J102"/>
    <mergeCell ref="I103:J103"/>
    <mergeCell ref="I104:J104"/>
  </mergeCells>
  <pageMargins left="0.7" right="0.7" top="0.75" bottom="0.75" header="0.3" footer="0.3"/>
  <pageSetup paperSize="9" orientation="portrait" r:id="rId1"/>
  <headerFooter alignWithMargins="0">
    <oddFooter>&amp;R_x000D_&amp;1#&amp;"Aptos"&amp;10&amp;K0078D7 Classification : Internal</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2"/>
  <sheetViews>
    <sheetView zoomScaleNormal="100" workbookViewId="0"/>
  </sheetViews>
  <sheetFormatPr defaultRowHeight="14.4" x14ac:dyDescent="0.25"/>
  <cols>
    <col min="1" max="1" width="143.77734375" customWidth="1"/>
    <col min="2" max="2" width="13.5546875" customWidth="1"/>
  </cols>
  <sheetData>
    <row r="1" s="1" customFormat="1" ht="409.6" customHeight="1" x14ac:dyDescent="0.15"/>
    <row r="2" s="1" customFormat="1" ht="67.2" customHeight="1" x14ac:dyDescent="0.15"/>
  </sheetData>
  <pageMargins left="0.7" right="0.7" top="0.75" bottom="0.75" header="0.3" footer="0.3"/>
  <pageSetup paperSize="9" scale="85" orientation="landscape" r:id="rId1"/>
  <headerFooter alignWithMargins="0">
    <oddFooter>&amp;R_x000D_&amp;1#&amp;"Aptos"&amp;10&amp;K0078D7 Classification : Internal</oddFooter>
  </headerFooter>
  <colBreaks count="1" manualBreakCount="1">
    <brk id="2" max="5" man="1"/>
  </col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9C0088-7EA7-41BC-9088-F3F38095BDC0}">
  <sheetPr>
    <tabColor rgb="FF002060"/>
  </sheetPr>
  <dimension ref="A1:N112"/>
  <sheetViews>
    <sheetView view="pageBreakPreview" topLeftCell="A6" zoomScale="60" zoomScaleNormal="100" workbookViewId="0">
      <selection activeCell="C93" sqref="C93"/>
    </sheetView>
  </sheetViews>
  <sheetFormatPr defaultColWidth="8.88671875" defaultRowHeight="14.4" outlineLevelRow="1" x14ac:dyDescent="0.25"/>
  <cols>
    <col min="1" max="1" width="13.33203125" style="131" customWidth="1"/>
    <col min="2" max="2" width="60.5546875" style="131" bestFit="1" customWidth="1"/>
    <col min="3" max="7" width="41" style="131" customWidth="1"/>
    <col min="8" max="8" width="45.33203125" style="131" customWidth="1"/>
    <col min="9" max="9" width="92" style="131" customWidth="1"/>
    <col min="10" max="11" width="47.6640625" style="131" customWidth="1"/>
    <col min="12" max="12" width="7.33203125" style="131" customWidth="1"/>
    <col min="13" max="13" width="25.6640625" style="131" customWidth="1"/>
    <col min="14" max="14" width="25.6640625" style="139" customWidth="1"/>
    <col min="15" max="16384" width="8.88671875" style="179"/>
  </cols>
  <sheetData>
    <row r="1" spans="1:13" ht="45" customHeight="1" x14ac:dyDescent="0.25">
      <c r="A1" s="331" t="s">
        <v>1645</v>
      </c>
      <c r="B1" s="331"/>
    </row>
    <row r="2" spans="1:13" ht="31.2" x14ac:dyDescent="0.25">
      <c r="A2" s="157" t="s">
        <v>1644</v>
      </c>
      <c r="B2" s="157"/>
      <c r="C2" s="139"/>
      <c r="D2" s="139"/>
      <c r="E2" s="139"/>
      <c r="F2" s="156" t="s">
        <v>1515</v>
      </c>
      <c r="G2" s="289"/>
      <c r="H2" s="139"/>
      <c r="I2" s="157"/>
      <c r="J2" s="139"/>
      <c r="K2" s="139"/>
      <c r="L2" s="139"/>
      <c r="M2" s="139"/>
    </row>
    <row r="3" spans="1:13" ht="15" thickBot="1" x14ac:dyDescent="0.3">
      <c r="A3" s="139"/>
      <c r="B3" s="282"/>
      <c r="C3" s="282"/>
      <c r="D3" s="139"/>
      <c r="E3" s="139"/>
      <c r="F3" s="139"/>
      <c r="G3" s="139"/>
      <c r="H3" s="139"/>
      <c r="L3" s="139"/>
      <c r="M3" s="139"/>
    </row>
    <row r="4" spans="1:13" ht="18.600000000000001" thickBot="1" x14ac:dyDescent="0.3">
      <c r="A4" s="279"/>
      <c r="B4" s="281" t="s">
        <v>2</v>
      </c>
      <c r="C4" s="280" t="s">
        <v>3</v>
      </c>
      <c r="D4" s="279"/>
      <c r="E4" s="279"/>
      <c r="F4" s="139"/>
      <c r="G4" s="139"/>
      <c r="H4" s="139"/>
      <c r="I4" s="330"/>
      <c r="J4" s="330"/>
      <c r="L4" s="139"/>
      <c r="M4" s="139"/>
    </row>
    <row r="5" spans="1:13" ht="15" thickBot="1" x14ac:dyDescent="0.3">
      <c r="H5" s="139"/>
      <c r="I5" s="330"/>
      <c r="L5" s="139"/>
      <c r="M5" s="139"/>
    </row>
    <row r="6" spans="1:13" ht="18" x14ac:dyDescent="0.25">
      <c r="A6" s="186"/>
      <c r="B6" s="278" t="s">
        <v>1643</v>
      </c>
      <c r="C6" s="186"/>
      <c r="E6" s="133"/>
      <c r="F6" s="133"/>
      <c r="G6" s="133"/>
      <c r="H6" s="139"/>
      <c r="I6" s="330"/>
      <c r="L6" s="139"/>
      <c r="M6" s="139"/>
    </row>
    <row r="7" spans="1:13" x14ac:dyDescent="0.25">
      <c r="B7" s="276" t="s">
        <v>1642</v>
      </c>
      <c r="H7" s="139"/>
      <c r="I7" s="330"/>
      <c r="L7" s="139"/>
      <c r="M7" s="139"/>
    </row>
    <row r="8" spans="1:13" x14ac:dyDescent="0.25">
      <c r="B8" s="276" t="s">
        <v>817</v>
      </c>
      <c r="H8" s="139"/>
      <c r="I8" s="330"/>
      <c r="L8" s="139"/>
      <c r="M8" s="139"/>
    </row>
    <row r="9" spans="1:13" ht="15" thickBot="1" x14ac:dyDescent="0.3">
      <c r="B9" s="275" t="s">
        <v>818</v>
      </c>
      <c r="H9" s="139"/>
      <c r="L9" s="139"/>
      <c r="M9" s="139"/>
    </row>
    <row r="10" spans="1:13" x14ac:dyDescent="0.25">
      <c r="B10" s="274"/>
      <c r="H10" s="139"/>
      <c r="I10" s="329"/>
      <c r="L10" s="139"/>
      <c r="M10" s="139"/>
    </row>
    <row r="11" spans="1:13" x14ac:dyDescent="0.25">
      <c r="B11" s="274"/>
      <c r="H11" s="139"/>
      <c r="I11" s="329"/>
      <c r="L11" s="139"/>
      <c r="M11" s="139"/>
    </row>
    <row r="12" spans="1:13" ht="36" x14ac:dyDescent="0.25">
      <c r="A12" s="146" t="s">
        <v>7</v>
      </c>
      <c r="B12" s="146" t="s">
        <v>816</v>
      </c>
      <c r="C12" s="188"/>
      <c r="D12" s="188"/>
      <c r="E12" s="188"/>
      <c r="F12" s="188"/>
      <c r="G12" s="188"/>
      <c r="H12" s="139"/>
      <c r="L12" s="139"/>
      <c r="M12" s="139"/>
    </row>
    <row r="13" spans="1:13" ht="15" customHeight="1" x14ac:dyDescent="0.25">
      <c r="A13" s="184"/>
      <c r="B13" s="185" t="s">
        <v>819</v>
      </c>
      <c r="C13" s="184" t="s">
        <v>820</v>
      </c>
      <c r="D13" s="184" t="s">
        <v>1640</v>
      </c>
      <c r="E13" s="183"/>
      <c r="F13" s="182"/>
      <c r="G13" s="182"/>
      <c r="H13" s="139"/>
      <c r="L13" s="139"/>
      <c r="M13" s="139"/>
    </row>
    <row r="14" spans="1:13" x14ac:dyDescent="0.25">
      <c r="A14" s="180" t="s">
        <v>821</v>
      </c>
      <c r="B14" s="204" t="s">
        <v>822</v>
      </c>
      <c r="C14" s="325"/>
      <c r="D14" s="325"/>
      <c r="E14" s="133"/>
      <c r="F14" s="133"/>
      <c r="G14" s="133"/>
      <c r="H14" s="139"/>
      <c r="L14" s="139"/>
      <c r="M14" s="139"/>
    </row>
    <row r="15" spans="1:13" x14ac:dyDescent="0.25">
      <c r="A15" s="180" t="s">
        <v>823</v>
      </c>
      <c r="B15" s="204" t="s">
        <v>824</v>
      </c>
      <c r="C15" s="143" t="s">
        <v>825</v>
      </c>
      <c r="D15" s="143" t="s">
        <v>826</v>
      </c>
      <c r="E15" s="133"/>
      <c r="F15" s="133"/>
      <c r="G15" s="133"/>
      <c r="H15" s="139"/>
      <c r="L15" s="139"/>
      <c r="M15" s="139"/>
    </row>
    <row r="16" spans="1:13" x14ac:dyDescent="0.25">
      <c r="A16" s="180" t="s">
        <v>827</v>
      </c>
      <c r="B16" s="204" t="s">
        <v>828</v>
      </c>
      <c r="C16" s="143"/>
      <c r="D16" s="143"/>
      <c r="E16" s="133"/>
      <c r="F16" s="133"/>
      <c r="G16" s="133"/>
      <c r="H16" s="139"/>
      <c r="L16" s="139"/>
      <c r="M16" s="139"/>
    </row>
    <row r="17" spans="1:13" x14ac:dyDescent="0.25">
      <c r="A17" s="180" t="s">
        <v>829</v>
      </c>
      <c r="B17" s="204" t="s">
        <v>830</v>
      </c>
      <c r="C17" s="143"/>
      <c r="D17" s="143"/>
      <c r="E17" s="133"/>
      <c r="F17" s="133"/>
      <c r="G17" s="133"/>
      <c r="H17" s="139"/>
      <c r="L17" s="139"/>
      <c r="M17" s="139"/>
    </row>
    <row r="18" spans="1:13" x14ac:dyDescent="0.25">
      <c r="A18" s="180" t="s">
        <v>831</v>
      </c>
      <c r="B18" s="204" t="s">
        <v>832</v>
      </c>
      <c r="C18" s="143"/>
      <c r="D18" s="143"/>
      <c r="E18" s="133"/>
      <c r="F18" s="133"/>
      <c r="G18" s="133"/>
      <c r="H18" s="139"/>
      <c r="L18" s="139"/>
      <c r="M18" s="139"/>
    </row>
    <row r="19" spans="1:13" x14ac:dyDescent="0.25">
      <c r="A19" s="180" t="s">
        <v>833</v>
      </c>
      <c r="B19" s="204" t="s">
        <v>834</v>
      </c>
      <c r="C19" s="143"/>
      <c r="D19" s="143"/>
      <c r="E19" s="133"/>
      <c r="F19" s="133"/>
      <c r="G19" s="133"/>
      <c r="H19" s="139"/>
      <c r="L19" s="139"/>
      <c r="M19" s="139"/>
    </row>
    <row r="20" spans="1:13" x14ac:dyDescent="0.25">
      <c r="A20" s="180" t="s">
        <v>835</v>
      </c>
      <c r="B20" s="204" t="s">
        <v>836</v>
      </c>
      <c r="C20" s="143"/>
      <c r="D20" s="143"/>
      <c r="E20" s="133"/>
      <c r="F20" s="133"/>
      <c r="G20" s="133"/>
      <c r="H20" s="139"/>
      <c r="L20" s="139"/>
      <c r="M20" s="139"/>
    </row>
    <row r="21" spans="1:13" x14ac:dyDescent="0.25">
      <c r="A21" s="180" t="s">
        <v>837</v>
      </c>
      <c r="B21" s="204" t="s">
        <v>838</v>
      </c>
      <c r="C21" s="143"/>
      <c r="D21" s="143"/>
      <c r="E21" s="133"/>
      <c r="F21" s="133"/>
      <c r="G21" s="133"/>
      <c r="H21" s="139"/>
      <c r="L21" s="139"/>
      <c r="M21" s="139"/>
    </row>
    <row r="22" spans="1:13" x14ac:dyDescent="0.25">
      <c r="A22" s="180" t="s">
        <v>839</v>
      </c>
      <c r="B22" s="204" t="s">
        <v>840</v>
      </c>
      <c r="C22" s="143"/>
      <c r="D22" s="143"/>
      <c r="E22" s="133"/>
      <c r="F22" s="133"/>
      <c r="G22" s="133"/>
      <c r="H22" s="139"/>
      <c r="L22" s="139"/>
      <c r="M22" s="139"/>
    </row>
    <row r="23" spans="1:13" ht="28.8" x14ac:dyDescent="0.25">
      <c r="A23" s="180" t="s">
        <v>841</v>
      </c>
      <c r="B23" s="204" t="s">
        <v>842</v>
      </c>
      <c r="C23" s="143" t="s">
        <v>843</v>
      </c>
      <c r="D23" s="143"/>
      <c r="E23" s="133"/>
      <c r="F23" s="133"/>
      <c r="G23" s="133"/>
      <c r="H23" s="139"/>
      <c r="L23" s="139"/>
      <c r="M23" s="139"/>
    </row>
    <row r="24" spans="1:13" x14ac:dyDescent="0.25">
      <c r="A24" s="180" t="s">
        <v>844</v>
      </c>
      <c r="B24" s="204" t="s">
        <v>845</v>
      </c>
      <c r="C24" s="328" t="s">
        <v>846</v>
      </c>
      <c r="D24" s="327"/>
      <c r="E24" s="133"/>
      <c r="F24" s="133"/>
      <c r="G24" s="133"/>
      <c r="H24" s="139"/>
      <c r="L24" s="139"/>
      <c r="M24" s="139"/>
    </row>
    <row r="25" spans="1:13" outlineLevel="1" x14ac:dyDescent="0.25">
      <c r="A25" s="180" t="s">
        <v>847</v>
      </c>
      <c r="B25" s="152" t="s">
        <v>1641</v>
      </c>
      <c r="C25" s="143"/>
      <c r="D25" s="143"/>
      <c r="E25" s="133"/>
      <c r="F25" s="133"/>
      <c r="G25" s="133"/>
      <c r="H25" s="139"/>
      <c r="L25" s="139"/>
      <c r="M25" s="139"/>
    </row>
    <row r="26" spans="1:13" outlineLevel="1" x14ac:dyDescent="0.25">
      <c r="A26" s="180" t="s">
        <v>848</v>
      </c>
      <c r="B26" s="326"/>
      <c r="C26" s="143"/>
      <c r="D26" s="143"/>
      <c r="E26" s="133"/>
      <c r="F26" s="133"/>
      <c r="G26" s="133"/>
      <c r="H26" s="139"/>
      <c r="L26" s="139"/>
      <c r="M26" s="139"/>
    </row>
    <row r="27" spans="1:13" outlineLevel="1" x14ac:dyDescent="0.25">
      <c r="A27" s="180" t="s">
        <v>849</v>
      </c>
      <c r="B27" s="326"/>
      <c r="C27" s="143"/>
      <c r="D27" s="143"/>
      <c r="E27" s="133"/>
      <c r="F27" s="133"/>
      <c r="G27" s="133"/>
      <c r="H27" s="139"/>
      <c r="L27" s="139"/>
      <c r="M27" s="139"/>
    </row>
    <row r="28" spans="1:13" outlineLevel="1" x14ac:dyDescent="0.25">
      <c r="A28" s="180" t="s">
        <v>850</v>
      </c>
      <c r="B28" s="326"/>
      <c r="C28" s="143"/>
      <c r="D28" s="143"/>
      <c r="E28" s="133"/>
      <c r="F28" s="133"/>
      <c r="G28" s="133"/>
      <c r="H28" s="139"/>
      <c r="L28" s="139"/>
      <c r="M28" s="139"/>
    </row>
    <row r="29" spans="1:13" outlineLevel="1" x14ac:dyDescent="0.25">
      <c r="A29" s="180" t="s">
        <v>851</v>
      </c>
      <c r="B29" s="326"/>
      <c r="C29" s="143"/>
      <c r="D29" s="143"/>
      <c r="E29" s="133"/>
      <c r="F29" s="133"/>
      <c r="G29" s="133"/>
      <c r="H29" s="139"/>
      <c r="L29" s="139"/>
      <c r="M29" s="139"/>
    </row>
    <row r="30" spans="1:13" outlineLevel="1" x14ac:dyDescent="0.25">
      <c r="A30" s="180" t="s">
        <v>852</v>
      </c>
      <c r="B30" s="326"/>
      <c r="C30" s="143"/>
      <c r="D30" s="143"/>
      <c r="E30" s="133"/>
      <c r="F30" s="133"/>
      <c r="G30" s="133"/>
      <c r="H30" s="139"/>
      <c r="L30" s="139"/>
      <c r="M30" s="139"/>
    </row>
    <row r="31" spans="1:13" outlineLevel="1" x14ac:dyDescent="0.25">
      <c r="A31" s="180" t="s">
        <v>853</v>
      </c>
      <c r="B31" s="326"/>
      <c r="C31" s="143"/>
      <c r="D31" s="143"/>
      <c r="E31" s="133"/>
      <c r="F31" s="133"/>
      <c r="G31" s="133"/>
      <c r="H31" s="139"/>
      <c r="L31" s="139"/>
      <c r="M31" s="139"/>
    </row>
    <row r="32" spans="1:13" outlineLevel="1" x14ac:dyDescent="0.25">
      <c r="A32" s="180" t="s">
        <v>854</v>
      </c>
      <c r="B32" s="326"/>
      <c r="C32" s="143"/>
      <c r="D32" s="143"/>
      <c r="E32" s="133"/>
      <c r="F32" s="133"/>
      <c r="G32" s="133"/>
      <c r="H32" s="139"/>
      <c r="L32" s="139"/>
      <c r="M32" s="139"/>
    </row>
    <row r="33" spans="1:13" ht="18" x14ac:dyDescent="0.25">
      <c r="A33" s="188"/>
      <c r="B33" s="146" t="s">
        <v>817</v>
      </c>
      <c r="C33" s="188"/>
      <c r="D33" s="188"/>
      <c r="E33" s="188"/>
      <c r="F33" s="188"/>
      <c r="G33" s="188"/>
      <c r="H33" s="139"/>
      <c r="L33" s="139"/>
      <c r="M33" s="139"/>
    </row>
    <row r="34" spans="1:13" ht="15" customHeight="1" x14ac:dyDescent="0.25">
      <c r="A34" s="184"/>
      <c r="B34" s="185" t="s">
        <v>855</v>
      </c>
      <c r="C34" s="184" t="s">
        <v>856</v>
      </c>
      <c r="D34" s="184" t="s">
        <v>1640</v>
      </c>
      <c r="E34" s="184" t="s">
        <v>857</v>
      </c>
      <c r="F34" s="182"/>
      <c r="G34" s="182"/>
      <c r="H34" s="139"/>
      <c r="L34" s="139"/>
      <c r="M34" s="139"/>
    </row>
    <row r="35" spans="1:13" x14ac:dyDescent="0.25">
      <c r="A35" s="180" t="s">
        <v>858</v>
      </c>
      <c r="B35" s="325"/>
      <c r="C35" s="325"/>
      <c r="D35" s="325"/>
      <c r="E35" s="325"/>
      <c r="F35" s="324"/>
      <c r="G35" s="324"/>
      <c r="H35" s="139"/>
      <c r="L35" s="139"/>
      <c r="M35" s="139"/>
    </row>
    <row r="36" spans="1:13" x14ac:dyDescent="0.25">
      <c r="A36" s="180" t="s">
        <v>859</v>
      </c>
      <c r="B36" s="141"/>
      <c r="C36" s="143"/>
      <c r="D36" s="143"/>
      <c r="E36" s="143"/>
      <c r="H36" s="139"/>
      <c r="L36" s="139"/>
      <c r="M36" s="139"/>
    </row>
    <row r="37" spans="1:13" x14ac:dyDescent="0.25">
      <c r="A37" s="180" t="s">
        <v>860</v>
      </c>
      <c r="B37" s="141"/>
      <c r="C37" s="143"/>
      <c r="D37" s="143"/>
      <c r="E37" s="143"/>
      <c r="H37" s="139"/>
      <c r="L37" s="139"/>
      <c r="M37" s="139"/>
    </row>
    <row r="38" spans="1:13" x14ac:dyDescent="0.25">
      <c r="A38" s="180" t="s">
        <v>861</v>
      </c>
      <c r="B38" s="141"/>
      <c r="C38" s="143"/>
      <c r="D38" s="143"/>
      <c r="E38" s="143"/>
      <c r="H38" s="139"/>
      <c r="L38" s="139"/>
      <c r="M38" s="139"/>
    </row>
    <row r="39" spans="1:13" x14ac:dyDescent="0.25">
      <c r="A39" s="180" t="s">
        <v>862</v>
      </c>
      <c r="B39" s="141"/>
      <c r="C39" s="143"/>
      <c r="D39" s="143"/>
      <c r="E39" s="143"/>
      <c r="H39" s="139"/>
      <c r="L39" s="139"/>
      <c r="M39" s="139"/>
    </row>
    <row r="40" spans="1:13" x14ac:dyDescent="0.25">
      <c r="A40" s="180" t="s">
        <v>863</v>
      </c>
      <c r="B40" s="141"/>
      <c r="C40" s="143"/>
      <c r="D40" s="143"/>
      <c r="E40" s="143"/>
      <c r="H40" s="139"/>
      <c r="L40" s="139"/>
      <c r="M40" s="139"/>
    </row>
    <row r="41" spans="1:13" x14ac:dyDescent="0.25">
      <c r="A41" s="180" t="s">
        <v>864</v>
      </c>
      <c r="B41" s="141"/>
      <c r="C41" s="143"/>
      <c r="D41" s="143"/>
      <c r="E41" s="143"/>
      <c r="H41" s="139"/>
      <c r="L41" s="139"/>
      <c r="M41" s="139"/>
    </row>
    <row r="42" spans="1:13" x14ac:dyDescent="0.25">
      <c r="A42" s="180" t="s">
        <v>865</v>
      </c>
      <c r="B42" s="141"/>
      <c r="C42" s="143"/>
      <c r="D42" s="143"/>
      <c r="E42" s="143"/>
      <c r="H42" s="139"/>
      <c r="L42" s="139"/>
      <c r="M42" s="139"/>
    </row>
    <row r="43" spans="1:13" x14ac:dyDescent="0.25">
      <c r="A43" s="180" t="s">
        <v>866</v>
      </c>
      <c r="B43" s="141"/>
      <c r="C43" s="143"/>
      <c r="D43" s="143"/>
      <c r="E43" s="143"/>
      <c r="H43" s="139"/>
      <c r="L43" s="139"/>
      <c r="M43" s="139"/>
    </row>
    <row r="44" spans="1:13" x14ac:dyDescent="0.25">
      <c r="A44" s="180" t="s">
        <v>867</v>
      </c>
      <c r="B44" s="141"/>
      <c r="C44" s="143"/>
      <c r="D44" s="143"/>
      <c r="E44" s="143"/>
      <c r="H44" s="139"/>
      <c r="L44" s="139"/>
      <c r="M44" s="139"/>
    </row>
    <row r="45" spans="1:13" x14ac:dyDescent="0.25">
      <c r="A45" s="180" t="s">
        <v>868</v>
      </c>
      <c r="B45" s="141"/>
      <c r="C45" s="143"/>
      <c r="D45" s="143"/>
      <c r="E45" s="143"/>
      <c r="H45" s="139"/>
      <c r="L45" s="139"/>
      <c r="M45" s="139"/>
    </row>
    <row r="46" spans="1:13" x14ac:dyDescent="0.25">
      <c r="A46" s="180" t="s">
        <v>869</v>
      </c>
      <c r="B46" s="141"/>
      <c r="C46" s="143"/>
      <c r="D46" s="143"/>
      <c r="E46" s="143"/>
      <c r="H46" s="139"/>
      <c r="L46" s="139"/>
      <c r="M46" s="139"/>
    </row>
    <row r="47" spans="1:13" x14ac:dyDescent="0.25">
      <c r="A47" s="180" t="s">
        <v>870</v>
      </c>
      <c r="B47" s="141"/>
      <c r="C47" s="143"/>
      <c r="D47" s="143"/>
      <c r="E47" s="143"/>
      <c r="H47" s="139"/>
      <c r="L47" s="139"/>
      <c r="M47" s="139"/>
    </row>
    <row r="48" spans="1:13" x14ac:dyDescent="0.25">
      <c r="A48" s="180" t="s">
        <v>871</v>
      </c>
      <c r="B48" s="141"/>
      <c r="C48" s="143"/>
      <c r="D48" s="143"/>
      <c r="E48" s="143"/>
      <c r="H48" s="139"/>
      <c r="L48" s="139"/>
      <c r="M48" s="139"/>
    </row>
    <row r="49" spans="1:13" x14ac:dyDescent="0.25">
      <c r="A49" s="180" t="s">
        <v>872</v>
      </c>
      <c r="B49" s="141"/>
      <c r="C49" s="143"/>
      <c r="D49" s="143"/>
      <c r="E49" s="143"/>
      <c r="H49" s="139"/>
      <c r="L49" s="139"/>
      <c r="M49" s="139"/>
    </row>
    <row r="50" spans="1:13" x14ac:dyDescent="0.25">
      <c r="A50" s="180" t="s">
        <v>873</v>
      </c>
      <c r="B50" s="141"/>
      <c r="C50" s="143"/>
      <c r="D50" s="143"/>
      <c r="E50" s="143"/>
      <c r="H50" s="139"/>
      <c r="L50" s="139"/>
      <c r="M50" s="139"/>
    </row>
    <row r="51" spans="1:13" x14ac:dyDescent="0.25">
      <c r="A51" s="180" t="s">
        <v>874</v>
      </c>
      <c r="B51" s="141"/>
      <c r="C51" s="143"/>
      <c r="D51" s="143"/>
      <c r="E51" s="143"/>
      <c r="H51" s="139"/>
      <c r="L51" s="139"/>
      <c r="M51" s="139"/>
    </row>
    <row r="52" spans="1:13" x14ac:dyDescent="0.25">
      <c r="A52" s="180" t="s">
        <v>875</v>
      </c>
      <c r="B52" s="141"/>
      <c r="C52" s="143"/>
      <c r="D52" s="143"/>
      <c r="E52" s="143"/>
      <c r="H52" s="139"/>
      <c r="L52" s="139"/>
      <c r="M52" s="139"/>
    </row>
    <row r="53" spans="1:13" x14ac:dyDescent="0.25">
      <c r="A53" s="180" t="s">
        <v>876</v>
      </c>
      <c r="B53" s="141"/>
      <c r="C53" s="143"/>
      <c r="D53" s="143"/>
      <c r="E53" s="143"/>
      <c r="H53" s="139"/>
      <c r="L53" s="139"/>
      <c r="M53" s="139"/>
    </row>
    <row r="54" spans="1:13" x14ac:dyDescent="0.25">
      <c r="A54" s="180" t="s">
        <v>877</v>
      </c>
      <c r="B54" s="141"/>
      <c r="C54" s="143"/>
      <c r="D54" s="143"/>
      <c r="E54" s="143"/>
      <c r="H54" s="139"/>
      <c r="L54" s="139"/>
      <c r="M54" s="139"/>
    </row>
    <row r="55" spans="1:13" x14ac:dyDescent="0.25">
      <c r="A55" s="180" t="s">
        <v>878</v>
      </c>
      <c r="B55" s="141"/>
      <c r="C55" s="143"/>
      <c r="D55" s="143"/>
      <c r="E55" s="143"/>
      <c r="H55" s="139"/>
      <c r="L55" s="139"/>
      <c r="M55" s="139"/>
    </row>
    <row r="56" spans="1:13" x14ac:dyDescent="0.25">
      <c r="A56" s="180" t="s">
        <v>879</v>
      </c>
      <c r="B56" s="141"/>
      <c r="C56" s="143"/>
      <c r="D56" s="143"/>
      <c r="E56" s="143"/>
      <c r="H56" s="139"/>
      <c r="L56" s="139"/>
      <c r="M56" s="139"/>
    </row>
    <row r="57" spans="1:13" x14ac:dyDescent="0.25">
      <c r="A57" s="180" t="s">
        <v>880</v>
      </c>
      <c r="B57" s="141"/>
      <c r="C57" s="143"/>
      <c r="D57" s="143"/>
      <c r="E57" s="143"/>
      <c r="H57" s="139"/>
      <c r="L57" s="139"/>
      <c r="M57" s="139"/>
    </row>
    <row r="58" spans="1:13" x14ac:dyDescent="0.25">
      <c r="A58" s="180" t="s">
        <v>881</v>
      </c>
      <c r="B58" s="141"/>
      <c r="C58" s="143"/>
      <c r="D58" s="143"/>
      <c r="E58" s="143"/>
      <c r="H58" s="139"/>
      <c r="L58" s="139"/>
      <c r="M58" s="139"/>
    </row>
    <row r="59" spans="1:13" x14ac:dyDescent="0.25">
      <c r="A59" s="180" t="s">
        <v>882</v>
      </c>
      <c r="B59" s="141"/>
      <c r="C59" s="143"/>
      <c r="D59" s="143"/>
      <c r="E59" s="143"/>
      <c r="H59" s="139"/>
      <c r="L59" s="139"/>
      <c r="M59" s="139"/>
    </row>
    <row r="60" spans="1:13" outlineLevel="1" x14ac:dyDescent="0.25">
      <c r="A60" s="180" t="s">
        <v>883</v>
      </c>
      <c r="B60" s="134"/>
      <c r="E60" s="134"/>
      <c r="F60" s="134"/>
      <c r="G60" s="134"/>
      <c r="H60" s="139"/>
      <c r="L60" s="139"/>
      <c r="M60" s="139"/>
    </row>
    <row r="61" spans="1:13" outlineLevel="1" x14ac:dyDescent="0.25">
      <c r="A61" s="180" t="s">
        <v>884</v>
      </c>
      <c r="B61" s="134"/>
      <c r="E61" s="134"/>
      <c r="F61" s="134"/>
      <c r="G61" s="134"/>
      <c r="H61" s="139"/>
      <c r="L61" s="139"/>
      <c r="M61" s="139"/>
    </row>
    <row r="62" spans="1:13" outlineLevel="1" x14ac:dyDescent="0.25">
      <c r="A62" s="180" t="s">
        <v>885</v>
      </c>
      <c r="B62" s="134"/>
      <c r="E62" s="134"/>
      <c r="F62" s="134"/>
      <c r="G62" s="134"/>
      <c r="H62" s="139"/>
      <c r="L62" s="139"/>
      <c r="M62" s="139"/>
    </row>
    <row r="63" spans="1:13" outlineLevel="1" x14ac:dyDescent="0.25">
      <c r="A63" s="180" t="s">
        <v>886</v>
      </c>
      <c r="B63" s="134"/>
      <c r="E63" s="134"/>
      <c r="F63" s="134"/>
      <c r="G63" s="134"/>
      <c r="H63" s="139"/>
      <c r="L63" s="139"/>
      <c r="M63" s="139"/>
    </row>
    <row r="64" spans="1:13" outlineLevel="1" x14ac:dyDescent="0.25">
      <c r="A64" s="180" t="s">
        <v>887</v>
      </c>
      <c r="B64" s="134"/>
      <c r="E64" s="134"/>
      <c r="F64" s="134"/>
      <c r="G64" s="134"/>
      <c r="H64" s="139"/>
      <c r="L64" s="139"/>
      <c r="M64" s="139"/>
    </row>
    <row r="65" spans="1:14" outlineLevel="1" x14ac:dyDescent="0.25">
      <c r="A65" s="180" t="s">
        <v>888</v>
      </c>
      <c r="B65" s="134"/>
      <c r="E65" s="134"/>
      <c r="F65" s="134"/>
      <c r="G65" s="134"/>
      <c r="H65" s="139"/>
      <c r="L65" s="139"/>
      <c r="M65" s="139"/>
    </row>
    <row r="66" spans="1:14" outlineLevel="1" x14ac:dyDescent="0.25">
      <c r="A66" s="180" t="s">
        <v>889</v>
      </c>
      <c r="B66" s="134"/>
      <c r="E66" s="134"/>
      <c r="F66" s="134"/>
      <c r="G66" s="134"/>
      <c r="H66" s="139"/>
      <c r="L66" s="139"/>
      <c r="M66" s="139"/>
    </row>
    <row r="67" spans="1:14" outlineLevel="1" x14ac:dyDescent="0.25">
      <c r="A67" s="180" t="s">
        <v>890</v>
      </c>
      <c r="B67" s="134"/>
      <c r="E67" s="134"/>
      <c r="F67" s="134"/>
      <c r="G67" s="134"/>
      <c r="H67" s="139"/>
      <c r="L67" s="139"/>
      <c r="M67" s="139"/>
    </row>
    <row r="68" spans="1:14" outlineLevel="1" x14ac:dyDescent="0.25">
      <c r="A68" s="180" t="s">
        <v>891</v>
      </c>
      <c r="B68" s="134"/>
      <c r="E68" s="134"/>
      <c r="F68" s="134"/>
      <c r="G68" s="134"/>
      <c r="H68" s="139"/>
      <c r="L68" s="139"/>
      <c r="M68" s="139"/>
    </row>
    <row r="69" spans="1:14" outlineLevel="1" x14ac:dyDescent="0.25">
      <c r="A69" s="180" t="s">
        <v>892</v>
      </c>
      <c r="B69" s="134"/>
      <c r="E69" s="134"/>
      <c r="F69" s="134"/>
      <c r="G69" s="134"/>
      <c r="H69" s="139"/>
      <c r="L69" s="139"/>
      <c r="M69" s="139"/>
    </row>
    <row r="70" spans="1:14" outlineLevel="1" x14ac:dyDescent="0.25">
      <c r="A70" s="180" t="s">
        <v>893</v>
      </c>
      <c r="B70" s="134"/>
      <c r="E70" s="134"/>
      <c r="F70" s="134"/>
      <c r="G70" s="134"/>
      <c r="H70" s="139"/>
      <c r="L70" s="139"/>
      <c r="M70" s="139"/>
    </row>
    <row r="71" spans="1:14" outlineLevel="1" x14ac:dyDescent="0.25">
      <c r="A71" s="180" t="s">
        <v>894</v>
      </c>
      <c r="B71" s="134"/>
      <c r="E71" s="134"/>
      <c r="F71" s="134"/>
      <c r="G71" s="134"/>
      <c r="H71" s="139"/>
      <c r="L71" s="139"/>
      <c r="M71" s="139"/>
    </row>
    <row r="72" spans="1:14" outlineLevel="1" x14ac:dyDescent="0.25">
      <c r="A72" s="180" t="s">
        <v>895</v>
      </c>
      <c r="B72" s="134"/>
      <c r="E72" s="134"/>
      <c r="F72" s="134"/>
      <c r="G72" s="134"/>
      <c r="H72" s="139"/>
      <c r="L72" s="139"/>
      <c r="M72" s="139"/>
    </row>
    <row r="73" spans="1:14" ht="18" x14ac:dyDescent="0.25">
      <c r="A73" s="188"/>
      <c r="B73" s="146" t="s">
        <v>818</v>
      </c>
      <c r="C73" s="188"/>
      <c r="D73" s="188"/>
      <c r="E73" s="188"/>
      <c r="F73" s="188"/>
      <c r="G73" s="188"/>
      <c r="H73" s="139"/>
    </row>
    <row r="74" spans="1:14" ht="15" customHeight="1" x14ac:dyDescent="0.25">
      <c r="A74" s="184"/>
      <c r="B74" s="185" t="s">
        <v>896</v>
      </c>
      <c r="C74" s="184" t="s">
        <v>1639</v>
      </c>
      <c r="D74" s="184" t="s">
        <v>1638</v>
      </c>
      <c r="E74" s="182" t="s">
        <v>1637</v>
      </c>
      <c r="F74" s="182" t="s">
        <v>1636</v>
      </c>
      <c r="G74" s="184" t="s">
        <v>897</v>
      </c>
      <c r="H74" s="179"/>
      <c r="I74" s="179"/>
      <c r="J74" s="179"/>
      <c r="K74" s="179"/>
      <c r="L74" s="179"/>
      <c r="M74" s="179"/>
      <c r="N74" s="179"/>
    </row>
    <row r="75" spans="1:14" x14ac:dyDescent="0.25">
      <c r="A75" s="180" t="s">
        <v>898</v>
      </c>
      <c r="B75" s="180" t="s">
        <v>899</v>
      </c>
      <c r="C75" s="323">
        <v>5.5588707879487398</v>
      </c>
      <c r="D75" s="252"/>
      <c r="E75" s="252"/>
      <c r="F75" s="252"/>
      <c r="G75" s="191">
        <f>SUM(C75:F75)</f>
        <v>5.5588707879487398</v>
      </c>
      <c r="H75" s="139"/>
    </row>
    <row r="76" spans="1:14" x14ac:dyDescent="0.25">
      <c r="A76" s="180" t="s">
        <v>900</v>
      </c>
      <c r="B76" s="180" t="s">
        <v>1635</v>
      </c>
      <c r="C76" s="323">
        <v>15.0842663234341</v>
      </c>
      <c r="D76" s="252"/>
      <c r="E76" s="252"/>
      <c r="F76" s="252"/>
      <c r="G76" s="191">
        <f>SUM(C76:F76)</f>
        <v>15.0842663234341</v>
      </c>
    </row>
    <row r="77" spans="1:14" outlineLevel="1" x14ac:dyDescent="0.25">
      <c r="A77" s="180" t="s">
        <v>901</v>
      </c>
      <c r="H77" s="139"/>
    </row>
    <row r="78" spans="1:14" outlineLevel="1" x14ac:dyDescent="0.25">
      <c r="A78" s="180" t="s">
        <v>902</v>
      </c>
      <c r="H78" s="139"/>
    </row>
    <row r="79" spans="1:14" outlineLevel="1" x14ac:dyDescent="0.25">
      <c r="A79" s="180" t="s">
        <v>903</v>
      </c>
      <c r="H79" s="139"/>
    </row>
    <row r="80" spans="1:14" outlineLevel="1" x14ac:dyDescent="0.25">
      <c r="A80" s="180" t="s">
        <v>904</v>
      </c>
      <c r="H80" s="139"/>
    </row>
    <row r="81" spans="1:8" x14ac:dyDescent="0.25">
      <c r="A81" s="184"/>
      <c r="B81" s="185" t="s">
        <v>905</v>
      </c>
      <c r="C81" s="184" t="s">
        <v>506</v>
      </c>
      <c r="D81" s="184" t="s">
        <v>507</v>
      </c>
      <c r="E81" s="182" t="s">
        <v>906</v>
      </c>
      <c r="F81" s="182" t="s">
        <v>907</v>
      </c>
      <c r="G81" s="182" t="s">
        <v>908</v>
      </c>
      <c r="H81" s="139"/>
    </row>
    <row r="82" spans="1:8" x14ac:dyDescent="0.25">
      <c r="A82" s="180" t="s">
        <v>909</v>
      </c>
      <c r="B82" s="180" t="s">
        <v>1634</v>
      </c>
      <c r="C82" s="333">
        <v>3.4834878284036898E-3</v>
      </c>
      <c r="D82" s="336"/>
      <c r="E82" s="336"/>
      <c r="F82" s="336"/>
      <c r="G82" s="290">
        <f>C82</f>
        <v>3.4834878284036898E-3</v>
      </c>
      <c r="H82" s="139"/>
    </row>
    <row r="83" spans="1:8" x14ac:dyDescent="0.25">
      <c r="A83" s="180" t="s">
        <v>910</v>
      </c>
      <c r="B83" s="180" t="s">
        <v>911</v>
      </c>
      <c r="C83" s="333">
        <v>1.58029178024099E-4</v>
      </c>
      <c r="D83" s="336"/>
      <c r="E83" s="336"/>
      <c r="F83" s="336"/>
      <c r="G83" s="290">
        <f>C83</f>
        <v>1.58029178024099E-4</v>
      </c>
      <c r="H83" s="139"/>
    </row>
    <row r="84" spans="1:8" x14ac:dyDescent="0.25">
      <c r="A84" s="180" t="s">
        <v>912</v>
      </c>
      <c r="B84" s="180" t="s">
        <v>913</v>
      </c>
      <c r="C84" s="333">
        <v>6.1221088337989405E-4</v>
      </c>
      <c r="D84" s="336"/>
      <c r="E84" s="336"/>
      <c r="F84" s="336"/>
      <c r="G84" s="290">
        <f>C84</f>
        <v>6.1221088337989405E-4</v>
      </c>
      <c r="H84" s="139"/>
    </row>
    <row r="85" spans="1:8" x14ac:dyDescent="0.25">
      <c r="A85" s="180" t="s">
        <v>914</v>
      </c>
      <c r="B85" s="180" t="s">
        <v>915</v>
      </c>
      <c r="C85" s="333">
        <v>8.5076681222726595E-5</v>
      </c>
      <c r="D85" s="336"/>
      <c r="E85" s="336"/>
      <c r="F85" s="336"/>
      <c r="G85" s="290">
        <f>C85</f>
        <v>8.5076681222726595E-5</v>
      </c>
      <c r="H85" s="139"/>
    </row>
    <row r="86" spans="1:8" x14ac:dyDescent="0.25">
      <c r="A86" s="180" t="s">
        <v>916</v>
      </c>
      <c r="B86" s="180" t="s">
        <v>917</v>
      </c>
      <c r="C86" s="333">
        <v>0</v>
      </c>
      <c r="D86" s="336"/>
      <c r="E86" s="336"/>
      <c r="F86" s="336"/>
      <c r="G86" s="290">
        <f>C86</f>
        <v>0</v>
      </c>
      <c r="H86" s="139"/>
    </row>
    <row r="87" spans="1:8" outlineLevel="1" x14ac:dyDescent="0.25">
      <c r="A87" s="180" t="s">
        <v>918</v>
      </c>
      <c r="H87" s="139"/>
    </row>
    <row r="88" spans="1:8" outlineLevel="1" x14ac:dyDescent="0.25">
      <c r="A88" s="180" t="s">
        <v>919</v>
      </c>
      <c r="H88" s="139"/>
    </row>
    <row r="89" spans="1:8" outlineLevel="1" x14ac:dyDescent="0.25">
      <c r="A89" s="180" t="s">
        <v>920</v>
      </c>
      <c r="H89" s="139"/>
    </row>
    <row r="90" spans="1:8" outlineLevel="1" x14ac:dyDescent="0.25">
      <c r="A90" s="180" t="s">
        <v>921</v>
      </c>
      <c r="H90" s="139"/>
    </row>
    <row r="91" spans="1:8" x14ac:dyDescent="0.25">
      <c r="H91" s="139"/>
    </row>
    <row r="92" spans="1:8" x14ac:dyDescent="0.25">
      <c r="H92" s="139"/>
    </row>
    <row r="93" spans="1:8" x14ac:dyDescent="0.25">
      <c r="H93" s="139"/>
    </row>
    <row r="94" spans="1:8" x14ac:dyDescent="0.25">
      <c r="H94" s="139"/>
    </row>
    <row r="95" spans="1:8" x14ac:dyDescent="0.25">
      <c r="H95" s="139"/>
    </row>
    <row r="96" spans="1:8" x14ac:dyDescent="0.25">
      <c r="H96" s="139"/>
    </row>
    <row r="97" spans="8:8" x14ac:dyDescent="0.25">
      <c r="H97" s="139"/>
    </row>
    <row r="98" spans="8:8" x14ac:dyDescent="0.25">
      <c r="H98" s="139"/>
    </row>
    <row r="99" spans="8:8" x14ac:dyDescent="0.25">
      <c r="H99" s="139"/>
    </row>
    <row r="100" spans="8:8" x14ac:dyDescent="0.25">
      <c r="H100" s="139"/>
    </row>
    <row r="101" spans="8:8" x14ac:dyDescent="0.25">
      <c r="H101" s="139"/>
    </row>
    <row r="102" spans="8:8" x14ac:dyDescent="0.25">
      <c r="H102" s="139"/>
    </row>
    <row r="103" spans="8:8" x14ac:dyDescent="0.25">
      <c r="H103" s="139"/>
    </row>
    <row r="104" spans="8:8" x14ac:dyDescent="0.25">
      <c r="H104" s="139"/>
    </row>
    <row r="105" spans="8:8" x14ac:dyDescent="0.25">
      <c r="H105" s="139"/>
    </row>
    <row r="106" spans="8:8" x14ac:dyDescent="0.25">
      <c r="H106" s="139"/>
    </row>
    <row r="107" spans="8:8" x14ac:dyDescent="0.25">
      <c r="H107" s="139"/>
    </row>
    <row r="108" spans="8:8" x14ac:dyDescent="0.25">
      <c r="H108" s="139"/>
    </row>
    <row r="109" spans="8:8" x14ac:dyDescent="0.25">
      <c r="H109" s="139"/>
    </row>
    <row r="110" spans="8:8" x14ac:dyDescent="0.25">
      <c r="H110" s="139"/>
    </row>
    <row r="111" spans="8:8" x14ac:dyDescent="0.25">
      <c r="H111" s="139"/>
    </row>
    <row r="112" spans="8:8" x14ac:dyDescent="0.25">
      <c r="H112" s="139"/>
    </row>
  </sheetData>
  <protectedRanges>
    <protectedRange sqref="C4 B35:E72 C14:D25 B77:C80 B87:G90 D75:G76 D82:G86" name="Optional ECBECAIs_1"/>
    <protectedRange sqref="C75:C76 C82:C86" name="Mortgage Asset I_1"/>
  </protectedRanges>
  <mergeCells count="1">
    <mergeCell ref="A1:B1"/>
  </mergeCells>
  <hyperlinks>
    <hyperlink ref="B8" location="'E. Optional ECB-ECAIs data'!B33" display="2.  Additional information on the swaps" xr:uid="{411B58DB-C431-485D-875D-1DA6D52AD66F}"/>
    <hyperlink ref="B7" location="'E. Optional ECB-ECAIs data'!B12" display="1. Additional information on the programme" xr:uid="{A46D69DE-0B98-4B21-A5D1-4CCC4D5127A7}"/>
    <hyperlink ref="B9" location="'E. Optional ECB-ECAIs data'!B73" display="3.  Additional information on the asset distribution" xr:uid="{8BB40A40-64D6-4462-ADEB-C7E0A3C588F9}"/>
  </hyperlinks>
  <pageMargins left="0.7" right="0.7" top="0.75" bottom="0.75" header="0.3" footer="0.3"/>
  <pageSetup scale="32" orientation="portrait" r:id="rId1"/>
  <headerFooter>
    <oddFooter>&amp;R_x000D_&amp;1#&amp;"Aptos"&amp;10&amp;K0078D7 Classification : Internal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C6F45D-A5A0-4652-A432-0D376927F0C2}">
  <sheetPr>
    <tabColor rgb="FF847A75"/>
  </sheetPr>
  <dimension ref="B1:J43"/>
  <sheetViews>
    <sheetView zoomScale="80" zoomScaleNormal="80" workbookViewId="0"/>
  </sheetViews>
  <sheetFormatPr defaultColWidth="9.109375" defaultRowHeight="14.4" x14ac:dyDescent="0.3"/>
  <cols>
    <col min="1" max="1" width="9.109375" style="117"/>
    <col min="2" max="10" width="12.44140625" style="117" customWidth="1"/>
    <col min="11" max="16384" width="9.109375" style="117"/>
  </cols>
  <sheetData>
    <row r="1" spans="2:10" ht="15" thickBot="1" x14ac:dyDescent="0.35"/>
    <row r="2" spans="2:10" x14ac:dyDescent="0.3">
      <c r="B2" s="178"/>
      <c r="C2" s="177"/>
      <c r="D2" s="177"/>
      <c r="E2" s="177"/>
      <c r="F2" s="177"/>
      <c r="G2" s="177"/>
      <c r="H2" s="177"/>
      <c r="I2" s="177"/>
      <c r="J2" s="176"/>
    </row>
    <row r="3" spans="2:10" x14ac:dyDescent="0.3">
      <c r="B3" s="165"/>
      <c r="C3" s="162"/>
      <c r="D3" s="162"/>
      <c r="E3" s="162"/>
      <c r="F3" s="162"/>
      <c r="G3" s="162"/>
      <c r="H3" s="162"/>
      <c r="I3" s="162"/>
      <c r="J3" s="161"/>
    </row>
    <row r="4" spans="2:10" x14ac:dyDescent="0.3">
      <c r="B4" s="165"/>
      <c r="C4" s="162"/>
      <c r="D4" s="162"/>
      <c r="E4" s="162"/>
      <c r="F4" s="162"/>
      <c r="G4" s="162"/>
      <c r="H4" s="162"/>
      <c r="I4" s="162"/>
      <c r="J4" s="161"/>
    </row>
    <row r="5" spans="2:10" ht="31.2" x14ac:dyDescent="0.35">
      <c r="B5" s="165"/>
      <c r="C5" s="162"/>
      <c r="D5" s="162"/>
      <c r="E5" s="175"/>
      <c r="F5" s="174" t="s">
        <v>1532</v>
      </c>
      <c r="G5" s="162"/>
      <c r="H5" s="162"/>
      <c r="I5" s="162"/>
      <c r="J5" s="161"/>
    </row>
    <row r="6" spans="2:10" ht="41.25" customHeight="1" x14ac:dyDescent="0.3">
      <c r="B6" s="165"/>
      <c r="C6" s="162"/>
      <c r="D6" s="173" t="s">
        <v>1531</v>
      </c>
      <c r="E6" s="173"/>
      <c r="F6" s="173"/>
      <c r="G6" s="173"/>
      <c r="H6" s="173"/>
      <c r="I6" s="162"/>
      <c r="J6" s="161"/>
    </row>
    <row r="7" spans="2:10" ht="25.8" x14ac:dyDescent="0.3">
      <c r="B7" s="165"/>
      <c r="C7" s="162"/>
      <c r="D7" s="162"/>
      <c r="E7" s="162"/>
      <c r="F7" s="172" t="s">
        <v>10</v>
      </c>
      <c r="G7" s="162"/>
      <c r="H7" s="162"/>
      <c r="I7" s="162"/>
      <c r="J7" s="161"/>
    </row>
    <row r="8" spans="2:10" ht="25.8" x14ac:dyDescent="0.3">
      <c r="B8" s="165"/>
      <c r="C8" s="162"/>
      <c r="D8" s="162"/>
      <c r="E8" s="162"/>
      <c r="F8" s="172" t="s">
        <v>825</v>
      </c>
      <c r="G8" s="162"/>
      <c r="H8" s="162"/>
      <c r="I8" s="162"/>
      <c r="J8" s="161"/>
    </row>
    <row r="9" spans="2:10" ht="21" x14ac:dyDescent="0.3">
      <c r="B9" s="165"/>
      <c r="C9" s="162"/>
      <c r="D9" s="162"/>
      <c r="E9" s="162"/>
      <c r="F9" s="171" t="s">
        <v>1530</v>
      </c>
      <c r="G9" s="162"/>
      <c r="H9" s="162"/>
      <c r="I9" s="162"/>
      <c r="J9" s="161"/>
    </row>
    <row r="10" spans="2:10" ht="21" x14ac:dyDescent="0.3">
      <c r="B10" s="165"/>
      <c r="C10" s="162"/>
      <c r="D10" s="162"/>
      <c r="E10" s="162"/>
      <c r="F10" s="171" t="s">
        <v>1529</v>
      </c>
      <c r="G10" s="162"/>
      <c r="H10" s="162"/>
      <c r="I10" s="162"/>
      <c r="J10" s="161"/>
    </row>
    <row r="11" spans="2:10" ht="21" x14ac:dyDescent="0.3">
      <c r="B11" s="165"/>
      <c r="C11" s="162"/>
      <c r="D11" s="162"/>
      <c r="E11" s="162"/>
      <c r="F11" s="171"/>
      <c r="G11" s="162"/>
      <c r="H11" s="162"/>
      <c r="I11" s="162"/>
      <c r="J11" s="161"/>
    </row>
    <row r="12" spans="2:10" x14ac:dyDescent="0.3">
      <c r="B12" s="165"/>
      <c r="C12" s="162"/>
      <c r="D12" s="162"/>
      <c r="E12" s="162"/>
      <c r="F12" s="162"/>
      <c r="G12" s="162"/>
      <c r="H12" s="162"/>
      <c r="I12" s="162"/>
      <c r="J12" s="161"/>
    </row>
    <row r="13" spans="2:10" x14ac:dyDescent="0.3">
      <c r="B13" s="165"/>
      <c r="C13" s="162"/>
      <c r="D13" s="162"/>
      <c r="E13" s="162"/>
      <c r="F13" s="162"/>
      <c r="G13" s="162"/>
      <c r="H13" s="162"/>
      <c r="I13" s="162"/>
      <c r="J13" s="161"/>
    </row>
    <row r="14" spans="2:10" x14ac:dyDescent="0.3">
      <c r="B14" s="165"/>
      <c r="C14" s="162"/>
      <c r="D14" s="162"/>
      <c r="E14" s="162"/>
      <c r="F14" s="162"/>
      <c r="G14" s="162"/>
      <c r="H14" s="162"/>
      <c r="I14" s="162"/>
      <c r="J14" s="161"/>
    </row>
    <row r="15" spans="2:10" x14ac:dyDescent="0.3">
      <c r="B15" s="165"/>
      <c r="C15" s="162"/>
      <c r="D15" s="162"/>
      <c r="E15" s="162"/>
      <c r="F15" s="162"/>
      <c r="G15" s="162"/>
      <c r="H15" s="162"/>
      <c r="I15" s="162"/>
      <c r="J15" s="161"/>
    </row>
    <row r="16" spans="2:10" x14ac:dyDescent="0.3">
      <c r="B16" s="165"/>
      <c r="C16" s="162"/>
      <c r="D16" s="162"/>
      <c r="E16" s="162"/>
      <c r="F16" s="162"/>
      <c r="G16" s="162"/>
      <c r="H16" s="162"/>
      <c r="I16" s="162"/>
      <c r="J16" s="161"/>
    </row>
    <row r="17" spans="2:10" x14ac:dyDescent="0.3">
      <c r="B17" s="165"/>
      <c r="C17" s="162"/>
      <c r="D17" s="162"/>
      <c r="E17" s="162"/>
      <c r="F17" s="162"/>
      <c r="G17" s="162"/>
      <c r="H17" s="162"/>
      <c r="I17" s="162"/>
      <c r="J17" s="161"/>
    </row>
    <row r="18" spans="2:10" x14ac:dyDescent="0.3">
      <c r="B18" s="165"/>
      <c r="C18" s="162"/>
      <c r="D18" s="162"/>
      <c r="E18" s="162"/>
      <c r="F18" s="162"/>
      <c r="G18" s="162"/>
      <c r="H18" s="162"/>
      <c r="I18" s="162"/>
      <c r="J18" s="161"/>
    </row>
    <row r="19" spans="2:10" x14ac:dyDescent="0.3">
      <c r="B19" s="165"/>
      <c r="C19" s="162"/>
      <c r="D19" s="162"/>
      <c r="E19" s="162"/>
      <c r="F19" s="162"/>
      <c r="G19" s="162"/>
      <c r="H19" s="162"/>
      <c r="I19" s="162"/>
      <c r="J19" s="161"/>
    </row>
    <row r="20" spans="2:10" x14ac:dyDescent="0.3">
      <c r="B20" s="165"/>
      <c r="C20" s="162"/>
      <c r="D20" s="162"/>
      <c r="E20" s="162"/>
      <c r="F20" s="162"/>
      <c r="G20" s="162"/>
      <c r="H20" s="162"/>
      <c r="I20" s="162"/>
      <c r="J20" s="161"/>
    </row>
    <row r="21" spans="2:10" x14ac:dyDescent="0.3">
      <c r="B21" s="165"/>
      <c r="C21" s="162"/>
      <c r="D21" s="162"/>
      <c r="E21" s="162"/>
      <c r="F21" s="162"/>
      <c r="G21" s="162"/>
      <c r="H21" s="162"/>
      <c r="I21" s="162"/>
      <c r="J21" s="161"/>
    </row>
    <row r="22" spans="2:10" x14ac:dyDescent="0.3">
      <c r="B22" s="165"/>
      <c r="C22" s="162"/>
      <c r="D22" s="162"/>
      <c r="E22" s="162"/>
      <c r="F22" s="170" t="s">
        <v>1528</v>
      </c>
      <c r="G22" s="162"/>
      <c r="H22" s="162"/>
      <c r="I22" s="162"/>
      <c r="J22" s="161"/>
    </row>
    <row r="23" spans="2:10" x14ac:dyDescent="0.3">
      <c r="B23" s="165"/>
      <c r="C23" s="162"/>
      <c r="D23" s="162"/>
      <c r="E23" s="162"/>
      <c r="F23" s="167"/>
      <c r="G23" s="162"/>
      <c r="H23" s="162"/>
      <c r="I23" s="162"/>
      <c r="J23" s="161"/>
    </row>
    <row r="24" spans="2:10" x14ac:dyDescent="0.3">
      <c r="B24" s="165"/>
      <c r="C24" s="162"/>
      <c r="D24" s="169" t="s">
        <v>1527</v>
      </c>
      <c r="E24" s="168" t="s">
        <v>1518</v>
      </c>
      <c r="F24" s="168"/>
      <c r="G24" s="168"/>
      <c r="H24" s="168"/>
      <c r="I24" s="162"/>
      <c r="J24" s="161"/>
    </row>
    <row r="25" spans="2:10" x14ac:dyDescent="0.3">
      <c r="B25" s="165"/>
      <c r="C25" s="162"/>
      <c r="D25" s="162"/>
      <c r="H25" s="162"/>
      <c r="I25" s="162"/>
      <c r="J25" s="161"/>
    </row>
    <row r="26" spans="2:10" x14ac:dyDescent="0.3">
      <c r="B26" s="165"/>
      <c r="C26" s="162"/>
      <c r="D26" s="169" t="s">
        <v>1526</v>
      </c>
      <c r="E26" s="168"/>
      <c r="F26" s="168"/>
      <c r="G26" s="168"/>
      <c r="H26" s="168"/>
      <c r="I26" s="162"/>
      <c r="J26" s="161"/>
    </row>
    <row r="27" spans="2:10" x14ac:dyDescent="0.3">
      <c r="B27" s="165"/>
      <c r="C27" s="162"/>
      <c r="D27" s="166"/>
      <c r="E27" s="166"/>
      <c r="F27" s="166"/>
      <c r="G27" s="166"/>
      <c r="H27" s="166"/>
      <c r="I27" s="162"/>
      <c r="J27" s="161"/>
    </row>
    <row r="28" spans="2:10" x14ac:dyDescent="0.3">
      <c r="B28" s="165"/>
      <c r="C28" s="162"/>
      <c r="D28" s="169" t="s">
        <v>1525</v>
      </c>
      <c r="E28" s="168" t="s">
        <v>1518</v>
      </c>
      <c r="F28" s="168"/>
      <c r="G28" s="168"/>
      <c r="H28" s="168"/>
      <c r="I28" s="162"/>
      <c r="J28" s="161"/>
    </row>
    <row r="29" spans="2:10" x14ac:dyDescent="0.3">
      <c r="B29" s="165"/>
      <c r="C29" s="162"/>
      <c r="D29" s="166"/>
      <c r="E29" s="166"/>
      <c r="F29" s="166"/>
      <c r="G29" s="166"/>
      <c r="H29" s="166"/>
      <c r="I29" s="162"/>
      <c r="J29" s="161"/>
    </row>
    <row r="30" spans="2:10" x14ac:dyDescent="0.3">
      <c r="B30" s="165"/>
      <c r="C30" s="162"/>
      <c r="D30" s="169" t="s">
        <v>1524</v>
      </c>
      <c r="E30" s="168" t="s">
        <v>1518</v>
      </c>
      <c r="F30" s="168"/>
      <c r="G30" s="168"/>
      <c r="H30" s="168"/>
      <c r="I30" s="162"/>
      <c r="J30" s="161"/>
    </row>
    <row r="31" spans="2:10" x14ac:dyDescent="0.3">
      <c r="B31" s="165"/>
      <c r="C31" s="162"/>
      <c r="D31" s="166"/>
      <c r="E31" s="166"/>
      <c r="F31" s="166"/>
      <c r="G31" s="166"/>
      <c r="H31" s="166"/>
      <c r="I31" s="162"/>
      <c r="J31" s="161"/>
    </row>
    <row r="32" spans="2:10" x14ac:dyDescent="0.3">
      <c r="B32" s="165"/>
      <c r="C32" s="162"/>
      <c r="D32" s="169" t="s">
        <v>1523</v>
      </c>
      <c r="E32" s="168" t="s">
        <v>1518</v>
      </c>
      <c r="F32" s="168"/>
      <c r="G32" s="168"/>
      <c r="H32" s="168"/>
      <c r="I32" s="162"/>
      <c r="J32" s="161"/>
    </row>
    <row r="33" spans="2:10" x14ac:dyDescent="0.3">
      <c r="B33" s="165"/>
      <c r="C33" s="162"/>
      <c r="I33" s="162"/>
      <c r="J33" s="161"/>
    </row>
    <row r="34" spans="2:10" x14ac:dyDescent="0.3">
      <c r="B34" s="165"/>
      <c r="C34" s="162"/>
      <c r="D34" s="169" t="s">
        <v>1522</v>
      </c>
      <c r="E34" s="168" t="s">
        <v>1518</v>
      </c>
      <c r="F34" s="168"/>
      <c r="G34" s="168"/>
      <c r="H34" s="168"/>
      <c r="I34" s="162"/>
      <c r="J34" s="161"/>
    </row>
    <row r="35" spans="2:10" x14ac:dyDescent="0.3">
      <c r="B35" s="165"/>
      <c r="C35" s="162"/>
      <c r="D35" s="162"/>
      <c r="E35" s="162"/>
      <c r="F35" s="162"/>
      <c r="G35" s="162"/>
      <c r="H35" s="162"/>
      <c r="I35" s="162"/>
      <c r="J35" s="161"/>
    </row>
    <row r="36" spans="2:10" x14ac:dyDescent="0.3">
      <c r="B36" s="165"/>
      <c r="C36" s="162"/>
      <c r="D36" s="164" t="s">
        <v>1521</v>
      </c>
      <c r="E36" s="163"/>
      <c r="F36" s="163"/>
      <c r="G36" s="163"/>
      <c r="H36" s="163"/>
      <c r="I36" s="162"/>
      <c r="J36" s="161"/>
    </row>
    <row r="37" spans="2:10" x14ac:dyDescent="0.3">
      <c r="B37" s="165"/>
      <c r="C37" s="162"/>
      <c r="D37" s="162"/>
      <c r="E37" s="162"/>
      <c r="F37" s="167"/>
      <c r="G37" s="162"/>
      <c r="H37" s="162"/>
      <c r="I37" s="162"/>
      <c r="J37" s="161"/>
    </row>
    <row r="38" spans="2:10" x14ac:dyDescent="0.3">
      <c r="B38" s="165"/>
      <c r="C38" s="162"/>
      <c r="D38" s="164" t="s">
        <v>1520</v>
      </c>
      <c r="E38" s="163"/>
      <c r="F38" s="163"/>
      <c r="G38" s="163"/>
      <c r="H38" s="163"/>
      <c r="I38" s="162"/>
      <c r="J38" s="161"/>
    </row>
    <row r="39" spans="2:10" x14ac:dyDescent="0.3">
      <c r="B39" s="165"/>
      <c r="C39" s="162"/>
      <c r="I39" s="162"/>
      <c r="J39" s="161"/>
    </row>
    <row r="40" spans="2:10" x14ac:dyDescent="0.3">
      <c r="B40" s="165"/>
      <c r="C40" s="162"/>
      <c r="D40" s="164" t="s">
        <v>1519</v>
      </c>
      <c r="E40" s="163" t="s">
        <v>1518</v>
      </c>
      <c r="F40" s="163"/>
      <c r="G40" s="163"/>
      <c r="H40" s="163"/>
      <c r="I40" s="162"/>
      <c r="J40" s="161"/>
    </row>
    <row r="41" spans="2:10" x14ac:dyDescent="0.3">
      <c r="B41" s="165"/>
      <c r="C41" s="162"/>
      <c r="D41" s="162"/>
      <c r="E41" s="166"/>
      <c r="F41" s="166"/>
      <c r="G41" s="166"/>
      <c r="H41" s="166"/>
      <c r="I41" s="162"/>
      <c r="J41" s="161"/>
    </row>
    <row r="42" spans="2:10" x14ac:dyDescent="0.3">
      <c r="B42" s="165"/>
      <c r="C42" s="162"/>
      <c r="D42" s="164" t="s">
        <v>1517</v>
      </c>
      <c r="E42" s="163"/>
      <c r="F42" s="163"/>
      <c r="G42" s="163"/>
      <c r="H42" s="163"/>
      <c r="I42" s="162"/>
      <c r="J42" s="161"/>
    </row>
    <row r="43" spans="2:10" ht="15" thickBot="1" x14ac:dyDescent="0.35">
      <c r="B43" s="160"/>
      <c r="C43" s="159"/>
      <c r="D43" s="159"/>
      <c r="E43" s="159"/>
      <c r="F43" s="159"/>
      <c r="G43" s="159"/>
      <c r="H43" s="159"/>
      <c r="I43" s="159"/>
      <c r="J43" s="158"/>
    </row>
  </sheetData>
  <mergeCells count="11">
    <mergeCell ref="D34:H34"/>
    <mergeCell ref="D36:H36"/>
    <mergeCell ref="D38:H38"/>
    <mergeCell ref="D40:H40"/>
    <mergeCell ref="D42:H42"/>
    <mergeCell ref="D32:H32"/>
    <mergeCell ref="D6:H6"/>
    <mergeCell ref="D24:H24"/>
    <mergeCell ref="D26:H26"/>
    <mergeCell ref="D28:H28"/>
    <mergeCell ref="D30:H30"/>
  </mergeCells>
  <hyperlinks>
    <hyperlink ref="D24:H24" location="'A. HTT General'!A1" display="Tab A: HTT General" xr:uid="{B4F172E2-D96F-46BF-BC3E-326D26CDCE58}"/>
    <hyperlink ref="D26:H26" location="'B1. HTT Mortgage Assets'!A1" display="Worksheet B1: HTT Mortgage Assets" xr:uid="{2C647022-D319-4EA5-8EAB-14C4E10E7FCF}"/>
    <hyperlink ref="D28:H28" location="'B2. HTT Public Sector Assets'!A1" display="Worksheet C: HTT Public Sector Assets" xr:uid="{6524EDFA-B16A-4B67-8E04-57440F6AA3D6}"/>
    <hyperlink ref="D32:H32" location="'C. HTT Harmonised Glossary'!A1" display="Worksheet C: HTT Harmonised Glossary" xr:uid="{4E74E58A-8EB2-4953-B754-D790D5318051}"/>
    <hyperlink ref="D30:H30" location="'B3. HTT Shipping Assets'!A1" display="Worksheet B3: HTT Shipping Assets" xr:uid="{C3DF916D-22C8-41D2-804E-F64A87CE5165}"/>
    <hyperlink ref="D34:H34" location="Disclaimer!A1" display="Disclaimer" xr:uid="{CE3BD4D9-8ECB-4B45-B547-3404E07D3239}"/>
    <hyperlink ref="D40:H40" location="'F1. Sustainable M data'!A1" display="Worksheet F1: Sustainable M data" xr:uid="{A0188750-B637-43F9-B816-DEDA9CA132EB}"/>
    <hyperlink ref="D42:H42" location="'G1. Crisis M Payment Holidays'!A1" display="Worksheet G1. Crisis M Payment Holidays" xr:uid="{67E6DF7E-F493-41D8-8912-CB96991DBCAD}"/>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oddFooter>&amp;R_x000D_&amp;1#&amp;"Calibri"&amp;10&amp;K0078D7 Classification : Internal</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DF8A3C-D4DF-4B46-95C0-12A268D3770E}">
  <sheetPr>
    <tabColor theme="5" tint="-0.249977111117893"/>
  </sheetPr>
  <dimension ref="A1:W413"/>
  <sheetViews>
    <sheetView zoomScaleNormal="100" workbookViewId="0"/>
  </sheetViews>
  <sheetFormatPr defaultColWidth="8.88671875" defaultRowHeight="14.4" outlineLevelRow="1" x14ac:dyDescent="0.25"/>
  <cols>
    <col min="1" max="1" width="13.33203125" style="131" customWidth="1"/>
    <col min="2" max="2" width="60.6640625" style="131" customWidth="1"/>
    <col min="3" max="3" width="39.44140625" style="131" customWidth="1"/>
    <col min="4" max="4" width="35" style="131" bestFit="1" customWidth="1"/>
    <col min="5" max="5" width="6.6640625" style="131" customWidth="1"/>
    <col min="6" max="6" width="41.6640625" style="131" customWidth="1"/>
    <col min="7" max="7" width="41.6640625" style="139" customWidth="1"/>
    <col min="8" max="8" width="7.33203125" style="131" customWidth="1"/>
    <col min="9" max="10" width="38" style="131" customWidth="1"/>
    <col min="11" max="11" width="47.6640625" style="131" customWidth="1"/>
    <col min="12" max="12" width="7.33203125" style="131" customWidth="1"/>
    <col min="13" max="13" width="37" style="131" bestFit="1" customWidth="1"/>
    <col min="14" max="14" width="25.6640625" style="139" customWidth="1"/>
    <col min="15" max="16384" width="8.88671875" style="179"/>
  </cols>
  <sheetData>
    <row r="1" spans="1:13" ht="31.2" x14ac:dyDescent="0.25">
      <c r="A1" s="157" t="s">
        <v>1603</v>
      </c>
      <c r="B1" s="157"/>
      <c r="C1" s="139"/>
      <c r="D1" s="139"/>
      <c r="E1" s="139"/>
      <c r="F1" s="156" t="s">
        <v>1515</v>
      </c>
      <c r="H1" s="139"/>
      <c r="I1" s="157"/>
      <c r="J1" s="139"/>
      <c r="K1" s="139"/>
      <c r="L1" s="139"/>
      <c r="M1" s="139"/>
    </row>
    <row r="2" spans="1:13" ht="15" thickBot="1" x14ac:dyDescent="0.3">
      <c r="A2" s="139"/>
      <c r="B2" s="282"/>
      <c r="C2" s="282"/>
      <c r="D2" s="139"/>
      <c r="E2" s="139"/>
      <c r="F2" s="139"/>
      <c r="H2" s="139"/>
      <c r="L2" s="139"/>
      <c r="M2" s="139"/>
    </row>
    <row r="3" spans="1:13" ht="18.600000000000001" thickBot="1" x14ac:dyDescent="0.3">
      <c r="A3" s="279"/>
      <c r="B3" s="281" t="s">
        <v>2</v>
      </c>
      <c r="C3" s="280" t="s">
        <v>3</v>
      </c>
      <c r="D3" s="279"/>
      <c r="E3" s="279"/>
      <c r="F3" s="139"/>
      <c r="G3" s="279"/>
      <c r="H3" s="139"/>
      <c r="L3" s="139"/>
      <c r="M3" s="139"/>
    </row>
    <row r="4" spans="1:13" ht="15" thickBot="1" x14ac:dyDescent="0.3">
      <c r="H4" s="139"/>
      <c r="L4" s="139"/>
      <c r="M4" s="139"/>
    </row>
    <row r="5" spans="1:13" ht="18" x14ac:dyDescent="0.25">
      <c r="A5" s="186"/>
      <c r="B5" s="278" t="s">
        <v>4</v>
      </c>
      <c r="C5" s="186"/>
      <c r="E5" s="133"/>
      <c r="F5" s="133"/>
      <c r="H5" s="139"/>
      <c r="L5" s="139"/>
      <c r="M5" s="139"/>
    </row>
    <row r="6" spans="1:13" x14ac:dyDescent="0.25">
      <c r="B6" s="276" t="s">
        <v>5</v>
      </c>
      <c r="C6" s="133"/>
      <c r="D6" s="133"/>
      <c r="H6" s="139"/>
      <c r="L6" s="139"/>
      <c r="M6" s="139"/>
    </row>
    <row r="7" spans="1:13" x14ac:dyDescent="0.25">
      <c r="B7" s="277" t="s">
        <v>1593</v>
      </c>
      <c r="C7" s="133"/>
      <c r="D7" s="133"/>
      <c r="H7" s="139"/>
      <c r="L7" s="139"/>
      <c r="M7" s="139"/>
    </row>
    <row r="8" spans="1:13" x14ac:dyDescent="0.25">
      <c r="B8" s="277" t="s">
        <v>6</v>
      </c>
      <c r="C8" s="133"/>
      <c r="D8" s="133"/>
      <c r="F8" s="131" t="s">
        <v>1602</v>
      </c>
      <c r="H8" s="139"/>
      <c r="L8" s="139"/>
      <c r="M8" s="139"/>
    </row>
    <row r="9" spans="1:13" x14ac:dyDescent="0.25">
      <c r="B9" s="276" t="s">
        <v>1601</v>
      </c>
      <c r="H9" s="139"/>
      <c r="L9" s="139"/>
      <c r="M9" s="139"/>
    </row>
    <row r="10" spans="1:13" x14ac:dyDescent="0.25">
      <c r="B10" s="276" t="s">
        <v>403</v>
      </c>
      <c r="H10" s="139"/>
      <c r="L10" s="139"/>
      <c r="M10" s="139"/>
    </row>
    <row r="11" spans="1:13" ht="15" thickBot="1" x14ac:dyDescent="0.3">
      <c r="B11" s="275" t="s">
        <v>414</v>
      </c>
      <c r="H11" s="139"/>
      <c r="L11" s="139"/>
      <c r="M11" s="139"/>
    </row>
    <row r="12" spans="1:13" x14ac:dyDescent="0.25">
      <c r="B12" s="274"/>
      <c r="H12" s="139"/>
      <c r="L12" s="139"/>
      <c r="M12" s="139"/>
    </row>
    <row r="13" spans="1:13" ht="36" x14ac:dyDescent="0.25">
      <c r="A13" s="146" t="s">
        <v>7</v>
      </c>
      <c r="B13" s="146" t="s">
        <v>5</v>
      </c>
      <c r="C13" s="188"/>
      <c r="D13" s="188"/>
      <c r="E13" s="188"/>
      <c r="F13" s="188"/>
      <c r="G13" s="187"/>
      <c r="H13" s="139"/>
      <c r="L13" s="139"/>
      <c r="M13" s="139"/>
    </row>
    <row r="14" spans="1:13" x14ac:dyDescent="0.25">
      <c r="A14" s="180" t="s">
        <v>8</v>
      </c>
      <c r="B14" s="144" t="s">
        <v>9</v>
      </c>
      <c r="C14" s="143" t="s">
        <v>10</v>
      </c>
      <c r="E14" s="133"/>
      <c r="F14" s="133"/>
      <c r="H14" s="139"/>
      <c r="L14" s="139"/>
      <c r="M14" s="139"/>
    </row>
    <row r="15" spans="1:13" x14ac:dyDescent="0.25">
      <c r="A15" s="180" t="s">
        <v>11</v>
      </c>
      <c r="B15" s="144" t="s">
        <v>12</v>
      </c>
      <c r="C15" s="143" t="s">
        <v>13</v>
      </c>
      <c r="E15" s="133"/>
      <c r="F15" s="133"/>
      <c r="H15" s="139"/>
      <c r="L15" s="139"/>
      <c r="M15" s="139"/>
    </row>
    <row r="16" spans="1:13" ht="28.8" x14ac:dyDescent="0.25">
      <c r="A16" s="180" t="s">
        <v>14</v>
      </c>
      <c r="B16" s="144" t="s">
        <v>15</v>
      </c>
      <c r="C16" s="143" t="s">
        <v>0</v>
      </c>
      <c r="E16" s="133"/>
      <c r="F16" s="133"/>
      <c r="H16" s="139"/>
      <c r="L16" s="139"/>
      <c r="M16" s="139"/>
    </row>
    <row r="17" spans="1:23" ht="28.8" x14ac:dyDescent="0.25">
      <c r="A17" s="180" t="s">
        <v>16</v>
      </c>
      <c r="B17" s="144" t="s">
        <v>17</v>
      </c>
      <c r="C17" s="143" t="s">
        <v>18</v>
      </c>
      <c r="E17" s="133"/>
      <c r="F17" s="133"/>
      <c r="H17" s="139"/>
      <c r="L17" s="139"/>
      <c r="M17" s="139"/>
    </row>
    <row r="18" spans="1:23" outlineLevel="1" x14ac:dyDescent="0.25">
      <c r="A18" s="180" t="s">
        <v>19</v>
      </c>
      <c r="B18" s="144" t="s">
        <v>20</v>
      </c>
      <c r="C18" s="273">
        <v>46142</v>
      </c>
      <c r="E18" s="133"/>
      <c r="F18" s="133"/>
      <c r="H18" s="139"/>
      <c r="L18" s="139"/>
      <c r="M18" s="139"/>
    </row>
    <row r="19" spans="1:23" outlineLevel="1" x14ac:dyDescent="0.25">
      <c r="A19" s="180" t="s">
        <v>1600</v>
      </c>
      <c r="B19" s="144" t="s">
        <v>1599</v>
      </c>
      <c r="C19" s="143"/>
      <c r="E19" s="133"/>
      <c r="F19" s="133"/>
      <c r="H19" s="139"/>
      <c r="L19" s="139"/>
      <c r="M19" s="139"/>
    </row>
    <row r="20" spans="1:23" outlineLevel="1" x14ac:dyDescent="0.25">
      <c r="A20" s="180" t="s">
        <v>21</v>
      </c>
      <c r="B20" s="194" t="s">
        <v>1598</v>
      </c>
      <c r="C20" s="143"/>
      <c r="E20" s="133"/>
      <c r="F20" s="133"/>
      <c r="H20" s="139"/>
      <c r="L20" s="139"/>
      <c r="M20" s="139"/>
    </row>
    <row r="21" spans="1:23" outlineLevel="1" x14ac:dyDescent="0.25">
      <c r="A21" s="180" t="s">
        <v>1597</v>
      </c>
      <c r="B21" s="194" t="s">
        <v>1596</v>
      </c>
      <c r="C21" s="143"/>
      <c r="E21" s="133"/>
      <c r="F21" s="133"/>
      <c r="H21" s="139"/>
      <c r="L21" s="139"/>
      <c r="M21" s="139"/>
    </row>
    <row r="22" spans="1:23" outlineLevel="1" x14ac:dyDescent="0.25">
      <c r="A22" s="180" t="s">
        <v>22</v>
      </c>
      <c r="B22" s="194"/>
      <c r="E22" s="133"/>
      <c r="F22" s="133"/>
      <c r="H22" s="139"/>
      <c r="L22" s="139"/>
      <c r="M22" s="139"/>
    </row>
    <row r="23" spans="1:23" outlineLevel="1" x14ac:dyDescent="0.25">
      <c r="A23" s="180" t="s">
        <v>23</v>
      </c>
      <c r="B23" s="194"/>
      <c r="E23" s="133"/>
      <c r="F23" s="133"/>
      <c r="H23" s="139"/>
      <c r="L23" s="139"/>
      <c r="M23" s="139"/>
    </row>
    <row r="24" spans="1:23" outlineLevel="1" x14ac:dyDescent="0.25">
      <c r="A24" s="180" t="s">
        <v>1595</v>
      </c>
      <c r="B24" s="194"/>
      <c r="E24" s="133"/>
      <c r="F24" s="133"/>
      <c r="H24" s="139"/>
      <c r="L24" s="139"/>
      <c r="M24" s="139"/>
    </row>
    <row r="25" spans="1:23" outlineLevel="1" x14ac:dyDescent="0.25">
      <c r="A25" s="180" t="s">
        <v>1594</v>
      </c>
      <c r="B25" s="194"/>
      <c r="E25" s="133"/>
      <c r="F25" s="133"/>
      <c r="H25" s="139"/>
      <c r="L25" s="139"/>
      <c r="M25" s="139"/>
    </row>
    <row r="26" spans="1:23" ht="18" x14ac:dyDescent="0.25">
      <c r="A26" s="188"/>
      <c r="B26" s="146" t="s">
        <v>1593</v>
      </c>
      <c r="C26" s="188"/>
      <c r="D26" s="188"/>
      <c r="E26" s="188"/>
      <c r="F26" s="188"/>
      <c r="G26" s="187"/>
      <c r="H26" s="139"/>
      <c r="L26" s="139"/>
      <c r="M26" s="139"/>
    </row>
    <row r="27" spans="1:23" x14ac:dyDescent="0.25">
      <c r="A27" s="180" t="s">
        <v>24</v>
      </c>
      <c r="B27" s="271" t="s">
        <v>1592</v>
      </c>
      <c r="C27" s="143" t="s">
        <v>1590</v>
      </c>
      <c r="D27" s="134"/>
      <c r="E27" s="134"/>
      <c r="F27" s="134"/>
      <c r="H27" s="139"/>
      <c r="L27" s="139"/>
      <c r="M27" s="139"/>
    </row>
    <row r="28" spans="1:23" x14ac:dyDescent="0.25">
      <c r="A28" s="180" t="s">
        <v>25</v>
      </c>
      <c r="B28" s="272" t="s">
        <v>1591</v>
      </c>
      <c r="C28" s="143" t="s">
        <v>1590</v>
      </c>
      <c r="E28" s="134"/>
      <c r="F28" s="134"/>
      <c r="H28" s="139"/>
      <c r="L28" s="139"/>
      <c r="W28" s="134" t="s">
        <v>1590</v>
      </c>
    </row>
    <row r="29" spans="1:23" x14ac:dyDescent="0.25">
      <c r="A29" s="180" t="s">
        <v>26</v>
      </c>
      <c r="B29" s="271" t="s">
        <v>27</v>
      </c>
      <c r="C29" s="143" t="s">
        <v>1590</v>
      </c>
      <c r="E29" s="134"/>
      <c r="F29" s="134"/>
      <c r="H29" s="139"/>
      <c r="L29" s="139"/>
      <c r="W29" s="131" t="s">
        <v>1589</v>
      </c>
    </row>
    <row r="30" spans="1:23" ht="39.6" customHeight="1" outlineLevel="1" x14ac:dyDescent="0.25">
      <c r="A30" s="180" t="s">
        <v>28</v>
      </c>
      <c r="B30" s="271" t="s">
        <v>29</v>
      </c>
      <c r="C30" s="143" t="s">
        <v>1588</v>
      </c>
      <c r="E30" s="134"/>
      <c r="F30" s="134"/>
      <c r="H30" s="139"/>
      <c r="L30" s="139"/>
      <c r="W30" s="143" t="s">
        <v>1587</v>
      </c>
    </row>
    <row r="31" spans="1:23" outlineLevel="1" x14ac:dyDescent="0.25">
      <c r="A31" s="180" t="s">
        <v>30</v>
      </c>
      <c r="B31" s="270"/>
      <c r="E31" s="134"/>
      <c r="F31" s="134"/>
      <c r="H31" s="139"/>
      <c r="L31" s="139"/>
      <c r="M31" s="139"/>
    </row>
    <row r="32" spans="1:23" outlineLevel="1" x14ac:dyDescent="0.25">
      <c r="A32" s="180" t="s">
        <v>31</v>
      </c>
      <c r="B32" s="270"/>
      <c r="E32" s="134"/>
      <c r="F32" s="134"/>
      <c r="H32" s="139"/>
      <c r="L32" s="139"/>
      <c r="M32" s="139"/>
    </row>
    <row r="33" spans="1:14" outlineLevel="1" x14ac:dyDescent="0.25">
      <c r="A33" s="180" t="s">
        <v>32</v>
      </c>
      <c r="B33" s="270"/>
      <c r="E33" s="134"/>
      <c r="F33" s="134"/>
      <c r="H33" s="139"/>
      <c r="L33" s="139"/>
      <c r="M33" s="139"/>
    </row>
    <row r="34" spans="1:14" outlineLevel="1" x14ac:dyDescent="0.25">
      <c r="A34" s="180" t="s">
        <v>33</v>
      </c>
      <c r="B34" s="270"/>
      <c r="E34" s="134"/>
      <c r="F34" s="134"/>
      <c r="H34" s="139"/>
      <c r="L34" s="139"/>
      <c r="M34" s="139"/>
    </row>
    <row r="35" spans="1:14" outlineLevel="1" x14ac:dyDescent="0.25">
      <c r="A35" s="180" t="s">
        <v>1586</v>
      </c>
      <c r="B35" s="136"/>
      <c r="E35" s="134"/>
      <c r="F35" s="134"/>
      <c r="H35" s="139"/>
      <c r="L35" s="139"/>
      <c r="M35" s="139"/>
    </row>
    <row r="36" spans="1:14" ht="18" x14ac:dyDescent="0.25">
      <c r="A36" s="146"/>
      <c r="B36" s="146" t="s">
        <v>6</v>
      </c>
      <c r="C36" s="146"/>
      <c r="D36" s="188"/>
      <c r="E36" s="188"/>
      <c r="F36" s="188"/>
      <c r="G36" s="187"/>
      <c r="H36" s="139"/>
      <c r="L36" s="139"/>
      <c r="M36" s="139"/>
    </row>
    <row r="37" spans="1:14" ht="15" customHeight="1" x14ac:dyDescent="0.25">
      <c r="A37" s="184"/>
      <c r="B37" s="185" t="s">
        <v>34</v>
      </c>
      <c r="C37" s="184" t="s">
        <v>58</v>
      </c>
      <c r="D37" s="183"/>
      <c r="E37" s="183"/>
      <c r="F37" s="183"/>
      <c r="G37" s="182"/>
      <c r="H37" s="139"/>
      <c r="L37" s="139"/>
      <c r="M37" s="139"/>
    </row>
    <row r="38" spans="1:14" x14ac:dyDescent="0.25">
      <c r="A38" s="180" t="s">
        <v>35</v>
      </c>
      <c r="B38" s="204" t="s">
        <v>1585</v>
      </c>
      <c r="C38" s="222">
        <v>2436.80624782001</v>
      </c>
      <c r="D38" s="215"/>
      <c r="F38" s="134"/>
      <c r="H38" s="139"/>
      <c r="L38" s="139"/>
      <c r="M38" s="139"/>
    </row>
    <row r="39" spans="1:14" x14ac:dyDescent="0.25">
      <c r="A39" s="180" t="s">
        <v>36</v>
      </c>
      <c r="B39" s="204" t="s">
        <v>37</v>
      </c>
      <c r="C39" s="203">
        <v>1750</v>
      </c>
      <c r="F39" s="134"/>
      <c r="H39" s="139"/>
      <c r="L39" s="139"/>
      <c r="M39" s="139"/>
      <c r="N39" s="179"/>
    </row>
    <row r="40" spans="1:14" outlineLevel="1" x14ac:dyDescent="0.25">
      <c r="A40" s="180" t="s">
        <v>38</v>
      </c>
      <c r="B40" s="192" t="s">
        <v>39</v>
      </c>
      <c r="C40" s="203">
        <v>2232.6351950677299</v>
      </c>
      <c r="F40" s="134"/>
      <c r="H40" s="139"/>
      <c r="L40" s="139"/>
      <c r="M40" s="139"/>
      <c r="N40" s="179"/>
    </row>
    <row r="41" spans="1:14" outlineLevel="1" x14ac:dyDescent="0.25">
      <c r="A41" s="180" t="s">
        <v>40</v>
      </c>
      <c r="B41" s="192" t="s">
        <v>41</v>
      </c>
      <c r="C41" s="203">
        <v>1773.1674687499999</v>
      </c>
      <c r="F41" s="134"/>
      <c r="H41" s="139"/>
      <c r="L41" s="139"/>
      <c r="M41" s="139"/>
      <c r="N41" s="179"/>
    </row>
    <row r="42" spans="1:14" outlineLevel="1" x14ac:dyDescent="0.25">
      <c r="A42" s="180" t="s">
        <v>42</v>
      </c>
      <c r="B42" s="190"/>
      <c r="C42" s="269"/>
      <c r="F42" s="134"/>
      <c r="H42" s="139"/>
      <c r="L42" s="139"/>
      <c r="M42" s="139"/>
      <c r="N42" s="179"/>
    </row>
    <row r="43" spans="1:14" outlineLevel="1" x14ac:dyDescent="0.25">
      <c r="A43" s="241" t="s">
        <v>1584</v>
      </c>
      <c r="B43" s="134"/>
      <c r="F43" s="134"/>
      <c r="H43" s="139"/>
      <c r="L43" s="139"/>
      <c r="M43" s="139"/>
      <c r="N43" s="179"/>
    </row>
    <row r="44" spans="1:14" ht="15" customHeight="1" x14ac:dyDescent="0.25">
      <c r="A44" s="184"/>
      <c r="B44" s="184" t="s">
        <v>1583</v>
      </c>
      <c r="C44" s="184" t="s">
        <v>43</v>
      </c>
      <c r="D44" s="184" t="s">
        <v>44</v>
      </c>
      <c r="E44" s="184"/>
      <c r="F44" s="184" t="s">
        <v>45</v>
      </c>
      <c r="G44" s="184" t="s">
        <v>46</v>
      </c>
      <c r="I44" s="139"/>
      <c r="J44" s="139"/>
      <c r="K44" s="179"/>
      <c r="L44" s="179"/>
      <c r="M44" s="179"/>
      <c r="N44" s="179"/>
    </row>
    <row r="45" spans="1:14" x14ac:dyDescent="0.25">
      <c r="A45" s="180" t="s">
        <v>47</v>
      </c>
      <c r="B45" s="204" t="s">
        <v>48</v>
      </c>
      <c r="C45" s="268">
        <v>0.05</v>
      </c>
      <c r="D45" s="207">
        <f>IF(OR(C38="[For completion]",C39="[For completion]"),"Please complete G.3.1.1 and G.3.1.2",(C38/C39-1-MAX(C45,F45)))</f>
        <v>0.34246071304000575</v>
      </c>
      <c r="E45" s="267"/>
      <c r="F45" s="266">
        <v>0.05</v>
      </c>
      <c r="G45" s="143" t="s">
        <v>49</v>
      </c>
      <c r="H45" s="139"/>
      <c r="L45" s="139"/>
      <c r="M45" s="139"/>
      <c r="N45" s="179"/>
    </row>
    <row r="46" spans="1:14" outlineLevel="1" x14ac:dyDescent="0.25">
      <c r="A46" s="180"/>
      <c r="B46" s="180"/>
      <c r="C46" s="266"/>
      <c r="D46" s="267"/>
      <c r="E46" s="267"/>
      <c r="F46" s="266"/>
      <c r="G46" s="265"/>
      <c r="H46" s="139"/>
      <c r="L46" s="139"/>
      <c r="M46" s="139"/>
      <c r="N46" s="179"/>
    </row>
    <row r="47" spans="1:14" outlineLevel="1" x14ac:dyDescent="0.25">
      <c r="A47" s="180" t="s">
        <v>50</v>
      </c>
      <c r="B47" s="180" t="s">
        <v>51</v>
      </c>
      <c r="C47" s="203">
        <f>IF(OR(C38="[For completion]",C39="[For completion]"),"", C38-C39)</f>
        <v>686.80624782000996</v>
      </c>
      <c r="D47" s="267"/>
      <c r="E47" s="267"/>
      <c r="F47" s="266"/>
      <c r="G47" s="265"/>
      <c r="H47" s="139"/>
      <c r="L47" s="139"/>
      <c r="M47" s="139"/>
      <c r="N47" s="179"/>
    </row>
    <row r="48" spans="1:14" outlineLevel="1" x14ac:dyDescent="0.25">
      <c r="A48" s="180" t="s">
        <v>52</v>
      </c>
      <c r="B48" s="180"/>
      <c r="C48" s="265"/>
      <c r="D48" s="267"/>
      <c r="E48" s="197"/>
      <c r="F48" s="266"/>
      <c r="G48" s="265"/>
      <c r="H48" s="139"/>
      <c r="L48" s="139"/>
      <c r="M48" s="139"/>
      <c r="N48" s="179"/>
    </row>
    <row r="49" spans="1:14" outlineLevel="1" x14ac:dyDescent="0.25">
      <c r="A49" s="180" t="s">
        <v>53</v>
      </c>
      <c r="B49" s="152" t="s">
        <v>54</v>
      </c>
      <c r="C49" s="265"/>
      <c r="D49" s="267">
        <v>0.30149539486438298</v>
      </c>
      <c r="E49" s="197"/>
      <c r="F49" s="266"/>
      <c r="G49" s="265"/>
      <c r="H49" s="139"/>
      <c r="L49" s="139"/>
      <c r="M49" s="139"/>
      <c r="N49" s="179"/>
    </row>
    <row r="50" spans="1:14" outlineLevel="1" x14ac:dyDescent="0.25">
      <c r="A50" s="180" t="s">
        <v>55</v>
      </c>
      <c r="B50" s="152" t="s">
        <v>56</v>
      </c>
      <c r="C50" s="265"/>
      <c r="D50" s="267">
        <v>0.259122578332455</v>
      </c>
      <c r="E50" s="197"/>
      <c r="F50" s="266"/>
      <c r="G50" s="265"/>
      <c r="H50" s="139"/>
      <c r="L50" s="139"/>
      <c r="M50" s="139"/>
      <c r="N50" s="179"/>
    </row>
    <row r="51" spans="1:14" outlineLevel="1" x14ac:dyDescent="0.25">
      <c r="A51" s="180" t="s">
        <v>57</v>
      </c>
      <c r="B51" s="152" t="s">
        <v>1582</v>
      </c>
      <c r="C51" s="265"/>
      <c r="D51" s="267"/>
      <c r="E51" s="197"/>
      <c r="F51" s="266"/>
      <c r="G51" s="265"/>
      <c r="H51" s="139"/>
      <c r="L51" s="139"/>
      <c r="M51" s="139"/>
      <c r="N51" s="179"/>
    </row>
    <row r="52" spans="1:14" ht="15" customHeight="1" x14ac:dyDescent="0.25">
      <c r="A52" s="184"/>
      <c r="B52" s="185" t="s">
        <v>1581</v>
      </c>
      <c r="C52" s="184" t="s">
        <v>58</v>
      </c>
      <c r="D52" s="184"/>
      <c r="E52" s="183"/>
      <c r="F52" s="182" t="s">
        <v>290</v>
      </c>
      <c r="G52" s="182"/>
      <c r="H52" s="139"/>
      <c r="L52" s="139"/>
      <c r="M52" s="139"/>
      <c r="N52" s="179"/>
    </row>
    <row r="53" spans="1:14" x14ac:dyDescent="0.25">
      <c r="A53" s="180" t="s">
        <v>59</v>
      </c>
      <c r="B53" s="204" t="s">
        <v>60</v>
      </c>
      <c r="C53" s="191">
        <v>2312.0177841099899</v>
      </c>
      <c r="E53" s="248"/>
      <c r="F53" s="257">
        <f>IF($C$58=0,"",IF(C53="[for completion]","",C53/$C$58))</f>
        <v>0.94879015768215547</v>
      </c>
      <c r="G53" s="218"/>
      <c r="H53" s="139"/>
      <c r="L53" s="139"/>
      <c r="M53" s="139"/>
      <c r="N53" s="179"/>
    </row>
    <row r="54" spans="1:14" x14ac:dyDescent="0.25">
      <c r="A54" s="180" t="s">
        <v>61</v>
      </c>
      <c r="B54" s="204" t="s">
        <v>62</v>
      </c>
      <c r="C54" s="264" t="s">
        <v>63</v>
      </c>
      <c r="E54" s="248"/>
      <c r="F54" s="257"/>
      <c r="G54" s="218"/>
      <c r="H54" s="139"/>
      <c r="L54" s="139"/>
      <c r="M54" s="139"/>
      <c r="N54" s="179"/>
    </row>
    <row r="55" spans="1:14" x14ac:dyDescent="0.25">
      <c r="A55" s="180" t="s">
        <v>64</v>
      </c>
      <c r="B55" s="204" t="s">
        <v>65</v>
      </c>
      <c r="C55" s="263" t="s">
        <v>63</v>
      </c>
      <c r="E55" s="248"/>
      <c r="F55" s="257"/>
      <c r="G55" s="218"/>
      <c r="H55" s="139"/>
      <c r="L55" s="139"/>
      <c r="M55" s="139"/>
      <c r="N55" s="179"/>
    </row>
    <row r="56" spans="1:14" x14ac:dyDescent="0.25">
      <c r="A56" s="180" t="s">
        <v>66</v>
      </c>
      <c r="B56" s="204" t="s">
        <v>67</v>
      </c>
      <c r="C56" s="191">
        <v>20</v>
      </c>
      <c r="E56" s="248"/>
      <c r="F56" s="257">
        <f>IF($C$58=0,"",IF(C56="[for completion]","",C56/$C$58))</f>
        <v>8.2074641830438329E-3</v>
      </c>
      <c r="G56" s="218"/>
      <c r="H56" s="139"/>
      <c r="L56" s="139"/>
      <c r="M56" s="139"/>
      <c r="N56" s="179"/>
    </row>
    <row r="57" spans="1:14" x14ac:dyDescent="0.25">
      <c r="A57" s="180" t="s">
        <v>68</v>
      </c>
      <c r="B57" s="180" t="s">
        <v>69</v>
      </c>
      <c r="C57" s="191">
        <v>104.78846371</v>
      </c>
      <c r="E57" s="248"/>
      <c r="F57" s="257">
        <f>IF($C$58=0,"",IF(C57="[for completion]","",C57/$C$58))</f>
        <v>4.3002378134800671E-2</v>
      </c>
      <c r="G57" s="218"/>
      <c r="H57" s="139"/>
      <c r="L57" s="139"/>
      <c r="M57" s="139"/>
      <c r="N57" s="179"/>
    </row>
    <row r="58" spans="1:14" x14ac:dyDescent="0.25">
      <c r="A58" s="180" t="s">
        <v>70</v>
      </c>
      <c r="B58" s="217" t="s">
        <v>71</v>
      </c>
      <c r="C58" s="262">
        <f>IF(COUNT(C53:C57)=0, 0, IF(ROUND(SUM(C53:C57),2)=ROUND(C38,2), SUM(C53:C57), "The total should equal the Total Cover Assets reported in C38"))</f>
        <v>2436.8062478199899</v>
      </c>
      <c r="D58" s="220"/>
      <c r="E58" s="220"/>
      <c r="F58" s="228">
        <f>SUM(F53:F57)</f>
        <v>1</v>
      </c>
      <c r="G58" s="261"/>
      <c r="H58" s="139"/>
      <c r="L58" s="139"/>
      <c r="M58" s="139"/>
      <c r="N58" s="179"/>
    </row>
    <row r="59" spans="1:14" outlineLevel="1" x14ac:dyDescent="0.25">
      <c r="A59" s="180" t="s">
        <v>72</v>
      </c>
      <c r="B59" s="181" t="s">
        <v>176</v>
      </c>
      <c r="C59" s="203"/>
      <c r="E59" s="248"/>
      <c r="F59" s="257">
        <f>IF($C$58=0,"",IF(C59="[for completion]","",C59/$C$58))</f>
        <v>0</v>
      </c>
      <c r="G59" s="218"/>
      <c r="H59" s="139"/>
      <c r="L59" s="139"/>
      <c r="M59" s="139"/>
      <c r="N59" s="179"/>
    </row>
    <row r="60" spans="1:14" outlineLevel="1" x14ac:dyDescent="0.25">
      <c r="A60" s="180" t="s">
        <v>73</v>
      </c>
      <c r="B60" s="181" t="s">
        <v>176</v>
      </c>
      <c r="C60" s="203"/>
      <c r="E60" s="248"/>
      <c r="F60" s="257">
        <f>IF($C$58=0,"",IF(C60="[for completion]","",C60/$C$58))</f>
        <v>0</v>
      </c>
      <c r="G60" s="218"/>
      <c r="H60" s="139"/>
      <c r="L60" s="139"/>
      <c r="M60" s="139"/>
      <c r="N60" s="179"/>
    </row>
    <row r="61" spans="1:14" outlineLevel="1" x14ac:dyDescent="0.25">
      <c r="A61" s="180" t="s">
        <v>74</v>
      </c>
      <c r="B61" s="181" t="s">
        <v>176</v>
      </c>
      <c r="C61" s="203"/>
      <c r="E61" s="248"/>
      <c r="F61" s="257">
        <f>IF($C$58=0,"",IF(C61="[for completion]","",C61/$C$58))</f>
        <v>0</v>
      </c>
      <c r="G61" s="218"/>
      <c r="H61" s="139"/>
      <c r="L61" s="139"/>
      <c r="M61" s="139"/>
      <c r="N61" s="179"/>
    </row>
    <row r="62" spans="1:14" outlineLevel="1" x14ac:dyDescent="0.25">
      <c r="A62" s="180" t="s">
        <v>75</v>
      </c>
      <c r="B62" s="181" t="s">
        <v>176</v>
      </c>
      <c r="C62" s="203"/>
      <c r="E62" s="248"/>
      <c r="F62" s="257">
        <f>IF($C$58=0,"",IF(C62="[for completion]","",C62/$C$58))</f>
        <v>0</v>
      </c>
      <c r="G62" s="218"/>
      <c r="H62" s="139"/>
      <c r="L62" s="139"/>
      <c r="M62" s="139"/>
      <c r="N62" s="179"/>
    </row>
    <row r="63" spans="1:14" outlineLevel="1" x14ac:dyDescent="0.25">
      <c r="A63" s="180" t="s">
        <v>76</v>
      </c>
      <c r="B63" s="181" t="s">
        <v>176</v>
      </c>
      <c r="C63" s="203"/>
      <c r="E63" s="248"/>
      <c r="F63" s="257">
        <f>IF($C$58=0,"",IF(C63="[for completion]","",C63/$C$58))</f>
        <v>0</v>
      </c>
      <c r="G63" s="218"/>
      <c r="H63" s="139"/>
      <c r="L63" s="139"/>
      <c r="M63" s="139"/>
      <c r="N63" s="179"/>
    </row>
    <row r="64" spans="1:14" outlineLevel="1" x14ac:dyDescent="0.25">
      <c r="A64" s="180" t="s">
        <v>77</v>
      </c>
      <c r="B64" s="181" t="s">
        <v>176</v>
      </c>
      <c r="C64" s="260"/>
      <c r="D64" s="179"/>
      <c r="E64" s="179"/>
      <c r="F64" s="257">
        <f>IF($C$58=0,"",IF(C64="[for completion]","",C64/$C$58))</f>
        <v>0</v>
      </c>
      <c r="G64" s="211"/>
      <c r="H64" s="139"/>
      <c r="L64" s="139"/>
      <c r="M64" s="139"/>
      <c r="N64" s="179"/>
    </row>
    <row r="65" spans="1:14" ht="15" customHeight="1" x14ac:dyDescent="0.25">
      <c r="A65" s="184"/>
      <c r="B65" s="185" t="s">
        <v>78</v>
      </c>
      <c r="C65" s="242" t="s">
        <v>1580</v>
      </c>
      <c r="D65" s="242" t="s">
        <v>1579</v>
      </c>
      <c r="E65" s="183"/>
      <c r="F65" s="182" t="s">
        <v>79</v>
      </c>
      <c r="G65" s="182" t="s">
        <v>80</v>
      </c>
      <c r="H65" s="139"/>
      <c r="L65" s="139"/>
      <c r="M65" s="139"/>
      <c r="N65" s="179"/>
    </row>
    <row r="66" spans="1:14" x14ac:dyDescent="0.25">
      <c r="A66" s="180" t="s">
        <v>81</v>
      </c>
      <c r="B66" s="204" t="s">
        <v>1578</v>
      </c>
      <c r="C66" s="191">
        <v>8.0143420124597498</v>
      </c>
      <c r="D66" s="252" t="s">
        <v>49</v>
      </c>
      <c r="E66" s="135"/>
      <c r="F66" s="259"/>
      <c r="G66" s="258"/>
      <c r="H66" s="139"/>
      <c r="L66" s="139"/>
      <c r="M66" s="139"/>
      <c r="N66" s="179"/>
    </row>
    <row r="67" spans="1:14" x14ac:dyDescent="0.25">
      <c r="A67" s="180"/>
      <c r="B67" s="204"/>
      <c r="C67" s="143"/>
      <c r="D67" s="143"/>
      <c r="E67" s="135"/>
      <c r="F67" s="259"/>
      <c r="G67" s="258"/>
      <c r="H67" s="139"/>
      <c r="L67" s="139"/>
      <c r="M67" s="139"/>
      <c r="N67" s="179"/>
    </row>
    <row r="68" spans="1:14" x14ac:dyDescent="0.25">
      <c r="A68" s="180"/>
      <c r="B68" s="204" t="s">
        <v>83</v>
      </c>
      <c r="C68" s="230"/>
      <c r="D68" s="230"/>
      <c r="E68" s="135"/>
      <c r="F68" s="258"/>
      <c r="G68" s="258"/>
      <c r="H68" s="139"/>
      <c r="L68" s="139"/>
      <c r="M68" s="139"/>
      <c r="N68" s="179"/>
    </row>
    <row r="69" spans="1:14" x14ac:dyDescent="0.25">
      <c r="A69" s="180"/>
      <c r="B69" s="204" t="s">
        <v>84</v>
      </c>
      <c r="C69" s="143"/>
      <c r="D69" s="143"/>
      <c r="E69" s="135"/>
      <c r="F69" s="256"/>
      <c r="G69" s="256"/>
      <c r="H69" s="139"/>
      <c r="L69" s="139"/>
      <c r="M69" s="139"/>
      <c r="N69" s="179"/>
    </row>
    <row r="70" spans="1:14" x14ac:dyDescent="0.25">
      <c r="A70" s="180" t="s">
        <v>85</v>
      </c>
      <c r="B70" s="210" t="s">
        <v>112</v>
      </c>
      <c r="C70" s="191">
        <v>40.488048999999997</v>
      </c>
      <c r="D70" s="252" t="s">
        <v>49</v>
      </c>
      <c r="E70" s="138"/>
      <c r="F70" s="257">
        <f>IF($C$77=0,"",IF(C70="[for completion]","",C70/$C$77))</f>
        <v>1.7511997216572303E-2</v>
      </c>
      <c r="G70" s="256" t="str">
        <f>IF($D$77=0,"",IF(D70="[Mark as ND1 if not relevant]","",D70/$D$77))</f>
        <v/>
      </c>
      <c r="H70" s="139"/>
      <c r="L70" s="139"/>
      <c r="M70" s="139"/>
      <c r="N70" s="179"/>
    </row>
    <row r="71" spans="1:14" x14ac:dyDescent="0.25">
      <c r="A71" s="180" t="s">
        <v>86</v>
      </c>
      <c r="B71" s="210" t="s">
        <v>114</v>
      </c>
      <c r="C71" s="191">
        <v>69.786322859999999</v>
      </c>
      <c r="D71" s="252" t="s">
        <v>49</v>
      </c>
      <c r="E71" s="138"/>
      <c r="F71" s="257">
        <f>IF($C$77=0,"",IF(C71="[for completion]","",C71/$C$77))</f>
        <v>3.0184163521416806E-2</v>
      </c>
      <c r="G71" s="256" t="str">
        <f>IF($D$77=0,"",IF(D71="[Mark as ND1 if not relevant]","",D71/$D$77))</f>
        <v/>
      </c>
      <c r="H71" s="139"/>
      <c r="L71" s="139"/>
      <c r="M71" s="139"/>
      <c r="N71" s="179"/>
    </row>
    <row r="72" spans="1:14" x14ac:dyDescent="0.25">
      <c r="A72" s="180" t="s">
        <v>87</v>
      </c>
      <c r="B72" s="210" t="s">
        <v>116</v>
      </c>
      <c r="C72" s="191">
        <v>109.01784283000001</v>
      </c>
      <c r="D72" s="252" t="s">
        <v>49</v>
      </c>
      <c r="E72" s="138"/>
      <c r="F72" s="257">
        <f>IF($C$77=0,"",IF(C72="[for completion]","",C72/$C$77))</f>
        <v>4.7152683504104557E-2</v>
      </c>
      <c r="G72" s="256" t="str">
        <f>IF($D$77=0,"",IF(D72="[Mark as ND1 if not relevant]","",D72/$D$77))</f>
        <v/>
      </c>
      <c r="H72" s="139"/>
      <c r="L72" s="139"/>
      <c r="M72" s="139"/>
      <c r="N72" s="179"/>
    </row>
    <row r="73" spans="1:14" x14ac:dyDescent="0.25">
      <c r="A73" s="180" t="s">
        <v>88</v>
      </c>
      <c r="B73" s="210" t="s">
        <v>118</v>
      </c>
      <c r="C73" s="191">
        <v>103.76618385</v>
      </c>
      <c r="D73" s="252" t="s">
        <v>49</v>
      </c>
      <c r="E73" s="138"/>
      <c r="F73" s="257">
        <f>IF($C$77=0,"",IF(C73="[for completion]","",C73/$C$77))</f>
        <v>4.4881222178809604E-2</v>
      </c>
      <c r="G73" s="256" t="str">
        <f>IF($D$77=0,"",IF(D73="[Mark as ND1 if not relevant]","",D73/$D$77))</f>
        <v/>
      </c>
      <c r="H73" s="139"/>
      <c r="L73" s="139"/>
      <c r="M73" s="139"/>
      <c r="N73" s="179"/>
    </row>
    <row r="74" spans="1:14" x14ac:dyDescent="0.25">
      <c r="A74" s="180" t="s">
        <v>89</v>
      </c>
      <c r="B74" s="210" t="s">
        <v>120</v>
      </c>
      <c r="C74" s="191">
        <v>172.37409822999999</v>
      </c>
      <c r="D74" s="252" t="s">
        <v>49</v>
      </c>
      <c r="E74" s="138"/>
      <c r="F74" s="257">
        <f>IF($C$77=0,"",IF(C74="[for completion]","",C74/$C$77))</f>
        <v>7.4555697371659485E-2</v>
      </c>
      <c r="G74" s="256" t="str">
        <f>IF($D$77=0,"",IF(D74="[Mark as ND1 if not relevant]","",D74/$D$77))</f>
        <v/>
      </c>
      <c r="H74" s="139"/>
      <c r="L74" s="139"/>
      <c r="M74" s="139"/>
      <c r="N74" s="179"/>
    </row>
    <row r="75" spans="1:14" x14ac:dyDescent="0.25">
      <c r="A75" s="180" t="s">
        <v>90</v>
      </c>
      <c r="B75" s="210" t="s">
        <v>122</v>
      </c>
      <c r="C75" s="191">
        <v>1043.33573996</v>
      </c>
      <c r="D75" s="252" t="s">
        <v>49</v>
      </c>
      <c r="E75" s="138"/>
      <c r="F75" s="257">
        <f>IF($C$77=0,"",IF(C75="[for completion]","",C75/$C$77))</f>
        <v>0.45126631253903898</v>
      </c>
      <c r="G75" s="256" t="str">
        <f>IF($D$77=0,"",IF(D75="[Mark as ND1 if not relevant]","",D75/$D$77))</f>
        <v/>
      </c>
      <c r="H75" s="139"/>
      <c r="L75" s="139"/>
      <c r="M75" s="139"/>
      <c r="N75" s="179"/>
    </row>
    <row r="76" spans="1:14" x14ac:dyDescent="0.25">
      <c r="A76" s="180" t="s">
        <v>91</v>
      </c>
      <c r="B76" s="210" t="s">
        <v>124</v>
      </c>
      <c r="C76" s="191">
        <v>773.24954738000099</v>
      </c>
      <c r="D76" s="252" t="s">
        <v>49</v>
      </c>
      <c r="E76" s="138"/>
      <c r="F76" s="257">
        <f>IF($C$77=0,"",IF(C76="[for completion]","",C76/$C$77))</f>
        <v>0.33444792366839832</v>
      </c>
      <c r="G76" s="256" t="str">
        <f>IF($D$77=0,"",IF(D76="[Mark as ND1 if not relevant]","",D76/$D$77))</f>
        <v/>
      </c>
      <c r="H76" s="139"/>
      <c r="L76" s="139"/>
      <c r="M76" s="139"/>
      <c r="N76" s="179"/>
    </row>
    <row r="77" spans="1:14" x14ac:dyDescent="0.25">
      <c r="A77" s="180" t="s">
        <v>92</v>
      </c>
      <c r="B77" s="209" t="s">
        <v>71</v>
      </c>
      <c r="C77" s="229">
        <f>SUM(C70:C76)</f>
        <v>2312.0177841100008</v>
      </c>
      <c r="D77" s="229">
        <f>SUM(D70:D76)</f>
        <v>0</v>
      </c>
      <c r="E77" s="229"/>
      <c r="F77" s="228">
        <f>SUM(F70:F76)</f>
        <v>1</v>
      </c>
      <c r="G77" s="228">
        <f>SUM(G70:G76)</f>
        <v>0</v>
      </c>
      <c r="H77" s="139"/>
      <c r="L77" s="139"/>
      <c r="M77" s="139"/>
      <c r="N77" s="179"/>
    </row>
    <row r="78" spans="1:14" outlineLevel="1" x14ac:dyDescent="0.25">
      <c r="A78" s="180" t="s">
        <v>93</v>
      </c>
      <c r="B78" s="251" t="s">
        <v>94</v>
      </c>
      <c r="C78" s="191">
        <v>0.48914555999999998</v>
      </c>
      <c r="D78" s="202"/>
      <c r="E78" s="134"/>
      <c r="F78" s="205">
        <f>IF($C$77=0,"",IF(C78="[for completion]","",C78/$C$77))</f>
        <v>2.11566521400394E-4</v>
      </c>
      <c r="G78" s="205" t="str">
        <f>IF($D$77=0,"",IF(D78="[for completion]","",D78/$D$77))</f>
        <v/>
      </c>
      <c r="H78" s="139"/>
      <c r="L78" s="139"/>
      <c r="M78" s="139"/>
      <c r="N78" s="179"/>
    </row>
    <row r="79" spans="1:14" outlineLevel="1" x14ac:dyDescent="0.25">
      <c r="A79" s="180" t="s">
        <v>95</v>
      </c>
      <c r="B79" s="251" t="s">
        <v>96</v>
      </c>
      <c r="C79" s="191">
        <v>18.475103969999999</v>
      </c>
      <c r="D79" s="202"/>
      <c r="E79" s="134"/>
      <c r="F79" s="205">
        <f>IF($C$77=0,"",IF(C79="[for completion]","",C79/$C$77))</f>
        <v>7.9909004580221658E-3</v>
      </c>
      <c r="G79" s="205" t="str">
        <f>IF($D$77=0,"",IF(D79="[for completion]","",D79/$D$77))</f>
        <v/>
      </c>
      <c r="H79" s="139"/>
      <c r="L79" s="139"/>
      <c r="M79" s="139"/>
      <c r="N79" s="179"/>
    </row>
    <row r="80" spans="1:14" outlineLevel="1" x14ac:dyDescent="0.25">
      <c r="A80" s="180" t="s">
        <v>97</v>
      </c>
      <c r="B80" s="251" t="s">
        <v>1574</v>
      </c>
      <c r="C80" s="191">
        <v>21.52379947</v>
      </c>
      <c r="D80" s="202"/>
      <c r="E80" s="134"/>
      <c r="F80" s="205">
        <f>IF($C$77=0,"",IF(C80="[for completion]","",C80/$C$77))</f>
        <v>9.3095302371497442E-3</v>
      </c>
      <c r="G80" s="205" t="str">
        <f>IF($D$77=0,"",IF(D80="[for completion]","",D80/$D$77))</f>
        <v/>
      </c>
      <c r="H80" s="139"/>
      <c r="L80" s="139"/>
      <c r="M80" s="139"/>
      <c r="N80" s="179"/>
    </row>
    <row r="81" spans="1:14" outlineLevel="1" x14ac:dyDescent="0.25">
      <c r="A81" s="180" t="s">
        <v>98</v>
      </c>
      <c r="B81" s="251" t="s">
        <v>99</v>
      </c>
      <c r="C81" s="191">
        <v>27.913530550000001</v>
      </c>
      <c r="D81" s="202"/>
      <c r="E81" s="134"/>
      <c r="F81" s="205">
        <f>IF($C$77=0,"",IF(C81="[for completion]","",C81/$C$77))</f>
        <v>1.2073233494068978E-2</v>
      </c>
      <c r="G81" s="205" t="str">
        <f>IF($D$77=0,"",IF(D81="[for completion]","",D81/$D$77))</f>
        <v/>
      </c>
      <c r="H81" s="139"/>
      <c r="L81" s="139"/>
      <c r="M81" s="139"/>
      <c r="N81" s="179"/>
    </row>
    <row r="82" spans="1:14" outlineLevel="1" x14ac:dyDescent="0.25">
      <c r="A82" s="180" t="s">
        <v>100</v>
      </c>
      <c r="B82" s="251" t="s">
        <v>1573</v>
      </c>
      <c r="C82" s="191">
        <v>41.872792310000001</v>
      </c>
      <c r="D82" s="202"/>
      <c r="E82" s="134"/>
      <c r="F82" s="205">
        <f>IF($C$77=0,"",IF(C82="[for completion]","",C82/$C$77))</f>
        <v>1.811093002734783E-2</v>
      </c>
      <c r="G82" s="205" t="str">
        <f>IF($D$77=0,"",IF(D82="[for completion]","",D82/$D$77))</f>
        <v/>
      </c>
      <c r="H82" s="139"/>
      <c r="L82" s="139"/>
      <c r="M82" s="139"/>
      <c r="N82" s="179"/>
    </row>
    <row r="83" spans="1:14" outlineLevel="1" x14ac:dyDescent="0.25">
      <c r="A83" s="180" t="s">
        <v>101</v>
      </c>
      <c r="B83" s="249"/>
      <c r="C83" s="248"/>
      <c r="D83" s="248"/>
      <c r="E83" s="134"/>
      <c r="F83" s="223"/>
      <c r="G83" s="223"/>
      <c r="H83" s="139"/>
      <c r="L83" s="139"/>
      <c r="M83" s="139"/>
      <c r="N83" s="179"/>
    </row>
    <row r="84" spans="1:14" outlineLevel="1" x14ac:dyDescent="0.25">
      <c r="A84" s="180" t="s">
        <v>102</v>
      </c>
      <c r="B84" s="249"/>
      <c r="C84" s="248"/>
      <c r="D84" s="248"/>
      <c r="E84" s="134"/>
      <c r="F84" s="223"/>
      <c r="G84" s="223"/>
      <c r="H84" s="139"/>
      <c r="L84" s="139"/>
      <c r="M84" s="139"/>
      <c r="N84" s="179"/>
    </row>
    <row r="85" spans="1:14" outlineLevel="1" x14ac:dyDescent="0.25">
      <c r="A85" s="180" t="s">
        <v>103</v>
      </c>
      <c r="B85" s="249"/>
      <c r="C85" s="248"/>
      <c r="D85" s="248"/>
      <c r="E85" s="134"/>
      <c r="F85" s="223"/>
      <c r="G85" s="223"/>
      <c r="H85" s="139"/>
      <c r="L85" s="139"/>
      <c r="M85" s="139"/>
      <c r="N85" s="179"/>
    </row>
    <row r="86" spans="1:14" outlineLevel="1" x14ac:dyDescent="0.25">
      <c r="A86" s="180" t="s">
        <v>104</v>
      </c>
      <c r="B86" s="250"/>
      <c r="C86" s="248"/>
      <c r="D86" s="248"/>
      <c r="E86" s="134"/>
      <c r="F86" s="223">
        <f>IF($C$77=0,"",IF(C86="[for completion]","",C86/$C$77))</f>
        <v>0</v>
      </c>
      <c r="G86" s="223" t="str">
        <f>IF($D$77=0,"",IF(D86="[for completion]","",D86/$D$77))</f>
        <v/>
      </c>
      <c r="H86" s="139"/>
      <c r="L86" s="139"/>
      <c r="M86" s="139"/>
      <c r="N86" s="179"/>
    </row>
    <row r="87" spans="1:14" outlineLevel="1" x14ac:dyDescent="0.25">
      <c r="A87" s="180" t="s">
        <v>1577</v>
      </c>
      <c r="B87" s="249"/>
      <c r="C87" s="248"/>
      <c r="D87" s="248"/>
      <c r="E87" s="134"/>
      <c r="F87" s="223">
        <f>IF($C$77=0,"",IF(C87="[for completion]","",C87/$C$77))</f>
        <v>0</v>
      </c>
      <c r="G87" s="223" t="str">
        <f>IF($D$77=0,"",IF(D87="[for completion]","",D87/$D$77))</f>
        <v/>
      </c>
      <c r="H87" s="139"/>
      <c r="L87" s="139"/>
      <c r="M87" s="139"/>
      <c r="N87" s="179"/>
    </row>
    <row r="88" spans="1:14" ht="15" customHeight="1" x14ac:dyDescent="0.25">
      <c r="A88" s="184"/>
      <c r="B88" s="185" t="s">
        <v>105</v>
      </c>
      <c r="C88" s="242" t="s">
        <v>1576</v>
      </c>
      <c r="D88" s="242" t="s">
        <v>106</v>
      </c>
      <c r="E88" s="183"/>
      <c r="F88" s="182" t="s">
        <v>1575</v>
      </c>
      <c r="G88" s="184" t="s">
        <v>107</v>
      </c>
      <c r="H88" s="139"/>
      <c r="L88" s="139"/>
      <c r="M88" s="139"/>
      <c r="N88" s="179"/>
    </row>
    <row r="89" spans="1:14" x14ac:dyDescent="0.25">
      <c r="A89" s="180" t="s">
        <v>108</v>
      </c>
      <c r="B89" s="204" t="s">
        <v>82</v>
      </c>
      <c r="C89" s="191">
        <v>2.2434442270058699</v>
      </c>
      <c r="D89" s="191">
        <v>3.2434442270058699</v>
      </c>
      <c r="E89" s="135"/>
      <c r="F89" s="255"/>
      <c r="G89" s="253"/>
      <c r="H89" s="139"/>
      <c r="L89" s="139"/>
      <c r="M89" s="139"/>
      <c r="N89" s="179"/>
    </row>
    <row r="90" spans="1:14" x14ac:dyDescent="0.25">
      <c r="A90" s="180"/>
      <c r="B90" s="204"/>
      <c r="C90" s="252"/>
      <c r="D90" s="252"/>
      <c r="E90" s="135"/>
      <c r="F90" s="255"/>
      <c r="G90" s="253"/>
      <c r="H90" s="139"/>
      <c r="L90" s="139"/>
      <c r="M90" s="139"/>
      <c r="N90" s="179"/>
    </row>
    <row r="91" spans="1:14" x14ac:dyDescent="0.25">
      <c r="A91" s="180"/>
      <c r="B91" s="204" t="s">
        <v>109</v>
      </c>
      <c r="C91" s="254"/>
      <c r="D91" s="254"/>
      <c r="E91" s="135"/>
      <c r="F91" s="253"/>
      <c r="G91" s="253"/>
      <c r="H91" s="139"/>
      <c r="L91" s="139"/>
      <c r="M91" s="139"/>
      <c r="N91" s="179"/>
    </row>
    <row r="92" spans="1:14" x14ac:dyDescent="0.25">
      <c r="A92" s="180" t="s">
        <v>110</v>
      </c>
      <c r="B92" s="204" t="s">
        <v>84</v>
      </c>
      <c r="C92" s="252"/>
      <c r="D92" s="252"/>
      <c r="E92" s="135"/>
      <c r="F92" s="205"/>
      <c r="G92" s="205"/>
      <c r="H92" s="139"/>
      <c r="L92" s="139"/>
      <c r="M92" s="139"/>
      <c r="N92" s="179"/>
    </row>
    <row r="93" spans="1:14" x14ac:dyDescent="0.25">
      <c r="A93" s="180" t="s">
        <v>111</v>
      </c>
      <c r="B93" s="210" t="s">
        <v>112</v>
      </c>
      <c r="C93" s="191">
        <v>0</v>
      </c>
      <c r="D93" s="191">
        <v>0</v>
      </c>
      <c r="E93" s="138"/>
      <c r="F93" s="205">
        <f>IF($C$100=0,"",IF(C93="[for completion]","",IF(C93="","",C93/$C$100)))</f>
        <v>0</v>
      </c>
      <c r="G93" s="205">
        <f>IF($D$100=0,"",IF(D93="[Mark as ND1 if not relevant]","",IF(D93="","",D93/$D$100)))</f>
        <v>0</v>
      </c>
      <c r="H93" s="139"/>
      <c r="L93" s="139"/>
      <c r="M93" s="139"/>
      <c r="N93" s="179"/>
    </row>
    <row r="94" spans="1:14" x14ac:dyDescent="0.25">
      <c r="A94" s="180" t="s">
        <v>113</v>
      </c>
      <c r="B94" s="210" t="s">
        <v>114</v>
      </c>
      <c r="C94" s="191">
        <v>750</v>
      </c>
      <c r="D94" s="191">
        <v>0</v>
      </c>
      <c r="E94" s="138"/>
      <c r="F94" s="205">
        <f>IF($C$100=0,"",IF(C94="[for completion]","",IF(C94="","",C94/$C$100)))</f>
        <v>0.42857142857142855</v>
      </c>
      <c r="G94" s="205">
        <f>IF($D$100=0,"",IF(D94="[Mark as ND1 if not relevant]","",IF(D94="","",D94/$D$100)))</f>
        <v>0</v>
      </c>
      <c r="H94" s="139"/>
      <c r="L94" s="139"/>
      <c r="M94" s="139"/>
      <c r="N94" s="179"/>
    </row>
    <row r="95" spans="1:14" x14ac:dyDescent="0.25">
      <c r="A95" s="180" t="s">
        <v>115</v>
      </c>
      <c r="B95" s="210" t="s">
        <v>116</v>
      </c>
      <c r="C95" s="191">
        <v>1000</v>
      </c>
      <c r="D95" s="191">
        <v>750</v>
      </c>
      <c r="E95" s="138"/>
      <c r="F95" s="205">
        <f>IF($C$100=0,"",IF(C95="[for completion]","",IF(C95="","",C95/$C$100)))</f>
        <v>0.5714285714285714</v>
      </c>
      <c r="G95" s="205">
        <f>IF($D$100=0,"",IF(D95="[Mark as ND1 if not relevant]","",IF(D95="","",D95/$D$100)))</f>
        <v>0.42857142857142855</v>
      </c>
      <c r="H95" s="139"/>
      <c r="L95" s="139"/>
      <c r="M95" s="139"/>
      <c r="N95" s="179"/>
    </row>
    <row r="96" spans="1:14" x14ac:dyDescent="0.25">
      <c r="A96" s="180" t="s">
        <v>117</v>
      </c>
      <c r="B96" s="210" t="s">
        <v>118</v>
      </c>
      <c r="C96" s="191">
        <v>0</v>
      </c>
      <c r="D96" s="191">
        <v>1000</v>
      </c>
      <c r="E96" s="138"/>
      <c r="F96" s="205">
        <f>IF($C$100=0,"",IF(C96="[for completion]","",IF(C96="","",C96/$C$100)))</f>
        <v>0</v>
      </c>
      <c r="G96" s="205">
        <f>IF($D$100=0,"",IF(D96="[Mark as ND1 if not relevant]","",IF(D96="","",D96/$D$100)))</f>
        <v>0.5714285714285714</v>
      </c>
      <c r="H96" s="139"/>
      <c r="L96" s="139"/>
      <c r="M96" s="139"/>
      <c r="N96" s="179"/>
    </row>
    <row r="97" spans="1:14" x14ac:dyDescent="0.25">
      <c r="A97" s="180" t="s">
        <v>119</v>
      </c>
      <c r="B97" s="210" t="s">
        <v>120</v>
      </c>
      <c r="C97" s="191">
        <v>0</v>
      </c>
      <c r="D97" s="191">
        <v>0</v>
      </c>
      <c r="E97" s="138"/>
      <c r="F97" s="205">
        <f>IF($C$100=0,"",IF(C97="[for completion]","",IF(C97="","",C97/$C$100)))</f>
        <v>0</v>
      </c>
      <c r="G97" s="205">
        <f>IF($D$100=0,"",IF(D97="[Mark as ND1 if not relevant]","",IF(D97="","",D97/$D$100)))</f>
        <v>0</v>
      </c>
      <c r="H97" s="139"/>
      <c r="L97" s="139"/>
      <c r="M97" s="139"/>
    </row>
    <row r="98" spans="1:14" x14ac:dyDescent="0.25">
      <c r="A98" s="180" t="s">
        <v>121</v>
      </c>
      <c r="B98" s="210" t="s">
        <v>122</v>
      </c>
      <c r="C98" s="191">
        <v>0</v>
      </c>
      <c r="D98" s="191">
        <v>0</v>
      </c>
      <c r="E98" s="138"/>
      <c r="F98" s="205">
        <f>IF($C$100=0,"",IF(C98="[for completion]","",IF(C98="","",C98/$C$100)))</f>
        <v>0</v>
      </c>
      <c r="G98" s="205">
        <f>IF($D$100=0,"",IF(D98="[Mark as ND1 if not relevant]","",IF(D98="","",D98/$D$100)))</f>
        <v>0</v>
      </c>
      <c r="H98" s="139"/>
      <c r="L98" s="139"/>
      <c r="M98" s="139"/>
    </row>
    <row r="99" spans="1:14" x14ac:dyDescent="0.25">
      <c r="A99" s="180" t="s">
        <v>123</v>
      </c>
      <c r="B99" s="210" t="s">
        <v>124</v>
      </c>
      <c r="C99" s="191">
        <v>0</v>
      </c>
      <c r="D99" s="191">
        <v>0</v>
      </c>
      <c r="E99" s="138"/>
      <c r="F99" s="205">
        <f>IF($C$100=0,"",IF(C99="[for completion]","",IF(C99="","",C99/$C$100)))</f>
        <v>0</v>
      </c>
      <c r="G99" s="205">
        <f>IF($D$100=0,"",IF(D99="[Mark as ND1 if not relevant]","",IF(D99="","",D99/$D$100)))</f>
        <v>0</v>
      </c>
      <c r="H99" s="139"/>
      <c r="L99" s="139"/>
      <c r="M99" s="139"/>
    </row>
    <row r="100" spans="1:14" x14ac:dyDescent="0.25">
      <c r="A100" s="180" t="s">
        <v>125</v>
      </c>
      <c r="B100" s="209" t="s">
        <v>71</v>
      </c>
      <c r="C100" s="229">
        <f>SUM(C93:C99)</f>
        <v>1750</v>
      </c>
      <c r="D100" s="229">
        <f>SUM(D93:D99)</f>
        <v>1750</v>
      </c>
      <c r="E100" s="243"/>
      <c r="F100" s="228">
        <f>SUM(F93:F99)</f>
        <v>1</v>
      </c>
      <c r="G100" s="228">
        <f>SUM(G93:G99)</f>
        <v>1</v>
      </c>
      <c r="H100" s="139"/>
      <c r="L100" s="139"/>
      <c r="M100" s="139"/>
    </row>
    <row r="101" spans="1:14" outlineLevel="1" x14ac:dyDescent="0.25">
      <c r="A101" s="180" t="s">
        <v>126</v>
      </c>
      <c r="B101" s="251" t="s">
        <v>94</v>
      </c>
      <c r="C101" s="202"/>
      <c r="D101" s="202"/>
      <c r="E101" s="134"/>
      <c r="F101" s="205">
        <f>IF($C$100=0,"",IF(C101="[for completion]","",C101/$C$100))</f>
        <v>0</v>
      </c>
      <c r="G101" s="205">
        <f>IF($D$100=0,"",IF(D101="[for completion]","",D101/$D$100))</f>
        <v>0</v>
      </c>
      <c r="H101" s="139"/>
      <c r="L101" s="139"/>
      <c r="M101" s="139"/>
    </row>
    <row r="102" spans="1:14" outlineLevel="1" x14ac:dyDescent="0.25">
      <c r="A102" s="180" t="s">
        <v>127</v>
      </c>
      <c r="B102" s="251" t="s">
        <v>96</v>
      </c>
      <c r="C102" s="202"/>
      <c r="D102" s="202"/>
      <c r="E102" s="134"/>
      <c r="F102" s="205">
        <f>IF($C$100=0,"",IF(C102="[for completion]","",C102/$C$100))</f>
        <v>0</v>
      </c>
      <c r="G102" s="205">
        <f>IF($D$100=0,"",IF(D102="[for completion]","",D102/$D$100))</f>
        <v>0</v>
      </c>
      <c r="H102" s="139"/>
      <c r="L102" s="139"/>
      <c r="M102" s="139"/>
    </row>
    <row r="103" spans="1:14" outlineLevel="1" x14ac:dyDescent="0.25">
      <c r="A103" s="180" t="s">
        <v>128</v>
      </c>
      <c r="B103" s="251" t="s">
        <v>1574</v>
      </c>
      <c r="C103" s="202"/>
      <c r="D103" s="202"/>
      <c r="E103" s="134"/>
      <c r="F103" s="205">
        <f>IF($C$100=0,"",IF(C103="[for completion]","",C103/$C$100))</f>
        <v>0</v>
      </c>
      <c r="G103" s="205">
        <f>IF($D$100=0,"",IF(D103="[for completion]","",D103/$D$100))</f>
        <v>0</v>
      </c>
      <c r="H103" s="139"/>
      <c r="L103" s="139"/>
      <c r="M103" s="139"/>
    </row>
    <row r="104" spans="1:14" outlineLevel="1" x14ac:dyDescent="0.25">
      <c r="A104" s="180" t="s">
        <v>129</v>
      </c>
      <c r="B104" s="251" t="s">
        <v>99</v>
      </c>
      <c r="C104" s="202"/>
      <c r="D104" s="202"/>
      <c r="E104" s="134"/>
      <c r="F104" s="205">
        <f>IF($C$100=0,"",IF(C104="[for completion]","",C104/$C$100))</f>
        <v>0</v>
      </c>
      <c r="G104" s="205">
        <f>IF($D$100=0,"",IF(D104="[for completion]","",D104/$D$100))</f>
        <v>0</v>
      </c>
      <c r="H104" s="139"/>
      <c r="L104" s="139"/>
      <c r="M104" s="139"/>
    </row>
    <row r="105" spans="1:14" outlineLevel="1" x14ac:dyDescent="0.25">
      <c r="A105" s="180" t="s">
        <v>130</v>
      </c>
      <c r="B105" s="251" t="s">
        <v>1573</v>
      </c>
      <c r="C105" s="202"/>
      <c r="D105" s="202"/>
      <c r="E105" s="134"/>
      <c r="F105" s="205">
        <f>IF($C$100=0,"",IF(C105="[for completion]","",C105/$C$100))</f>
        <v>0</v>
      </c>
      <c r="G105" s="205">
        <f>IF($D$100=0,"",IF(D105="[for completion]","",D105/$D$100))</f>
        <v>0</v>
      </c>
      <c r="H105" s="139"/>
      <c r="L105" s="139"/>
      <c r="M105" s="139"/>
    </row>
    <row r="106" spans="1:14" outlineLevel="1" x14ac:dyDescent="0.25">
      <c r="A106" s="180" t="s">
        <v>131</v>
      </c>
      <c r="B106" s="249"/>
      <c r="C106" s="248"/>
      <c r="D106" s="248"/>
      <c r="E106" s="134"/>
      <c r="F106" s="223"/>
      <c r="G106" s="223"/>
      <c r="H106" s="139"/>
      <c r="L106" s="139"/>
      <c r="M106" s="139"/>
    </row>
    <row r="107" spans="1:14" outlineLevel="1" x14ac:dyDescent="0.25">
      <c r="A107" s="180" t="s">
        <v>132</v>
      </c>
      <c r="B107" s="249"/>
      <c r="C107" s="248"/>
      <c r="D107" s="248"/>
      <c r="E107" s="134"/>
      <c r="F107" s="223"/>
      <c r="G107" s="223"/>
      <c r="H107" s="139"/>
      <c r="L107" s="139"/>
      <c r="M107" s="139"/>
    </row>
    <row r="108" spans="1:14" outlineLevel="1" x14ac:dyDescent="0.25">
      <c r="A108" s="180" t="s">
        <v>133</v>
      </c>
      <c r="B108" s="250"/>
      <c r="C108" s="248"/>
      <c r="D108" s="248"/>
      <c r="E108" s="134"/>
      <c r="F108" s="223"/>
      <c r="G108" s="223"/>
      <c r="H108" s="139"/>
      <c r="L108" s="139"/>
      <c r="M108" s="139"/>
    </row>
    <row r="109" spans="1:14" outlineLevel="1" x14ac:dyDescent="0.25">
      <c r="A109" s="180" t="s">
        <v>134</v>
      </c>
      <c r="B109" s="249"/>
      <c r="C109" s="248"/>
      <c r="D109" s="248"/>
      <c r="E109" s="134"/>
      <c r="F109" s="223"/>
      <c r="G109" s="223"/>
      <c r="H109" s="139"/>
      <c r="L109" s="139"/>
      <c r="M109" s="139"/>
    </row>
    <row r="110" spans="1:14" outlineLevel="1" x14ac:dyDescent="0.25">
      <c r="A110" s="180" t="s">
        <v>135</v>
      </c>
      <c r="B110" s="249"/>
      <c r="C110" s="248"/>
      <c r="D110" s="248"/>
      <c r="E110" s="134"/>
      <c r="F110" s="223"/>
      <c r="G110" s="223"/>
      <c r="H110" s="139"/>
      <c r="L110" s="139"/>
      <c r="M110" s="139"/>
    </row>
    <row r="111" spans="1:14" ht="15" customHeight="1" x14ac:dyDescent="0.25">
      <c r="A111" s="184"/>
      <c r="B111" s="247" t="s">
        <v>1572</v>
      </c>
      <c r="C111" s="182" t="s">
        <v>136</v>
      </c>
      <c r="D111" s="182" t="s">
        <v>137</v>
      </c>
      <c r="E111" s="183"/>
      <c r="F111" s="182" t="s">
        <v>138</v>
      </c>
      <c r="G111" s="182" t="s">
        <v>139</v>
      </c>
      <c r="H111" s="139"/>
      <c r="L111" s="139"/>
      <c r="M111" s="139"/>
    </row>
    <row r="112" spans="1:14" s="244" customFormat="1" x14ac:dyDescent="0.25">
      <c r="A112" s="180" t="s">
        <v>140</v>
      </c>
      <c r="B112" s="204" t="s">
        <v>3</v>
      </c>
      <c r="C112" s="222">
        <v>2312.0177841100099</v>
      </c>
      <c r="D112" s="238"/>
      <c r="E112" s="245"/>
      <c r="F112" s="246">
        <f>IF($C$131=0,"",IF(C112="[for completion]","",IF(C112="","",C112/$C$131)))</f>
        <v>1</v>
      </c>
      <c r="G112" s="219" t="str">
        <f>IF($D$131=0,"",IF(D112="[for completion]","",IF(D112="","",D112/$D$131)))</f>
        <v/>
      </c>
      <c r="I112" s="131"/>
      <c r="J112" s="131"/>
      <c r="K112" s="131"/>
      <c r="L112" s="139"/>
      <c r="M112" s="139"/>
      <c r="N112" s="139"/>
    </row>
    <row r="113" spans="1:14" s="244" customFormat="1" x14ac:dyDescent="0.25">
      <c r="A113" s="180" t="s">
        <v>141</v>
      </c>
      <c r="B113" s="204" t="s">
        <v>142</v>
      </c>
      <c r="C113" s="203"/>
      <c r="D113" s="203"/>
      <c r="E113" s="223"/>
      <c r="F113" s="203" t="str">
        <f>IF($C$131=0,"",IF(C113="[for completion]","",IF(C113="","",C113/$C$131)))</f>
        <v/>
      </c>
      <c r="G113" s="203" t="str">
        <f>IF($D$131=0,"",IF(D113="[for completion]","",IF(D113="","",D113/$D$131)))</f>
        <v/>
      </c>
      <c r="I113" s="131"/>
      <c r="J113" s="131"/>
      <c r="K113" s="131"/>
      <c r="L113" s="134"/>
      <c r="M113" s="139"/>
      <c r="N113" s="139"/>
    </row>
    <row r="114" spans="1:14" s="244" customFormat="1" x14ac:dyDescent="0.25">
      <c r="A114" s="180" t="s">
        <v>143</v>
      </c>
      <c r="B114" s="204" t="s">
        <v>144</v>
      </c>
      <c r="C114" s="203"/>
      <c r="D114" s="203"/>
      <c r="E114" s="223"/>
      <c r="F114" s="203" t="str">
        <f>IF($C$131=0,"",IF(C114="[for completion]","",IF(C114="","",C114/$C$131)))</f>
        <v/>
      </c>
      <c r="G114" s="203" t="str">
        <f>IF($D$131=0,"",IF(D114="[for completion]","",IF(D114="","",D114/$D$131)))</f>
        <v/>
      </c>
      <c r="I114" s="131"/>
      <c r="J114" s="131"/>
      <c r="K114" s="131"/>
      <c r="L114" s="134"/>
      <c r="M114" s="139"/>
      <c r="N114" s="139"/>
    </row>
    <row r="115" spans="1:14" s="244" customFormat="1" x14ac:dyDescent="0.25">
      <c r="A115" s="180" t="s">
        <v>145</v>
      </c>
      <c r="B115" s="204" t="s">
        <v>146</v>
      </c>
      <c r="C115" s="203"/>
      <c r="D115" s="203"/>
      <c r="E115" s="223"/>
      <c r="F115" s="203" t="str">
        <f>IF($C$131=0,"",IF(C115="[for completion]","",IF(C115="","",C115/$C$131)))</f>
        <v/>
      </c>
      <c r="G115" s="203" t="str">
        <f>IF($D$131=0,"",IF(D115="[for completion]","",IF(D115="","",D115/$D$131)))</f>
        <v/>
      </c>
      <c r="I115" s="131"/>
      <c r="J115" s="131"/>
      <c r="K115" s="131"/>
      <c r="L115" s="134"/>
      <c r="M115" s="139"/>
      <c r="N115" s="139"/>
    </row>
    <row r="116" spans="1:14" s="244" customFormat="1" x14ac:dyDescent="0.25">
      <c r="A116" s="180" t="s">
        <v>147</v>
      </c>
      <c r="B116" s="204" t="s">
        <v>148</v>
      </c>
      <c r="C116" s="203"/>
      <c r="D116" s="203"/>
      <c r="E116" s="223"/>
      <c r="F116" s="203" t="str">
        <f>IF($C$131=0,"",IF(C116="[for completion]","",IF(C116="","",C116/$C$131)))</f>
        <v/>
      </c>
      <c r="G116" s="203" t="str">
        <f>IF($D$131=0,"",IF(D116="[for completion]","",IF(D116="","",D116/$D$131)))</f>
        <v/>
      </c>
      <c r="I116" s="131"/>
      <c r="J116" s="131"/>
      <c r="K116" s="131"/>
      <c r="L116" s="134"/>
      <c r="M116" s="139"/>
      <c r="N116" s="139"/>
    </row>
    <row r="117" spans="1:14" s="244" customFormat="1" x14ac:dyDescent="0.25">
      <c r="A117" s="180" t="s">
        <v>149</v>
      </c>
      <c r="B117" s="204" t="s">
        <v>150</v>
      </c>
      <c r="C117" s="203"/>
      <c r="D117" s="203"/>
      <c r="E117" s="134"/>
      <c r="F117" s="203" t="str">
        <f>IF($C$131=0,"",IF(C117="[for completion]","",IF(C117="","",C117/$C$131)))</f>
        <v/>
      </c>
      <c r="G117" s="203" t="str">
        <f>IF($D$131=0,"",IF(D117="[for completion]","",IF(D117="","",D117/$D$131)))</f>
        <v/>
      </c>
      <c r="I117" s="131"/>
      <c r="J117" s="131"/>
      <c r="K117" s="131"/>
      <c r="L117" s="134"/>
      <c r="M117" s="139"/>
      <c r="N117" s="139"/>
    </row>
    <row r="118" spans="1:14" x14ac:dyDescent="0.25">
      <c r="A118" s="180" t="s">
        <v>151</v>
      </c>
      <c r="B118" s="204" t="s">
        <v>152</v>
      </c>
      <c r="C118" s="203"/>
      <c r="D118" s="203"/>
      <c r="E118" s="134"/>
      <c r="F118" s="203" t="str">
        <f>IF($C$131=0,"",IF(C118="[for completion]","",IF(C118="","",C118/$C$131)))</f>
        <v/>
      </c>
      <c r="G118" s="203" t="str">
        <f>IF($D$131=0,"",IF(D118="[for completion]","",IF(D118="","",D118/$D$131)))</f>
        <v/>
      </c>
      <c r="L118" s="134"/>
      <c r="M118" s="139"/>
    </row>
    <row r="119" spans="1:14" x14ac:dyDescent="0.25">
      <c r="A119" s="180" t="s">
        <v>153</v>
      </c>
      <c r="B119" s="204" t="s">
        <v>154</v>
      </c>
      <c r="C119" s="203"/>
      <c r="D119" s="203"/>
      <c r="E119" s="134"/>
      <c r="F119" s="203" t="str">
        <f>IF($C$131=0,"",IF(C119="[for completion]","",IF(C119="","",C119/$C$131)))</f>
        <v/>
      </c>
      <c r="G119" s="203" t="str">
        <f>IF($D$131=0,"",IF(D119="[for completion]","",IF(D119="","",D119/$D$131)))</f>
        <v/>
      </c>
      <c r="L119" s="134"/>
      <c r="M119" s="139"/>
    </row>
    <row r="120" spans="1:14" x14ac:dyDescent="0.25">
      <c r="A120" s="180" t="s">
        <v>155</v>
      </c>
      <c r="B120" s="204" t="s">
        <v>156</v>
      </c>
      <c r="C120" s="203"/>
      <c r="D120" s="203"/>
      <c r="E120" s="134"/>
      <c r="F120" s="203" t="str">
        <f>IF($C$131=0,"",IF(C120="[for completion]","",IF(C120="","",C120/$C$131)))</f>
        <v/>
      </c>
      <c r="G120" s="203" t="str">
        <f>IF($D$131=0,"",IF(D120="[for completion]","",IF(D120="","",D120/$D$131)))</f>
        <v/>
      </c>
      <c r="L120" s="134"/>
      <c r="M120" s="139"/>
    </row>
    <row r="121" spans="1:14" x14ac:dyDescent="0.25">
      <c r="A121" s="180" t="s">
        <v>157</v>
      </c>
      <c r="B121" s="180" t="s">
        <v>158</v>
      </c>
      <c r="C121" s="203"/>
      <c r="D121" s="203"/>
      <c r="F121" s="203" t="str">
        <f>IF($C$131=0,"",IF(C121="[for completion]","",IF(C121="","",C121/$C$131)))</f>
        <v/>
      </c>
      <c r="G121" s="203" t="str">
        <f>IF($D$131=0,"",IF(D121="[for completion]","",IF(D121="","",D121/$D$131)))</f>
        <v/>
      </c>
      <c r="L121" s="134"/>
      <c r="M121" s="139"/>
    </row>
    <row r="122" spans="1:14" x14ac:dyDescent="0.25">
      <c r="A122" s="180" t="s">
        <v>159</v>
      </c>
      <c r="B122" s="204" t="s">
        <v>160</v>
      </c>
      <c r="C122" s="203"/>
      <c r="D122" s="203"/>
      <c r="E122" s="134"/>
      <c r="F122" s="203" t="str">
        <f>IF($C$131=0,"",IF(C122="[for completion]","",IF(C122="","",C122/$C$131)))</f>
        <v/>
      </c>
      <c r="G122" s="203" t="str">
        <f>IF($D$131=0,"",IF(D122="[for completion]","",IF(D122="","",D122/$D$131)))</f>
        <v/>
      </c>
      <c r="L122" s="134"/>
      <c r="M122" s="139"/>
    </row>
    <row r="123" spans="1:14" x14ac:dyDescent="0.25">
      <c r="A123" s="180" t="s">
        <v>161</v>
      </c>
      <c r="B123" s="204" t="s">
        <v>162</v>
      </c>
      <c r="C123" s="203"/>
      <c r="D123" s="203"/>
      <c r="E123" s="134"/>
      <c r="F123" s="203" t="str">
        <f>IF($C$131=0,"",IF(C123="[for completion]","",IF(C123="","",C123/$C$131)))</f>
        <v/>
      </c>
      <c r="G123" s="203" t="str">
        <f>IF($D$131=0,"",IF(D123="[for completion]","",IF(D123="","",D123/$D$131)))</f>
        <v/>
      </c>
      <c r="L123" s="134"/>
      <c r="M123" s="139"/>
    </row>
    <row r="124" spans="1:14" x14ac:dyDescent="0.25">
      <c r="A124" s="180" t="s">
        <v>163</v>
      </c>
      <c r="B124" s="204" t="s">
        <v>164</v>
      </c>
      <c r="C124" s="203"/>
      <c r="D124" s="203"/>
      <c r="E124" s="134"/>
      <c r="F124" s="203" t="str">
        <f>IF($C$131=0,"",IF(C124="[for completion]","",IF(C124="","",C124/$C$131)))</f>
        <v/>
      </c>
      <c r="G124" s="203" t="str">
        <f>IF($D$131=0,"",IF(D124="[for completion]","",IF(D124="","",D124/$D$131)))</f>
        <v/>
      </c>
      <c r="L124" s="138"/>
      <c r="M124" s="139"/>
    </row>
    <row r="125" spans="1:14" x14ac:dyDescent="0.25">
      <c r="A125" s="180" t="s">
        <v>165</v>
      </c>
      <c r="B125" s="180" t="s">
        <v>1571</v>
      </c>
      <c r="C125" s="203"/>
      <c r="D125" s="203"/>
      <c r="E125" s="134"/>
      <c r="F125" s="203" t="str">
        <f>IF($C$131=0,"",IF(C125="[for completion]","",IF(C125="","",C125/$C$131)))</f>
        <v/>
      </c>
      <c r="G125" s="203" t="str">
        <f>IF($D$131=0,"",IF(D125="[for completion]","",IF(D125="","",D125/$D$131)))</f>
        <v/>
      </c>
      <c r="L125" s="134"/>
      <c r="M125" s="139"/>
    </row>
    <row r="126" spans="1:14" x14ac:dyDescent="0.25">
      <c r="A126" s="180" t="s">
        <v>167</v>
      </c>
      <c r="B126" s="210" t="s">
        <v>166</v>
      </c>
      <c r="C126" s="203"/>
      <c r="D126" s="203"/>
      <c r="E126" s="134"/>
      <c r="F126" s="203" t="str">
        <f>IF($C$131=0,"",IF(C126="[for completion]","",IF(C126="","",C126/$C$131)))</f>
        <v/>
      </c>
      <c r="G126" s="203" t="str">
        <f>IF($D$131=0,"",IF(D126="[for completion]","",IF(D126="","",D126/$D$131)))</f>
        <v/>
      </c>
      <c r="H126" s="179"/>
      <c r="L126" s="134"/>
      <c r="M126" s="139"/>
    </row>
    <row r="127" spans="1:14" x14ac:dyDescent="0.25">
      <c r="A127" s="180" t="s">
        <v>169</v>
      </c>
      <c r="B127" s="204" t="s">
        <v>168</v>
      </c>
      <c r="C127" s="203"/>
      <c r="D127" s="203"/>
      <c r="E127" s="134"/>
      <c r="F127" s="203" t="str">
        <f>IF($C$131=0,"",IF(C127="[for completion]","",IF(C127="","",C127/$C$131)))</f>
        <v/>
      </c>
      <c r="G127" s="203" t="str">
        <f>IF($D$131=0,"",IF(D127="[for completion]","",IF(D127="","",D127/$D$131)))</f>
        <v/>
      </c>
      <c r="H127" s="139"/>
      <c r="L127" s="134"/>
      <c r="M127" s="139"/>
    </row>
    <row r="128" spans="1:14" x14ac:dyDescent="0.25">
      <c r="A128" s="180" t="s">
        <v>171</v>
      </c>
      <c r="B128" s="204" t="s">
        <v>170</v>
      </c>
      <c r="C128" s="203"/>
      <c r="D128" s="203"/>
      <c r="E128" s="134"/>
      <c r="F128" s="203" t="str">
        <f>IF($C$131=0,"",IF(C128="[for completion]","",IF(C128="","",C128/$C$131)))</f>
        <v/>
      </c>
      <c r="G128" s="203" t="str">
        <f>IF($D$131=0,"",IF(D128="[for completion]","",IF(D128="","",D128/$D$131)))</f>
        <v/>
      </c>
      <c r="H128" s="139"/>
      <c r="L128" s="139"/>
      <c r="M128" s="139"/>
    </row>
    <row r="129" spans="1:14" x14ac:dyDescent="0.25">
      <c r="A129" s="180" t="s">
        <v>173</v>
      </c>
      <c r="B129" s="204" t="s">
        <v>172</v>
      </c>
      <c r="C129" s="203"/>
      <c r="D129" s="203"/>
      <c r="E129" s="134"/>
      <c r="F129" s="203" t="str">
        <f>IF($C$131=0,"",IF(C129="[for completion]","",IF(C129="","",C129/$C$131)))</f>
        <v/>
      </c>
      <c r="G129" s="203" t="str">
        <f>IF($D$131=0,"",IF(D129="[for completion]","",IF(D129="","",D129/$D$131)))</f>
        <v/>
      </c>
      <c r="H129" s="139"/>
      <c r="L129" s="139"/>
      <c r="M129" s="139"/>
    </row>
    <row r="130" spans="1:14" outlineLevel="1" x14ac:dyDescent="0.25">
      <c r="A130" s="180" t="s">
        <v>174</v>
      </c>
      <c r="B130" s="204" t="s">
        <v>69</v>
      </c>
      <c r="C130" s="203"/>
      <c r="D130" s="203"/>
      <c r="E130" s="134"/>
      <c r="F130" s="203" t="str">
        <f>IF($C$131=0,"",IF(C130="[for completion]","",IF(C130="","",C130/$C$131)))</f>
        <v/>
      </c>
      <c r="G130" s="203" t="str">
        <f>IF($D$131=0,"",IF(D130="[for completion]","",IF(D130="","",D130/$D$131)))</f>
        <v/>
      </c>
      <c r="H130" s="139"/>
      <c r="L130" s="139"/>
      <c r="M130" s="139"/>
    </row>
    <row r="131" spans="1:14" outlineLevel="1" x14ac:dyDescent="0.25">
      <c r="A131" s="180" t="s">
        <v>175</v>
      </c>
      <c r="B131" s="209" t="s">
        <v>71</v>
      </c>
      <c r="C131" s="208">
        <f>SUM(C112:C130)</f>
        <v>2312.0177841100099</v>
      </c>
      <c r="D131" s="238"/>
      <c r="E131" s="243"/>
      <c r="F131" s="219">
        <f>SUM(F112:F130)</f>
        <v>1</v>
      </c>
      <c r="G131" s="219">
        <f>SUM(G112:G130)</f>
        <v>0</v>
      </c>
      <c r="H131" s="139"/>
      <c r="L131" s="139"/>
      <c r="M131" s="139"/>
    </row>
    <row r="132" spans="1:14" outlineLevel="1" x14ac:dyDescent="0.25">
      <c r="A132" s="180" t="s">
        <v>177</v>
      </c>
      <c r="B132" s="181" t="s">
        <v>176</v>
      </c>
      <c r="C132" s="203"/>
      <c r="D132" s="203"/>
      <c r="E132" s="134"/>
      <c r="F132" s="203" t="str">
        <f>IF($C$131=0,"",IF(C132="[for completion]","",IF(C132="","",C132/$C$131)))</f>
        <v/>
      </c>
      <c r="G132" s="203" t="str">
        <f>IF($D$131=0,"",IF(D132="[for completion]","",IF(D132="","",D132/$D$131)))</f>
        <v/>
      </c>
      <c r="H132" s="139"/>
      <c r="L132" s="139"/>
      <c r="M132" s="139"/>
    </row>
    <row r="133" spans="1:14" outlineLevel="1" x14ac:dyDescent="0.25">
      <c r="A133" s="180" t="s">
        <v>178</v>
      </c>
      <c r="B133" s="181" t="s">
        <v>176</v>
      </c>
      <c r="C133" s="203"/>
      <c r="D133" s="203"/>
      <c r="E133" s="134"/>
      <c r="F133" s="203" t="str">
        <f>IF($C$131=0,"",IF(C133="[for completion]","",IF(C133="","",C133/$C$131)))</f>
        <v/>
      </c>
      <c r="G133" s="203" t="str">
        <f>IF($D$131=0,"",IF(D133="[for completion]","",IF(D133="","",D133/$D$131)))</f>
        <v/>
      </c>
      <c r="H133" s="139"/>
      <c r="L133" s="139"/>
      <c r="M133" s="139"/>
    </row>
    <row r="134" spans="1:14" outlineLevel="1" x14ac:dyDescent="0.25">
      <c r="A134" s="180" t="s">
        <v>179</v>
      </c>
      <c r="B134" s="181" t="s">
        <v>176</v>
      </c>
      <c r="C134" s="203"/>
      <c r="D134" s="203"/>
      <c r="E134" s="134"/>
      <c r="F134" s="203" t="str">
        <f>IF($C$131=0,"",IF(C134="[for completion]","",IF(C134="","",C134/$C$131)))</f>
        <v/>
      </c>
      <c r="G134" s="203" t="str">
        <f>IF($D$131=0,"",IF(D134="[for completion]","",IF(D134="","",D134/$D$131)))</f>
        <v/>
      </c>
      <c r="H134" s="139"/>
      <c r="L134" s="139"/>
      <c r="M134" s="139"/>
    </row>
    <row r="135" spans="1:14" outlineLevel="1" x14ac:dyDescent="0.25">
      <c r="A135" s="180" t="s">
        <v>180</v>
      </c>
      <c r="B135" s="181" t="s">
        <v>176</v>
      </c>
      <c r="C135" s="203"/>
      <c r="D135" s="203"/>
      <c r="E135" s="134"/>
      <c r="F135" s="203" t="str">
        <f>IF($C$131=0,"",IF(C135="[for completion]","",IF(C135="","",C135/$C$131)))</f>
        <v/>
      </c>
      <c r="G135" s="203" t="str">
        <f>IF($D$131=0,"",IF(D135="[for completion]","",IF(D135="","",D135/$D$131)))</f>
        <v/>
      </c>
      <c r="H135" s="139"/>
      <c r="L135" s="139"/>
      <c r="M135" s="139"/>
    </row>
    <row r="136" spans="1:14" outlineLevel="1" x14ac:dyDescent="0.25">
      <c r="A136" s="180" t="s">
        <v>181</v>
      </c>
      <c r="B136" s="181" t="s">
        <v>176</v>
      </c>
      <c r="C136" s="203"/>
      <c r="D136" s="203"/>
      <c r="E136" s="134"/>
      <c r="F136" s="203" t="str">
        <f>IF($C$131=0,"",IF(C136="[for completion]","",IF(C136="","",C136/$C$131)))</f>
        <v/>
      </c>
      <c r="G136" s="203" t="str">
        <f>IF($D$131=0,"",IF(D136="[for completion]","",IF(D136="","",D136/$D$131)))</f>
        <v/>
      </c>
      <c r="H136" s="139"/>
      <c r="L136" s="139"/>
      <c r="M136" s="139"/>
    </row>
    <row r="137" spans="1:14" ht="15" customHeight="1" x14ac:dyDescent="0.25">
      <c r="A137" s="184"/>
      <c r="B137" s="185" t="s">
        <v>182</v>
      </c>
      <c r="C137" s="182" t="s">
        <v>136</v>
      </c>
      <c r="D137" s="182" t="s">
        <v>137</v>
      </c>
      <c r="E137" s="183"/>
      <c r="F137" s="182" t="s">
        <v>138</v>
      </c>
      <c r="G137" s="182" t="s">
        <v>139</v>
      </c>
      <c r="H137" s="139"/>
      <c r="L137" s="139"/>
      <c r="M137" s="139"/>
    </row>
    <row r="138" spans="1:14" s="244" customFormat="1" x14ac:dyDescent="0.25">
      <c r="A138" s="180" t="s">
        <v>183</v>
      </c>
      <c r="B138" s="204" t="s">
        <v>3</v>
      </c>
      <c r="C138" s="222">
        <v>1750</v>
      </c>
      <c r="D138" s="238"/>
      <c r="E138" s="245"/>
      <c r="F138" s="219">
        <f>IF($C$157=0,"",IF(C138="[for completion]","",IF(C138="","",C138/$C$157)))</f>
        <v>1</v>
      </c>
      <c r="G138" s="219" t="str">
        <f>IF($D$157=0,"",IF(D138="[for completion]","",IF(D138="","",D138/$D$157)))</f>
        <v/>
      </c>
      <c r="H138" s="139"/>
      <c r="I138" s="131"/>
      <c r="J138" s="131"/>
      <c r="K138" s="131"/>
      <c r="L138" s="139"/>
      <c r="M138" s="139"/>
      <c r="N138" s="139"/>
    </row>
    <row r="139" spans="1:14" s="244" customFormat="1" x14ac:dyDescent="0.25">
      <c r="A139" s="180" t="s">
        <v>184</v>
      </c>
      <c r="B139" s="204" t="s">
        <v>142</v>
      </c>
      <c r="C139" s="203"/>
      <c r="D139" s="203"/>
      <c r="E139" s="223"/>
      <c r="F139" s="203" t="str">
        <f>IF($C$157=0,"",IF(C139="[for completion]","",IF(C139="","",C139/$C$157)))</f>
        <v/>
      </c>
      <c r="G139" s="203" t="str">
        <f>IF($D$157=0,"",IF(D139="[for completion]","",IF(D139="","",D139/$D$157)))</f>
        <v/>
      </c>
      <c r="H139" s="139"/>
      <c r="I139" s="131"/>
      <c r="J139" s="131"/>
      <c r="K139" s="131"/>
      <c r="L139" s="139"/>
      <c r="M139" s="139"/>
      <c r="N139" s="139"/>
    </row>
    <row r="140" spans="1:14" s="244" customFormat="1" x14ac:dyDescent="0.25">
      <c r="A140" s="180" t="s">
        <v>185</v>
      </c>
      <c r="B140" s="204" t="s">
        <v>144</v>
      </c>
      <c r="C140" s="203"/>
      <c r="D140" s="203"/>
      <c r="E140" s="223"/>
      <c r="F140" s="203" t="str">
        <f>IF($C$157=0,"",IF(C140="[for completion]","",IF(C140="","",C140/$C$157)))</f>
        <v/>
      </c>
      <c r="G140" s="203" t="str">
        <f>IF($D$157=0,"",IF(D140="[for completion]","",IF(D140="","",D140/$D$157)))</f>
        <v/>
      </c>
      <c r="H140" s="139"/>
      <c r="I140" s="131"/>
      <c r="J140" s="131"/>
      <c r="K140" s="131"/>
      <c r="L140" s="139"/>
      <c r="M140" s="139"/>
      <c r="N140" s="139"/>
    </row>
    <row r="141" spans="1:14" s="244" customFormat="1" x14ac:dyDescent="0.25">
      <c r="A141" s="180" t="s">
        <v>186</v>
      </c>
      <c r="B141" s="204" t="s">
        <v>146</v>
      </c>
      <c r="C141" s="203"/>
      <c r="D141" s="203"/>
      <c r="E141" s="223"/>
      <c r="F141" s="203" t="str">
        <f>IF($C$157=0,"",IF(C141="[for completion]","",IF(C141="","",C141/$C$157)))</f>
        <v/>
      </c>
      <c r="G141" s="203" t="str">
        <f>IF($D$157=0,"",IF(D141="[for completion]","",IF(D141="","",D141/$D$157)))</f>
        <v/>
      </c>
      <c r="H141" s="139"/>
      <c r="I141" s="131"/>
      <c r="J141" s="131"/>
      <c r="K141" s="131"/>
      <c r="L141" s="139"/>
      <c r="M141" s="139"/>
      <c r="N141" s="139"/>
    </row>
    <row r="142" spans="1:14" s="244" customFormat="1" x14ac:dyDescent="0.25">
      <c r="A142" s="180" t="s">
        <v>187</v>
      </c>
      <c r="B142" s="204" t="s">
        <v>148</v>
      </c>
      <c r="C142" s="203"/>
      <c r="D142" s="203"/>
      <c r="E142" s="223"/>
      <c r="F142" s="203" t="str">
        <f>IF($C$157=0,"",IF(C142="[for completion]","",IF(C142="","",C142/$C$157)))</f>
        <v/>
      </c>
      <c r="G142" s="203" t="str">
        <f>IF($D$157=0,"",IF(D142="[for completion]","",IF(D142="","",D142/$D$157)))</f>
        <v/>
      </c>
      <c r="H142" s="139"/>
      <c r="I142" s="131"/>
      <c r="J142" s="131"/>
      <c r="K142" s="131"/>
      <c r="L142" s="139"/>
      <c r="M142" s="139"/>
      <c r="N142" s="139"/>
    </row>
    <row r="143" spans="1:14" s="244" customFormat="1" x14ac:dyDescent="0.25">
      <c r="A143" s="180" t="s">
        <v>188</v>
      </c>
      <c r="B143" s="204" t="s">
        <v>150</v>
      </c>
      <c r="C143" s="203"/>
      <c r="D143" s="203"/>
      <c r="E143" s="134"/>
      <c r="F143" s="203" t="str">
        <f>IF($C$157=0,"",IF(C143="[for completion]","",IF(C143="","",C143/$C$157)))</f>
        <v/>
      </c>
      <c r="G143" s="203" t="str">
        <f>IF($D$157=0,"",IF(D143="[for completion]","",IF(D143="","",D143/$D$157)))</f>
        <v/>
      </c>
      <c r="H143" s="139"/>
      <c r="I143" s="131"/>
      <c r="J143" s="131"/>
      <c r="K143" s="131"/>
      <c r="L143" s="139"/>
      <c r="M143" s="139"/>
      <c r="N143" s="139"/>
    </row>
    <row r="144" spans="1:14" x14ac:dyDescent="0.25">
      <c r="A144" s="180" t="s">
        <v>189</v>
      </c>
      <c r="B144" s="204" t="s">
        <v>152</v>
      </c>
      <c r="C144" s="203"/>
      <c r="D144" s="203"/>
      <c r="E144" s="134"/>
      <c r="F144" s="203" t="str">
        <f>IF($C$157=0,"",IF(C144="[for completion]","",IF(C144="","",C144/$C$157)))</f>
        <v/>
      </c>
      <c r="G144" s="203" t="str">
        <f>IF($D$157=0,"",IF(D144="[for completion]","",IF(D144="","",D144/$D$157)))</f>
        <v/>
      </c>
      <c r="H144" s="139"/>
      <c r="L144" s="139"/>
      <c r="M144" s="139"/>
    </row>
    <row r="145" spans="1:14" x14ac:dyDescent="0.25">
      <c r="A145" s="180" t="s">
        <v>190</v>
      </c>
      <c r="B145" s="204" t="s">
        <v>154</v>
      </c>
      <c r="C145" s="203"/>
      <c r="D145" s="203"/>
      <c r="E145" s="134"/>
      <c r="F145" s="203" t="str">
        <f>IF($C$157=0,"",IF(C145="[for completion]","",IF(C145="","",C145/$C$157)))</f>
        <v/>
      </c>
      <c r="G145" s="203" t="str">
        <f>IF($D$157=0,"",IF(D145="[for completion]","",IF(D145="","",D145/$D$157)))</f>
        <v/>
      </c>
      <c r="H145" s="139"/>
      <c r="L145" s="139"/>
      <c r="M145" s="139"/>
      <c r="N145" s="179"/>
    </row>
    <row r="146" spans="1:14" x14ac:dyDescent="0.25">
      <c r="A146" s="180" t="s">
        <v>191</v>
      </c>
      <c r="B146" s="204" t="s">
        <v>156</v>
      </c>
      <c r="C146" s="203"/>
      <c r="D146" s="203"/>
      <c r="E146" s="134"/>
      <c r="F146" s="203" t="str">
        <f>IF($C$157=0,"",IF(C146="[for completion]","",IF(C146="","",C146/$C$157)))</f>
        <v/>
      </c>
      <c r="G146" s="203" t="str">
        <f>IF($D$157=0,"",IF(D146="[for completion]","",IF(D146="","",D146/$D$157)))</f>
        <v/>
      </c>
      <c r="H146" s="139"/>
      <c r="L146" s="139"/>
      <c r="M146" s="139"/>
      <c r="N146" s="179"/>
    </row>
    <row r="147" spans="1:14" x14ac:dyDescent="0.25">
      <c r="A147" s="180" t="s">
        <v>192</v>
      </c>
      <c r="B147" s="180" t="s">
        <v>158</v>
      </c>
      <c r="C147" s="203"/>
      <c r="D147" s="203"/>
      <c r="F147" s="203" t="str">
        <f>IF($C$157=0,"",IF(C147="[for completion]","",IF(C147="","",C147/$C$157)))</f>
        <v/>
      </c>
      <c r="G147" s="203" t="str">
        <f>IF($D$157=0,"",IF(D147="[for completion]","",IF(D147="","",D147/$D$157)))</f>
        <v/>
      </c>
      <c r="H147" s="139"/>
      <c r="L147" s="139"/>
      <c r="M147" s="139"/>
      <c r="N147" s="179"/>
    </row>
    <row r="148" spans="1:14" x14ac:dyDescent="0.25">
      <c r="A148" s="180" t="s">
        <v>193</v>
      </c>
      <c r="B148" s="204" t="s">
        <v>160</v>
      </c>
      <c r="C148" s="203"/>
      <c r="D148" s="203"/>
      <c r="E148" s="134"/>
      <c r="F148" s="203" t="str">
        <f>IF($C$157=0,"",IF(C148="[for completion]","",IF(C148="","",C148/$C$157)))</f>
        <v/>
      </c>
      <c r="G148" s="203" t="str">
        <f>IF($D$157=0,"",IF(D148="[for completion]","",IF(D148="","",D148/$D$157)))</f>
        <v/>
      </c>
      <c r="H148" s="139"/>
      <c r="L148" s="139"/>
      <c r="M148" s="139"/>
      <c r="N148" s="179"/>
    </row>
    <row r="149" spans="1:14" x14ac:dyDescent="0.25">
      <c r="A149" s="180" t="s">
        <v>194</v>
      </c>
      <c r="B149" s="204" t="s">
        <v>162</v>
      </c>
      <c r="C149" s="203"/>
      <c r="D149" s="203"/>
      <c r="E149" s="134"/>
      <c r="F149" s="203" t="str">
        <f>IF($C$157=0,"",IF(C149="[for completion]","",IF(C149="","",C149/$C$157)))</f>
        <v/>
      </c>
      <c r="G149" s="203" t="str">
        <f>IF($D$157=0,"",IF(D149="[for completion]","",IF(D149="","",D149/$D$157)))</f>
        <v/>
      </c>
      <c r="H149" s="139"/>
      <c r="L149" s="139"/>
      <c r="M149" s="139"/>
      <c r="N149" s="179"/>
    </row>
    <row r="150" spans="1:14" x14ac:dyDescent="0.25">
      <c r="A150" s="180" t="s">
        <v>195</v>
      </c>
      <c r="B150" s="204" t="s">
        <v>164</v>
      </c>
      <c r="C150" s="203"/>
      <c r="D150" s="203"/>
      <c r="E150" s="134"/>
      <c r="F150" s="203" t="str">
        <f>IF($C$157=0,"",IF(C150="[for completion]","",IF(C150="","",C150/$C$157)))</f>
        <v/>
      </c>
      <c r="G150" s="203" t="str">
        <f>IF($D$157=0,"",IF(D150="[for completion]","",IF(D150="","",D150/$D$157)))</f>
        <v/>
      </c>
      <c r="H150" s="139"/>
      <c r="L150" s="139"/>
      <c r="M150" s="139"/>
      <c r="N150" s="179"/>
    </row>
    <row r="151" spans="1:14" x14ac:dyDescent="0.25">
      <c r="A151" s="180" t="s">
        <v>196</v>
      </c>
      <c r="B151" s="180" t="s">
        <v>1571</v>
      </c>
      <c r="C151" s="203"/>
      <c r="D151" s="203"/>
      <c r="E151" s="134"/>
      <c r="F151" s="203" t="str">
        <f>IF($C$157=0,"",IF(C151="[for completion]","",IF(C151="","",C151/$C$157)))</f>
        <v/>
      </c>
      <c r="G151" s="203" t="str">
        <f>IF($D$157=0,"",IF(D151="[for completion]","",IF(D151="","",D151/$D$157)))</f>
        <v/>
      </c>
      <c r="H151" s="139"/>
      <c r="L151" s="139"/>
      <c r="M151" s="139"/>
      <c r="N151" s="179"/>
    </row>
    <row r="152" spans="1:14" x14ac:dyDescent="0.25">
      <c r="A152" s="180" t="s">
        <v>197</v>
      </c>
      <c r="B152" s="210" t="s">
        <v>166</v>
      </c>
      <c r="C152" s="203"/>
      <c r="D152" s="203"/>
      <c r="E152" s="134"/>
      <c r="F152" s="203" t="str">
        <f>IF($C$157=0,"",IF(C152="[for completion]","",IF(C152="","",C152/$C$157)))</f>
        <v/>
      </c>
      <c r="G152" s="203" t="str">
        <f>IF($D$157=0,"",IF(D152="[for completion]","",IF(D152="","",D152/$D$157)))</f>
        <v/>
      </c>
      <c r="H152" s="139"/>
      <c r="L152" s="139"/>
      <c r="M152" s="139"/>
      <c r="N152" s="179"/>
    </row>
    <row r="153" spans="1:14" x14ac:dyDescent="0.25">
      <c r="A153" s="180" t="s">
        <v>198</v>
      </c>
      <c r="B153" s="204" t="s">
        <v>168</v>
      </c>
      <c r="C153" s="203"/>
      <c r="D153" s="203"/>
      <c r="E153" s="134"/>
      <c r="F153" s="203" t="str">
        <f>IF($C$157=0,"",IF(C153="[for completion]","",IF(C153="","",C153/$C$157)))</f>
        <v/>
      </c>
      <c r="G153" s="203" t="str">
        <f>IF($D$157=0,"",IF(D153="[for completion]","",IF(D153="","",D153/$D$157)))</f>
        <v/>
      </c>
      <c r="H153" s="139"/>
      <c r="L153" s="139"/>
      <c r="M153" s="139"/>
      <c r="N153" s="179"/>
    </row>
    <row r="154" spans="1:14" x14ac:dyDescent="0.25">
      <c r="A154" s="180" t="s">
        <v>199</v>
      </c>
      <c r="B154" s="204" t="s">
        <v>170</v>
      </c>
      <c r="C154" s="203"/>
      <c r="D154" s="203"/>
      <c r="E154" s="134"/>
      <c r="F154" s="203" t="str">
        <f>IF($C$157=0,"",IF(C154="[for completion]","",IF(C154="","",C154/$C$157)))</f>
        <v/>
      </c>
      <c r="G154" s="203" t="str">
        <f>IF($D$157=0,"",IF(D154="[for completion]","",IF(D154="","",D154/$D$157)))</f>
        <v/>
      </c>
      <c r="H154" s="139"/>
      <c r="L154" s="139"/>
      <c r="M154" s="139"/>
      <c r="N154" s="179"/>
    </row>
    <row r="155" spans="1:14" x14ac:dyDescent="0.25">
      <c r="A155" s="180" t="s">
        <v>200</v>
      </c>
      <c r="B155" s="204" t="s">
        <v>172</v>
      </c>
      <c r="C155" s="203"/>
      <c r="D155" s="203"/>
      <c r="E155" s="134"/>
      <c r="F155" s="203" t="str">
        <f>IF($C$157=0,"",IF(C155="[for completion]","",IF(C155="","",C155/$C$157)))</f>
        <v/>
      </c>
      <c r="G155" s="203" t="str">
        <f>IF($D$157=0,"",IF(D155="[for completion]","",IF(D155="","",D155/$D$157)))</f>
        <v/>
      </c>
      <c r="H155" s="139"/>
      <c r="L155" s="139"/>
      <c r="M155" s="139"/>
      <c r="N155" s="179"/>
    </row>
    <row r="156" spans="1:14" outlineLevel="1" x14ac:dyDescent="0.25">
      <c r="A156" s="180" t="s">
        <v>201</v>
      </c>
      <c r="B156" s="204" t="s">
        <v>69</v>
      </c>
      <c r="C156" s="203"/>
      <c r="D156" s="203"/>
      <c r="E156" s="134"/>
      <c r="F156" s="203" t="str">
        <f>IF($C$157=0,"",IF(C156="[for completion]","",IF(C156="","",C156/$C$157)))</f>
        <v/>
      </c>
      <c r="G156" s="203" t="str">
        <f>IF($D$157=0,"",IF(D156="[for completion]","",IF(D156="","",D156/$D$157)))</f>
        <v/>
      </c>
      <c r="H156" s="139"/>
      <c r="L156" s="139"/>
      <c r="M156" s="139"/>
      <c r="N156" s="179"/>
    </row>
    <row r="157" spans="1:14" outlineLevel="1" x14ac:dyDescent="0.25">
      <c r="A157" s="180" t="s">
        <v>202</v>
      </c>
      <c r="B157" s="209" t="s">
        <v>71</v>
      </c>
      <c r="C157" s="208">
        <f>SUM(C138:C156)</f>
        <v>1750</v>
      </c>
      <c r="D157" s="238"/>
      <c r="E157" s="243"/>
      <c r="F157" s="219">
        <f>SUM(F138:F156)</f>
        <v>1</v>
      </c>
      <c r="G157" s="219">
        <f>SUM(G138:G156)</f>
        <v>0</v>
      </c>
      <c r="H157" s="139"/>
      <c r="L157" s="139"/>
      <c r="M157" s="139"/>
      <c r="N157" s="179"/>
    </row>
    <row r="158" spans="1:14" outlineLevel="1" x14ac:dyDescent="0.25">
      <c r="A158" s="180" t="s">
        <v>203</v>
      </c>
      <c r="B158" s="181" t="s">
        <v>176</v>
      </c>
      <c r="C158" s="203"/>
      <c r="D158" s="203"/>
      <c r="E158" s="134"/>
      <c r="F158" s="203" t="str">
        <f>IF($C$157=0,"",IF(C158="[for completion]","",IF(C158="","",C158/$C$157)))</f>
        <v/>
      </c>
      <c r="G158" s="203" t="str">
        <f>IF($D$157=0,"",IF(D158="[for completion]","",IF(D158="","",D158/$D$157)))</f>
        <v/>
      </c>
      <c r="H158" s="139"/>
      <c r="L158" s="139"/>
      <c r="M158" s="139"/>
      <c r="N158" s="179"/>
    </row>
    <row r="159" spans="1:14" outlineLevel="1" x14ac:dyDescent="0.25">
      <c r="A159" s="180" t="s">
        <v>204</v>
      </c>
      <c r="B159" s="181" t="s">
        <v>176</v>
      </c>
      <c r="C159" s="203"/>
      <c r="D159" s="203"/>
      <c r="E159" s="134"/>
      <c r="F159" s="203" t="str">
        <f>IF($C$157=0,"",IF(C159="[for completion]","",IF(C159="","",C159/$C$157)))</f>
        <v/>
      </c>
      <c r="G159" s="203" t="str">
        <f>IF($D$157=0,"",IF(D159="[for completion]","",IF(D159="","",D159/$D$157)))</f>
        <v/>
      </c>
      <c r="H159" s="139"/>
      <c r="L159" s="139"/>
      <c r="M159" s="139"/>
      <c r="N159" s="179"/>
    </row>
    <row r="160" spans="1:14" outlineLevel="1" x14ac:dyDescent="0.25">
      <c r="A160" s="180" t="s">
        <v>205</v>
      </c>
      <c r="B160" s="181" t="s">
        <v>176</v>
      </c>
      <c r="C160" s="203"/>
      <c r="D160" s="203"/>
      <c r="E160" s="134"/>
      <c r="F160" s="203" t="str">
        <f>IF($C$157=0,"",IF(C160="[for completion]","",IF(C160="","",C160/$C$157)))</f>
        <v/>
      </c>
      <c r="G160" s="203" t="str">
        <f>IF($D$157=0,"",IF(D160="[for completion]","",IF(D160="","",D160/$D$157)))</f>
        <v/>
      </c>
      <c r="H160" s="139"/>
      <c r="L160" s="139"/>
      <c r="M160" s="139"/>
      <c r="N160" s="179"/>
    </row>
    <row r="161" spans="1:14" outlineLevel="1" x14ac:dyDescent="0.25">
      <c r="A161" s="180" t="s">
        <v>206</v>
      </c>
      <c r="B161" s="181" t="s">
        <v>176</v>
      </c>
      <c r="C161" s="203"/>
      <c r="D161" s="203"/>
      <c r="E161" s="134"/>
      <c r="F161" s="203" t="str">
        <f>IF($C$157=0,"",IF(C161="[for completion]","",IF(C161="","",C161/$C$157)))</f>
        <v/>
      </c>
      <c r="G161" s="203" t="str">
        <f>IF($D$157=0,"",IF(D161="[for completion]","",IF(D161="","",D161/$D$157)))</f>
        <v/>
      </c>
      <c r="H161" s="139"/>
      <c r="L161" s="139"/>
      <c r="M161" s="139"/>
      <c r="N161" s="179"/>
    </row>
    <row r="162" spans="1:14" outlineLevel="1" x14ac:dyDescent="0.25">
      <c r="A162" s="180" t="s">
        <v>207</v>
      </c>
      <c r="B162" s="181" t="s">
        <v>176</v>
      </c>
      <c r="C162" s="203"/>
      <c r="D162" s="203"/>
      <c r="E162" s="134"/>
      <c r="F162" s="203" t="str">
        <f>IF($C$157=0,"",IF(C162="[for completion]","",IF(C162="","",C162/$C$157)))</f>
        <v/>
      </c>
      <c r="G162" s="203" t="str">
        <f>IF($D$157=0,"",IF(D162="[for completion]","",IF(D162="","",D162/$D$157)))</f>
        <v/>
      </c>
      <c r="H162" s="139"/>
      <c r="L162" s="139"/>
      <c r="M162" s="139"/>
      <c r="N162" s="179"/>
    </row>
    <row r="163" spans="1:14" ht="15" customHeight="1" x14ac:dyDescent="0.25">
      <c r="A163" s="184"/>
      <c r="B163" s="185" t="s">
        <v>208</v>
      </c>
      <c r="C163" s="242" t="s">
        <v>136</v>
      </c>
      <c r="D163" s="242" t="s">
        <v>137</v>
      </c>
      <c r="E163" s="183"/>
      <c r="F163" s="242" t="s">
        <v>138</v>
      </c>
      <c r="G163" s="242" t="s">
        <v>139</v>
      </c>
      <c r="H163" s="139"/>
      <c r="L163" s="139"/>
      <c r="M163" s="139"/>
      <c r="N163" s="179"/>
    </row>
    <row r="164" spans="1:14" x14ac:dyDescent="0.25">
      <c r="A164" s="180" t="s">
        <v>209</v>
      </c>
      <c r="B164" s="241" t="s">
        <v>210</v>
      </c>
      <c r="C164" s="222">
        <v>1750</v>
      </c>
      <c r="D164" s="238"/>
      <c r="E164" s="237"/>
      <c r="F164" s="219">
        <f>IF($C$167=0,"",IF(C164="[for completion]","",IF(C164="","",C164/$C$167)))</f>
        <v>1</v>
      </c>
      <c r="G164" s="219" t="str">
        <f>IF($D$167=0,"",IF(D164="[for completion]","",IF(D164="","",D164/$D$167)))</f>
        <v/>
      </c>
      <c r="H164" s="139"/>
      <c r="L164" s="139"/>
      <c r="M164" s="139"/>
      <c r="N164" s="179"/>
    </row>
    <row r="165" spans="1:14" x14ac:dyDescent="0.25">
      <c r="A165" s="180" t="s">
        <v>211</v>
      </c>
      <c r="B165" s="241" t="s">
        <v>212</v>
      </c>
      <c r="C165" s="203"/>
      <c r="D165" s="203"/>
      <c r="E165" s="206"/>
      <c r="F165" s="203" t="str">
        <f>IF($C$167=0,"",IF(C165="[for completion]","",IF(C165="","",C165/$C$167)))</f>
        <v/>
      </c>
      <c r="G165" s="203" t="str">
        <f>IF($D$167=0,"",IF(D165="[for completion]","",IF(D165="","",D165/$D$167)))</f>
        <v/>
      </c>
      <c r="H165" s="139"/>
      <c r="L165" s="139"/>
      <c r="M165" s="139"/>
      <c r="N165" s="179"/>
    </row>
    <row r="166" spans="1:14" x14ac:dyDescent="0.25">
      <c r="A166" s="180" t="s">
        <v>213</v>
      </c>
      <c r="B166" s="241" t="s">
        <v>69</v>
      </c>
      <c r="C166" s="203"/>
      <c r="D166" s="203"/>
      <c r="E166" s="206"/>
      <c r="F166" s="203" t="str">
        <f>IF($C$167=0,"",IF(C166="[for completion]","",IF(C166="","",C166/$C$167)))</f>
        <v/>
      </c>
      <c r="G166" s="203" t="str">
        <f>IF($D$167=0,"",IF(D166="[for completion]","",IF(D166="","",D166/$D$167)))</f>
        <v/>
      </c>
      <c r="H166" s="139"/>
      <c r="L166" s="139"/>
      <c r="M166" s="139"/>
      <c r="N166" s="179"/>
    </row>
    <row r="167" spans="1:14" x14ac:dyDescent="0.25">
      <c r="A167" s="180" t="s">
        <v>214</v>
      </c>
      <c r="B167" s="240" t="s">
        <v>71</v>
      </c>
      <c r="C167" s="239">
        <f>SUM(C164:C166)</f>
        <v>1750</v>
      </c>
      <c r="D167" s="238"/>
      <c r="E167" s="237"/>
      <c r="F167" s="236">
        <f>SUM(F164:F166)</f>
        <v>1</v>
      </c>
      <c r="G167" s="235">
        <f>SUM(G164:G166)</f>
        <v>0</v>
      </c>
      <c r="H167" s="139"/>
      <c r="L167" s="139"/>
      <c r="M167" s="139"/>
      <c r="N167" s="179"/>
    </row>
    <row r="168" spans="1:14" outlineLevel="1" x14ac:dyDescent="0.25">
      <c r="A168" s="180" t="s">
        <v>215</v>
      </c>
      <c r="B168" s="234"/>
      <c r="C168" s="233"/>
      <c r="D168" s="233"/>
      <c r="E168" s="206"/>
      <c r="F168" s="232"/>
      <c r="G168" s="231"/>
      <c r="H168" s="139"/>
      <c r="L168" s="139"/>
      <c r="M168" s="139"/>
      <c r="N168" s="179"/>
    </row>
    <row r="169" spans="1:14" outlineLevel="1" x14ac:dyDescent="0.25">
      <c r="A169" s="180" t="s">
        <v>216</v>
      </c>
      <c r="B169" s="234"/>
      <c r="C169" s="233"/>
      <c r="D169" s="233"/>
      <c r="E169" s="206"/>
      <c r="F169" s="232"/>
      <c r="G169" s="231"/>
      <c r="H169" s="139"/>
      <c r="L169" s="139"/>
      <c r="M169" s="139"/>
      <c r="N169" s="179"/>
    </row>
    <row r="170" spans="1:14" outlineLevel="1" x14ac:dyDescent="0.25">
      <c r="A170" s="180" t="s">
        <v>217</v>
      </c>
      <c r="B170" s="234"/>
      <c r="C170" s="233"/>
      <c r="D170" s="233"/>
      <c r="E170" s="206"/>
      <c r="F170" s="232"/>
      <c r="G170" s="231"/>
      <c r="H170" s="139"/>
      <c r="L170" s="139"/>
      <c r="M170" s="139"/>
      <c r="N170" s="179"/>
    </row>
    <row r="171" spans="1:14" outlineLevel="1" x14ac:dyDescent="0.25">
      <c r="A171" s="180" t="s">
        <v>218</v>
      </c>
      <c r="B171" s="234"/>
      <c r="C171" s="233"/>
      <c r="D171" s="233"/>
      <c r="E171" s="206"/>
      <c r="F171" s="232"/>
      <c r="G171" s="231"/>
      <c r="H171" s="139"/>
      <c r="L171" s="139"/>
      <c r="M171" s="139"/>
      <c r="N171" s="179"/>
    </row>
    <row r="172" spans="1:14" outlineLevel="1" x14ac:dyDescent="0.25">
      <c r="A172" s="180" t="s">
        <v>219</v>
      </c>
      <c r="B172" s="234"/>
      <c r="C172" s="233"/>
      <c r="D172" s="233"/>
      <c r="E172" s="206"/>
      <c r="F172" s="232"/>
      <c r="G172" s="231"/>
      <c r="H172" s="139"/>
      <c r="L172" s="139"/>
      <c r="M172" s="139"/>
      <c r="N172" s="179"/>
    </row>
    <row r="173" spans="1:14" ht="15" customHeight="1" x14ac:dyDescent="0.25">
      <c r="A173" s="184"/>
      <c r="B173" s="185" t="s">
        <v>220</v>
      </c>
      <c r="C173" s="184" t="s">
        <v>58</v>
      </c>
      <c r="D173" s="184"/>
      <c r="E173" s="183"/>
      <c r="F173" s="182" t="s">
        <v>221</v>
      </c>
      <c r="G173" s="182"/>
      <c r="H173" s="139"/>
      <c r="L173" s="139"/>
      <c r="M173" s="139"/>
      <c r="N173" s="179"/>
    </row>
    <row r="174" spans="1:14" ht="15" customHeight="1" x14ac:dyDescent="0.25">
      <c r="A174" s="180" t="s">
        <v>222</v>
      </c>
      <c r="B174" s="204" t="s">
        <v>223</v>
      </c>
      <c r="C174" s="191">
        <v>0</v>
      </c>
      <c r="D174" s="230"/>
      <c r="E174" s="133"/>
      <c r="F174" s="205">
        <f>IF($C$179=0,"",IF(C174="[for completion]","",C174/$C$179))</f>
        <v>0</v>
      </c>
      <c r="G174" s="218"/>
      <c r="H174" s="139"/>
      <c r="L174" s="139"/>
      <c r="M174" s="139"/>
      <c r="N174" s="179"/>
    </row>
    <row r="175" spans="1:14" ht="30.75" customHeight="1" x14ac:dyDescent="0.25">
      <c r="A175" s="180" t="s">
        <v>224</v>
      </c>
      <c r="B175" s="204" t="s">
        <v>225</v>
      </c>
      <c r="C175" s="191">
        <v>20</v>
      </c>
      <c r="D175" s="143"/>
      <c r="E175" s="212"/>
      <c r="F175" s="205">
        <f>IF($C$179=0,"",IF(C175="[for completion]","",C175/$C$179))</f>
        <v>0.1602712254433924</v>
      </c>
      <c r="G175" s="218"/>
      <c r="H175" s="139"/>
      <c r="L175" s="139"/>
      <c r="M175" s="139"/>
      <c r="N175" s="179"/>
    </row>
    <row r="176" spans="1:14" x14ac:dyDescent="0.25">
      <c r="A176" s="180" t="s">
        <v>226</v>
      </c>
      <c r="B176" s="204" t="s">
        <v>227</v>
      </c>
      <c r="C176" s="191">
        <v>0</v>
      </c>
      <c r="D176" s="143"/>
      <c r="E176" s="212"/>
      <c r="F176" s="205">
        <f>IF($C$179=0,"",IF(C176="[for completion]","",C176/$C$179))</f>
        <v>0</v>
      </c>
      <c r="G176" s="218"/>
      <c r="H176" s="139"/>
      <c r="L176" s="139"/>
      <c r="M176" s="139"/>
      <c r="N176" s="179"/>
    </row>
    <row r="177" spans="1:14" x14ac:dyDescent="0.25">
      <c r="A177" s="180" t="s">
        <v>228</v>
      </c>
      <c r="B177" s="204" t="s">
        <v>229</v>
      </c>
      <c r="C177" s="191">
        <v>104.78846371</v>
      </c>
      <c r="D177" s="143"/>
      <c r="E177" s="212"/>
      <c r="F177" s="205">
        <f>IF($C$179=0,"",IF(C177="[for completion]","",C177/$C$179))</f>
        <v>0.83972877455660766</v>
      </c>
      <c r="G177" s="218"/>
      <c r="H177" s="139"/>
      <c r="L177" s="139"/>
      <c r="M177" s="139"/>
      <c r="N177" s="179"/>
    </row>
    <row r="178" spans="1:14" x14ac:dyDescent="0.25">
      <c r="A178" s="180" t="s">
        <v>230</v>
      </c>
      <c r="B178" s="204" t="s">
        <v>69</v>
      </c>
      <c r="C178" s="191">
        <v>0</v>
      </c>
      <c r="D178" s="143"/>
      <c r="E178" s="212"/>
      <c r="F178" s="205">
        <f>IF($C$179=0,"",IF(C178="[for completion]","",C178/$C$179))</f>
        <v>0</v>
      </c>
      <c r="G178" s="218"/>
      <c r="H178" s="139"/>
      <c r="L178" s="139"/>
      <c r="M178" s="139"/>
      <c r="N178" s="179"/>
    </row>
    <row r="179" spans="1:14" x14ac:dyDescent="0.25">
      <c r="A179" s="180" t="s">
        <v>231</v>
      </c>
      <c r="B179" s="209" t="s">
        <v>71</v>
      </c>
      <c r="C179" s="229">
        <f>SUM(C174:C178)</f>
        <v>124.78846371</v>
      </c>
      <c r="D179" s="215"/>
      <c r="E179" s="214"/>
      <c r="F179" s="228">
        <f>SUM(F174:F178)</f>
        <v>1</v>
      </c>
      <c r="G179" s="218"/>
      <c r="H179" s="139"/>
      <c r="L179" s="139"/>
      <c r="M179" s="139"/>
      <c r="N179" s="179"/>
    </row>
    <row r="180" spans="1:14" outlineLevel="1" x14ac:dyDescent="0.25">
      <c r="A180" s="180" t="s">
        <v>232</v>
      </c>
      <c r="B180" s="225" t="s">
        <v>233</v>
      </c>
      <c r="C180" s="203"/>
      <c r="D180" s="143"/>
      <c r="E180" s="212"/>
      <c r="F180" s="223"/>
      <c r="G180" s="218"/>
      <c r="H180" s="139"/>
      <c r="L180" s="139"/>
      <c r="M180" s="139"/>
      <c r="N180" s="179"/>
    </row>
    <row r="181" spans="1:14" s="224" customFormat="1" ht="28.8" outlineLevel="1" x14ac:dyDescent="0.25">
      <c r="A181" s="180" t="s">
        <v>234</v>
      </c>
      <c r="B181" s="225" t="s">
        <v>235</v>
      </c>
      <c r="C181" s="227"/>
      <c r="D181" s="226"/>
      <c r="F181" s="223"/>
      <c r="G181" s="226"/>
    </row>
    <row r="182" spans="1:14" ht="28.8" outlineLevel="1" x14ac:dyDescent="0.25">
      <c r="A182" s="180" t="s">
        <v>236</v>
      </c>
      <c r="B182" s="225" t="s">
        <v>237</v>
      </c>
      <c r="C182" s="203"/>
      <c r="D182" s="143"/>
      <c r="E182" s="212"/>
      <c r="F182" s="223"/>
      <c r="G182" s="218"/>
      <c r="H182" s="139"/>
      <c r="L182" s="139"/>
      <c r="M182" s="139"/>
      <c r="N182" s="179"/>
    </row>
    <row r="183" spans="1:14" outlineLevel="1" x14ac:dyDescent="0.25">
      <c r="A183" s="180" t="s">
        <v>238</v>
      </c>
      <c r="B183" s="225" t="s">
        <v>239</v>
      </c>
      <c r="C183" s="203"/>
      <c r="D183" s="143"/>
      <c r="E183" s="212"/>
      <c r="F183" s="223"/>
      <c r="G183" s="218"/>
      <c r="H183" s="139"/>
      <c r="L183" s="139"/>
      <c r="M183" s="139"/>
      <c r="N183" s="179"/>
    </row>
    <row r="184" spans="1:14" s="224" customFormat="1" outlineLevel="1" x14ac:dyDescent="0.25">
      <c r="A184" s="180" t="s">
        <v>240</v>
      </c>
      <c r="B184" s="225" t="s">
        <v>241</v>
      </c>
      <c r="C184" s="227"/>
      <c r="D184" s="226"/>
      <c r="F184" s="223"/>
      <c r="G184" s="226"/>
    </row>
    <row r="185" spans="1:14" outlineLevel="1" x14ac:dyDescent="0.25">
      <c r="A185" s="180" t="s">
        <v>242</v>
      </c>
      <c r="B185" s="225" t="s">
        <v>243</v>
      </c>
      <c r="C185" s="203"/>
      <c r="D185" s="143"/>
      <c r="E185" s="212"/>
      <c r="F185" s="223"/>
      <c r="G185" s="218"/>
      <c r="H185" s="139"/>
      <c r="L185" s="139"/>
      <c r="M185" s="139"/>
      <c r="N185" s="179"/>
    </row>
    <row r="186" spans="1:14" outlineLevel="1" x14ac:dyDescent="0.25">
      <c r="A186" s="180" t="s">
        <v>244</v>
      </c>
      <c r="B186" s="225" t="s">
        <v>245</v>
      </c>
      <c r="C186" s="203"/>
      <c r="D186" s="143"/>
      <c r="E186" s="212"/>
      <c r="F186" s="223"/>
      <c r="G186" s="218"/>
      <c r="H186" s="139"/>
      <c r="L186" s="139"/>
      <c r="M186" s="139"/>
      <c r="N186" s="179"/>
    </row>
    <row r="187" spans="1:14" outlineLevel="1" x14ac:dyDescent="0.25">
      <c r="A187" s="180" t="s">
        <v>246</v>
      </c>
      <c r="B187" s="225" t="s">
        <v>247</v>
      </c>
      <c r="C187" s="203"/>
      <c r="D187" s="143"/>
      <c r="E187" s="212"/>
      <c r="F187" s="223"/>
      <c r="G187" s="218"/>
      <c r="H187" s="139"/>
      <c r="L187" s="139"/>
      <c r="M187" s="139"/>
      <c r="N187" s="179"/>
    </row>
    <row r="188" spans="1:14" outlineLevel="1" x14ac:dyDescent="0.25">
      <c r="A188" s="180" t="s">
        <v>248</v>
      </c>
      <c r="B188" s="224"/>
      <c r="E188" s="212"/>
      <c r="F188" s="223"/>
      <c r="G188" s="223"/>
      <c r="H188" s="139"/>
      <c r="L188" s="139"/>
      <c r="M188" s="139"/>
      <c r="N188" s="179"/>
    </row>
    <row r="189" spans="1:14" outlineLevel="1" x14ac:dyDescent="0.25">
      <c r="A189" s="180" t="s">
        <v>249</v>
      </c>
      <c r="B189" s="224"/>
      <c r="E189" s="212"/>
      <c r="F189" s="223"/>
      <c r="G189" s="223"/>
      <c r="H189" s="139"/>
      <c r="L189" s="139"/>
      <c r="M189" s="139"/>
      <c r="N189" s="179"/>
    </row>
    <row r="190" spans="1:14" outlineLevel="1" x14ac:dyDescent="0.25">
      <c r="A190" s="180" t="s">
        <v>250</v>
      </c>
      <c r="B190" s="224"/>
      <c r="E190" s="212"/>
      <c r="F190" s="223"/>
      <c r="G190" s="223"/>
      <c r="H190" s="139"/>
      <c r="L190" s="139"/>
      <c r="M190" s="139"/>
      <c r="N190" s="179"/>
    </row>
    <row r="191" spans="1:14" outlineLevel="1" x14ac:dyDescent="0.25">
      <c r="A191" s="180" t="s">
        <v>251</v>
      </c>
      <c r="B191" s="181"/>
      <c r="E191" s="212"/>
      <c r="F191" s="223"/>
      <c r="G191" s="223"/>
      <c r="H191" s="139"/>
      <c r="L191" s="139"/>
      <c r="M191" s="139"/>
      <c r="N191" s="179"/>
    </row>
    <row r="192" spans="1:14" ht="15" customHeight="1" x14ac:dyDescent="0.25">
      <c r="A192" s="184"/>
      <c r="B192" s="185" t="s">
        <v>252</v>
      </c>
      <c r="C192" s="184" t="s">
        <v>58</v>
      </c>
      <c r="D192" s="184"/>
      <c r="E192" s="183"/>
      <c r="F192" s="182" t="s">
        <v>221</v>
      </c>
      <c r="G192" s="182"/>
      <c r="H192" s="139"/>
      <c r="L192" s="139"/>
      <c r="M192" s="139"/>
      <c r="N192" s="179"/>
    </row>
    <row r="193" spans="1:14" x14ac:dyDescent="0.25">
      <c r="A193" s="180" t="s">
        <v>253</v>
      </c>
      <c r="B193" s="204" t="s">
        <v>254</v>
      </c>
      <c r="C193" s="222">
        <v>20</v>
      </c>
      <c r="D193" s="221"/>
      <c r="E193" s="220"/>
      <c r="F193" s="219">
        <f>IF($C$209=0,"",IF(C193="[for completion]","",C193/$C$209))</f>
        <v>1</v>
      </c>
      <c r="G193" s="218"/>
      <c r="H193" s="139"/>
      <c r="L193" s="139"/>
      <c r="M193" s="139"/>
      <c r="N193" s="179"/>
    </row>
    <row r="194" spans="1:14" x14ac:dyDescent="0.25">
      <c r="A194" s="180" t="s">
        <v>255</v>
      </c>
      <c r="B194" s="204" t="s">
        <v>256</v>
      </c>
      <c r="C194" s="191"/>
      <c r="D194" s="143"/>
      <c r="E194" s="212"/>
      <c r="F194" s="205"/>
      <c r="G194" s="211"/>
      <c r="H194" s="139"/>
      <c r="L194" s="139"/>
      <c r="M194" s="139"/>
      <c r="N194" s="179"/>
    </row>
    <row r="195" spans="1:14" x14ac:dyDescent="0.25">
      <c r="A195" s="180" t="s">
        <v>257</v>
      </c>
      <c r="B195" s="204" t="s">
        <v>258</v>
      </c>
      <c r="C195" s="191"/>
      <c r="D195" s="143"/>
      <c r="E195" s="212"/>
      <c r="F195" s="205"/>
      <c r="G195" s="211"/>
      <c r="H195" s="139"/>
      <c r="L195" s="139"/>
      <c r="M195" s="139"/>
      <c r="N195" s="179"/>
    </row>
    <row r="196" spans="1:14" x14ac:dyDescent="0.25">
      <c r="A196" s="180" t="s">
        <v>259</v>
      </c>
      <c r="B196" s="204" t="s">
        <v>260</v>
      </c>
      <c r="C196" s="191"/>
      <c r="D196" s="143"/>
      <c r="E196" s="212"/>
      <c r="F196" s="205"/>
      <c r="G196" s="211"/>
      <c r="H196" s="139"/>
      <c r="L196" s="139"/>
      <c r="M196" s="139"/>
      <c r="N196" s="179"/>
    </row>
    <row r="197" spans="1:14" x14ac:dyDescent="0.25">
      <c r="A197" s="180" t="s">
        <v>261</v>
      </c>
      <c r="B197" s="204" t="s">
        <v>262</v>
      </c>
      <c r="C197" s="191"/>
      <c r="D197" s="143"/>
      <c r="E197" s="212"/>
      <c r="F197" s="205"/>
      <c r="G197" s="211"/>
      <c r="H197" s="139"/>
      <c r="L197" s="139"/>
      <c r="M197" s="139"/>
      <c r="N197" s="179"/>
    </row>
    <row r="198" spans="1:14" x14ac:dyDescent="0.25">
      <c r="A198" s="180" t="s">
        <v>263</v>
      </c>
      <c r="B198" s="180" t="s">
        <v>264</v>
      </c>
      <c r="C198" s="191"/>
      <c r="D198" s="143"/>
      <c r="E198" s="212"/>
      <c r="F198" s="205"/>
      <c r="G198" s="211"/>
      <c r="H198" s="139"/>
      <c r="L198" s="139"/>
      <c r="M198" s="139"/>
      <c r="N198" s="179"/>
    </row>
    <row r="199" spans="1:14" x14ac:dyDescent="0.25">
      <c r="A199" s="180" t="s">
        <v>265</v>
      </c>
      <c r="B199" s="204" t="s">
        <v>266</v>
      </c>
      <c r="C199" s="191"/>
      <c r="D199" s="143"/>
      <c r="E199" s="212"/>
      <c r="F199" s="205"/>
      <c r="G199" s="211"/>
      <c r="H199" s="139"/>
      <c r="L199" s="139"/>
      <c r="M199" s="139"/>
      <c r="N199" s="179"/>
    </row>
    <row r="200" spans="1:14" x14ac:dyDescent="0.25">
      <c r="A200" s="180" t="s">
        <v>267</v>
      </c>
      <c r="B200" s="204" t="s">
        <v>268</v>
      </c>
      <c r="C200" s="191"/>
      <c r="D200" s="143"/>
      <c r="E200" s="212"/>
      <c r="F200" s="205"/>
      <c r="G200" s="211"/>
      <c r="H200" s="139"/>
      <c r="L200" s="139"/>
      <c r="M200" s="139"/>
      <c r="N200" s="179"/>
    </row>
    <row r="201" spans="1:14" x14ac:dyDescent="0.25">
      <c r="A201" s="180" t="s">
        <v>269</v>
      </c>
      <c r="B201" s="204" t="s">
        <v>270</v>
      </c>
      <c r="C201" s="191"/>
      <c r="D201" s="143"/>
      <c r="E201" s="212"/>
      <c r="F201" s="205"/>
      <c r="G201" s="211"/>
      <c r="H201" s="139"/>
      <c r="L201" s="139"/>
      <c r="M201" s="139"/>
      <c r="N201" s="179"/>
    </row>
    <row r="202" spans="1:14" x14ac:dyDescent="0.25">
      <c r="A202" s="180" t="s">
        <v>271</v>
      </c>
      <c r="B202" s="204" t="s">
        <v>272</v>
      </c>
      <c r="C202" s="191"/>
      <c r="D202" s="143"/>
      <c r="E202" s="212"/>
      <c r="F202" s="205"/>
      <c r="G202" s="211"/>
      <c r="H202" s="139"/>
      <c r="L202" s="139"/>
      <c r="M202" s="139"/>
      <c r="N202" s="179"/>
    </row>
    <row r="203" spans="1:14" x14ac:dyDescent="0.25">
      <c r="A203" s="180" t="s">
        <v>273</v>
      </c>
      <c r="B203" s="204" t="s">
        <v>274</v>
      </c>
      <c r="C203" s="191"/>
      <c r="D203" s="143"/>
      <c r="E203" s="212"/>
      <c r="F203" s="205"/>
      <c r="G203" s="211"/>
      <c r="H203" s="139"/>
      <c r="L203" s="139"/>
      <c r="M203" s="139"/>
      <c r="N203" s="179"/>
    </row>
    <row r="204" spans="1:14" x14ac:dyDescent="0.25">
      <c r="A204" s="180" t="s">
        <v>275</v>
      </c>
      <c r="B204" s="204" t="s">
        <v>276</v>
      </c>
      <c r="C204" s="191"/>
      <c r="D204" s="143"/>
      <c r="E204" s="212"/>
      <c r="F204" s="205"/>
      <c r="G204" s="211"/>
      <c r="H204" s="139"/>
      <c r="L204" s="139"/>
      <c r="M204" s="139"/>
      <c r="N204" s="179"/>
    </row>
    <row r="205" spans="1:14" x14ac:dyDescent="0.25">
      <c r="A205" s="180" t="s">
        <v>277</v>
      </c>
      <c r="B205" s="204" t="s">
        <v>278</v>
      </c>
      <c r="C205" s="191"/>
      <c r="D205" s="143"/>
      <c r="E205" s="212"/>
      <c r="F205" s="205"/>
      <c r="G205" s="211"/>
      <c r="H205" s="139"/>
      <c r="L205" s="139"/>
      <c r="M205" s="139"/>
      <c r="N205" s="179"/>
    </row>
    <row r="206" spans="1:14" x14ac:dyDescent="0.25">
      <c r="A206" s="180" t="s">
        <v>279</v>
      </c>
      <c r="B206" s="204" t="s">
        <v>280</v>
      </c>
      <c r="C206" s="191"/>
      <c r="D206" s="143"/>
      <c r="E206" s="212"/>
      <c r="F206" s="205"/>
      <c r="G206" s="211"/>
      <c r="H206" s="139"/>
      <c r="L206" s="139"/>
      <c r="M206" s="139"/>
      <c r="N206" s="179"/>
    </row>
    <row r="207" spans="1:14" x14ac:dyDescent="0.25">
      <c r="A207" s="180" t="s">
        <v>281</v>
      </c>
      <c r="B207" s="204" t="s">
        <v>69</v>
      </c>
      <c r="C207" s="191"/>
      <c r="D207" s="143"/>
      <c r="E207" s="212"/>
      <c r="F207" s="205"/>
      <c r="G207" s="211"/>
      <c r="H207" s="139"/>
      <c r="L207" s="139"/>
      <c r="M207" s="139"/>
      <c r="N207" s="179"/>
    </row>
    <row r="208" spans="1:14" x14ac:dyDescent="0.25">
      <c r="A208" s="180" t="s">
        <v>282</v>
      </c>
      <c r="B208" s="217" t="s">
        <v>283</v>
      </c>
      <c r="C208" s="191">
        <v>20</v>
      </c>
      <c r="D208" s="141"/>
      <c r="E208" s="212"/>
      <c r="F208" s="205">
        <f>IF($C$209=0,"",IF(C208="[for completion]","",C208/$C$209))</f>
        <v>1</v>
      </c>
      <c r="G208" s="211"/>
      <c r="H208" s="139"/>
      <c r="L208" s="139"/>
      <c r="M208" s="139"/>
      <c r="N208" s="179"/>
    </row>
    <row r="209" spans="1:14" outlineLevel="1" x14ac:dyDescent="0.25">
      <c r="A209" s="180" t="s">
        <v>284</v>
      </c>
      <c r="B209" s="209" t="s">
        <v>71</v>
      </c>
      <c r="C209" s="216">
        <f>SUM(C193:C207)</f>
        <v>20</v>
      </c>
      <c r="D209" s="215"/>
      <c r="E209" s="214"/>
      <c r="F209" s="213">
        <f>SUM(F193:F207)</f>
        <v>1</v>
      </c>
      <c r="G209" s="212"/>
      <c r="H209" s="139"/>
      <c r="L209" s="139"/>
      <c r="M209" s="139"/>
      <c r="N209" s="179"/>
    </row>
    <row r="210" spans="1:14" outlineLevel="1" x14ac:dyDescent="0.25">
      <c r="A210" s="180" t="s">
        <v>1570</v>
      </c>
      <c r="B210" s="181" t="s">
        <v>176</v>
      </c>
      <c r="C210" s="203"/>
      <c r="D210" s="143"/>
      <c r="E210" s="212"/>
      <c r="F210" s="205">
        <f>IF($C$209=0,"",IF(C210="[for completion]","",C210/$C$209))</f>
        <v>0</v>
      </c>
      <c r="G210" s="211"/>
      <c r="H210" s="139"/>
      <c r="L210" s="139"/>
      <c r="M210" s="139"/>
      <c r="N210" s="179"/>
    </row>
    <row r="211" spans="1:14" outlineLevel="1" x14ac:dyDescent="0.25">
      <c r="A211" s="180" t="s">
        <v>285</v>
      </c>
      <c r="B211" s="181" t="s">
        <v>176</v>
      </c>
      <c r="C211" s="203"/>
      <c r="D211" s="143"/>
      <c r="E211" s="212"/>
      <c r="F211" s="205">
        <f>IF($C$209=0,"",IF(C211="[for completion]","",C211/$C$209))</f>
        <v>0</v>
      </c>
      <c r="G211" s="211"/>
      <c r="H211" s="139"/>
      <c r="L211" s="139"/>
      <c r="M211" s="139"/>
      <c r="N211" s="179"/>
    </row>
    <row r="212" spans="1:14" outlineLevel="1" x14ac:dyDescent="0.25">
      <c r="A212" s="180" t="s">
        <v>286</v>
      </c>
      <c r="B212" s="181" t="s">
        <v>176</v>
      </c>
      <c r="C212" s="203"/>
      <c r="D212" s="143"/>
      <c r="E212" s="212"/>
      <c r="F212" s="205">
        <f>IF($C$209=0,"",IF(C212="[for completion]","",C212/$C$209))</f>
        <v>0</v>
      </c>
      <c r="G212" s="211"/>
      <c r="H212" s="139"/>
      <c r="L212" s="139"/>
      <c r="M212" s="139"/>
      <c r="N212" s="179"/>
    </row>
    <row r="213" spans="1:14" outlineLevel="1" x14ac:dyDescent="0.25">
      <c r="A213" s="180" t="s">
        <v>287</v>
      </c>
      <c r="B213" s="181" t="s">
        <v>176</v>
      </c>
      <c r="C213" s="203"/>
      <c r="D213" s="143"/>
      <c r="E213" s="212"/>
      <c r="F213" s="205">
        <f>IF($C$209=0,"",IF(C213="[for completion]","",C213/$C$209))</f>
        <v>0</v>
      </c>
      <c r="G213" s="211"/>
      <c r="H213" s="139"/>
      <c r="L213" s="139"/>
      <c r="M213" s="139"/>
      <c r="N213" s="179"/>
    </row>
    <row r="214" spans="1:14" outlineLevel="1" x14ac:dyDescent="0.25">
      <c r="A214" s="180" t="s">
        <v>288</v>
      </c>
      <c r="B214" s="181" t="s">
        <v>176</v>
      </c>
      <c r="C214" s="203"/>
      <c r="D214" s="143"/>
      <c r="E214" s="212"/>
      <c r="F214" s="205">
        <f>IF($C$209=0,"",IF(C214="[for completion]","",C214/$C$209))</f>
        <v>0</v>
      </c>
      <c r="G214" s="211"/>
      <c r="H214" s="139"/>
      <c r="L214" s="139"/>
      <c r="M214" s="139"/>
      <c r="N214" s="179"/>
    </row>
    <row r="215" spans="1:14" outlineLevel="1" x14ac:dyDescent="0.25">
      <c r="A215" s="180" t="s">
        <v>289</v>
      </c>
      <c r="B215" s="181" t="s">
        <v>176</v>
      </c>
      <c r="C215" s="203"/>
      <c r="D215" s="143"/>
      <c r="E215" s="212"/>
      <c r="F215" s="205">
        <f>IF($C$209=0,"",IF(C215="[for completion]","",C215/$C$209))</f>
        <v>0</v>
      </c>
      <c r="G215" s="211"/>
      <c r="H215" s="139"/>
      <c r="L215" s="139"/>
      <c r="M215" s="139"/>
      <c r="N215" s="179"/>
    </row>
    <row r="216" spans="1:14" ht="15" customHeight="1" x14ac:dyDescent="0.25">
      <c r="A216" s="184"/>
      <c r="B216" s="185" t="s">
        <v>1569</v>
      </c>
      <c r="C216" s="184" t="s">
        <v>58</v>
      </c>
      <c r="D216" s="184"/>
      <c r="E216" s="183"/>
      <c r="F216" s="184" t="s">
        <v>290</v>
      </c>
      <c r="G216" s="182" t="s">
        <v>291</v>
      </c>
      <c r="H216" s="139"/>
      <c r="L216" s="139"/>
      <c r="M216" s="139"/>
      <c r="N216" s="179"/>
    </row>
    <row r="217" spans="1:14" x14ac:dyDescent="0.25">
      <c r="A217" s="180" t="s">
        <v>292</v>
      </c>
      <c r="B217" s="210" t="s">
        <v>293</v>
      </c>
      <c r="C217" s="191">
        <v>20</v>
      </c>
      <c r="D217" s="143"/>
      <c r="E217" s="206"/>
      <c r="F217" s="205">
        <f>IF($C$38=0,"",IF(C217="[for completion]","",IF(C217="","",C217/$C$38)))</f>
        <v>8.2074641830437653E-3</v>
      </c>
      <c r="G217" s="205">
        <f>IF($C$39=0,"",IF(C217="[for completion]","",IF(C217="","",C217/$C$39)))</f>
        <v>1.1428571428571429E-2</v>
      </c>
      <c r="H217" s="139"/>
      <c r="L217" s="139"/>
      <c r="M217" s="139"/>
      <c r="N217" s="179"/>
    </row>
    <row r="218" spans="1:14" x14ac:dyDescent="0.25">
      <c r="A218" s="180" t="s">
        <v>294</v>
      </c>
      <c r="B218" s="210" t="s">
        <v>295</v>
      </c>
      <c r="C218" s="191">
        <v>0</v>
      </c>
      <c r="D218" s="143"/>
      <c r="E218" s="206"/>
      <c r="F218" s="205">
        <f>IF($C$38=0,"",IF(C218="[for completion]","",IF(C218="","",C218/$C$38)))</f>
        <v>0</v>
      </c>
      <c r="G218" s="205">
        <f>IF($C$39=0,"",IF(C218="[for completion]","",IF(C218="","",C218/$C$39)))</f>
        <v>0</v>
      </c>
      <c r="H218" s="139"/>
      <c r="L218" s="139"/>
      <c r="M218" s="139"/>
      <c r="N218" s="179"/>
    </row>
    <row r="219" spans="1:14" x14ac:dyDescent="0.25">
      <c r="A219" s="180" t="s">
        <v>296</v>
      </c>
      <c r="B219" s="210" t="s">
        <v>69</v>
      </c>
      <c r="C219" s="191">
        <v>0</v>
      </c>
      <c r="D219" s="143"/>
      <c r="E219" s="206"/>
      <c r="F219" s="205">
        <f>IF($C$38=0,"",IF(C219="[for completion]","",IF(C219="","",C219/$C$38)))</f>
        <v>0</v>
      </c>
      <c r="G219" s="205">
        <f>IF($C$39=0,"",IF(C219="[for completion]","",IF(C219="","",C219/$C$39)))</f>
        <v>0</v>
      </c>
      <c r="H219" s="139"/>
      <c r="L219" s="139"/>
      <c r="M219" s="139"/>
      <c r="N219" s="179"/>
    </row>
    <row r="220" spans="1:14" x14ac:dyDescent="0.25">
      <c r="A220" s="180" t="s">
        <v>297</v>
      </c>
      <c r="B220" s="209" t="s">
        <v>71</v>
      </c>
      <c r="C220" s="208">
        <f>SUM(C217:C219)</f>
        <v>20</v>
      </c>
      <c r="D220" s="207"/>
      <c r="E220" s="207"/>
      <c r="F220" s="207">
        <f>SUM(F217:F219)</f>
        <v>8.2074641830437653E-3</v>
      </c>
      <c r="G220" s="207">
        <f>SUM(G217:G219)</f>
        <v>1.1428571428571429E-2</v>
      </c>
      <c r="H220" s="139"/>
      <c r="L220" s="139"/>
      <c r="M220" s="139"/>
      <c r="N220" s="179"/>
    </row>
    <row r="221" spans="1:14" outlineLevel="1" x14ac:dyDescent="0.25">
      <c r="A221" s="180" t="s">
        <v>298</v>
      </c>
      <c r="B221" s="181" t="s">
        <v>176</v>
      </c>
      <c r="C221" s="203"/>
      <c r="D221" s="143"/>
      <c r="E221" s="206"/>
      <c r="F221" s="205" t="str">
        <f>IF($C$38=0,"",IF(C221="[for completion]","",IF(C221="","",C221/$C$38)))</f>
        <v/>
      </c>
      <c r="G221" s="205" t="str">
        <f>IF($C$39=0,"",IF(C221="[for completion]","",IF(C221="","",C221/$C$39)))</f>
        <v/>
      </c>
      <c r="H221" s="139"/>
      <c r="L221" s="139"/>
      <c r="M221" s="139"/>
      <c r="N221" s="179"/>
    </row>
    <row r="222" spans="1:14" outlineLevel="1" x14ac:dyDescent="0.25">
      <c r="A222" s="180" t="s">
        <v>299</v>
      </c>
      <c r="B222" s="181" t="s">
        <v>176</v>
      </c>
      <c r="C222" s="203"/>
      <c r="D222" s="143"/>
      <c r="E222" s="206"/>
      <c r="F222" s="205" t="str">
        <f>IF($C$38=0,"",IF(C222="[for completion]","",IF(C222="","",C222/$C$38)))</f>
        <v/>
      </c>
      <c r="G222" s="205" t="str">
        <f>IF($C$39=0,"",IF(C222="[for completion]","",IF(C222="","",C222/$C$39)))</f>
        <v/>
      </c>
      <c r="H222" s="139"/>
      <c r="L222" s="139"/>
      <c r="M222" s="139"/>
      <c r="N222" s="179"/>
    </row>
    <row r="223" spans="1:14" outlineLevel="1" x14ac:dyDescent="0.25">
      <c r="A223" s="180" t="s">
        <v>300</v>
      </c>
      <c r="B223" s="181" t="s">
        <v>176</v>
      </c>
      <c r="C223" s="203"/>
      <c r="D223" s="143"/>
      <c r="E223" s="206"/>
      <c r="F223" s="205" t="str">
        <f>IF($C$38=0,"",IF(C223="[for completion]","",IF(C223="","",C223/$C$38)))</f>
        <v/>
      </c>
      <c r="G223" s="205" t="str">
        <f>IF($C$39=0,"",IF(C223="[for completion]","",IF(C223="","",C223/$C$39)))</f>
        <v/>
      </c>
      <c r="H223" s="139"/>
      <c r="L223" s="139"/>
      <c r="M223" s="139"/>
      <c r="N223" s="179"/>
    </row>
    <row r="224" spans="1:14" outlineLevel="1" x14ac:dyDescent="0.25">
      <c r="A224" s="180" t="s">
        <v>301</v>
      </c>
      <c r="B224" s="181" t="s">
        <v>176</v>
      </c>
      <c r="C224" s="203"/>
      <c r="D224" s="143"/>
      <c r="E224" s="206"/>
      <c r="F224" s="205" t="str">
        <f>IF($C$38=0,"",IF(C224="[for completion]","",IF(C224="","",C224/$C$38)))</f>
        <v/>
      </c>
      <c r="G224" s="205" t="str">
        <f>IF($C$39=0,"",IF(C224="[for completion]","",IF(C224="","",C224/$C$39)))</f>
        <v/>
      </c>
      <c r="H224" s="139"/>
      <c r="L224" s="139"/>
      <c r="M224" s="139"/>
      <c r="N224" s="179"/>
    </row>
    <row r="225" spans="1:14" outlineLevel="1" x14ac:dyDescent="0.25">
      <c r="A225" s="180" t="s">
        <v>302</v>
      </c>
      <c r="B225" s="181" t="s">
        <v>176</v>
      </c>
      <c r="C225" s="203"/>
      <c r="D225" s="143"/>
      <c r="E225" s="206"/>
      <c r="F225" s="205" t="str">
        <f>IF($C$38=0,"",IF(C225="[for completion]","",IF(C225="","",C225/$C$38)))</f>
        <v/>
      </c>
      <c r="G225" s="205" t="str">
        <f>IF($C$39=0,"",IF(C225="[for completion]","",IF(C225="","",C225/$C$39)))</f>
        <v/>
      </c>
      <c r="H225" s="139"/>
      <c r="L225" s="139"/>
      <c r="M225" s="139"/>
    </row>
    <row r="226" spans="1:14" outlineLevel="1" x14ac:dyDescent="0.25">
      <c r="A226" s="180" t="s">
        <v>303</v>
      </c>
      <c r="B226" s="181" t="s">
        <v>176</v>
      </c>
      <c r="C226" s="203"/>
      <c r="D226" s="143"/>
      <c r="E226" s="134"/>
      <c r="F226" s="205" t="str">
        <f>IF($C$38=0,"",IF(C226="[for completion]","",IF(C226="","",C226/$C$38)))</f>
        <v/>
      </c>
      <c r="G226" s="205" t="str">
        <f>IF($C$39=0,"",IF(C226="[for completion]","",IF(C226="","",C226/$C$39)))</f>
        <v/>
      </c>
      <c r="H226" s="139"/>
      <c r="L226" s="139"/>
      <c r="M226" s="139"/>
    </row>
    <row r="227" spans="1:14" outlineLevel="1" x14ac:dyDescent="0.25">
      <c r="A227" s="180" t="s">
        <v>304</v>
      </c>
      <c r="B227" s="181" t="s">
        <v>176</v>
      </c>
      <c r="C227" s="203"/>
      <c r="D227" s="143"/>
      <c r="E227" s="206"/>
      <c r="F227" s="205" t="str">
        <f>IF($C$38=0,"",IF(C227="[for completion]","",IF(C227="","",C227/$C$38)))</f>
        <v/>
      </c>
      <c r="G227" s="205" t="str">
        <f>IF($C$39=0,"",IF(C227="[for completion]","",IF(C227="","",C227/$C$39)))</f>
        <v/>
      </c>
      <c r="H227" s="139"/>
      <c r="L227" s="139"/>
      <c r="M227" s="139"/>
    </row>
    <row r="228" spans="1:14" ht="15" customHeight="1" x14ac:dyDescent="0.25">
      <c r="A228" s="184"/>
      <c r="B228" s="185" t="s">
        <v>1568</v>
      </c>
      <c r="C228" s="184"/>
      <c r="D228" s="184"/>
      <c r="E228" s="183"/>
      <c r="F228" s="182"/>
      <c r="G228" s="182"/>
      <c r="H228" s="139"/>
      <c r="L228" s="139"/>
      <c r="M228" s="139"/>
    </row>
    <row r="229" spans="1:14" x14ac:dyDescent="0.25">
      <c r="A229" s="180" t="s">
        <v>305</v>
      </c>
      <c r="B229" s="204" t="s">
        <v>1567</v>
      </c>
      <c r="C229" s="198" t="str">
        <f>C30</f>
        <v>Level 1</v>
      </c>
      <c r="H229" s="139"/>
      <c r="L229" s="139"/>
      <c r="M229" s="139"/>
    </row>
    <row r="230" spans="1:14" ht="15" customHeight="1" x14ac:dyDescent="0.25">
      <c r="A230" s="184"/>
      <c r="B230" s="185" t="s">
        <v>306</v>
      </c>
      <c r="C230" s="184"/>
      <c r="D230" s="184"/>
      <c r="E230" s="183"/>
      <c r="F230" s="182"/>
      <c r="G230" s="182"/>
      <c r="H230" s="139"/>
      <c r="L230" s="139"/>
      <c r="M230" s="139"/>
    </row>
    <row r="231" spans="1:14" x14ac:dyDescent="0.25">
      <c r="A231" s="180" t="s">
        <v>307</v>
      </c>
      <c r="B231" s="180" t="s">
        <v>308</v>
      </c>
      <c r="C231" s="203"/>
      <c r="D231" s="143"/>
      <c r="E231" s="134"/>
      <c r="H231" s="139"/>
      <c r="L231" s="139"/>
      <c r="M231" s="139"/>
    </row>
    <row r="232" spans="1:14" x14ac:dyDescent="0.3">
      <c r="A232" s="180" t="s">
        <v>309</v>
      </c>
      <c r="B232" s="142" t="s">
        <v>310</v>
      </c>
      <c r="C232" s="203"/>
      <c r="D232" s="143"/>
      <c r="E232" s="134"/>
      <c r="H232" s="139"/>
      <c r="L232" s="139"/>
      <c r="M232" s="139"/>
    </row>
    <row r="233" spans="1:14" x14ac:dyDescent="0.3">
      <c r="A233" s="180" t="s">
        <v>311</v>
      </c>
      <c r="B233" s="142" t="s">
        <v>312</v>
      </c>
      <c r="C233" s="203"/>
      <c r="D233" s="143"/>
      <c r="E233" s="134"/>
      <c r="H233" s="139"/>
      <c r="L233" s="139"/>
      <c r="M233" s="139"/>
    </row>
    <row r="234" spans="1:14" outlineLevel="1" x14ac:dyDescent="0.25">
      <c r="A234" s="180" t="s">
        <v>313</v>
      </c>
      <c r="B234" s="152" t="s">
        <v>314</v>
      </c>
      <c r="C234" s="202"/>
      <c r="D234" s="141"/>
      <c r="E234" s="134"/>
      <c r="H234" s="139"/>
      <c r="L234" s="139"/>
      <c r="M234" s="139"/>
    </row>
    <row r="235" spans="1:14" outlineLevel="1" x14ac:dyDescent="0.25">
      <c r="A235" s="180" t="s">
        <v>315</v>
      </c>
      <c r="B235" s="152" t="s">
        <v>316</v>
      </c>
      <c r="C235" s="202"/>
      <c r="D235" s="141"/>
      <c r="E235" s="134"/>
      <c r="H235" s="139"/>
      <c r="L235" s="139"/>
      <c r="M235" s="139"/>
    </row>
    <row r="236" spans="1:14" outlineLevel="1" x14ac:dyDescent="0.25">
      <c r="A236" s="180" t="s">
        <v>317</v>
      </c>
      <c r="B236" s="152" t="s">
        <v>318</v>
      </c>
      <c r="C236" s="141"/>
      <c r="D236" s="141"/>
      <c r="E236" s="134"/>
      <c r="H236" s="139"/>
      <c r="L236" s="139"/>
      <c r="M236" s="139"/>
    </row>
    <row r="237" spans="1:14" outlineLevel="1" x14ac:dyDescent="0.25">
      <c r="A237" s="180" t="s">
        <v>319</v>
      </c>
      <c r="C237" s="134"/>
      <c r="D237" s="134"/>
      <c r="E237" s="134"/>
      <c r="H237" s="139"/>
      <c r="L237" s="139"/>
      <c r="M237" s="139"/>
    </row>
    <row r="238" spans="1:14" outlineLevel="1" x14ac:dyDescent="0.25">
      <c r="A238" s="180" t="s">
        <v>320</v>
      </c>
      <c r="C238" s="134"/>
      <c r="D238" s="134"/>
      <c r="E238" s="134"/>
      <c r="H238" s="139"/>
      <c r="L238" s="139"/>
      <c r="M238" s="139"/>
    </row>
    <row r="239" spans="1:14" outlineLevel="1" x14ac:dyDescent="0.3">
      <c r="A239" s="184"/>
      <c r="B239" s="185" t="s">
        <v>321</v>
      </c>
      <c r="C239" s="184"/>
      <c r="D239" s="184"/>
      <c r="E239" s="184"/>
      <c r="F239" s="184"/>
      <c r="G239" s="184"/>
      <c r="H239" s="139"/>
      <c r="K239" s="130"/>
      <c r="L239" s="130"/>
      <c r="M239" s="130"/>
      <c r="N239" s="130"/>
    </row>
    <row r="240" spans="1:14" ht="28.8" outlineLevel="1" x14ac:dyDescent="0.3">
      <c r="A240" s="180" t="s">
        <v>322</v>
      </c>
      <c r="B240" s="180" t="s">
        <v>1566</v>
      </c>
      <c r="C240" s="143"/>
      <c r="D240" s="143"/>
      <c r="G240" s="130"/>
      <c r="H240" s="139"/>
      <c r="K240" s="130"/>
      <c r="L240" s="130"/>
      <c r="M240" s="130"/>
      <c r="N240" s="130"/>
    </row>
    <row r="241" spans="1:14" outlineLevel="1" x14ac:dyDescent="0.3">
      <c r="A241" s="180" t="s">
        <v>323</v>
      </c>
      <c r="B241" s="180" t="s">
        <v>324</v>
      </c>
      <c r="C241" s="143"/>
      <c r="D241" s="143"/>
      <c r="G241" s="130"/>
      <c r="H241" s="139"/>
      <c r="K241" s="130"/>
      <c r="L241" s="130"/>
      <c r="M241" s="130"/>
      <c r="N241" s="130"/>
    </row>
    <row r="242" spans="1:14" outlineLevel="1" x14ac:dyDescent="0.3">
      <c r="A242" s="180" t="s">
        <v>325</v>
      </c>
      <c r="B242" s="180" t="s">
        <v>326</v>
      </c>
      <c r="C242" s="143"/>
      <c r="D242" s="143"/>
      <c r="G242" s="130"/>
      <c r="H242" s="139"/>
      <c r="K242" s="130"/>
      <c r="L242" s="130"/>
      <c r="M242" s="130"/>
      <c r="N242" s="130"/>
    </row>
    <row r="243" spans="1:14" ht="28.8" outlineLevel="1" x14ac:dyDescent="0.3">
      <c r="A243" s="180" t="s">
        <v>327</v>
      </c>
      <c r="B243" s="180" t="s">
        <v>1565</v>
      </c>
      <c r="C243" s="143"/>
      <c r="D243" s="143"/>
      <c r="G243" s="130"/>
      <c r="H243" s="139"/>
      <c r="K243" s="130"/>
      <c r="L243" s="130"/>
      <c r="M243" s="130"/>
      <c r="N243" s="130"/>
    </row>
    <row r="244" spans="1:14" outlineLevel="1" x14ac:dyDescent="0.3">
      <c r="A244" s="180" t="s">
        <v>328</v>
      </c>
      <c r="B244" s="180" t="s">
        <v>329</v>
      </c>
      <c r="C244" s="143"/>
      <c r="D244" s="143"/>
      <c r="E244" s="143"/>
      <c r="G244" s="130"/>
      <c r="H244" s="139"/>
      <c r="K244" s="130"/>
      <c r="L244" s="130"/>
      <c r="M244" s="130"/>
      <c r="N244" s="130"/>
    </row>
    <row r="245" spans="1:14" outlineLevel="1" x14ac:dyDescent="0.3">
      <c r="A245" s="180" t="s">
        <v>330</v>
      </c>
      <c r="B245" s="180" t="s">
        <v>1564</v>
      </c>
      <c r="C245" s="143"/>
      <c r="D245" s="143"/>
      <c r="G245" s="130"/>
      <c r="H245" s="139"/>
      <c r="K245" s="130"/>
      <c r="L245" s="130"/>
      <c r="M245" s="130"/>
      <c r="N245" s="130"/>
    </row>
    <row r="246" spans="1:14" outlineLevel="1" x14ac:dyDescent="0.3">
      <c r="A246" s="180" t="s">
        <v>331</v>
      </c>
      <c r="B246" s="180" t="s">
        <v>1563</v>
      </c>
      <c r="C246" s="143"/>
      <c r="D246" s="143"/>
      <c r="G246" s="130"/>
      <c r="H246" s="139"/>
      <c r="K246" s="130"/>
      <c r="L246" s="130"/>
      <c r="M246" s="130"/>
      <c r="N246" s="130"/>
    </row>
    <row r="247" spans="1:14" outlineLevel="1" x14ac:dyDescent="0.3">
      <c r="A247" s="180" t="s">
        <v>332</v>
      </c>
      <c r="D247" s="130"/>
      <c r="E247" s="130"/>
      <c r="F247" s="130"/>
      <c r="G247" s="130"/>
      <c r="H247" s="139"/>
      <c r="K247" s="130"/>
      <c r="L247" s="130"/>
      <c r="M247" s="130"/>
      <c r="N247" s="130"/>
    </row>
    <row r="248" spans="1:14" outlineLevel="1" x14ac:dyDescent="0.3">
      <c r="A248" s="180" t="s">
        <v>333</v>
      </c>
      <c r="D248" s="130"/>
      <c r="E248" s="130"/>
      <c r="F248" s="130"/>
      <c r="G248" s="130"/>
      <c r="H248" s="139"/>
      <c r="K248" s="130"/>
      <c r="L248" s="130"/>
      <c r="M248" s="130"/>
      <c r="N248" s="130"/>
    </row>
    <row r="249" spans="1:14" outlineLevel="1" x14ac:dyDescent="0.3">
      <c r="A249" s="180" t="s">
        <v>334</v>
      </c>
      <c r="D249" s="130"/>
      <c r="E249" s="130"/>
      <c r="F249" s="130"/>
      <c r="G249" s="130"/>
      <c r="H249" s="139"/>
      <c r="K249" s="130"/>
      <c r="L249" s="130"/>
      <c r="M249" s="130"/>
      <c r="N249" s="130"/>
    </row>
    <row r="250" spans="1:14" outlineLevel="1" x14ac:dyDescent="0.3">
      <c r="A250" s="180" t="s">
        <v>335</v>
      </c>
      <c r="D250" s="130"/>
      <c r="E250" s="130"/>
      <c r="F250" s="130"/>
      <c r="G250" s="130"/>
      <c r="H250" s="139"/>
      <c r="K250" s="130"/>
      <c r="L250" s="130"/>
      <c r="M250" s="130"/>
      <c r="N250" s="130"/>
    </row>
    <row r="251" spans="1:14" outlineLevel="1" x14ac:dyDescent="0.3">
      <c r="A251" s="180" t="s">
        <v>336</v>
      </c>
      <c r="D251" s="130"/>
      <c r="E251" s="130"/>
      <c r="F251" s="130"/>
      <c r="G251" s="130"/>
      <c r="H251" s="139"/>
      <c r="K251" s="130"/>
      <c r="L251" s="130"/>
      <c r="M251" s="130"/>
      <c r="N251" s="130"/>
    </row>
    <row r="252" spans="1:14" outlineLevel="1" x14ac:dyDescent="0.3">
      <c r="A252" s="180" t="s">
        <v>337</v>
      </c>
      <c r="D252" s="130"/>
      <c r="E252" s="130"/>
      <c r="F252" s="130"/>
      <c r="G252" s="130"/>
      <c r="H252" s="139"/>
      <c r="K252" s="130"/>
      <c r="L252" s="130"/>
      <c r="M252" s="130"/>
      <c r="N252" s="130"/>
    </row>
    <row r="253" spans="1:14" outlineLevel="1" x14ac:dyDescent="0.3">
      <c r="A253" s="180" t="s">
        <v>338</v>
      </c>
      <c r="D253" s="130"/>
      <c r="E253" s="130"/>
      <c r="F253" s="130"/>
      <c r="G253" s="130"/>
      <c r="H253" s="139"/>
      <c r="K253" s="130"/>
      <c r="L253" s="130"/>
      <c r="M253" s="130"/>
      <c r="N253" s="130"/>
    </row>
    <row r="254" spans="1:14" outlineLevel="1" x14ac:dyDescent="0.3">
      <c r="A254" s="180" t="s">
        <v>339</v>
      </c>
      <c r="D254" s="130"/>
      <c r="E254" s="130"/>
      <c r="F254" s="130"/>
      <c r="G254" s="130"/>
      <c r="H254" s="139"/>
      <c r="K254" s="130"/>
      <c r="L254" s="130"/>
      <c r="M254" s="130"/>
      <c r="N254" s="130"/>
    </row>
    <row r="255" spans="1:14" outlineLevel="1" x14ac:dyDescent="0.3">
      <c r="A255" s="180" t="s">
        <v>340</v>
      </c>
      <c r="D255" s="130"/>
      <c r="E255" s="130"/>
      <c r="F255" s="130"/>
      <c r="G255" s="130"/>
      <c r="H255" s="139"/>
      <c r="K255" s="130"/>
      <c r="L255" s="130"/>
      <c r="M255" s="130"/>
      <c r="N255" s="130"/>
    </row>
    <row r="256" spans="1:14" outlineLevel="1" x14ac:dyDescent="0.3">
      <c r="A256" s="180" t="s">
        <v>341</v>
      </c>
      <c r="D256" s="130"/>
      <c r="E256" s="130"/>
      <c r="F256" s="130"/>
      <c r="G256" s="130"/>
      <c r="H256" s="139"/>
      <c r="K256" s="130"/>
      <c r="L256" s="130"/>
      <c r="M256" s="130"/>
      <c r="N256" s="130"/>
    </row>
    <row r="257" spans="1:14" outlineLevel="1" x14ac:dyDescent="0.3">
      <c r="A257" s="180" t="s">
        <v>342</v>
      </c>
      <c r="D257" s="130"/>
      <c r="E257" s="130"/>
      <c r="F257" s="130"/>
      <c r="G257" s="130"/>
      <c r="H257" s="139"/>
      <c r="K257" s="130"/>
      <c r="L257" s="130"/>
      <c r="M257" s="130"/>
      <c r="N257" s="130"/>
    </row>
    <row r="258" spans="1:14" outlineLevel="1" x14ac:dyDescent="0.3">
      <c r="A258" s="180" t="s">
        <v>343</v>
      </c>
      <c r="D258" s="130"/>
      <c r="E258" s="130"/>
      <c r="F258" s="130"/>
      <c r="G258" s="130"/>
      <c r="H258" s="139"/>
      <c r="K258" s="130"/>
      <c r="L258" s="130"/>
      <c r="M258" s="130"/>
      <c r="N258" s="130"/>
    </row>
    <row r="259" spans="1:14" outlineLevel="1" x14ac:dyDescent="0.3">
      <c r="A259" s="180" t="s">
        <v>344</v>
      </c>
      <c r="D259" s="130"/>
      <c r="E259" s="130"/>
      <c r="F259" s="130"/>
      <c r="G259" s="130"/>
      <c r="H259" s="139"/>
      <c r="K259" s="130"/>
      <c r="L259" s="130"/>
      <c r="M259" s="130"/>
      <c r="N259" s="130"/>
    </row>
    <row r="260" spans="1:14" outlineLevel="1" x14ac:dyDescent="0.3">
      <c r="A260" s="180" t="s">
        <v>345</v>
      </c>
      <c r="D260" s="130"/>
      <c r="E260" s="130"/>
      <c r="F260" s="130"/>
      <c r="G260" s="130"/>
      <c r="H260" s="139"/>
      <c r="K260" s="130"/>
      <c r="L260" s="130"/>
      <c r="M260" s="130"/>
      <c r="N260" s="130"/>
    </row>
    <row r="261" spans="1:14" outlineLevel="1" x14ac:dyDescent="0.3">
      <c r="A261" s="180" t="s">
        <v>346</v>
      </c>
      <c r="D261" s="130"/>
      <c r="E261" s="130"/>
      <c r="F261" s="130"/>
      <c r="G261" s="130"/>
      <c r="H261" s="139"/>
      <c r="K261" s="130"/>
      <c r="L261" s="130"/>
      <c r="M261" s="130"/>
      <c r="N261" s="130"/>
    </row>
    <row r="262" spans="1:14" outlineLevel="1" x14ac:dyDescent="0.3">
      <c r="A262" s="180" t="s">
        <v>347</v>
      </c>
      <c r="D262" s="130"/>
      <c r="E262" s="130"/>
      <c r="F262" s="130"/>
      <c r="G262" s="130"/>
      <c r="H262" s="139"/>
      <c r="K262" s="130"/>
      <c r="L262" s="130"/>
      <c r="M262" s="130"/>
      <c r="N262" s="130"/>
    </row>
    <row r="263" spans="1:14" outlineLevel="1" x14ac:dyDescent="0.3">
      <c r="A263" s="180" t="s">
        <v>348</v>
      </c>
      <c r="D263" s="130"/>
      <c r="E263" s="130"/>
      <c r="F263" s="130"/>
      <c r="G263" s="130"/>
      <c r="H263" s="139"/>
      <c r="K263" s="130"/>
      <c r="L263" s="130"/>
      <c r="M263" s="130"/>
      <c r="N263" s="130"/>
    </row>
    <row r="264" spans="1:14" outlineLevel="1" x14ac:dyDescent="0.3">
      <c r="A264" s="180" t="s">
        <v>349</v>
      </c>
      <c r="D264" s="130"/>
      <c r="E264" s="130"/>
      <c r="F264" s="130"/>
      <c r="G264" s="130"/>
      <c r="H264" s="139"/>
      <c r="K264" s="130"/>
      <c r="L264" s="130"/>
      <c r="M264" s="130"/>
      <c r="N264" s="130"/>
    </row>
    <row r="265" spans="1:14" outlineLevel="1" x14ac:dyDescent="0.3">
      <c r="A265" s="180" t="s">
        <v>350</v>
      </c>
      <c r="D265" s="130"/>
      <c r="E265" s="130"/>
      <c r="F265" s="130"/>
      <c r="G265" s="130"/>
      <c r="H265" s="139"/>
      <c r="K265" s="130"/>
      <c r="L265" s="130"/>
      <c r="M265" s="130"/>
      <c r="N265" s="130"/>
    </row>
    <row r="266" spans="1:14" outlineLevel="1" x14ac:dyDescent="0.3">
      <c r="A266" s="180" t="s">
        <v>351</v>
      </c>
      <c r="D266" s="130"/>
      <c r="E266" s="130"/>
      <c r="F266" s="130"/>
      <c r="G266" s="130"/>
      <c r="H266" s="139"/>
      <c r="K266" s="130"/>
      <c r="L266" s="130"/>
      <c r="M266" s="130"/>
      <c r="N266" s="130"/>
    </row>
    <row r="267" spans="1:14" outlineLevel="1" x14ac:dyDescent="0.3">
      <c r="A267" s="180" t="s">
        <v>352</v>
      </c>
      <c r="D267" s="130"/>
      <c r="E267" s="130"/>
      <c r="F267" s="130"/>
      <c r="G267" s="130"/>
      <c r="H267" s="139"/>
      <c r="K267" s="130"/>
      <c r="L267" s="130"/>
      <c r="M267" s="130"/>
      <c r="N267" s="130"/>
    </row>
    <row r="268" spans="1:14" outlineLevel="1" x14ac:dyDescent="0.3">
      <c r="A268" s="180" t="s">
        <v>353</v>
      </c>
      <c r="D268" s="130"/>
      <c r="E268" s="130"/>
      <c r="F268" s="130"/>
      <c r="G268" s="130"/>
      <c r="H268" s="139"/>
      <c r="K268" s="130"/>
      <c r="L268" s="130"/>
      <c r="M268" s="130"/>
      <c r="N268" s="130"/>
    </row>
    <row r="269" spans="1:14" outlineLevel="1" x14ac:dyDescent="0.3">
      <c r="A269" s="180" t="s">
        <v>354</v>
      </c>
      <c r="D269" s="130"/>
      <c r="E269" s="130"/>
      <c r="F269" s="130"/>
      <c r="G269" s="130"/>
      <c r="H269" s="139"/>
      <c r="K269" s="130"/>
      <c r="L269" s="130"/>
      <c r="M269" s="130"/>
      <c r="N269" s="130"/>
    </row>
    <row r="270" spans="1:14" outlineLevel="1" x14ac:dyDescent="0.3">
      <c r="A270" s="180" t="s">
        <v>355</v>
      </c>
      <c r="D270" s="130"/>
      <c r="E270" s="130"/>
      <c r="F270" s="130"/>
      <c r="G270" s="130"/>
      <c r="H270" s="139"/>
      <c r="K270" s="130"/>
      <c r="L270" s="130"/>
      <c r="M270" s="130"/>
      <c r="N270" s="130"/>
    </row>
    <row r="271" spans="1:14" outlineLevel="1" x14ac:dyDescent="0.3">
      <c r="A271" s="180" t="s">
        <v>356</v>
      </c>
      <c r="D271" s="130"/>
      <c r="E271" s="130"/>
      <c r="F271" s="130"/>
      <c r="G271" s="130"/>
      <c r="H271" s="139"/>
      <c r="K271" s="130"/>
      <c r="L271" s="130"/>
      <c r="M271" s="130"/>
      <c r="N271" s="130"/>
    </row>
    <row r="272" spans="1:14" outlineLevel="1" x14ac:dyDescent="0.3">
      <c r="A272" s="180" t="s">
        <v>357</v>
      </c>
      <c r="D272" s="130"/>
      <c r="E272" s="130"/>
      <c r="F272" s="130"/>
      <c r="G272" s="130"/>
      <c r="H272" s="139"/>
      <c r="K272" s="130"/>
      <c r="L272" s="130"/>
      <c r="M272" s="130"/>
      <c r="N272" s="130"/>
    </row>
    <row r="273" spans="1:14" outlineLevel="1" x14ac:dyDescent="0.3">
      <c r="A273" s="180" t="s">
        <v>358</v>
      </c>
      <c r="D273" s="130"/>
      <c r="E273" s="130"/>
      <c r="F273" s="130"/>
      <c r="G273" s="130"/>
      <c r="H273" s="139"/>
      <c r="K273" s="130"/>
      <c r="L273" s="130"/>
      <c r="M273" s="130"/>
      <c r="N273" s="130"/>
    </row>
    <row r="274" spans="1:14" outlineLevel="1" x14ac:dyDescent="0.3">
      <c r="A274" s="180" t="s">
        <v>359</v>
      </c>
      <c r="D274" s="130"/>
      <c r="E274" s="130"/>
      <c r="F274" s="130"/>
      <c r="G274" s="130"/>
      <c r="H274" s="139"/>
      <c r="K274" s="130"/>
      <c r="L274" s="130"/>
      <c r="M274" s="130"/>
      <c r="N274" s="130"/>
    </row>
    <row r="275" spans="1:14" outlineLevel="1" x14ac:dyDescent="0.3">
      <c r="A275" s="180" t="s">
        <v>360</v>
      </c>
      <c r="D275" s="130"/>
      <c r="E275" s="130"/>
      <c r="F275" s="130"/>
      <c r="G275" s="130"/>
      <c r="H275" s="139"/>
      <c r="K275" s="130"/>
      <c r="L275" s="130"/>
      <c r="M275" s="130"/>
      <c r="N275" s="130"/>
    </row>
    <row r="276" spans="1:14" outlineLevel="1" x14ac:dyDescent="0.3">
      <c r="A276" s="180" t="s">
        <v>361</v>
      </c>
      <c r="D276" s="130"/>
      <c r="E276" s="130"/>
      <c r="F276" s="130"/>
      <c r="G276" s="130"/>
      <c r="H276" s="139"/>
      <c r="K276" s="130"/>
      <c r="L276" s="130"/>
      <c r="M276" s="130"/>
      <c r="N276" s="130"/>
    </row>
    <row r="277" spans="1:14" outlineLevel="1" x14ac:dyDescent="0.3">
      <c r="A277" s="180" t="s">
        <v>362</v>
      </c>
      <c r="D277" s="130"/>
      <c r="E277" s="130"/>
      <c r="F277" s="130"/>
      <c r="G277" s="130"/>
      <c r="H277" s="139"/>
      <c r="K277" s="130"/>
      <c r="L277" s="130"/>
      <c r="M277" s="130"/>
      <c r="N277" s="130"/>
    </row>
    <row r="278" spans="1:14" outlineLevel="1" x14ac:dyDescent="0.3">
      <c r="A278" s="180" t="s">
        <v>363</v>
      </c>
      <c r="D278" s="130"/>
      <c r="E278" s="130"/>
      <c r="F278" s="130"/>
      <c r="G278" s="130"/>
      <c r="H278" s="139"/>
      <c r="K278" s="130"/>
      <c r="L278" s="130"/>
      <c r="M278" s="130"/>
      <c r="N278" s="130"/>
    </row>
    <row r="279" spans="1:14" outlineLevel="1" x14ac:dyDescent="0.3">
      <c r="A279" s="180" t="s">
        <v>364</v>
      </c>
      <c r="D279" s="130"/>
      <c r="E279" s="130"/>
      <c r="F279" s="130"/>
      <c r="G279" s="130"/>
      <c r="H279" s="139"/>
      <c r="K279" s="130"/>
      <c r="L279" s="130"/>
      <c r="M279" s="130"/>
      <c r="N279" s="130"/>
    </row>
    <row r="280" spans="1:14" outlineLevel="1" x14ac:dyDescent="0.3">
      <c r="A280" s="180" t="s">
        <v>365</v>
      </c>
      <c r="D280" s="130"/>
      <c r="E280" s="130"/>
      <c r="F280" s="130"/>
      <c r="G280" s="130"/>
      <c r="H280" s="139"/>
      <c r="K280" s="130"/>
      <c r="L280" s="130"/>
      <c r="M280" s="130"/>
      <c r="N280" s="130"/>
    </row>
    <row r="281" spans="1:14" outlineLevel="1" x14ac:dyDescent="0.3">
      <c r="A281" s="180" t="s">
        <v>366</v>
      </c>
      <c r="D281" s="130"/>
      <c r="E281" s="130"/>
      <c r="F281" s="130"/>
      <c r="G281" s="130"/>
      <c r="H281" s="139"/>
      <c r="K281" s="130"/>
      <c r="L281" s="130"/>
      <c r="M281" s="130"/>
      <c r="N281" s="130"/>
    </row>
    <row r="282" spans="1:14" outlineLevel="1" x14ac:dyDescent="0.3">
      <c r="A282" s="180" t="s">
        <v>367</v>
      </c>
      <c r="D282" s="130"/>
      <c r="E282" s="130"/>
      <c r="F282" s="130"/>
      <c r="G282" s="130"/>
      <c r="H282" s="139"/>
      <c r="K282" s="130"/>
      <c r="L282" s="130"/>
      <c r="M282" s="130"/>
      <c r="N282" s="130"/>
    </row>
    <row r="283" spans="1:14" outlineLevel="1" x14ac:dyDescent="0.3">
      <c r="A283" s="180" t="s">
        <v>368</v>
      </c>
      <c r="D283" s="130"/>
      <c r="E283" s="130"/>
      <c r="F283" s="130"/>
      <c r="G283" s="130"/>
      <c r="H283" s="139"/>
      <c r="K283" s="130"/>
      <c r="L283" s="130"/>
      <c r="M283" s="130"/>
      <c r="N283" s="130"/>
    </row>
    <row r="284" spans="1:14" outlineLevel="1" x14ac:dyDescent="0.3">
      <c r="A284" s="180" t="s">
        <v>369</v>
      </c>
      <c r="D284" s="130"/>
      <c r="E284" s="130"/>
      <c r="F284" s="130"/>
      <c r="G284" s="130"/>
      <c r="H284" s="139"/>
      <c r="K284" s="130"/>
      <c r="L284" s="130"/>
      <c r="M284" s="130"/>
      <c r="N284" s="130"/>
    </row>
    <row r="285" spans="1:14" ht="18" x14ac:dyDescent="0.25">
      <c r="A285" s="146"/>
      <c r="B285" s="146" t="s">
        <v>1562</v>
      </c>
      <c r="C285" s="146"/>
      <c r="D285" s="146"/>
      <c r="E285" s="146"/>
      <c r="F285" s="188"/>
      <c r="G285" s="187"/>
      <c r="H285" s="139"/>
      <c r="I285" s="186"/>
      <c r="J285" s="186"/>
      <c r="K285" s="186"/>
      <c r="L285" s="186"/>
      <c r="M285" s="133"/>
    </row>
    <row r="286" spans="1:14" ht="18" x14ac:dyDescent="0.25">
      <c r="A286" s="201" t="s">
        <v>1561</v>
      </c>
      <c r="B286" s="199"/>
      <c r="C286" s="199"/>
      <c r="D286" s="199"/>
      <c r="E286" s="199"/>
      <c r="F286" s="200"/>
      <c r="G286" s="199"/>
      <c r="H286" s="139"/>
      <c r="I286" s="186"/>
      <c r="J286" s="186"/>
      <c r="K286" s="186"/>
      <c r="L286" s="186"/>
      <c r="M286" s="133"/>
    </row>
    <row r="287" spans="1:14" ht="18" x14ac:dyDescent="0.25">
      <c r="A287" s="201" t="s">
        <v>1560</v>
      </c>
      <c r="B287" s="199"/>
      <c r="C287" s="199"/>
      <c r="D287" s="199"/>
      <c r="E287" s="199"/>
      <c r="F287" s="200"/>
      <c r="G287" s="199"/>
      <c r="H287" s="139"/>
      <c r="I287" s="186"/>
      <c r="J287" s="186"/>
      <c r="K287" s="186"/>
      <c r="L287" s="186"/>
      <c r="M287" s="133"/>
    </row>
    <row r="288" spans="1:14" x14ac:dyDescent="0.25">
      <c r="A288" s="180" t="s">
        <v>370</v>
      </c>
      <c r="B288" s="152" t="s">
        <v>1559</v>
      </c>
      <c r="C288" s="195">
        <f>ROW(B38)</f>
        <v>38</v>
      </c>
      <c r="D288" s="197"/>
      <c r="E288" s="197"/>
      <c r="F288" s="197"/>
      <c r="G288" s="197"/>
      <c r="H288" s="139"/>
      <c r="I288" s="194"/>
      <c r="J288" s="189"/>
      <c r="L288" s="197"/>
      <c r="M288" s="197"/>
      <c r="N288" s="197"/>
    </row>
    <row r="289" spans="1:14" x14ac:dyDescent="0.25">
      <c r="A289" s="180" t="s">
        <v>371</v>
      </c>
      <c r="B289" s="152" t="s">
        <v>1558</v>
      </c>
      <c r="C289" s="195">
        <f>ROW(B39)</f>
        <v>39</v>
      </c>
      <c r="E289" s="197"/>
      <c r="F289" s="197"/>
      <c r="H289" s="139"/>
      <c r="I289" s="194"/>
      <c r="J289" s="189"/>
      <c r="L289" s="197"/>
      <c r="M289" s="197"/>
    </row>
    <row r="290" spans="1:14" ht="28.8" x14ac:dyDescent="0.25">
      <c r="A290" s="180" t="s">
        <v>372</v>
      </c>
      <c r="B290" s="152" t="s">
        <v>1557</v>
      </c>
      <c r="C290" s="198" t="s">
        <v>373</v>
      </c>
      <c r="G290" s="193"/>
      <c r="H290" s="139"/>
      <c r="I290" s="194"/>
      <c r="J290" s="189"/>
      <c r="K290" s="189"/>
      <c r="L290" s="193"/>
      <c r="M290" s="197"/>
      <c r="N290" s="193"/>
    </row>
    <row r="291" spans="1:14" x14ac:dyDescent="0.25">
      <c r="A291" s="180" t="s">
        <v>374</v>
      </c>
      <c r="B291" s="152" t="s">
        <v>1556</v>
      </c>
      <c r="C291" s="195" t="s">
        <v>375</v>
      </c>
      <c r="D291" s="195" t="s">
        <v>1536</v>
      </c>
      <c r="E291" s="193"/>
      <c r="F291" s="197"/>
      <c r="H291" s="139"/>
      <c r="I291" s="194"/>
      <c r="J291" s="189"/>
    </row>
    <row r="292" spans="1:14" x14ac:dyDescent="0.3">
      <c r="A292" s="180" t="s">
        <v>376</v>
      </c>
      <c r="B292" s="152" t="s">
        <v>1555</v>
      </c>
      <c r="C292" s="195">
        <f>ROW(B52)</f>
        <v>52</v>
      </c>
      <c r="G292" s="193"/>
      <c r="H292" s="139"/>
      <c r="I292" s="194"/>
      <c r="J292" s="130"/>
      <c r="K292" s="189"/>
      <c r="L292" s="193"/>
      <c r="N292" s="193"/>
    </row>
    <row r="293" spans="1:14" x14ac:dyDescent="0.3">
      <c r="A293" s="180" t="s">
        <v>377</v>
      </c>
      <c r="B293" s="152" t="s">
        <v>1554</v>
      </c>
      <c r="C293" s="196" t="s">
        <v>378</v>
      </c>
      <c r="D293" s="195" t="s">
        <v>1553</v>
      </c>
      <c r="E293" s="193"/>
      <c r="F293" s="195" t="s">
        <v>1536</v>
      </c>
      <c r="G293" s="195" t="s">
        <v>1536</v>
      </c>
      <c r="H293" s="139"/>
      <c r="I293" s="194"/>
      <c r="M293" s="193"/>
    </row>
    <row r="294" spans="1:14" x14ac:dyDescent="0.3">
      <c r="A294" s="180" t="s">
        <v>379</v>
      </c>
      <c r="B294" s="152" t="s">
        <v>1552</v>
      </c>
      <c r="C294" s="196" t="s">
        <v>380</v>
      </c>
      <c r="H294" s="139"/>
      <c r="I294" s="194"/>
      <c r="J294" s="189"/>
      <c r="M294" s="193"/>
    </row>
    <row r="295" spans="1:14" x14ac:dyDescent="0.25">
      <c r="A295" s="180" t="s">
        <v>381</v>
      </c>
      <c r="B295" s="152" t="s">
        <v>1551</v>
      </c>
      <c r="C295" s="195" t="s">
        <v>382</v>
      </c>
      <c r="D295" s="195" t="s">
        <v>1536</v>
      </c>
      <c r="F295" s="195" t="s">
        <v>1536</v>
      </c>
      <c r="H295" s="139"/>
      <c r="I295" s="194"/>
      <c r="J295" s="189"/>
      <c r="L295" s="193"/>
      <c r="M295" s="193"/>
    </row>
    <row r="296" spans="1:14" x14ac:dyDescent="0.25">
      <c r="A296" s="180" t="s">
        <v>383</v>
      </c>
      <c r="B296" s="152" t="s">
        <v>1550</v>
      </c>
      <c r="C296" s="195">
        <f>ROW(B111)</f>
        <v>111</v>
      </c>
      <c r="F296" s="193"/>
      <c r="H296" s="139"/>
      <c r="I296" s="194"/>
      <c r="J296" s="189"/>
      <c r="L296" s="193"/>
      <c r="M296" s="193"/>
    </row>
    <row r="297" spans="1:14" x14ac:dyDescent="0.25">
      <c r="A297" s="180" t="s">
        <v>384</v>
      </c>
      <c r="B297" s="152" t="s">
        <v>1549</v>
      </c>
      <c r="C297" s="195">
        <f>ROW(B163)</f>
        <v>163</v>
      </c>
      <c r="E297" s="193"/>
      <c r="F297" s="193"/>
      <c r="H297" s="139"/>
      <c r="J297" s="189"/>
      <c r="L297" s="193"/>
    </row>
    <row r="298" spans="1:14" x14ac:dyDescent="0.25">
      <c r="A298" s="180" t="s">
        <v>385</v>
      </c>
      <c r="B298" s="152" t="s">
        <v>1548</v>
      </c>
      <c r="C298" s="195">
        <f>ROW(B137)</f>
        <v>137</v>
      </c>
      <c r="E298" s="193"/>
      <c r="F298" s="193"/>
      <c r="H298" s="139"/>
      <c r="I298" s="194"/>
      <c r="J298" s="189"/>
      <c r="L298" s="193"/>
    </row>
    <row r="299" spans="1:14" x14ac:dyDescent="0.25">
      <c r="A299" s="180" t="s">
        <v>386</v>
      </c>
      <c r="B299" s="152" t="s">
        <v>1547</v>
      </c>
      <c r="C299" s="143"/>
      <c r="E299" s="193"/>
      <c r="H299" s="139"/>
      <c r="I299" s="194"/>
      <c r="L299" s="193"/>
    </row>
    <row r="300" spans="1:14" x14ac:dyDescent="0.25">
      <c r="A300" s="180" t="s">
        <v>387</v>
      </c>
      <c r="B300" s="152" t="s">
        <v>1546</v>
      </c>
      <c r="C300" s="195" t="s">
        <v>388</v>
      </c>
      <c r="D300" s="195" t="s">
        <v>1545</v>
      </c>
      <c r="E300" s="193"/>
      <c r="F300" s="195" t="s">
        <v>1544</v>
      </c>
      <c r="H300" s="139"/>
      <c r="I300" s="194"/>
      <c r="K300" s="189"/>
      <c r="L300" s="193"/>
    </row>
    <row r="301" spans="1:14" outlineLevel="1" x14ac:dyDescent="0.25">
      <c r="A301" s="180" t="s">
        <v>389</v>
      </c>
      <c r="B301" s="152" t="s">
        <v>1543</v>
      </c>
      <c r="C301" s="195" t="s">
        <v>390</v>
      </c>
      <c r="H301" s="139"/>
      <c r="I301" s="194"/>
      <c r="K301" s="189"/>
      <c r="L301" s="193"/>
    </row>
    <row r="302" spans="1:14" outlineLevel="1" x14ac:dyDescent="0.25">
      <c r="A302" s="180" t="s">
        <v>391</v>
      </c>
      <c r="B302" s="152" t="s">
        <v>1542</v>
      </c>
      <c r="C302" s="195" t="s">
        <v>392</v>
      </c>
      <c r="H302" s="139"/>
      <c r="I302" s="194"/>
      <c r="K302" s="189"/>
      <c r="L302" s="193"/>
    </row>
    <row r="303" spans="1:14" outlineLevel="1" x14ac:dyDescent="0.25">
      <c r="A303" s="180" t="s">
        <v>393</v>
      </c>
      <c r="B303" s="152" t="s">
        <v>1541</v>
      </c>
      <c r="C303" s="195">
        <f>ROW(B65)</f>
        <v>65</v>
      </c>
      <c r="H303" s="139"/>
      <c r="I303" s="194"/>
      <c r="J303" s="189"/>
      <c r="K303" s="189"/>
      <c r="L303" s="193"/>
    </row>
    <row r="304" spans="1:14" outlineLevel="1" x14ac:dyDescent="0.25">
      <c r="A304" s="180" t="s">
        <v>394</v>
      </c>
      <c r="B304" s="152" t="s">
        <v>1540</v>
      </c>
      <c r="C304" s="195">
        <f>ROW(B88)</f>
        <v>88</v>
      </c>
      <c r="H304" s="139"/>
      <c r="I304" s="194"/>
      <c r="J304" s="189"/>
      <c r="K304" s="189"/>
      <c r="L304" s="193"/>
    </row>
    <row r="305" spans="1:14" outlineLevel="1" x14ac:dyDescent="0.25">
      <c r="A305" s="180" t="s">
        <v>395</v>
      </c>
      <c r="B305" s="152" t="s">
        <v>1539</v>
      </c>
      <c r="C305" s="195" t="s">
        <v>396</v>
      </c>
      <c r="E305" s="193"/>
      <c r="H305" s="139"/>
      <c r="I305" s="194"/>
      <c r="J305" s="189"/>
      <c r="K305" s="189"/>
      <c r="L305" s="193"/>
      <c r="N305" s="179"/>
    </row>
    <row r="306" spans="1:14" outlineLevel="1" x14ac:dyDescent="0.25">
      <c r="A306" s="180" t="s">
        <v>397</v>
      </c>
      <c r="B306" s="152" t="s">
        <v>1538</v>
      </c>
      <c r="C306" s="195">
        <v>44</v>
      </c>
      <c r="E306" s="193"/>
      <c r="H306" s="139"/>
      <c r="I306" s="194"/>
      <c r="J306" s="189"/>
      <c r="K306" s="189"/>
      <c r="L306" s="193"/>
      <c r="N306" s="179"/>
    </row>
    <row r="307" spans="1:14" outlineLevel="1" x14ac:dyDescent="0.25">
      <c r="A307" s="180" t="s">
        <v>398</v>
      </c>
      <c r="B307" s="152" t="s">
        <v>1537</v>
      </c>
      <c r="C307" s="195" t="s">
        <v>399</v>
      </c>
      <c r="D307" s="195" t="s">
        <v>1536</v>
      </c>
      <c r="E307" s="193"/>
      <c r="F307" s="195" t="s">
        <v>1536</v>
      </c>
      <c r="H307" s="139"/>
      <c r="I307" s="194"/>
      <c r="J307" s="189"/>
      <c r="K307" s="189"/>
      <c r="L307" s="193"/>
      <c r="N307" s="179"/>
    </row>
    <row r="308" spans="1:14" outlineLevel="1" x14ac:dyDescent="0.25">
      <c r="A308" s="180" t="s">
        <v>400</v>
      </c>
      <c r="B308" s="194"/>
      <c r="E308" s="193"/>
      <c r="H308" s="139"/>
      <c r="I308" s="194"/>
      <c r="J308" s="189"/>
      <c r="K308" s="189"/>
      <c r="L308" s="193"/>
      <c r="N308" s="179"/>
    </row>
    <row r="309" spans="1:14" outlineLevel="1" x14ac:dyDescent="0.25">
      <c r="A309" s="180" t="s">
        <v>401</v>
      </c>
      <c r="E309" s="193"/>
      <c r="H309" s="139"/>
      <c r="I309" s="194"/>
      <c r="J309" s="189"/>
      <c r="K309" s="189"/>
      <c r="L309" s="193"/>
      <c r="N309" s="179"/>
    </row>
    <row r="310" spans="1:14" outlineLevel="1" x14ac:dyDescent="0.25">
      <c r="A310" s="180" t="s">
        <v>402</v>
      </c>
      <c r="H310" s="139"/>
      <c r="N310" s="179"/>
    </row>
    <row r="311" spans="1:14" ht="36" x14ac:dyDescent="0.25">
      <c r="A311" s="188"/>
      <c r="B311" s="146" t="s">
        <v>403</v>
      </c>
      <c r="C311" s="188"/>
      <c r="D311" s="188"/>
      <c r="E311" s="188"/>
      <c r="F311" s="188"/>
      <c r="G311" s="187"/>
      <c r="H311" s="139"/>
      <c r="I311" s="186"/>
      <c r="J311" s="133"/>
      <c r="K311" s="133"/>
      <c r="L311" s="133"/>
      <c r="M311" s="133"/>
      <c r="N311" s="179"/>
    </row>
    <row r="312" spans="1:14" x14ac:dyDescent="0.25">
      <c r="A312" s="180" t="s">
        <v>404</v>
      </c>
      <c r="B312" s="192" t="s">
        <v>405</v>
      </c>
      <c r="C312" s="191">
        <v>104.78846371</v>
      </c>
      <c r="H312" s="139"/>
      <c r="I312" s="190"/>
      <c r="J312" s="189"/>
      <c r="N312" s="179"/>
    </row>
    <row r="313" spans="1:14" outlineLevel="1" x14ac:dyDescent="0.25">
      <c r="A313" s="180" t="s">
        <v>406</v>
      </c>
      <c r="B313" s="192" t="s">
        <v>407</v>
      </c>
      <c r="C313" s="191">
        <v>0</v>
      </c>
      <c r="H313" s="139"/>
      <c r="I313" s="190"/>
      <c r="J313" s="189"/>
      <c r="N313" s="179"/>
    </row>
    <row r="314" spans="1:14" outlineLevel="1" x14ac:dyDescent="0.25">
      <c r="A314" s="180" t="s">
        <v>408</v>
      </c>
      <c r="B314" s="192" t="s">
        <v>409</v>
      </c>
      <c r="C314" s="191">
        <v>0</v>
      </c>
      <c r="H314" s="139"/>
      <c r="I314" s="190"/>
      <c r="J314" s="189"/>
      <c r="N314" s="179"/>
    </row>
    <row r="315" spans="1:14" outlineLevel="1" x14ac:dyDescent="0.25">
      <c r="A315" s="180" t="s">
        <v>410</v>
      </c>
      <c r="B315" s="190"/>
      <c r="C315" s="189"/>
      <c r="H315" s="139"/>
      <c r="I315" s="190"/>
      <c r="J315" s="189"/>
      <c r="N315" s="179"/>
    </row>
    <row r="316" spans="1:14" outlineLevel="1" x14ac:dyDescent="0.25">
      <c r="A316" s="180" t="s">
        <v>411</v>
      </c>
      <c r="B316" s="190"/>
      <c r="C316" s="189"/>
      <c r="H316" s="139"/>
      <c r="I316" s="190"/>
      <c r="J316" s="189"/>
      <c r="N316" s="179"/>
    </row>
    <row r="317" spans="1:14" outlineLevel="1" x14ac:dyDescent="0.25">
      <c r="A317" s="180" t="s">
        <v>412</v>
      </c>
      <c r="B317" s="190"/>
      <c r="C317" s="189"/>
      <c r="H317" s="139"/>
      <c r="I317" s="190"/>
      <c r="J317" s="189"/>
      <c r="N317" s="179"/>
    </row>
    <row r="318" spans="1:14" outlineLevel="1" x14ac:dyDescent="0.25">
      <c r="A318" s="180" t="s">
        <v>413</v>
      </c>
      <c r="B318" s="190"/>
      <c r="C318" s="189"/>
      <c r="H318" s="139"/>
      <c r="I318" s="190"/>
      <c r="J318" s="189"/>
      <c r="N318" s="179"/>
    </row>
    <row r="319" spans="1:14" ht="18" x14ac:dyDescent="0.25">
      <c r="A319" s="188"/>
      <c r="B319" s="146" t="s">
        <v>414</v>
      </c>
      <c r="C319" s="188"/>
      <c r="D319" s="188"/>
      <c r="E319" s="188"/>
      <c r="F319" s="188"/>
      <c r="G319" s="187"/>
      <c r="H319" s="139"/>
      <c r="I319" s="186"/>
      <c r="J319" s="133"/>
      <c r="K319" s="133"/>
      <c r="L319" s="133"/>
      <c r="M319" s="133"/>
      <c r="N319" s="179"/>
    </row>
    <row r="320" spans="1:14" ht="15" customHeight="1" outlineLevel="1" x14ac:dyDescent="0.25">
      <c r="A320" s="184"/>
      <c r="B320" s="185" t="s">
        <v>415</v>
      </c>
      <c r="C320" s="184"/>
      <c r="D320" s="184"/>
      <c r="E320" s="183"/>
      <c r="F320" s="182"/>
      <c r="G320" s="182"/>
      <c r="H320" s="139"/>
      <c r="L320" s="139"/>
      <c r="M320" s="139"/>
      <c r="N320" s="179"/>
    </row>
    <row r="321" spans="1:14" outlineLevel="1" x14ac:dyDescent="0.25">
      <c r="A321" s="180" t="s">
        <v>416</v>
      </c>
      <c r="B321" s="152" t="s">
        <v>1535</v>
      </c>
      <c r="H321" s="139"/>
      <c r="I321" s="179"/>
      <c r="J321" s="179"/>
      <c r="K321" s="179"/>
      <c r="L321" s="179"/>
      <c r="M321" s="179"/>
      <c r="N321" s="179"/>
    </row>
    <row r="322" spans="1:14" outlineLevel="1" x14ac:dyDescent="0.25">
      <c r="A322" s="180" t="s">
        <v>417</v>
      </c>
      <c r="B322" s="152" t="s">
        <v>1534</v>
      </c>
      <c r="H322" s="139"/>
      <c r="I322" s="179"/>
      <c r="J322" s="179"/>
      <c r="K322" s="179"/>
      <c r="L322" s="179"/>
      <c r="M322" s="179"/>
      <c r="N322" s="179"/>
    </row>
    <row r="323" spans="1:14" outlineLevel="1" x14ac:dyDescent="0.25">
      <c r="A323" s="180" t="s">
        <v>418</v>
      </c>
      <c r="B323" s="152" t="s">
        <v>419</v>
      </c>
      <c r="H323" s="139"/>
      <c r="I323" s="179"/>
      <c r="J323" s="179"/>
      <c r="K323" s="179"/>
      <c r="L323" s="179"/>
      <c r="M323" s="179"/>
      <c r="N323" s="179"/>
    </row>
    <row r="324" spans="1:14" outlineLevel="1" x14ac:dyDescent="0.25">
      <c r="A324" s="180" t="s">
        <v>420</v>
      </c>
      <c r="B324" s="152" t="s">
        <v>421</v>
      </c>
      <c r="H324" s="139"/>
      <c r="I324" s="179"/>
      <c r="J324" s="179"/>
      <c r="K324" s="179"/>
      <c r="L324" s="179"/>
      <c r="M324" s="179"/>
      <c r="N324" s="179"/>
    </row>
    <row r="325" spans="1:14" outlineLevel="1" x14ac:dyDescent="0.25">
      <c r="A325" s="180" t="s">
        <v>422</v>
      </c>
      <c r="B325" s="152" t="s">
        <v>423</v>
      </c>
      <c r="H325" s="139"/>
      <c r="I325" s="179"/>
      <c r="J325" s="179"/>
      <c r="K325" s="179"/>
      <c r="L325" s="179"/>
      <c r="M325" s="179"/>
      <c r="N325" s="179"/>
    </row>
    <row r="326" spans="1:14" outlineLevel="1" x14ac:dyDescent="0.25">
      <c r="A326" s="180" t="s">
        <v>424</v>
      </c>
      <c r="B326" s="152" t="s">
        <v>824</v>
      </c>
      <c r="H326" s="139"/>
      <c r="I326" s="179"/>
      <c r="J326" s="179"/>
      <c r="K326" s="179"/>
      <c r="L326" s="179"/>
      <c r="M326" s="179"/>
      <c r="N326" s="179"/>
    </row>
    <row r="327" spans="1:14" outlineLevel="1" x14ac:dyDescent="0.25">
      <c r="A327" s="180" t="s">
        <v>425</v>
      </c>
      <c r="B327" s="152" t="s">
        <v>426</v>
      </c>
      <c r="H327" s="139"/>
      <c r="I327" s="179"/>
      <c r="J327" s="179"/>
      <c r="K327" s="179"/>
      <c r="L327" s="179"/>
      <c r="M327" s="179"/>
      <c r="N327" s="179"/>
    </row>
    <row r="328" spans="1:14" outlineLevel="1" x14ac:dyDescent="0.25">
      <c r="A328" s="180" t="s">
        <v>427</v>
      </c>
      <c r="B328" s="152" t="s">
        <v>428</v>
      </c>
      <c r="H328" s="139"/>
      <c r="I328" s="179"/>
      <c r="J328" s="179"/>
      <c r="K328" s="179"/>
      <c r="L328" s="179"/>
      <c r="M328" s="179"/>
      <c r="N328" s="179"/>
    </row>
    <row r="329" spans="1:14" outlineLevel="1" x14ac:dyDescent="0.25">
      <c r="A329" s="180" t="s">
        <v>429</v>
      </c>
      <c r="B329" s="152" t="s">
        <v>1533</v>
      </c>
      <c r="H329" s="139"/>
      <c r="I329" s="179"/>
      <c r="J329" s="179"/>
      <c r="K329" s="179"/>
      <c r="L329" s="179"/>
      <c r="M329" s="179"/>
      <c r="N329" s="179"/>
    </row>
    <row r="330" spans="1:14" outlineLevel="1" x14ac:dyDescent="0.25">
      <c r="A330" s="180" t="s">
        <v>430</v>
      </c>
      <c r="B330" s="181" t="s">
        <v>431</v>
      </c>
      <c r="H330" s="139"/>
      <c r="I330" s="179"/>
      <c r="J330" s="179"/>
      <c r="K330" s="179"/>
      <c r="L330" s="179"/>
      <c r="M330" s="179"/>
      <c r="N330" s="179"/>
    </row>
    <row r="331" spans="1:14" outlineLevel="1" x14ac:dyDescent="0.25">
      <c r="A331" s="180" t="s">
        <v>432</v>
      </c>
      <c r="B331" s="181" t="s">
        <v>431</v>
      </c>
      <c r="H331" s="139"/>
      <c r="I331" s="179"/>
      <c r="J331" s="179"/>
      <c r="K331" s="179"/>
      <c r="L331" s="179"/>
      <c r="M331" s="179"/>
      <c r="N331" s="179"/>
    </row>
    <row r="332" spans="1:14" outlineLevel="1" x14ac:dyDescent="0.25">
      <c r="A332" s="180" t="s">
        <v>433</v>
      </c>
      <c r="B332" s="181" t="s">
        <v>431</v>
      </c>
      <c r="H332" s="139"/>
      <c r="I332" s="179"/>
      <c r="J332" s="179"/>
      <c r="K332" s="179"/>
      <c r="L332" s="179"/>
      <c r="M332" s="179"/>
      <c r="N332" s="179"/>
    </row>
    <row r="333" spans="1:14" outlineLevel="1" x14ac:dyDescent="0.25">
      <c r="A333" s="180" t="s">
        <v>434</v>
      </c>
      <c r="B333" s="181" t="s">
        <v>431</v>
      </c>
      <c r="H333" s="139"/>
      <c r="I333" s="179"/>
      <c r="J333" s="179"/>
      <c r="K333" s="179"/>
      <c r="L333" s="179"/>
      <c r="M333" s="179"/>
      <c r="N333" s="179"/>
    </row>
    <row r="334" spans="1:14" outlineLevel="1" x14ac:dyDescent="0.25">
      <c r="A334" s="180" t="s">
        <v>435</v>
      </c>
      <c r="B334" s="181" t="s">
        <v>431</v>
      </c>
      <c r="H334" s="139"/>
      <c r="I334" s="179"/>
      <c r="J334" s="179"/>
      <c r="K334" s="179"/>
      <c r="L334" s="179"/>
      <c r="M334" s="179"/>
      <c r="N334" s="179"/>
    </row>
    <row r="335" spans="1:14" outlineLevel="1" x14ac:dyDescent="0.25">
      <c r="A335" s="180" t="s">
        <v>436</v>
      </c>
      <c r="B335" s="181" t="s">
        <v>431</v>
      </c>
      <c r="H335" s="139"/>
      <c r="I335" s="179"/>
      <c r="J335" s="179"/>
      <c r="K335" s="179"/>
      <c r="L335" s="179"/>
      <c r="M335" s="179"/>
      <c r="N335" s="179"/>
    </row>
    <row r="336" spans="1:14" outlineLevel="1" x14ac:dyDescent="0.25">
      <c r="A336" s="180" t="s">
        <v>437</v>
      </c>
      <c r="B336" s="181" t="s">
        <v>431</v>
      </c>
      <c r="H336" s="139"/>
      <c r="I336" s="179"/>
      <c r="J336" s="179"/>
      <c r="K336" s="179"/>
      <c r="L336" s="179"/>
      <c r="M336" s="179"/>
      <c r="N336" s="179"/>
    </row>
    <row r="337" spans="1:14" outlineLevel="1" x14ac:dyDescent="0.25">
      <c r="A337" s="180" t="s">
        <v>438</v>
      </c>
      <c r="B337" s="181" t="s">
        <v>431</v>
      </c>
      <c r="H337" s="139"/>
      <c r="I337" s="179"/>
      <c r="J337" s="179"/>
      <c r="K337" s="179"/>
      <c r="L337" s="179"/>
      <c r="M337" s="179"/>
      <c r="N337" s="179"/>
    </row>
    <row r="338" spans="1:14" outlineLevel="1" x14ac:dyDescent="0.25">
      <c r="A338" s="180" t="s">
        <v>439</v>
      </c>
      <c r="B338" s="181" t="s">
        <v>431</v>
      </c>
      <c r="H338" s="139"/>
      <c r="I338" s="179"/>
      <c r="J338" s="179"/>
      <c r="K338" s="179"/>
      <c r="L338" s="179"/>
      <c r="M338" s="179"/>
      <c r="N338" s="179"/>
    </row>
    <row r="339" spans="1:14" outlineLevel="1" x14ac:dyDescent="0.25">
      <c r="A339" s="180" t="s">
        <v>440</v>
      </c>
      <c r="B339" s="181" t="s">
        <v>431</v>
      </c>
      <c r="H339" s="139"/>
      <c r="I339" s="179"/>
      <c r="J339" s="179"/>
      <c r="K339" s="179"/>
      <c r="L339" s="179"/>
      <c r="M339" s="179"/>
      <c r="N339" s="179"/>
    </row>
    <row r="340" spans="1:14" outlineLevel="1" x14ac:dyDescent="0.25">
      <c r="A340" s="180" t="s">
        <v>441</v>
      </c>
      <c r="B340" s="181" t="s">
        <v>431</v>
      </c>
      <c r="H340" s="139"/>
      <c r="I340" s="179"/>
      <c r="J340" s="179"/>
      <c r="K340" s="179"/>
      <c r="L340" s="179"/>
      <c r="M340" s="179"/>
      <c r="N340" s="179"/>
    </row>
    <row r="341" spans="1:14" outlineLevel="1" x14ac:dyDescent="0.25">
      <c r="A341" s="180" t="s">
        <v>442</v>
      </c>
      <c r="B341" s="181" t="s">
        <v>431</v>
      </c>
      <c r="H341" s="139"/>
      <c r="I341" s="179"/>
      <c r="J341" s="179"/>
      <c r="K341" s="179"/>
      <c r="L341" s="179"/>
      <c r="M341" s="179"/>
      <c r="N341" s="179"/>
    </row>
    <row r="342" spans="1:14" outlineLevel="1" x14ac:dyDescent="0.25">
      <c r="A342" s="180" t="s">
        <v>443</v>
      </c>
      <c r="B342" s="181" t="s">
        <v>431</v>
      </c>
      <c r="H342" s="139"/>
      <c r="I342" s="179"/>
      <c r="J342" s="179"/>
      <c r="K342" s="179"/>
      <c r="L342" s="179"/>
      <c r="M342" s="179"/>
      <c r="N342" s="179"/>
    </row>
    <row r="343" spans="1:14" outlineLevel="1" x14ac:dyDescent="0.25">
      <c r="A343" s="180" t="s">
        <v>444</v>
      </c>
      <c r="B343" s="181" t="s">
        <v>431</v>
      </c>
      <c r="H343" s="139"/>
      <c r="I343" s="179"/>
      <c r="J343" s="179"/>
      <c r="K343" s="179"/>
      <c r="L343" s="179"/>
      <c r="M343" s="179"/>
      <c r="N343" s="179"/>
    </row>
    <row r="344" spans="1:14" outlineLevel="1" x14ac:dyDescent="0.25">
      <c r="A344" s="180" t="s">
        <v>445</v>
      </c>
      <c r="B344" s="181" t="s">
        <v>431</v>
      </c>
      <c r="H344" s="139"/>
      <c r="I344" s="179"/>
      <c r="J344" s="179"/>
      <c r="K344" s="179"/>
      <c r="L344" s="179"/>
      <c r="M344" s="179"/>
      <c r="N344" s="179"/>
    </row>
    <row r="345" spans="1:14" outlineLevel="1" x14ac:dyDescent="0.25">
      <c r="A345" s="180" t="s">
        <v>446</v>
      </c>
      <c r="B345" s="181" t="s">
        <v>431</v>
      </c>
      <c r="H345" s="139"/>
      <c r="I345" s="179"/>
      <c r="J345" s="179"/>
      <c r="K345" s="179"/>
      <c r="L345" s="179"/>
      <c r="M345" s="179"/>
      <c r="N345" s="179"/>
    </row>
    <row r="346" spans="1:14" outlineLevel="1" x14ac:dyDescent="0.25">
      <c r="A346" s="180" t="s">
        <v>447</v>
      </c>
      <c r="B346" s="181" t="s">
        <v>431</v>
      </c>
      <c r="H346" s="139"/>
      <c r="I346" s="179"/>
      <c r="J346" s="179"/>
      <c r="K346" s="179"/>
      <c r="L346" s="179"/>
      <c r="M346" s="179"/>
      <c r="N346" s="179"/>
    </row>
    <row r="347" spans="1:14" outlineLevel="1" x14ac:dyDescent="0.25">
      <c r="A347" s="180" t="s">
        <v>448</v>
      </c>
      <c r="B347" s="181" t="s">
        <v>431</v>
      </c>
      <c r="H347" s="139"/>
      <c r="I347" s="179"/>
      <c r="J347" s="179"/>
      <c r="K347" s="179"/>
      <c r="L347" s="179"/>
      <c r="M347" s="179"/>
      <c r="N347" s="179"/>
    </row>
    <row r="348" spans="1:14" outlineLevel="1" x14ac:dyDescent="0.25">
      <c r="A348" s="180" t="s">
        <v>449</v>
      </c>
      <c r="B348" s="181" t="s">
        <v>431</v>
      </c>
      <c r="H348" s="139"/>
      <c r="I348" s="179"/>
      <c r="J348" s="179"/>
      <c r="K348" s="179"/>
      <c r="L348" s="179"/>
      <c r="M348" s="179"/>
      <c r="N348" s="179"/>
    </row>
    <row r="349" spans="1:14" outlineLevel="1" x14ac:dyDescent="0.25">
      <c r="A349" s="180" t="s">
        <v>450</v>
      </c>
      <c r="B349" s="181" t="s">
        <v>431</v>
      </c>
      <c r="H349" s="139"/>
      <c r="I349" s="179"/>
      <c r="J349" s="179"/>
      <c r="K349" s="179"/>
      <c r="L349" s="179"/>
      <c r="M349" s="179"/>
      <c r="N349" s="179"/>
    </row>
    <row r="350" spans="1:14" outlineLevel="1" x14ac:dyDescent="0.25">
      <c r="A350" s="180" t="s">
        <v>451</v>
      </c>
      <c r="B350" s="181" t="s">
        <v>431</v>
      </c>
      <c r="H350" s="139"/>
      <c r="I350" s="179"/>
      <c r="J350" s="179"/>
      <c r="K350" s="179"/>
      <c r="L350" s="179"/>
      <c r="M350" s="179"/>
      <c r="N350" s="179"/>
    </row>
    <row r="351" spans="1:14" outlineLevel="1" x14ac:dyDescent="0.25">
      <c r="A351" s="180" t="s">
        <v>452</v>
      </c>
      <c r="B351" s="181" t="s">
        <v>431</v>
      </c>
      <c r="H351" s="139"/>
      <c r="I351" s="179"/>
      <c r="J351" s="179"/>
      <c r="K351" s="179"/>
      <c r="L351" s="179"/>
      <c r="M351" s="179"/>
      <c r="N351" s="179"/>
    </row>
    <row r="352" spans="1:14" outlineLevel="1" x14ac:dyDescent="0.25">
      <c r="A352" s="180" t="s">
        <v>453</v>
      </c>
      <c r="B352" s="181" t="s">
        <v>431</v>
      </c>
      <c r="H352" s="139"/>
      <c r="I352" s="179"/>
      <c r="J352" s="179"/>
      <c r="K352" s="179"/>
      <c r="L352" s="179"/>
      <c r="M352" s="179"/>
      <c r="N352" s="179"/>
    </row>
    <row r="353" spans="1:14" outlineLevel="1" x14ac:dyDescent="0.25">
      <c r="A353" s="180" t="s">
        <v>454</v>
      </c>
      <c r="B353" s="181" t="s">
        <v>431</v>
      </c>
      <c r="H353" s="139"/>
      <c r="I353" s="179"/>
      <c r="J353" s="179"/>
      <c r="K353" s="179"/>
      <c r="L353" s="179"/>
      <c r="M353" s="179"/>
      <c r="N353" s="179"/>
    </row>
    <row r="354" spans="1:14" outlineLevel="1" x14ac:dyDescent="0.25">
      <c r="A354" s="180" t="s">
        <v>455</v>
      </c>
      <c r="B354" s="181" t="s">
        <v>431</v>
      </c>
      <c r="H354" s="139"/>
      <c r="I354" s="179"/>
      <c r="J354" s="179"/>
      <c r="K354" s="179"/>
      <c r="L354" s="179"/>
      <c r="M354" s="179"/>
      <c r="N354" s="179"/>
    </row>
    <row r="355" spans="1:14" outlineLevel="1" x14ac:dyDescent="0.25">
      <c r="A355" s="180" t="s">
        <v>456</v>
      </c>
      <c r="B355" s="181" t="s">
        <v>431</v>
      </c>
      <c r="H355" s="139"/>
      <c r="I355" s="179"/>
      <c r="J355" s="179"/>
      <c r="K355" s="179"/>
      <c r="L355" s="179"/>
      <c r="M355" s="179"/>
      <c r="N355" s="179"/>
    </row>
    <row r="356" spans="1:14" outlineLevel="1" x14ac:dyDescent="0.25">
      <c r="A356" s="180" t="s">
        <v>457</v>
      </c>
      <c r="B356" s="181" t="s">
        <v>431</v>
      </c>
      <c r="H356" s="139"/>
      <c r="I356" s="179"/>
      <c r="J356" s="179"/>
      <c r="K356" s="179"/>
      <c r="L356" s="179"/>
      <c r="M356" s="179"/>
      <c r="N356" s="179"/>
    </row>
    <row r="357" spans="1:14" outlineLevel="1" x14ac:dyDescent="0.25">
      <c r="A357" s="180" t="s">
        <v>458</v>
      </c>
      <c r="B357" s="181" t="s">
        <v>431</v>
      </c>
      <c r="H357" s="139"/>
      <c r="I357" s="179"/>
      <c r="J357" s="179"/>
      <c r="K357" s="179"/>
      <c r="L357" s="179"/>
      <c r="M357" s="179"/>
      <c r="N357" s="179"/>
    </row>
    <row r="358" spans="1:14" outlineLevel="1" x14ac:dyDescent="0.25">
      <c r="A358" s="180" t="s">
        <v>459</v>
      </c>
      <c r="B358" s="181" t="s">
        <v>431</v>
      </c>
      <c r="H358" s="139"/>
      <c r="I358" s="179"/>
      <c r="J358" s="179"/>
      <c r="K358" s="179"/>
      <c r="L358" s="179"/>
      <c r="M358" s="179"/>
      <c r="N358" s="179"/>
    </row>
    <row r="359" spans="1:14" outlineLevel="1" x14ac:dyDescent="0.25">
      <c r="A359" s="180" t="s">
        <v>460</v>
      </c>
      <c r="B359" s="181" t="s">
        <v>431</v>
      </c>
      <c r="H359" s="139"/>
      <c r="I359" s="179"/>
      <c r="J359" s="179"/>
      <c r="K359" s="179"/>
      <c r="L359" s="179"/>
      <c r="M359" s="179"/>
      <c r="N359" s="179"/>
    </row>
    <row r="360" spans="1:14" outlineLevel="1" x14ac:dyDescent="0.25">
      <c r="A360" s="180" t="s">
        <v>461</v>
      </c>
      <c r="B360" s="181" t="s">
        <v>431</v>
      </c>
      <c r="H360" s="139"/>
      <c r="I360" s="179"/>
      <c r="J360" s="179"/>
      <c r="K360" s="179"/>
      <c r="L360" s="179"/>
      <c r="M360" s="179"/>
      <c r="N360" s="179"/>
    </row>
    <row r="361" spans="1:14" outlineLevel="1" x14ac:dyDescent="0.25">
      <c r="A361" s="180" t="s">
        <v>462</v>
      </c>
      <c r="B361" s="181" t="s">
        <v>431</v>
      </c>
      <c r="H361" s="139"/>
      <c r="I361" s="179"/>
      <c r="J361" s="179"/>
      <c r="K361" s="179"/>
      <c r="L361" s="179"/>
      <c r="M361" s="179"/>
      <c r="N361" s="179"/>
    </row>
    <row r="362" spans="1:14" outlineLevel="1" x14ac:dyDescent="0.25">
      <c r="A362" s="180" t="s">
        <v>463</v>
      </c>
      <c r="B362" s="181" t="s">
        <v>431</v>
      </c>
      <c r="H362" s="139"/>
      <c r="I362" s="179"/>
      <c r="J362" s="179"/>
      <c r="K362" s="179"/>
      <c r="L362" s="179"/>
      <c r="M362" s="179"/>
      <c r="N362" s="179"/>
    </row>
    <row r="363" spans="1:14" outlineLevel="1" x14ac:dyDescent="0.25">
      <c r="A363" s="180" t="s">
        <v>464</v>
      </c>
      <c r="B363" s="181" t="s">
        <v>431</v>
      </c>
      <c r="H363" s="139"/>
      <c r="I363" s="179"/>
      <c r="J363" s="179"/>
      <c r="K363" s="179"/>
      <c r="L363" s="179"/>
      <c r="M363" s="179"/>
      <c r="N363" s="179"/>
    </row>
    <row r="364" spans="1:14" outlineLevel="1" x14ac:dyDescent="0.25">
      <c r="A364" s="180" t="s">
        <v>465</v>
      </c>
      <c r="B364" s="181" t="s">
        <v>431</v>
      </c>
      <c r="H364" s="139"/>
      <c r="I364" s="179"/>
      <c r="J364" s="179"/>
      <c r="K364" s="179"/>
      <c r="L364" s="179"/>
      <c r="M364" s="179"/>
      <c r="N364" s="179"/>
    </row>
    <row r="365" spans="1:14" outlineLevel="1" x14ac:dyDescent="0.25">
      <c r="A365" s="180" t="s">
        <v>466</v>
      </c>
      <c r="B365" s="181" t="s">
        <v>431</v>
      </c>
      <c r="H365" s="139"/>
      <c r="I365" s="179"/>
      <c r="J365" s="179"/>
      <c r="K365" s="179"/>
      <c r="L365" s="179"/>
      <c r="M365" s="179"/>
      <c r="N365" s="179"/>
    </row>
    <row r="366" spans="1:14" x14ac:dyDescent="0.25">
      <c r="A366" s="180"/>
      <c r="H366" s="139"/>
      <c r="I366" s="179"/>
      <c r="J366" s="179"/>
      <c r="K366" s="179"/>
      <c r="L366" s="179"/>
      <c r="M366" s="179"/>
      <c r="N366" s="179"/>
    </row>
    <row r="367" spans="1:14" x14ac:dyDescent="0.25">
      <c r="H367" s="139"/>
      <c r="I367" s="179"/>
      <c r="J367" s="179"/>
      <c r="K367" s="179"/>
      <c r="L367" s="179"/>
      <c r="M367" s="179"/>
      <c r="N367" s="179"/>
    </row>
    <row r="368" spans="1:14" x14ac:dyDescent="0.25">
      <c r="H368" s="139"/>
      <c r="I368" s="179"/>
      <c r="J368" s="179"/>
      <c r="K368" s="179"/>
      <c r="L368" s="179"/>
      <c r="M368" s="179"/>
      <c r="N368" s="179"/>
    </row>
    <row r="369" spans="8:8" s="179" customFormat="1" x14ac:dyDescent="0.25">
      <c r="H369" s="139"/>
    </row>
    <row r="370" spans="8:8" s="179" customFormat="1" x14ac:dyDescent="0.25">
      <c r="H370" s="139"/>
    </row>
    <row r="371" spans="8:8" s="179" customFormat="1" x14ac:dyDescent="0.25">
      <c r="H371" s="139"/>
    </row>
    <row r="372" spans="8:8" s="179" customFormat="1" x14ac:dyDescent="0.25">
      <c r="H372" s="139"/>
    </row>
    <row r="373" spans="8:8" s="179" customFormat="1" x14ac:dyDescent="0.25">
      <c r="H373" s="139"/>
    </row>
    <row r="374" spans="8:8" s="179" customFormat="1" x14ac:dyDescent="0.25">
      <c r="H374" s="139"/>
    </row>
    <row r="375" spans="8:8" s="179" customFormat="1" x14ac:dyDescent="0.25">
      <c r="H375" s="139"/>
    </row>
    <row r="376" spans="8:8" s="179" customFormat="1" x14ac:dyDescent="0.25">
      <c r="H376" s="139"/>
    </row>
    <row r="377" spans="8:8" s="179" customFormat="1" x14ac:dyDescent="0.25">
      <c r="H377" s="139"/>
    </row>
    <row r="378" spans="8:8" s="179" customFormat="1" x14ac:dyDescent="0.25">
      <c r="H378" s="139"/>
    </row>
    <row r="379" spans="8:8" s="179" customFormat="1" x14ac:dyDescent="0.25">
      <c r="H379" s="139"/>
    </row>
    <row r="380" spans="8:8" s="179" customFormat="1" x14ac:dyDescent="0.25">
      <c r="H380" s="139"/>
    </row>
    <row r="381" spans="8:8" s="179" customFormat="1" x14ac:dyDescent="0.25">
      <c r="H381" s="139"/>
    </row>
    <row r="382" spans="8:8" s="179" customFormat="1" x14ac:dyDescent="0.25">
      <c r="H382" s="139"/>
    </row>
    <row r="383" spans="8:8" s="179" customFormat="1" x14ac:dyDescent="0.25">
      <c r="H383" s="139"/>
    </row>
    <row r="384" spans="8:8" s="179" customFormat="1" x14ac:dyDescent="0.25">
      <c r="H384" s="139"/>
    </row>
    <row r="385" spans="8:8" s="179" customFormat="1" x14ac:dyDescent="0.25">
      <c r="H385" s="139"/>
    </row>
    <row r="386" spans="8:8" s="179" customFormat="1" x14ac:dyDescent="0.25">
      <c r="H386" s="139"/>
    </row>
    <row r="387" spans="8:8" s="179" customFormat="1" x14ac:dyDescent="0.25">
      <c r="H387" s="139"/>
    </row>
    <row r="388" spans="8:8" s="179" customFormat="1" x14ac:dyDescent="0.25">
      <c r="H388" s="139"/>
    </row>
    <row r="389" spans="8:8" s="179" customFormat="1" x14ac:dyDescent="0.25">
      <c r="H389" s="139"/>
    </row>
    <row r="390" spans="8:8" s="179" customFormat="1" x14ac:dyDescent="0.25">
      <c r="H390" s="139"/>
    </row>
    <row r="391" spans="8:8" s="179" customFormat="1" x14ac:dyDescent="0.25">
      <c r="H391" s="139"/>
    </row>
    <row r="392" spans="8:8" s="179" customFormat="1" x14ac:dyDescent="0.25">
      <c r="H392" s="139"/>
    </row>
    <row r="393" spans="8:8" s="179" customFormat="1" x14ac:dyDescent="0.25">
      <c r="H393" s="139"/>
    </row>
    <row r="394" spans="8:8" s="179" customFormat="1" x14ac:dyDescent="0.25">
      <c r="H394" s="139"/>
    </row>
    <row r="395" spans="8:8" s="179" customFormat="1" x14ac:dyDescent="0.25">
      <c r="H395" s="139"/>
    </row>
    <row r="396" spans="8:8" s="179" customFormat="1" x14ac:dyDescent="0.25">
      <c r="H396" s="139"/>
    </row>
    <row r="397" spans="8:8" s="179" customFormat="1" x14ac:dyDescent="0.25">
      <c r="H397" s="139"/>
    </row>
    <row r="398" spans="8:8" s="179" customFormat="1" x14ac:dyDescent="0.25">
      <c r="H398" s="139"/>
    </row>
    <row r="399" spans="8:8" s="179" customFormat="1" x14ac:dyDescent="0.25">
      <c r="H399" s="139"/>
    </row>
    <row r="400" spans="8:8" s="179" customFormat="1" x14ac:dyDescent="0.25">
      <c r="H400" s="139"/>
    </row>
    <row r="401" spans="8:8" s="179" customFormat="1" x14ac:dyDescent="0.25">
      <c r="H401" s="139"/>
    </row>
    <row r="402" spans="8:8" s="179" customFormat="1" x14ac:dyDescent="0.25">
      <c r="H402" s="139"/>
    </row>
    <row r="403" spans="8:8" s="179" customFormat="1" x14ac:dyDescent="0.25">
      <c r="H403" s="139"/>
    </row>
    <row r="404" spans="8:8" s="179" customFormat="1" x14ac:dyDescent="0.25">
      <c r="H404" s="139"/>
    </row>
    <row r="405" spans="8:8" s="179" customFormat="1" x14ac:dyDescent="0.25">
      <c r="H405" s="139"/>
    </row>
    <row r="406" spans="8:8" s="179" customFormat="1" x14ac:dyDescent="0.25">
      <c r="H406" s="139"/>
    </row>
    <row r="407" spans="8:8" s="179" customFormat="1" x14ac:dyDescent="0.25">
      <c r="H407" s="139"/>
    </row>
    <row r="408" spans="8:8" s="179" customFormat="1" x14ac:dyDescent="0.25">
      <c r="H408" s="139"/>
    </row>
    <row r="409" spans="8:8" s="179" customFormat="1" x14ac:dyDescent="0.25">
      <c r="H409" s="139"/>
    </row>
    <row r="410" spans="8:8" s="179" customFormat="1" x14ac:dyDescent="0.25">
      <c r="H410" s="139"/>
    </row>
    <row r="411" spans="8:8" s="179" customFormat="1" x14ac:dyDescent="0.25">
      <c r="H411" s="139"/>
    </row>
    <row r="412" spans="8:8" s="179" customFormat="1" x14ac:dyDescent="0.25">
      <c r="H412" s="139"/>
    </row>
    <row r="413" spans="8:8" s="179" customFormat="1" x14ac:dyDescent="0.25">
      <c r="H413" s="139"/>
    </row>
  </sheetData>
  <protectedRanges>
    <protectedRange sqref="B315:D318 F313:G318 D313:D314" name="Range12_1"/>
    <protectedRange sqref="B221:C227 C229 C231:C238 B234:B238 B243:B284 C246:C284 B210:C215 G209:G215 F210:F215 C240:C244" name="Range10_1"/>
    <protectedRange sqref="B168:D172 F168:G172 D138 C165:D166 D164 D167" name="Range8_1"/>
    <protectedRange sqref="B101:D110 F101:G110 C113:D127 C147:D147 B132:D136 D112 C128:C130 D128:D131" name="Range6_1"/>
    <protectedRange sqref="B20:B25" name="Basic Facts 2_1"/>
    <protectedRange sqref="C14:C25" name="Basic facts_1"/>
    <protectedRange sqref="C29:C30 C27 B31:C35 C38:C41" name="Regulatory Sumary_1"/>
    <protectedRange sqref="C3 C29:C30 C45:C51 B59:D64 F53:G57 F59:G64 F66:G76 F78:G87 B40:B43 C27 B31:C35 B20:C25 B49:B51 C14:C19 C38:C43 F45:G51 D46:D51 C53:D57 C66:D66 C70:D76 B78:D87 C89:D89 C93:D99 C112 C138 C164 C174:C178 C193:C208 C217:C219 C312:C314" name="HTT General_1"/>
    <protectedRange sqref="C139:D146 B158:D162 C148:D154 C155:C156 D155:D157" name="Range7_1"/>
    <protectedRange sqref="B180:D191 F180:G191" name="Range9_1"/>
    <protectedRange sqref="B321:G365" name="Range11_1"/>
    <protectedRange sqref="C45:C51 B49:B51 F45:G51 D46:E51 C53:C57 C66 C70:C76 C78:C82 C89:D89 C93:D99 C112 C138 C164 C174:C178 C193:C208 C217:C219 C312:C314" name="Range13_1"/>
  </protectedRanges>
  <dataValidations count="3">
    <dataValidation type="list" allowBlank="1" showInputMessage="1" showErrorMessage="1" sqref="C299" xr:uid="{40B4A254-96C0-4765-B99E-CE518620D6A4}">
      <formula1>M299:M302</formula1>
    </dataValidation>
    <dataValidation type="list" allowBlank="1" showInputMessage="1" showErrorMessage="1" sqref="C28" xr:uid="{DEE73EC8-9775-46E0-9153-C232BBD35C48}">
      <formula1>$W$28:$W$30</formula1>
    </dataValidation>
    <dataValidation type="list" allowBlank="1" showInputMessage="1" showErrorMessage="1" sqref="W30" xr:uid="{58E11D30-B5C7-4868-81ED-A5CEBD76DDF0}">
      <formula1>$M$28:$M$30</formula1>
    </dataValidation>
  </dataValidations>
  <hyperlinks>
    <hyperlink ref="B6" location="'A. HTT General'!B13" display="1. Basic Facts" xr:uid="{4DD521C8-C0B4-4A7A-A045-94681DD07BE7}"/>
    <hyperlink ref="B7" location="'A. HTT General'!B26" display="2. Regulatory Summary" xr:uid="{245F5FC7-809D-4001-8D64-0A5FAEB55467}"/>
    <hyperlink ref="B8" location="'A. HTT General'!B36" display="3. General Cover Pool / Covered Bond Information" xr:uid="{6BE68AA5-9C98-454C-BADB-4BE2078CF12D}"/>
    <hyperlink ref="B9" location="'A. HTT General'!B285" display="4. References to Capital Requirements Regulation (CRR) 129(7)" xr:uid="{CA6C51D6-E14D-4FC8-894C-C3715666BB4C}"/>
    <hyperlink ref="B11" location="'A. HTT General'!B319" display="6. Other relevant information" xr:uid="{F8450855-8637-48ED-8013-2E21DE69AA39}"/>
    <hyperlink ref="C289" location="'A. HTT General'!A39" display="'A. HTT General'!A39" xr:uid="{69CBE346-1DBC-4B64-B505-39FB02D56B3F}"/>
    <hyperlink ref="C291" location="'B1. HTT Mortgage Assets'!B43" display="'B1. HTT Mortgage Assets'!B43" xr:uid="{C030BCA8-FE9C-4E73-9968-5F506F93EAC5}"/>
    <hyperlink ref="D291" location="'B2. HTT Public Sector Assets'!B48" display="'B2. HTT Public Sector Assets'!B48" xr:uid="{AA0EE964-96CE-4364-8435-765AE4FB6D55}"/>
    <hyperlink ref="C292" location="'A. HTT General'!A52" display="'A. HTT General'!A52" xr:uid="{C41426C0-F178-40E3-811C-77D944A3E452}"/>
    <hyperlink ref="C297" location="'A. HTT General'!B163" display="'A. HTT General'!B163" xr:uid="{C67C6D4B-EFCB-4804-BA91-49A5330CB054}"/>
    <hyperlink ref="C298" location="'A. HTT General'!B137" display="'A. HTT General'!B137" xr:uid="{E200365F-4694-4474-80F6-A09DB9C633CE}"/>
    <hyperlink ref="C302" location="'C. HTT Harmonised Glossary'!B18" display="'C. HTT Harmonised Glossary'!B18" xr:uid="{44E5D7DC-589A-4C22-980F-34AA948CAF0F}"/>
    <hyperlink ref="C303" location="'A. HTT General'!B65" display="'A. HTT General'!B65" xr:uid="{B9AA5F75-7BE3-4E1D-B9E6-CCFB9F2334C7}"/>
    <hyperlink ref="C304" location="'A. HTT General'!B88" display="'A. HTT General'!B88" xr:uid="{B253506F-04E0-4C11-91BE-0776EEB189C0}"/>
    <hyperlink ref="C307" location="'B1. HTT Mortgage Assets'!B179" display="'B1. HTT Mortgage Assets'!B179" xr:uid="{9BD5FF69-F084-450B-B93C-2110E03ED9C9}"/>
    <hyperlink ref="D307" location="'B2. HTT Public Sector Assets'!B166" display="'B2. HTT Public Sector Assets'!B166" xr:uid="{58FF639C-C4CD-4F25-8F43-4BB9CA6674C1}"/>
    <hyperlink ref="B27" r:id="rId1" display="Basel Compliance (Y/N)" xr:uid="{B230B2FB-4704-433F-9EA8-22B62D91AE74}"/>
    <hyperlink ref="B29" r:id="rId2" xr:uid="{2032255B-D790-420F-A915-BA81EA475A5F}"/>
    <hyperlink ref="B30" r:id="rId3" xr:uid="{98CB2CEF-0550-4B26-998D-83610CDFB2A4}"/>
    <hyperlink ref="B10" location="'A. HTT General'!B311" display="5. References to Capital Requirements Regulation (CRR) 129(1)" xr:uid="{D5B555CA-828D-456A-BAF5-2784BC7C803E}"/>
    <hyperlink ref="D293" location="'B1. HTT Mortgage Assets'!B424" display="'B1. HTT Mortgage Assets'!B424" xr:uid="{02254B4A-465C-4111-86B0-185CC20A4DE4}"/>
    <hyperlink ref="C293" location="'B1. HTT Mortgage Assets'!B186" display="'B1. HTT Mortgage Assets'!B186" xr:uid="{E1A3F13C-3AC7-4DFF-861A-DE6169DB5AF7}"/>
    <hyperlink ref="C288" location="'A. HTT General'!A38" display="'A. HTT General'!A38" xr:uid="{1F2B481D-F506-45C9-B2CF-2B3F44388DC9}"/>
    <hyperlink ref="C296" location="'A. HTT General'!B111" display="'A. HTT General'!B111" xr:uid="{93344432-BAEB-42E6-A669-17AC8191A0F3}"/>
    <hyperlink ref="D295" location="'B2. HTT Public Sector Assets'!B129" display="'B2. HTT Public Sector Assets'!B129" xr:uid="{22EDCAA1-BFA7-475C-A9B3-F17FB4BAD05F}"/>
    <hyperlink ref="C295" location="'B1. HTT Mortgage Assets'!B149" display="'B1. HTT Mortgage Assets'!B149" xr:uid="{7D17B41E-746D-4A6E-8456-7B717C5CB8F9}"/>
    <hyperlink ref="C294" location="'C. HTT Harmonised Glossary'!B20" display="link to Glossary HG.1.15" xr:uid="{5443276B-3DA5-48A9-949F-5D7D02521F1F}"/>
    <hyperlink ref="C306" location="'A. HTT General'!B44" display="'A. HTT General'!B44" xr:uid="{8476EAD0-36B8-473A-A690-A2E51ACD0B11}"/>
    <hyperlink ref="C300" location="'B1. HTT Mortgage Assets'!B215" display="215 LTV residential mortgage" xr:uid="{2E7AF5FC-96DB-489C-8A3A-E63D1DC853BE}"/>
    <hyperlink ref="D300" location="'B1. HTT Mortgage Assets'!B453" display="441 LTV Commercial Mortgage" xr:uid="{986C605B-4E24-4F1C-8C4B-72342569F334}"/>
    <hyperlink ref="C301" location="'A. HTT General'!B230" display="230 Derivatives and Swaps" xr:uid="{8B14B3C7-53A5-438A-B25F-2D88C2EF7CF6}"/>
    <hyperlink ref="B28" r:id="rId4" display="CBD Compliance (Y/N)" xr:uid="{8C6356B8-024C-4D8A-BDA8-6196C67A292C}"/>
    <hyperlink ref="F293" location="'B2. HTT Public Sector Assets'!A18" display="'B2. HTT Public Sector Assets'!A18" xr:uid="{6AD112C9-9BEC-4EB2-82C7-A18807CAE8AB}"/>
    <hyperlink ref="G293" location="'B3. HTT Shipping Assets'!B116" display="'B3. HTT Shipping Assets'!B116" xr:uid="{F5D91F02-AE73-4748-AE3A-5C5BD542859D}"/>
    <hyperlink ref="F295" location="'B3. HTT Shipping Assets'!B80" display="'B3. HTT Shipping Assets'!B80" xr:uid="{4749308C-7324-47A3-B6AD-17DCE81D78C2}"/>
    <hyperlink ref="C305" location="'C. HTT Harmonised Glossary'!B12" display="link to Glossary HG 1.7" xr:uid="{DE50E760-D8C9-4278-9802-D8BEC931AF68}"/>
    <hyperlink ref="F307" location="'B3. HTT Shipping Assets'!B110" display="'B3. HTT Shipping Assets'!B110" xr:uid="{071E6959-F6C3-4F56-8A7A-56705125C2C8}"/>
    <hyperlink ref="B44" location="'C. HTT Harmonised Glossary'!B6" display="2. Over-collateralisation (OC) " xr:uid="{66B45B4F-88D6-4D68-9ED2-DCA4DCE2E089}"/>
    <hyperlink ref="F300" location="'B2. HTT Public Sector Assets'!B147" display="147 for Public Sector Asset - type of debtor" xr:uid="{45491AE7-9020-4BF6-BED8-BCEAC00FFC88}"/>
    <hyperlink ref="D244" location="'F2. Sustainable PS data'!A1" display="F2. Tab" xr:uid="{82B64227-E35E-40AD-B12C-8969EBA7189E}"/>
  </hyperlinks>
  <pageMargins left="0.7" right="0.7" top="0.75" bottom="0.75" header="0.3" footer="0.3"/>
  <pageSetup scale="37" orientation="portrait" r:id="rId5"/>
  <headerFooter>
    <oddFooter>&amp;R_x000D_&amp;1#&amp;"Aptos"&amp;10&amp;K0078D7 Classification : Internal</oddFooter>
  </headerFooter>
  <rowBreaks count="3" manualBreakCount="3">
    <brk id="110" max="6" man="1"/>
    <brk id="227" max="6" man="1"/>
    <brk id="318" max="6" man="1"/>
  </rowBreaks>
  <colBreaks count="1" manualBreakCount="1">
    <brk id="7" max="36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64A574-1196-4560-9735-62494677970D}">
  <sheetPr>
    <tabColor theme="5" tint="-0.249977111117893"/>
  </sheetPr>
  <dimension ref="A1:N284"/>
  <sheetViews>
    <sheetView zoomScaleNormal="100" workbookViewId="0"/>
  </sheetViews>
  <sheetFormatPr defaultColWidth="8.88671875" defaultRowHeight="14.4" outlineLevelRow="1" x14ac:dyDescent="0.25"/>
  <cols>
    <col min="1" max="1" width="13.88671875" style="131" customWidth="1"/>
    <col min="2" max="2" width="62.88671875" style="131" customWidth="1"/>
    <col min="3" max="3" width="41" style="131" customWidth="1"/>
    <col min="4" max="4" width="40.88671875" style="131" customWidth="1"/>
    <col min="5" max="5" width="6.6640625" style="131" customWidth="1"/>
    <col min="6" max="6" width="41.5546875" style="131" customWidth="1"/>
    <col min="7" max="7" width="41.5546875" style="139" customWidth="1"/>
    <col min="8" max="16384" width="8.88671875" style="179"/>
  </cols>
  <sheetData>
    <row r="1" spans="1:7" ht="31.2" x14ac:dyDescent="0.25">
      <c r="A1" s="157" t="s">
        <v>815</v>
      </c>
      <c r="B1" s="157"/>
      <c r="C1" s="139"/>
      <c r="D1" s="139"/>
      <c r="E1" s="139"/>
      <c r="F1" s="156" t="s">
        <v>1515</v>
      </c>
    </row>
    <row r="2" spans="1:7" ht="15" thickBot="1" x14ac:dyDescent="0.3">
      <c r="A2" s="139"/>
      <c r="B2" s="139"/>
      <c r="C2" s="139"/>
      <c r="D2" s="139"/>
      <c r="E2" s="139"/>
      <c r="F2" s="139"/>
    </row>
    <row r="3" spans="1:7" ht="18.600000000000001" thickBot="1" x14ac:dyDescent="0.3">
      <c r="A3" s="279"/>
      <c r="B3" s="281" t="s">
        <v>2</v>
      </c>
      <c r="C3" s="280" t="s">
        <v>1633</v>
      </c>
      <c r="D3" s="279"/>
      <c r="E3" s="279"/>
      <c r="F3" s="139"/>
      <c r="G3" s="279"/>
    </row>
    <row r="4" spans="1:7" ht="15" thickBot="1" x14ac:dyDescent="0.3"/>
    <row r="5" spans="1:7" ht="18" x14ac:dyDescent="0.25">
      <c r="A5" s="186"/>
      <c r="B5" s="278" t="s">
        <v>467</v>
      </c>
      <c r="C5" s="186"/>
      <c r="E5" s="133"/>
      <c r="F5" s="133"/>
    </row>
    <row r="6" spans="1:7" x14ac:dyDescent="0.25">
      <c r="B6" s="322" t="s">
        <v>468</v>
      </c>
    </row>
    <row r="7" spans="1:7" x14ac:dyDescent="0.25">
      <c r="B7" s="321" t="s">
        <v>469</v>
      </c>
    </row>
    <row r="8" spans="1:7" ht="15" thickBot="1" x14ac:dyDescent="0.3">
      <c r="B8" s="320" t="s">
        <v>470</v>
      </c>
    </row>
    <row r="9" spans="1:7" x14ac:dyDescent="0.25">
      <c r="B9" s="319"/>
    </row>
    <row r="10" spans="1:7" ht="36" x14ac:dyDescent="0.25">
      <c r="A10" s="146" t="s">
        <v>7</v>
      </c>
      <c r="B10" s="146" t="s">
        <v>468</v>
      </c>
      <c r="C10" s="188"/>
      <c r="D10" s="188"/>
      <c r="E10" s="188"/>
      <c r="F10" s="188"/>
      <c r="G10" s="187"/>
    </row>
    <row r="11" spans="1:7" ht="15" customHeight="1" x14ac:dyDescent="0.25">
      <c r="A11" s="184"/>
      <c r="B11" s="185" t="s">
        <v>471</v>
      </c>
      <c r="C11" s="184" t="s">
        <v>58</v>
      </c>
      <c r="D11" s="184"/>
      <c r="E11" s="184"/>
      <c r="F11" s="182" t="s">
        <v>472</v>
      </c>
      <c r="G11" s="182"/>
    </row>
    <row r="12" spans="1:7" x14ac:dyDescent="0.25">
      <c r="A12" s="180" t="s">
        <v>473</v>
      </c>
      <c r="B12" s="180" t="s">
        <v>474</v>
      </c>
      <c r="C12" s="203">
        <v>2312.0177841100099</v>
      </c>
      <c r="D12" s="143"/>
      <c r="F12" s="205">
        <f>IF($C$15=0,"",IF(C12="[for completion]","",C12/$C$15))</f>
        <v>1</v>
      </c>
    </row>
    <row r="13" spans="1:7" x14ac:dyDescent="0.25">
      <c r="A13" s="180" t="s">
        <v>475</v>
      </c>
      <c r="B13" s="180" t="s">
        <v>476</v>
      </c>
      <c r="C13" s="203"/>
      <c r="D13" s="143"/>
      <c r="F13" s="205"/>
    </row>
    <row r="14" spans="1:7" x14ac:dyDescent="0.25">
      <c r="A14" s="180" t="s">
        <v>477</v>
      </c>
      <c r="B14" s="180" t="s">
        <v>69</v>
      </c>
      <c r="C14" s="203"/>
      <c r="D14" s="143"/>
      <c r="F14" s="205"/>
    </row>
    <row r="15" spans="1:7" x14ac:dyDescent="0.25">
      <c r="A15" s="180" t="s">
        <v>478</v>
      </c>
      <c r="B15" s="318" t="s">
        <v>71</v>
      </c>
      <c r="C15" s="208">
        <f>SUM(C12:C14)</f>
        <v>2312.0177841100099</v>
      </c>
      <c r="D15" s="215"/>
      <c r="E15" s="215"/>
      <c r="F15" s="293">
        <f>SUM(F12:F14)</f>
        <v>1</v>
      </c>
    </row>
    <row r="16" spans="1:7" outlineLevel="1" x14ac:dyDescent="0.25">
      <c r="A16" s="180" t="s">
        <v>479</v>
      </c>
      <c r="B16" s="286" t="s">
        <v>480</v>
      </c>
      <c r="C16" s="203"/>
      <c r="D16" s="143"/>
      <c r="E16" s="143"/>
      <c r="F16" s="316">
        <f>IF($C$15=0,"",IF(C16="[for completion]","",C16/$C$15))</f>
        <v>0</v>
      </c>
    </row>
    <row r="17" spans="1:7" outlineLevel="1" x14ac:dyDescent="0.25">
      <c r="A17" s="180" t="s">
        <v>481</v>
      </c>
      <c r="B17" s="286" t="s">
        <v>482</v>
      </c>
      <c r="C17" s="203"/>
      <c r="D17" s="143"/>
      <c r="E17" s="143"/>
      <c r="F17" s="316">
        <f>IF($C$15=0,"",IF(C17="[for completion]","",C17/$C$15))</f>
        <v>0</v>
      </c>
    </row>
    <row r="18" spans="1:7" outlineLevel="1" x14ac:dyDescent="0.25">
      <c r="A18" s="180" t="s">
        <v>483</v>
      </c>
      <c r="B18" s="181" t="s">
        <v>176</v>
      </c>
      <c r="C18" s="203"/>
      <c r="D18" s="143"/>
      <c r="E18" s="143"/>
      <c r="F18" s="316">
        <f>IF($C$15=0,"",IF(C18="[for completion]","",C18/$C$15))</f>
        <v>0</v>
      </c>
    </row>
    <row r="19" spans="1:7" outlineLevel="1" x14ac:dyDescent="0.25">
      <c r="A19" s="180" t="s">
        <v>484</v>
      </c>
      <c r="B19" s="181" t="s">
        <v>176</v>
      </c>
      <c r="C19" s="203"/>
      <c r="D19" s="143"/>
      <c r="E19" s="143"/>
      <c r="F19" s="316">
        <f>IF($C$15=0,"",IF(C19="[for completion]","",C19/$C$15))</f>
        <v>0</v>
      </c>
    </row>
    <row r="20" spans="1:7" outlineLevel="1" x14ac:dyDescent="0.25">
      <c r="A20" s="180" t="s">
        <v>485</v>
      </c>
      <c r="B20" s="181" t="s">
        <v>176</v>
      </c>
      <c r="C20" s="203"/>
      <c r="D20" s="143"/>
      <c r="E20" s="143"/>
      <c r="F20" s="316">
        <f>IF($C$15=0,"",IF(C20="[for completion]","",C20/$C$15))</f>
        <v>0</v>
      </c>
    </row>
    <row r="21" spans="1:7" outlineLevel="1" x14ac:dyDescent="0.25">
      <c r="A21" s="180" t="s">
        <v>486</v>
      </c>
      <c r="B21" s="181" t="s">
        <v>176</v>
      </c>
      <c r="C21" s="203"/>
      <c r="D21" s="143"/>
      <c r="E21" s="143"/>
      <c r="F21" s="316">
        <f>IF($C$15=0,"",IF(C21="[for completion]","",C21/$C$15))</f>
        <v>0</v>
      </c>
    </row>
    <row r="22" spans="1:7" outlineLevel="1" x14ac:dyDescent="0.25">
      <c r="A22" s="180" t="s">
        <v>487</v>
      </c>
      <c r="B22" s="181" t="s">
        <v>176</v>
      </c>
      <c r="C22" s="203"/>
      <c r="D22" s="143"/>
      <c r="E22" s="143"/>
      <c r="F22" s="316">
        <f>IF($C$15=0,"",IF(C22="[for completion]","",C22/$C$15))</f>
        <v>0</v>
      </c>
    </row>
    <row r="23" spans="1:7" outlineLevel="1" x14ac:dyDescent="0.25">
      <c r="A23" s="180" t="s">
        <v>488</v>
      </c>
      <c r="B23" s="181" t="s">
        <v>176</v>
      </c>
      <c r="C23" s="203"/>
      <c r="D23" s="143"/>
      <c r="E23" s="143"/>
      <c r="F23" s="316">
        <f>IF($C$15=0,"",IF(C23="[for completion]","",C23/$C$15))</f>
        <v>0</v>
      </c>
    </row>
    <row r="24" spans="1:7" outlineLevel="1" x14ac:dyDescent="0.25">
      <c r="A24" s="180" t="s">
        <v>489</v>
      </c>
      <c r="B24" s="181" t="s">
        <v>176</v>
      </c>
      <c r="C24" s="203"/>
      <c r="D24" s="143"/>
      <c r="E24" s="143"/>
      <c r="F24" s="316">
        <f>IF($C$15=0,"",IF(C24="[for completion]","",C24/$C$15))</f>
        <v>0</v>
      </c>
    </row>
    <row r="25" spans="1:7" outlineLevel="1" x14ac:dyDescent="0.25">
      <c r="A25" s="180" t="s">
        <v>490</v>
      </c>
      <c r="B25" s="181" t="s">
        <v>176</v>
      </c>
      <c r="C25" s="203"/>
      <c r="D25" s="143"/>
      <c r="E25" s="143"/>
      <c r="F25" s="316">
        <f>IF($C$15=0,"",IF(C25="[for completion]","",C25/$C$15))</f>
        <v>0</v>
      </c>
    </row>
    <row r="26" spans="1:7" outlineLevel="1" x14ac:dyDescent="0.25">
      <c r="A26" s="180" t="s">
        <v>1632</v>
      </c>
      <c r="B26" s="181" t="s">
        <v>176</v>
      </c>
      <c r="C26" s="260"/>
      <c r="D26" s="317"/>
      <c r="E26" s="317"/>
      <c r="F26" s="316">
        <f>IF($C$15=0,"",IF(C26="[for completion]","",C26/$C$15))</f>
        <v>0</v>
      </c>
    </row>
    <row r="27" spans="1:7" ht="15" customHeight="1" x14ac:dyDescent="0.25">
      <c r="A27" s="184"/>
      <c r="B27" s="185" t="s">
        <v>491</v>
      </c>
      <c r="C27" s="184" t="s">
        <v>492</v>
      </c>
      <c r="D27" s="184" t="s">
        <v>493</v>
      </c>
      <c r="E27" s="183"/>
      <c r="F27" s="184" t="s">
        <v>494</v>
      </c>
      <c r="G27" s="182"/>
    </row>
    <row r="28" spans="1:7" x14ac:dyDescent="0.25">
      <c r="A28" s="180" t="s">
        <v>495</v>
      </c>
      <c r="B28" s="180" t="s">
        <v>496</v>
      </c>
      <c r="C28" s="315">
        <v>32021</v>
      </c>
      <c r="D28" s="296"/>
      <c r="E28" s="143"/>
      <c r="F28" s="314">
        <f>IF(AND(C28="[For completion]",D28="[For completion]"),"[For completion]",SUM(C28:D28))</f>
        <v>32021</v>
      </c>
    </row>
    <row r="29" spans="1:7" outlineLevel="1" x14ac:dyDescent="0.25">
      <c r="A29" s="180" t="s">
        <v>497</v>
      </c>
      <c r="B29" s="194" t="s">
        <v>1631</v>
      </c>
      <c r="C29" s="315">
        <v>16889</v>
      </c>
      <c r="D29" s="296"/>
      <c r="E29" s="143"/>
      <c r="F29" s="314">
        <f>IF(AND(C29="[For completion]",D29="[For completion]"),"[For completion]",SUM(C29:D29))</f>
        <v>16889</v>
      </c>
    </row>
    <row r="30" spans="1:7" outlineLevel="1" x14ac:dyDescent="0.25">
      <c r="A30" s="180" t="s">
        <v>499</v>
      </c>
      <c r="B30" s="194" t="s">
        <v>500</v>
      </c>
      <c r="C30" s="296"/>
      <c r="D30" s="296"/>
      <c r="E30" s="143"/>
      <c r="F30" s="296"/>
    </row>
    <row r="31" spans="1:7" outlineLevel="1" x14ac:dyDescent="0.25">
      <c r="A31" s="180" t="s">
        <v>501</v>
      </c>
      <c r="B31" s="194"/>
      <c r="C31" s="143"/>
      <c r="D31" s="143"/>
      <c r="E31" s="143"/>
      <c r="F31" s="143"/>
    </row>
    <row r="32" spans="1:7" outlineLevel="1" x14ac:dyDescent="0.25">
      <c r="A32" s="180" t="s">
        <v>502</v>
      </c>
      <c r="B32" s="194"/>
      <c r="C32" s="143"/>
      <c r="D32" s="143"/>
      <c r="E32" s="143"/>
      <c r="F32" s="143"/>
    </row>
    <row r="33" spans="1:7" outlineLevel="1" x14ac:dyDescent="0.25">
      <c r="A33" s="180" t="s">
        <v>503</v>
      </c>
      <c r="B33" s="194"/>
      <c r="C33" s="143"/>
      <c r="D33" s="143"/>
      <c r="E33" s="143"/>
      <c r="F33" s="143"/>
    </row>
    <row r="34" spans="1:7" outlineLevel="1" x14ac:dyDescent="0.25">
      <c r="A34" s="180" t="s">
        <v>504</v>
      </c>
      <c r="B34" s="194"/>
      <c r="C34" s="143"/>
      <c r="D34" s="143"/>
      <c r="E34" s="143"/>
      <c r="F34" s="143"/>
    </row>
    <row r="35" spans="1:7" ht="15" customHeight="1" x14ac:dyDescent="0.25">
      <c r="A35" s="184"/>
      <c r="B35" s="185" t="s">
        <v>505</v>
      </c>
      <c r="C35" s="184" t="s">
        <v>506</v>
      </c>
      <c r="D35" s="184" t="s">
        <v>507</v>
      </c>
      <c r="E35" s="183"/>
      <c r="F35" s="182" t="s">
        <v>472</v>
      </c>
      <c r="G35" s="182"/>
    </row>
    <row r="36" spans="1:7" x14ac:dyDescent="0.25">
      <c r="A36" s="180" t="s">
        <v>508</v>
      </c>
      <c r="B36" s="180" t="s">
        <v>509</v>
      </c>
      <c r="C36" s="313">
        <v>8.9963459679903903E-3</v>
      </c>
      <c r="D36" s="268"/>
      <c r="E36" s="312"/>
      <c r="F36" s="311">
        <f>C36</f>
        <v>8.9963459679903903E-3</v>
      </c>
    </row>
    <row r="37" spans="1:7" outlineLevel="1" x14ac:dyDescent="0.25">
      <c r="A37" s="180" t="s">
        <v>510</v>
      </c>
      <c r="B37" s="143"/>
      <c r="C37" s="266"/>
      <c r="D37" s="266"/>
      <c r="E37" s="295"/>
      <c r="F37" s="266"/>
    </row>
    <row r="38" spans="1:7" outlineLevel="1" x14ac:dyDescent="0.25">
      <c r="A38" s="180" t="s">
        <v>511</v>
      </c>
      <c r="B38" s="143"/>
      <c r="C38" s="266"/>
      <c r="D38" s="266"/>
      <c r="E38" s="295"/>
      <c r="F38" s="266"/>
    </row>
    <row r="39" spans="1:7" outlineLevel="1" x14ac:dyDescent="0.25">
      <c r="A39" s="180" t="s">
        <v>512</v>
      </c>
      <c r="B39" s="143"/>
      <c r="C39" s="266"/>
      <c r="D39" s="266"/>
      <c r="E39" s="295"/>
      <c r="F39" s="266"/>
    </row>
    <row r="40" spans="1:7" outlineLevel="1" x14ac:dyDescent="0.25">
      <c r="A40" s="180" t="s">
        <v>513</v>
      </c>
      <c r="B40" s="143"/>
      <c r="C40" s="266"/>
      <c r="D40" s="266"/>
      <c r="E40" s="295"/>
      <c r="F40" s="266"/>
    </row>
    <row r="41" spans="1:7" outlineLevel="1" x14ac:dyDescent="0.25">
      <c r="A41" s="180" t="s">
        <v>514</v>
      </c>
      <c r="B41" s="143"/>
      <c r="C41" s="266"/>
      <c r="D41" s="266"/>
      <c r="E41" s="295"/>
      <c r="F41" s="266"/>
    </row>
    <row r="42" spans="1:7" outlineLevel="1" x14ac:dyDescent="0.25">
      <c r="A42" s="180" t="s">
        <v>515</v>
      </c>
      <c r="B42" s="143"/>
      <c r="C42" s="266"/>
      <c r="D42" s="266"/>
      <c r="E42" s="295"/>
      <c r="F42" s="266"/>
    </row>
    <row r="43" spans="1:7" ht="15" customHeight="1" x14ac:dyDescent="0.25">
      <c r="A43" s="184"/>
      <c r="B43" s="185" t="s">
        <v>516</v>
      </c>
      <c r="C43" s="184" t="s">
        <v>506</v>
      </c>
      <c r="D43" s="184" t="s">
        <v>507</v>
      </c>
      <c r="E43" s="183"/>
      <c r="F43" s="182" t="s">
        <v>472</v>
      </c>
      <c r="G43" s="182"/>
    </row>
    <row r="44" spans="1:7" x14ac:dyDescent="0.25">
      <c r="A44" s="310" t="s">
        <v>517</v>
      </c>
      <c r="B44" s="309" t="s">
        <v>518</v>
      </c>
      <c r="C44" s="308">
        <f>SUM(C45:C71)</f>
        <v>1</v>
      </c>
      <c r="D44" s="308">
        <f>SUM(D45:D71)</f>
        <v>0</v>
      </c>
      <c r="E44" s="308"/>
      <c r="F44" s="308">
        <f>C44</f>
        <v>1</v>
      </c>
      <c r="G44" s="131"/>
    </row>
    <row r="45" spans="1:7" x14ac:dyDescent="0.25">
      <c r="A45" s="180" t="s">
        <v>519</v>
      </c>
      <c r="B45" s="180" t="s">
        <v>520</v>
      </c>
      <c r="C45" s="332"/>
      <c r="D45" s="332"/>
      <c r="E45" s="332"/>
      <c r="F45" s="332"/>
      <c r="G45" s="131"/>
    </row>
    <row r="46" spans="1:7" x14ac:dyDescent="0.25">
      <c r="A46" s="180" t="s">
        <v>521</v>
      </c>
      <c r="B46" s="180" t="s">
        <v>10</v>
      </c>
      <c r="C46" s="290">
        <v>1</v>
      </c>
      <c r="D46" s="332"/>
      <c r="E46" s="332"/>
      <c r="F46" s="332">
        <f>C46</f>
        <v>1</v>
      </c>
      <c r="G46" s="131"/>
    </row>
    <row r="47" spans="1:7" x14ac:dyDescent="0.25">
      <c r="A47" s="180" t="s">
        <v>522</v>
      </c>
      <c r="B47" s="180" t="s">
        <v>523</v>
      </c>
      <c r="C47" s="332"/>
      <c r="D47" s="332"/>
      <c r="E47" s="332"/>
      <c r="F47" s="332"/>
      <c r="G47" s="131"/>
    </row>
    <row r="48" spans="1:7" x14ac:dyDescent="0.25">
      <c r="A48" s="180" t="s">
        <v>524</v>
      </c>
      <c r="B48" s="180" t="s">
        <v>525</v>
      </c>
      <c r="C48" s="332"/>
      <c r="D48" s="332"/>
      <c r="E48" s="332"/>
      <c r="F48" s="332"/>
      <c r="G48" s="131"/>
    </row>
    <row r="49" spans="1:7" x14ac:dyDescent="0.25">
      <c r="A49" s="180" t="s">
        <v>526</v>
      </c>
      <c r="B49" s="180" t="s">
        <v>527</v>
      </c>
      <c r="C49" s="332"/>
      <c r="D49" s="332"/>
      <c r="E49" s="332"/>
      <c r="F49" s="332"/>
      <c r="G49" s="131"/>
    </row>
    <row r="50" spans="1:7" x14ac:dyDescent="0.25">
      <c r="A50" s="180" t="s">
        <v>528</v>
      </c>
      <c r="B50" s="180" t="s">
        <v>1630</v>
      </c>
      <c r="C50" s="332"/>
      <c r="D50" s="332"/>
      <c r="E50" s="332"/>
      <c r="F50" s="332"/>
      <c r="G50" s="131"/>
    </row>
    <row r="51" spans="1:7" x14ac:dyDescent="0.25">
      <c r="A51" s="180" t="s">
        <v>529</v>
      </c>
      <c r="B51" s="180" t="s">
        <v>530</v>
      </c>
      <c r="C51" s="266"/>
      <c r="D51" s="266"/>
      <c r="E51" s="266"/>
      <c r="F51" s="266"/>
      <c r="G51" s="131"/>
    </row>
    <row r="52" spans="1:7" x14ac:dyDescent="0.25">
      <c r="A52" s="180" t="s">
        <v>531</v>
      </c>
      <c r="B52" s="180" t="s">
        <v>532</v>
      </c>
      <c r="C52" s="266"/>
      <c r="D52" s="266"/>
      <c r="E52" s="266"/>
      <c r="F52" s="266"/>
      <c r="G52" s="131"/>
    </row>
    <row r="53" spans="1:7" x14ac:dyDescent="0.25">
      <c r="A53" s="180" t="s">
        <v>533</v>
      </c>
      <c r="B53" s="180" t="s">
        <v>534</v>
      </c>
      <c r="C53" s="266"/>
      <c r="D53" s="266"/>
      <c r="E53" s="266"/>
      <c r="F53" s="266"/>
      <c r="G53" s="131"/>
    </row>
    <row r="54" spans="1:7" x14ac:dyDescent="0.25">
      <c r="A54" s="180" t="s">
        <v>535</v>
      </c>
      <c r="B54" s="180" t="s">
        <v>536</v>
      </c>
      <c r="C54" s="266"/>
      <c r="D54" s="266"/>
      <c r="E54" s="266"/>
      <c r="F54" s="266"/>
      <c r="G54" s="131"/>
    </row>
    <row r="55" spans="1:7" x14ac:dyDescent="0.25">
      <c r="A55" s="180" t="s">
        <v>537</v>
      </c>
      <c r="B55" s="180" t="s">
        <v>538</v>
      </c>
      <c r="C55" s="266"/>
      <c r="D55" s="266"/>
      <c r="E55" s="266"/>
      <c r="F55" s="266"/>
      <c r="G55" s="131"/>
    </row>
    <row r="56" spans="1:7" x14ac:dyDescent="0.25">
      <c r="A56" s="180" t="s">
        <v>539</v>
      </c>
      <c r="B56" s="180" t="s">
        <v>540</v>
      </c>
      <c r="C56" s="266"/>
      <c r="D56" s="266"/>
      <c r="E56" s="266"/>
      <c r="F56" s="266"/>
      <c r="G56" s="131"/>
    </row>
    <row r="57" spans="1:7" x14ac:dyDescent="0.25">
      <c r="A57" s="180" t="s">
        <v>541</v>
      </c>
      <c r="B57" s="180" t="s">
        <v>542</v>
      </c>
      <c r="C57" s="266"/>
      <c r="D57" s="266"/>
      <c r="E57" s="266"/>
      <c r="F57" s="266"/>
      <c r="G57" s="131"/>
    </row>
    <row r="58" spans="1:7" x14ac:dyDescent="0.25">
      <c r="A58" s="180" t="s">
        <v>543</v>
      </c>
      <c r="B58" s="180" t="s">
        <v>544</v>
      </c>
      <c r="C58" s="266"/>
      <c r="D58" s="266"/>
      <c r="E58" s="266"/>
      <c r="F58" s="266"/>
      <c r="G58" s="131"/>
    </row>
    <row r="59" spans="1:7" x14ac:dyDescent="0.25">
      <c r="A59" s="180" t="s">
        <v>545</v>
      </c>
      <c r="B59" s="180" t="s">
        <v>546</v>
      </c>
      <c r="C59" s="266"/>
      <c r="D59" s="266"/>
      <c r="E59" s="266"/>
      <c r="F59" s="266"/>
      <c r="G59" s="131"/>
    </row>
    <row r="60" spans="1:7" x14ac:dyDescent="0.25">
      <c r="A60" s="180" t="s">
        <v>547</v>
      </c>
      <c r="B60" s="180" t="s">
        <v>548</v>
      </c>
      <c r="C60" s="266"/>
      <c r="D60" s="266"/>
      <c r="E60" s="266"/>
      <c r="F60" s="266"/>
      <c r="G60" s="131"/>
    </row>
    <row r="61" spans="1:7" x14ac:dyDescent="0.25">
      <c r="A61" s="180" t="s">
        <v>549</v>
      </c>
      <c r="B61" s="180" t="s">
        <v>550</v>
      </c>
      <c r="C61" s="266"/>
      <c r="D61" s="266"/>
      <c r="E61" s="266"/>
      <c r="F61" s="266"/>
      <c r="G61" s="131"/>
    </row>
    <row r="62" spans="1:7" x14ac:dyDescent="0.25">
      <c r="A62" s="180" t="s">
        <v>551</v>
      </c>
      <c r="B62" s="180" t="s">
        <v>552</v>
      </c>
      <c r="C62" s="266"/>
      <c r="D62" s="266"/>
      <c r="E62" s="266"/>
      <c r="F62" s="266"/>
      <c r="G62" s="131"/>
    </row>
    <row r="63" spans="1:7" x14ac:dyDescent="0.25">
      <c r="A63" s="180" t="s">
        <v>553</v>
      </c>
      <c r="B63" s="180" t="s">
        <v>554</v>
      </c>
      <c r="C63" s="266"/>
      <c r="D63" s="266"/>
      <c r="E63" s="266"/>
      <c r="F63" s="266"/>
      <c r="G63" s="131"/>
    </row>
    <row r="64" spans="1:7" x14ac:dyDescent="0.25">
      <c r="A64" s="180" t="s">
        <v>555</v>
      </c>
      <c r="B64" s="180" t="s">
        <v>556</v>
      </c>
      <c r="C64" s="266"/>
      <c r="D64" s="266"/>
      <c r="E64" s="266"/>
      <c r="F64" s="266"/>
      <c r="G64" s="131"/>
    </row>
    <row r="65" spans="1:7" x14ac:dyDescent="0.25">
      <c r="A65" s="180" t="s">
        <v>557</v>
      </c>
      <c r="B65" s="180" t="s">
        <v>558</v>
      </c>
      <c r="C65" s="266"/>
      <c r="D65" s="266"/>
      <c r="E65" s="266"/>
      <c r="F65" s="266"/>
      <c r="G65" s="131"/>
    </row>
    <row r="66" spans="1:7" x14ac:dyDescent="0.25">
      <c r="A66" s="180" t="s">
        <v>559</v>
      </c>
      <c r="B66" s="180" t="s">
        <v>560</v>
      </c>
      <c r="C66" s="266"/>
      <c r="D66" s="266"/>
      <c r="E66" s="266"/>
      <c r="F66" s="266"/>
      <c r="G66" s="131"/>
    </row>
    <row r="67" spans="1:7" x14ac:dyDescent="0.25">
      <c r="A67" s="180" t="s">
        <v>561</v>
      </c>
      <c r="B67" s="180" t="s">
        <v>562</v>
      </c>
      <c r="C67" s="266"/>
      <c r="D67" s="266"/>
      <c r="E67" s="266"/>
      <c r="F67" s="266"/>
      <c r="G67" s="131"/>
    </row>
    <row r="68" spans="1:7" x14ac:dyDescent="0.25">
      <c r="A68" s="180" t="s">
        <v>563</v>
      </c>
      <c r="B68" s="180" t="s">
        <v>564</v>
      </c>
      <c r="C68" s="266"/>
      <c r="D68" s="266"/>
      <c r="E68" s="266"/>
      <c r="F68" s="266"/>
      <c r="G68" s="131"/>
    </row>
    <row r="69" spans="1:7" x14ac:dyDescent="0.25">
      <c r="A69" s="180" t="s">
        <v>565</v>
      </c>
      <c r="B69" s="180" t="s">
        <v>566</v>
      </c>
      <c r="C69" s="266"/>
      <c r="D69" s="266"/>
      <c r="E69" s="266"/>
      <c r="F69" s="266"/>
      <c r="G69" s="131"/>
    </row>
    <row r="70" spans="1:7" x14ac:dyDescent="0.25">
      <c r="A70" s="180" t="s">
        <v>567</v>
      </c>
      <c r="B70" s="180" t="s">
        <v>568</v>
      </c>
      <c r="C70" s="266"/>
      <c r="D70" s="266"/>
      <c r="E70" s="266"/>
      <c r="F70" s="266"/>
      <c r="G70" s="131"/>
    </row>
    <row r="71" spans="1:7" x14ac:dyDescent="0.25">
      <c r="A71" s="180" t="s">
        <v>569</v>
      </c>
      <c r="B71" s="180" t="s">
        <v>570</v>
      </c>
      <c r="C71" s="266"/>
      <c r="D71" s="266"/>
      <c r="E71" s="266"/>
      <c r="F71" s="266"/>
      <c r="G71" s="131"/>
    </row>
    <row r="72" spans="1:7" x14ac:dyDescent="0.25">
      <c r="A72" s="310" t="s">
        <v>571</v>
      </c>
      <c r="B72" s="309" t="s">
        <v>260</v>
      </c>
      <c r="C72" s="308">
        <f>SUM(C73:C75)</f>
        <v>0</v>
      </c>
      <c r="D72" s="308">
        <f>SUM(D73:D75)</f>
        <v>0</v>
      </c>
      <c r="E72" s="308"/>
      <c r="F72" s="308">
        <f>SUM(F73:F75)</f>
        <v>0</v>
      </c>
      <c r="G72" s="131"/>
    </row>
    <row r="73" spans="1:7" x14ac:dyDescent="0.25">
      <c r="A73" s="180" t="s">
        <v>572</v>
      </c>
      <c r="B73" s="180" t="s">
        <v>573</v>
      </c>
      <c r="C73" s="266"/>
      <c r="D73" s="266"/>
      <c r="E73" s="266"/>
      <c r="F73" s="266" t="s">
        <v>1419</v>
      </c>
      <c r="G73" s="131"/>
    </row>
    <row r="74" spans="1:7" x14ac:dyDescent="0.25">
      <c r="A74" s="180" t="s">
        <v>574</v>
      </c>
      <c r="B74" s="180" t="s">
        <v>575</v>
      </c>
      <c r="C74" s="266"/>
      <c r="D74" s="266"/>
      <c r="E74" s="266"/>
      <c r="F74" s="266" t="s">
        <v>1419</v>
      </c>
      <c r="G74" s="131"/>
    </row>
    <row r="75" spans="1:7" x14ac:dyDescent="0.25">
      <c r="A75" s="180" t="s">
        <v>576</v>
      </c>
      <c r="B75" s="180" t="s">
        <v>577</v>
      </c>
      <c r="C75" s="266"/>
      <c r="D75" s="266"/>
      <c r="E75" s="266"/>
      <c r="F75" s="266" t="s">
        <v>1419</v>
      </c>
      <c r="G75" s="131"/>
    </row>
    <row r="76" spans="1:7" x14ac:dyDescent="0.25">
      <c r="A76" s="310" t="s">
        <v>578</v>
      </c>
      <c r="B76" s="309" t="s">
        <v>69</v>
      </c>
      <c r="C76" s="308">
        <f>SUM(C77:C87)</f>
        <v>0</v>
      </c>
      <c r="D76" s="308">
        <f>SUM(D77:D87)</f>
        <v>0</v>
      </c>
      <c r="E76" s="308"/>
      <c r="F76" s="308">
        <f>SUM(F77:F87)</f>
        <v>0</v>
      </c>
      <c r="G76" s="131"/>
    </row>
    <row r="77" spans="1:7" x14ac:dyDescent="0.25">
      <c r="A77" s="180" t="s">
        <v>579</v>
      </c>
      <c r="B77" s="204" t="s">
        <v>262</v>
      </c>
      <c r="C77" s="266"/>
      <c r="D77" s="266"/>
      <c r="E77" s="266"/>
      <c r="F77" s="266" t="s">
        <v>1419</v>
      </c>
      <c r="G77" s="131"/>
    </row>
    <row r="78" spans="1:7" x14ac:dyDescent="0.25">
      <c r="A78" s="180" t="s">
        <v>580</v>
      </c>
      <c r="B78" s="180" t="s">
        <v>264</v>
      </c>
      <c r="C78" s="266"/>
      <c r="D78" s="266"/>
      <c r="E78" s="266"/>
      <c r="F78" s="266" t="s">
        <v>1419</v>
      </c>
      <c r="G78" s="131"/>
    </row>
    <row r="79" spans="1:7" x14ac:dyDescent="0.25">
      <c r="A79" s="180" t="s">
        <v>581</v>
      </c>
      <c r="B79" s="204" t="s">
        <v>266</v>
      </c>
      <c r="C79" s="266"/>
      <c r="D79" s="266"/>
      <c r="E79" s="266"/>
      <c r="F79" s="266" t="s">
        <v>1419</v>
      </c>
      <c r="G79" s="131"/>
    </row>
    <row r="80" spans="1:7" x14ac:dyDescent="0.25">
      <c r="A80" s="180" t="s">
        <v>582</v>
      </c>
      <c r="B80" s="204" t="s">
        <v>268</v>
      </c>
      <c r="C80" s="266"/>
      <c r="D80" s="266"/>
      <c r="E80" s="266"/>
      <c r="F80" s="266" t="s">
        <v>1419</v>
      </c>
      <c r="G80" s="131"/>
    </row>
    <row r="81" spans="1:7" x14ac:dyDescent="0.25">
      <c r="A81" s="180" t="s">
        <v>583</v>
      </c>
      <c r="B81" s="204" t="s">
        <v>270</v>
      </c>
      <c r="C81" s="266"/>
      <c r="D81" s="266"/>
      <c r="E81" s="266"/>
      <c r="F81" s="266" t="s">
        <v>1419</v>
      </c>
      <c r="G81" s="131"/>
    </row>
    <row r="82" spans="1:7" x14ac:dyDescent="0.25">
      <c r="A82" s="180" t="s">
        <v>584</v>
      </c>
      <c r="B82" s="204" t="s">
        <v>272</v>
      </c>
      <c r="C82" s="266"/>
      <c r="D82" s="266"/>
      <c r="E82" s="266"/>
      <c r="F82" s="266" t="s">
        <v>1419</v>
      </c>
      <c r="G82" s="131"/>
    </row>
    <row r="83" spans="1:7" x14ac:dyDescent="0.25">
      <c r="A83" s="180" t="s">
        <v>585</v>
      </c>
      <c r="B83" s="204" t="s">
        <v>274</v>
      </c>
      <c r="C83" s="266"/>
      <c r="D83" s="266"/>
      <c r="E83" s="266"/>
      <c r="F83" s="266" t="s">
        <v>1419</v>
      </c>
      <c r="G83" s="131"/>
    </row>
    <row r="84" spans="1:7" x14ac:dyDescent="0.25">
      <c r="A84" s="180" t="s">
        <v>586</v>
      </c>
      <c r="B84" s="204" t="s">
        <v>276</v>
      </c>
      <c r="C84" s="266"/>
      <c r="D84" s="266"/>
      <c r="E84" s="266"/>
      <c r="F84" s="266" t="s">
        <v>1419</v>
      </c>
      <c r="G84" s="131"/>
    </row>
    <row r="85" spans="1:7" x14ac:dyDescent="0.25">
      <c r="A85" s="180" t="s">
        <v>587</v>
      </c>
      <c r="B85" s="204" t="s">
        <v>278</v>
      </c>
      <c r="C85" s="266"/>
      <c r="D85" s="266"/>
      <c r="E85" s="266"/>
      <c r="F85" s="266" t="s">
        <v>1419</v>
      </c>
      <c r="G85" s="131"/>
    </row>
    <row r="86" spans="1:7" x14ac:dyDescent="0.25">
      <c r="A86" s="180" t="s">
        <v>588</v>
      </c>
      <c r="B86" s="204" t="s">
        <v>280</v>
      </c>
      <c r="C86" s="266"/>
      <c r="D86" s="266"/>
      <c r="E86" s="266"/>
      <c r="F86" s="266" t="s">
        <v>1419</v>
      </c>
      <c r="G86" s="131"/>
    </row>
    <row r="87" spans="1:7" x14ac:dyDescent="0.25">
      <c r="A87" s="180" t="s">
        <v>589</v>
      </c>
      <c r="B87" s="204" t="s">
        <v>69</v>
      </c>
      <c r="C87" s="266"/>
      <c r="D87" s="266"/>
      <c r="E87" s="266"/>
      <c r="F87" s="266" t="s">
        <v>1419</v>
      </c>
      <c r="G87" s="131"/>
    </row>
    <row r="88" spans="1:7" outlineLevel="1" x14ac:dyDescent="0.25">
      <c r="A88" s="180" t="s">
        <v>590</v>
      </c>
      <c r="B88" s="285" t="s">
        <v>176</v>
      </c>
      <c r="C88" s="266"/>
      <c r="D88" s="266"/>
      <c r="E88" s="266"/>
      <c r="F88" s="266"/>
      <c r="G88" s="131"/>
    </row>
    <row r="89" spans="1:7" outlineLevel="1" x14ac:dyDescent="0.25">
      <c r="A89" s="180" t="s">
        <v>591</v>
      </c>
      <c r="B89" s="285" t="s">
        <v>176</v>
      </c>
      <c r="C89" s="266"/>
      <c r="D89" s="266"/>
      <c r="E89" s="266"/>
      <c r="F89" s="266"/>
      <c r="G89" s="131"/>
    </row>
    <row r="90" spans="1:7" outlineLevel="1" x14ac:dyDescent="0.25">
      <c r="A90" s="180" t="s">
        <v>592</v>
      </c>
      <c r="B90" s="285" t="s">
        <v>176</v>
      </c>
      <c r="C90" s="266"/>
      <c r="D90" s="266"/>
      <c r="E90" s="266"/>
      <c r="F90" s="266"/>
      <c r="G90" s="131"/>
    </row>
    <row r="91" spans="1:7" outlineLevel="1" x14ac:dyDescent="0.25">
      <c r="A91" s="180" t="s">
        <v>593</v>
      </c>
      <c r="B91" s="285" t="s">
        <v>176</v>
      </c>
      <c r="C91" s="266"/>
      <c r="D91" s="266"/>
      <c r="E91" s="266"/>
      <c r="F91" s="266"/>
      <c r="G91" s="131"/>
    </row>
    <row r="92" spans="1:7" outlineLevel="1" x14ac:dyDescent="0.25">
      <c r="A92" s="180" t="s">
        <v>594</v>
      </c>
      <c r="B92" s="285" t="s">
        <v>176</v>
      </c>
      <c r="C92" s="266"/>
      <c r="D92" s="266"/>
      <c r="E92" s="266"/>
      <c r="F92" s="266"/>
      <c r="G92" s="131"/>
    </row>
    <row r="93" spans="1:7" outlineLevel="1" x14ac:dyDescent="0.25">
      <c r="A93" s="180" t="s">
        <v>595</v>
      </c>
      <c r="B93" s="285" t="s">
        <v>176</v>
      </c>
      <c r="C93" s="266"/>
      <c r="D93" s="266"/>
      <c r="E93" s="266"/>
      <c r="F93" s="266"/>
      <c r="G93" s="131"/>
    </row>
    <row r="94" spans="1:7" outlineLevel="1" x14ac:dyDescent="0.25">
      <c r="A94" s="180" t="s">
        <v>596</v>
      </c>
      <c r="B94" s="285" t="s">
        <v>176</v>
      </c>
      <c r="C94" s="266"/>
      <c r="D94" s="266"/>
      <c r="E94" s="266"/>
      <c r="F94" s="266"/>
      <c r="G94" s="131"/>
    </row>
    <row r="95" spans="1:7" outlineLevel="1" x14ac:dyDescent="0.25">
      <c r="A95" s="180" t="s">
        <v>597</v>
      </c>
      <c r="B95" s="285" t="s">
        <v>176</v>
      </c>
      <c r="C95" s="266"/>
      <c r="D95" s="266"/>
      <c r="E95" s="266"/>
      <c r="F95" s="266"/>
      <c r="G95" s="131"/>
    </row>
    <row r="96" spans="1:7" outlineLevel="1" x14ac:dyDescent="0.25">
      <c r="A96" s="180" t="s">
        <v>598</v>
      </c>
      <c r="B96" s="285" t="s">
        <v>176</v>
      </c>
      <c r="C96" s="266"/>
      <c r="D96" s="266"/>
      <c r="E96" s="266"/>
      <c r="F96" s="266"/>
      <c r="G96" s="131"/>
    </row>
    <row r="97" spans="1:7" outlineLevel="1" x14ac:dyDescent="0.25">
      <c r="A97" s="180" t="s">
        <v>599</v>
      </c>
      <c r="B97" s="285" t="s">
        <v>176</v>
      </c>
      <c r="C97" s="266"/>
      <c r="D97" s="266"/>
      <c r="E97" s="266"/>
      <c r="F97" s="266"/>
      <c r="G97" s="131"/>
    </row>
    <row r="98" spans="1:7" ht="15" customHeight="1" x14ac:dyDescent="0.25">
      <c r="A98" s="184"/>
      <c r="B98" s="247" t="s">
        <v>1629</v>
      </c>
      <c r="C98" s="184" t="s">
        <v>506</v>
      </c>
      <c r="D98" s="184" t="s">
        <v>507</v>
      </c>
      <c r="E98" s="183"/>
      <c r="F98" s="182" t="s">
        <v>472</v>
      </c>
      <c r="G98" s="182"/>
    </row>
    <row r="99" spans="1:7" x14ac:dyDescent="0.25">
      <c r="A99" s="180" t="s">
        <v>600</v>
      </c>
      <c r="B99" s="308" t="s">
        <v>10</v>
      </c>
      <c r="C99" s="308">
        <f>SUM(C100:C148)</f>
        <v>0.99999999999999933</v>
      </c>
      <c r="D99" s="308">
        <f>SUM(D100:D148)</f>
        <v>0</v>
      </c>
      <c r="E99" s="308"/>
      <c r="F99" s="308">
        <f>SUM(F100:F148)</f>
        <v>0</v>
      </c>
      <c r="G99" s="131"/>
    </row>
    <row r="100" spans="1:7" x14ac:dyDescent="0.25">
      <c r="A100" s="180" t="s">
        <v>602</v>
      </c>
      <c r="B100" s="141" t="s">
        <v>601</v>
      </c>
      <c r="C100" s="333">
        <v>0.167915211672753</v>
      </c>
      <c r="D100" s="332"/>
      <c r="E100" s="266"/>
      <c r="F100" s="266" t="s">
        <v>1419</v>
      </c>
      <c r="G100" s="131"/>
    </row>
    <row r="101" spans="1:7" x14ac:dyDescent="0.25">
      <c r="A101" s="180" t="s">
        <v>604</v>
      </c>
      <c r="B101" s="141" t="s">
        <v>603</v>
      </c>
      <c r="C101" s="333">
        <v>0.13535715009236701</v>
      </c>
      <c r="D101" s="332"/>
      <c r="E101" s="266"/>
      <c r="F101" s="266" t="s">
        <v>1419</v>
      </c>
      <c r="G101" s="131"/>
    </row>
    <row r="102" spans="1:7" x14ac:dyDescent="0.25">
      <c r="A102" s="180" t="s">
        <v>606</v>
      </c>
      <c r="B102" s="141" t="s">
        <v>605</v>
      </c>
      <c r="C102" s="333">
        <v>0.144061650152148</v>
      </c>
      <c r="D102" s="332"/>
      <c r="E102" s="266"/>
      <c r="F102" s="266" t="s">
        <v>1419</v>
      </c>
      <c r="G102" s="131"/>
    </row>
    <row r="103" spans="1:7" x14ac:dyDescent="0.25">
      <c r="A103" s="180" t="s">
        <v>608</v>
      </c>
      <c r="B103" s="141" t="s">
        <v>607</v>
      </c>
      <c r="C103" s="333">
        <v>0.101034669579724</v>
      </c>
      <c r="D103" s="332"/>
      <c r="E103" s="266"/>
      <c r="F103" s="266" t="s">
        <v>1419</v>
      </c>
      <c r="G103" s="131"/>
    </row>
    <row r="104" spans="1:7" x14ac:dyDescent="0.25">
      <c r="A104" s="180" t="s">
        <v>610</v>
      </c>
      <c r="B104" s="141" t="s">
        <v>609</v>
      </c>
      <c r="C104" s="333">
        <v>0.105992709037199</v>
      </c>
      <c r="D104" s="332"/>
      <c r="E104" s="266"/>
      <c r="F104" s="266" t="s">
        <v>1419</v>
      </c>
      <c r="G104" s="131"/>
    </row>
    <row r="105" spans="1:7" x14ac:dyDescent="0.25">
      <c r="A105" s="180" t="s">
        <v>612</v>
      </c>
      <c r="B105" s="141" t="s">
        <v>611</v>
      </c>
      <c r="C105" s="333">
        <v>7.1282505620276299E-2</v>
      </c>
      <c r="D105" s="332"/>
      <c r="E105" s="266"/>
      <c r="F105" s="266" t="s">
        <v>1419</v>
      </c>
      <c r="G105" s="131"/>
    </row>
    <row r="106" spans="1:7" x14ac:dyDescent="0.25">
      <c r="A106" s="180" t="s">
        <v>614</v>
      </c>
      <c r="B106" s="141" t="s">
        <v>613</v>
      </c>
      <c r="C106" s="333">
        <v>8.1764602850046997E-2</v>
      </c>
      <c r="D106" s="332"/>
      <c r="E106" s="266"/>
      <c r="F106" s="266" t="s">
        <v>1419</v>
      </c>
      <c r="G106" s="131"/>
    </row>
    <row r="107" spans="1:7" x14ac:dyDescent="0.25">
      <c r="A107" s="180" t="s">
        <v>616</v>
      </c>
      <c r="B107" s="141" t="s">
        <v>615</v>
      </c>
      <c r="C107" s="333">
        <v>6.6085488113499194E-2</v>
      </c>
      <c r="D107" s="332"/>
      <c r="E107" s="266"/>
      <c r="F107" s="266" t="s">
        <v>1419</v>
      </c>
      <c r="G107" s="131"/>
    </row>
    <row r="108" spans="1:7" x14ac:dyDescent="0.25">
      <c r="A108" s="180" t="s">
        <v>618</v>
      </c>
      <c r="B108" s="141" t="s">
        <v>617</v>
      </c>
      <c r="C108" s="333">
        <v>5.2765077949848402E-2</v>
      </c>
      <c r="D108" s="332"/>
      <c r="E108" s="266"/>
      <c r="F108" s="266" t="s">
        <v>1419</v>
      </c>
      <c r="G108" s="131"/>
    </row>
    <row r="109" spans="1:7" x14ac:dyDescent="0.25">
      <c r="A109" s="180" t="s">
        <v>620</v>
      </c>
      <c r="B109" s="141" t="s">
        <v>619</v>
      </c>
      <c r="C109" s="333">
        <v>4.2124436377331202E-2</v>
      </c>
      <c r="D109" s="332"/>
      <c r="E109" s="266"/>
      <c r="F109" s="266" t="s">
        <v>1419</v>
      </c>
      <c r="G109" s="131"/>
    </row>
    <row r="110" spans="1:7" x14ac:dyDescent="0.25">
      <c r="A110" s="180" t="s">
        <v>621</v>
      </c>
      <c r="B110" s="141" t="s">
        <v>554</v>
      </c>
      <c r="C110" s="333">
        <v>2.9955153371218599E-2</v>
      </c>
      <c r="D110" s="332"/>
      <c r="E110" s="266"/>
      <c r="F110" s="266" t="s">
        <v>1419</v>
      </c>
      <c r="G110" s="131"/>
    </row>
    <row r="111" spans="1:7" x14ac:dyDescent="0.25">
      <c r="A111" s="180" t="s">
        <v>622</v>
      </c>
      <c r="B111" s="141" t="s">
        <v>69</v>
      </c>
      <c r="C111" s="333">
        <v>1.6613451835875901E-3</v>
      </c>
      <c r="D111" s="332"/>
      <c r="E111" s="266"/>
      <c r="F111" s="266" t="s">
        <v>1419</v>
      </c>
      <c r="G111" s="131"/>
    </row>
    <row r="112" spans="1:7" x14ac:dyDescent="0.25">
      <c r="A112" s="180" t="s">
        <v>624</v>
      </c>
      <c r="B112" s="141" t="s">
        <v>623</v>
      </c>
      <c r="C112" s="266"/>
      <c r="D112" s="266"/>
      <c r="E112" s="266"/>
      <c r="F112" s="266" t="s">
        <v>1419</v>
      </c>
      <c r="G112" s="131"/>
    </row>
    <row r="113" spans="1:7" x14ac:dyDescent="0.25">
      <c r="A113" s="180" t="s">
        <v>625</v>
      </c>
      <c r="B113" s="141" t="s">
        <v>623</v>
      </c>
      <c r="C113" s="266"/>
      <c r="D113" s="266"/>
      <c r="E113" s="266"/>
      <c r="F113" s="266" t="s">
        <v>1419</v>
      </c>
      <c r="G113" s="131"/>
    </row>
    <row r="114" spans="1:7" x14ac:dyDescent="0.25">
      <c r="A114" s="180" t="s">
        <v>626</v>
      </c>
      <c r="B114" s="141" t="s">
        <v>623</v>
      </c>
      <c r="C114" s="266"/>
      <c r="D114" s="266"/>
      <c r="E114" s="266"/>
      <c r="F114" s="266" t="s">
        <v>1419</v>
      </c>
      <c r="G114" s="131"/>
    </row>
    <row r="115" spans="1:7" x14ac:dyDescent="0.25">
      <c r="A115" s="180" t="s">
        <v>627</v>
      </c>
      <c r="B115" s="141" t="s">
        <v>623</v>
      </c>
      <c r="C115" s="266"/>
      <c r="D115" s="266"/>
      <c r="E115" s="266"/>
      <c r="F115" s="266" t="s">
        <v>1419</v>
      </c>
      <c r="G115" s="131"/>
    </row>
    <row r="116" spans="1:7" x14ac:dyDescent="0.25">
      <c r="A116" s="180" t="s">
        <v>628</v>
      </c>
      <c r="B116" s="141" t="s">
        <v>623</v>
      </c>
      <c r="C116" s="266"/>
      <c r="D116" s="266"/>
      <c r="E116" s="266"/>
      <c r="F116" s="266" t="s">
        <v>1419</v>
      </c>
      <c r="G116" s="131"/>
    </row>
    <row r="117" spans="1:7" x14ac:dyDescent="0.25">
      <c r="A117" s="180" t="s">
        <v>629</v>
      </c>
      <c r="B117" s="141" t="s">
        <v>623</v>
      </c>
      <c r="C117" s="266"/>
      <c r="D117" s="266"/>
      <c r="E117" s="266"/>
      <c r="F117" s="266" t="s">
        <v>1419</v>
      </c>
      <c r="G117" s="131"/>
    </row>
    <row r="118" spans="1:7" x14ac:dyDescent="0.25">
      <c r="A118" s="180" t="s">
        <v>630</v>
      </c>
      <c r="B118" s="141" t="s">
        <v>623</v>
      </c>
      <c r="C118" s="266"/>
      <c r="D118" s="266"/>
      <c r="E118" s="266"/>
      <c r="F118" s="266" t="s">
        <v>1419</v>
      </c>
      <c r="G118" s="131"/>
    </row>
    <row r="119" spans="1:7" x14ac:dyDescent="0.25">
      <c r="A119" s="180" t="s">
        <v>631</v>
      </c>
      <c r="B119" s="141" t="s">
        <v>623</v>
      </c>
      <c r="C119" s="266"/>
      <c r="D119" s="266"/>
      <c r="E119" s="266"/>
      <c r="F119" s="266" t="s">
        <v>1419</v>
      </c>
      <c r="G119" s="131"/>
    </row>
    <row r="120" spans="1:7" x14ac:dyDescent="0.25">
      <c r="A120" s="180" t="s">
        <v>632</v>
      </c>
      <c r="B120" s="141" t="s">
        <v>623</v>
      </c>
      <c r="C120" s="266"/>
      <c r="D120" s="266"/>
      <c r="E120" s="266"/>
      <c r="F120" s="266" t="s">
        <v>1419</v>
      </c>
      <c r="G120" s="131"/>
    </row>
    <row r="121" spans="1:7" x14ac:dyDescent="0.25">
      <c r="A121" s="180" t="s">
        <v>633</v>
      </c>
      <c r="B121" s="141" t="s">
        <v>623</v>
      </c>
      <c r="C121" s="266"/>
      <c r="D121" s="266"/>
      <c r="E121" s="266"/>
      <c r="F121" s="266" t="s">
        <v>1419</v>
      </c>
      <c r="G121" s="131"/>
    </row>
    <row r="122" spans="1:7" x14ac:dyDescent="0.25">
      <c r="A122" s="180" t="s">
        <v>634</v>
      </c>
      <c r="B122" s="141" t="s">
        <v>623</v>
      </c>
      <c r="C122" s="266"/>
      <c r="D122" s="266"/>
      <c r="E122" s="266"/>
      <c r="F122" s="266" t="s">
        <v>1419</v>
      </c>
      <c r="G122" s="131"/>
    </row>
    <row r="123" spans="1:7" x14ac:dyDescent="0.25">
      <c r="A123" s="180" t="s">
        <v>635</v>
      </c>
      <c r="B123" s="141" t="s">
        <v>623</v>
      </c>
      <c r="C123" s="266"/>
      <c r="D123" s="266"/>
      <c r="E123" s="266"/>
      <c r="F123" s="266" t="s">
        <v>1419</v>
      </c>
      <c r="G123" s="131"/>
    </row>
    <row r="124" spans="1:7" x14ac:dyDescent="0.25">
      <c r="A124" s="180" t="s">
        <v>636</v>
      </c>
      <c r="B124" s="141" t="s">
        <v>623</v>
      </c>
      <c r="C124" s="266"/>
      <c r="D124" s="266"/>
      <c r="E124" s="266"/>
      <c r="F124" s="266" t="s">
        <v>1419</v>
      </c>
      <c r="G124" s="131"/>
    </row>
    <row r="125" spans="1:7" x14ac:dyDescent="0.25">
      <c r="A125" s="180" t="s">
        <v>637</v>
      </c>
      <c r="B125" s="141" t="s">
        <v>623</v>
      </c>
      <c r="C125" s="266"/>
      <c r="D125" s="266"/>
      <c r="E125" s="266"/>
      <c r="F125" s="266" t="s">
        <v>1419</v>
      </c>
      <c r="G125" s="131"/>
    </row>
    <row r="126" spans="1:7" x14ac:dyDescent="0.25">
      <c r="A126" s="180" t="s">
        <v>638</v>
      </c>
      <c r="B126" s="141" t="s">
        <v>623</v>
      </c>
      <c r="C126" s="266"/>
      <c r="D126" s="266"/>
      <c r="E126" s="266"/>
      <c r="F126" s="266" t="s">
        <v>1419</v>
      </c>
      <c r="G126" s="131"/>
    </row>
    <row r="127" spans="1:7" x14ac:dyDescent="0.25">
      <c r="A127" s="180" t="s">
        <v>639</v>
      </c>
      <c r="B127" s="141" t="s">
        <v>623</v>
      </c>
      <c r="C127" s="266"/>
      <c r="D127" s="266"/>
      <c r="E127" s="266"/>
      <c r="F127" s="266" t="s">
        <v>1419</v>
      </c>
      <c r="G127" s="131"/>
    </row>
    <row r="128" spans="1:7" x14ac:dyDescent="0.25">
      <c r="A128" s="180" t="s">
        <v>640</v>
      </c>
      <c r="B128" s="141" t="s">
        <v>623</v>
      </c>
      <c r="C128" s="266"/>
      <c r="D128" s="266"/>
      <c r="E128" s="266"/>
      <c r="F128" s="266" t="s">
        <v>1419</v>
      </c>
      <c r="G128" s="131"/>
    </row>
    <row r="129" spans="1:7" x14ac:dyDescent="0.25">
      <c r="A129" s="180" t="s">
        <v>641</v>
      </c>
      <c r="B129" s="141" t="s">
        <v>623</v>
      </c>
      <c r="C129" s="266"/>
      <c r="D129" s="266"/>
      <c r="E129" s="266"/>
      <c r="F129" s="266" t="s">
        <v>1419</v>
      </c>
      <c r="G129" s="131"/>
    </row>
    <row r="130" spans="1:7" x14ac:dyDescent="0.25">
      <c r="A130" s="180" t="s">
        <v>1628</v>
      </c>
      <c r="B130" s="141" t="s">
        <v>623</v>
      </c>
      <c r="C130" s="266"/>
      <c r="D130" s="266"/>
      <c r="E130" s="266"/>
      <c r="F130" s="266" t="s">
        <v>1419</v>
      </c>
      <c r="G130" s="131"/>
    </row>
    <row r="131" spans="1:7" x14ac:dyDescent="0.25">
      <c r="A131" s="180" t="s">
        <v>1627</v>
      </c>
      <c r="B131" s="141" t="s">
        <v>623</v>
      </c>
      <c r="C131" s="266"/>
      <c r="D131" s="266"/>
      <c r="E131" s="266"/>
      <c r="F131" s="266" t="s">
        <v>1419</v>
      </c>
      <c r="G131" s="131"/>
    </row>
    <row r="132" spans="1:7" x14ac:dyDescent="0.25">
      <c r="A132" s="180" t="s">
        <v>1626</v>
      </c>
      <c r="B132" s="141" t="s">
        <v>623</v>
      </c>
      <c r="C132" s="266"/>
      <c r="D132" s="266"/>
      <c r="E132" s="266"/>
      <c r="F132" s="266" t="s">
        <v>1419</v>
      </c>
      <c r="G132" s="131"/>
    </row>
    <row r="133" spans="1:7" x14ac:dyDescent="0.25">
      <c r="A133" s="180" t="s">
        <v>1625</v>
      </c>
      <c r="B133" s="141" t="s">
        <v>623</v>
      </c>
      <c r="C133" s="266"/>
      <c r="D133" s="266"/>
      <c r="E133" s="266"/>
      <c r="F133" s="266" t="s">
        <v>1419</v>
      </c>
      <c r="G133" s="131"/>
    </row>
    <row r="134" spans="1:7" x14ac:dyDescent="0.25">
      <c r="A134" s="180" t="s">
        <v>1624</v>
      </c>
      <c r="B134" s="141" t="s">
        <v>623</v>
      </c>
      <c r="C134" s="266"/>
      <c r="D134" s="266"/>
      <c r="E134" s="266"/>
      <c r="F134" s="266" t="s">
        <v>1419</v>
      </c>
      <c r="G134" s="131"/>
    </row>
    <row r="135" spans="1:7" x14ac:dyDescent="0.25">
      <c r="A135" s="180" t="s">
        <v>1623</v>
      </c>
      <c r="B135" s="141" t="s">
        <v>623</v>
      </c>
      <c r="C135" s="266"/>
      <c r="D135" s="266"/>
      <c r="E135" s="266"/>
      <c r="F135" s="266" t="s">
        <v>1419</v>
      </c>
      <c r="G135" s="131"/>
    </row>
    <row r="136" spans="1:7" x14ac:dyDescent="0.25">
      <c r="A136" s="180" t="s">
        <v>1622</v>
      </c>
      <c r="B136" s="141" t="s">
        <v>623</v>
      </c>
      <c r="C136" s="266"/>
      <c r="D136" s="266"/>
      <c r="E136" s="266"/>
      <c r="F136" s="266" t="s">
        <v>1419</v>
      </c>
      <c r="G136" s="131"/>
    </row>
    <row r="137" spans="1:7" x14ac:dyDescent="0.25">
      <c r="A137" s="180" t="s">
        <v>1621</v>
      </c>
      <c r="B137" s="141" t="s">
        <v>623</v>
      </c>
      <c r="C137" s="266"/>
      <c r="D137" s="266"/>
      <c r="E137" s="266"/>
      <c r="F137" s="266" t="s">
        <v>1419</v>
      </c>
      <c r="G137" s="131"/>
    </row>
    <row r="138" spans="1:7" x14ac:dyDescent="0.25">
      <c r="A138" s="180" t="s">
        <v>1620</v>
      </c>
      <c r="B138" s="141" t="s">
        <v>623</v>
      </c>
      <c r="C138" s="266"/>
      <c r="D138" s="266"/>
      <c r="E138" s="266"/>
      <c r="F138" s="266" t="s">
        <v>1419</v>
      </c>
      <c r="G138" s="131"/>
    </row>
    <row r="139" spans="1:7" x14ac:dyDescent="0.25">
      <c r="A139" s="180" t="s">
        <v>1619</v>
      </c>
      <c r="B139" s="141" t="s">
        <v>623</v>
      </c>
      <c r="C139" s="266"/>
      <c r="D139" s="266"/>
      <c r="E139" s="266"/>
      <c r="F139" s="266" t="s">
        <v>1419</v>
      </c>
      <c r="G139" s="131"/>
    </row>
    <row r="140" spans="1:7" x14ac:dyDescent="0.25">
      <c r="A140" s="180" t="s">
        <v>1618</v>
      </c>
      <c r="B140" s="141" t="s">
        <v>623</v>
      </c>
      <c r="C140" s="266"/>
      <c r="D140" s="266"/>
      <c r="E140" s="266"/>
      <c r="F140" s="266" t="s">
        <v>1419</v>
      </c>
      <c r="G140" s="131"/>
    </row>
    <row r="141" spans="1:7" x14ac:dyDescent="0.25">
      <c r="A141" s="180" t="s">
        <v>1617</v>
      </c>
      <c r="B141" s="141" t="s">
        <v>623</v>
      </c>
      <c r="C141" s="266"/>
      <c r="D141" s="266"/>
      <c r="E141" s="266"/>
      <c r="F141" s="266" t="s">
        <v>1419</v>
      </c>
      <c r="G141" s="131"/>
    </row>
    <row r="142" spans="1:7" x14ac:dyDescent="0.25">
      <c r="A142" s="180" t="s">
        <v>1616</v>
      </c>
      <c r="B142" s="141" t="s">
        <v>623</v>
      </c>
      <c r="C142" s="266"/>
      <c r="D142" s="266"/>
      <c r="E142" s="266"/>
      <c r="F142" s="266" t="s">
        <v>1419</v>
      </c>
      <c r="G142" s="131"/>
    </row>
    <row r="143" spans="1:7" x14ac:dyDescent="0.25">
      <c r="A143" s="180" t="s">
        <v>1615</v>
      </c>
      <c r="B143" s="141" t="s">
        <v>623</v>
      </c>
      <c r="C143" s="266"/>
      <c r="D143" s="266"/>
      <c r="E143" s="266"/>
      <c r="F143" s="266" t="s">
        <v>1419</v>
      </c>
      <c r="G143" s="131"/>
    </row>
    <row r="144" spans="1:7" x14ac:dyDescent="0.25">
      <c r="A144" s="180" t="s">
        <v>1614</v>
      </c>
      <c r="B144" s="141" t="s">
        <v>623</v>
      </c>
      <c r="C144" s="266"/>
      <c r="D144" s="266"/>
      <c r="E144" s="266"/>
      <c r="F144" s="266" t="s">
        <v>1419</v>
      </c>
      <c r="G144" s="131"/>
    </row>
    <row r="145" spans="1:7" x14ac:dyDescent="0.25">
      <c r="A145" s="180" t="s">
        <v>1613</v>
      </c>
      <c r="B145" s="141" t="s">
        <v>623</v>
      </c>
      <c r="C145" s="266"/>
      <c r="D145" s="266"/>
      <c r="E145" s="266"/>
      <c r="F145" s="266" t="s">
        <v>1419</v>
      </c>
      <c r="G145" s="131"/>
    </row>
    <row r="146" spans="1:7" x14ac:dyDescent="0.25">
      <c r="A146" s="180" t="s">
        <v>1612</v>
      </c>
      <c r="B146" s="141" t="s">
        <v>623</v>
      </c>
      <c r="C146" s="266"/>
      <c r="D146" s="266"/>
      <c r="E146" s="266"/>
      <c r="F146" s="266" t="s">
        <v>1419</v>
      </c>
      <c r="G146" s="131"/>
    </row>
    <row r="147" spans="1:7" x14ac:dyDescent="0.25">
      <c r="A147" s="180" t="s">
        <v>1611</v>
      </c>
      <c r="B147" s="141" t="s">
        <v>623</v>
      </c>
      <c r="C147" s="266"/>
      <c r="D147" s="266"/>
      <c r="E147" s="266"/>
      <c r="F147" s="266" t="s">
        <v>1419</v>
      </c>
      <c r="G147" s="131"/>
    </row>
    <row r="148" spans="1:7" x14ac:dyDescent="0.25">
      <c r="A148" s="180" t="s">
        <v>1610</v>
      </c>
      <c r="B148" s="141" t="s">
        <v>623</v>
      </c>
      <c r="C148" s="266"/>
      <c r="D148" s="266"/>
      <c r="E148" s="266"/>
      <c r="F148" s="266" t="s">
        <v>1419</v>
      </c>
      <c r="G148" s="131"/>
    </row>
    <row r="149" spans="1:7" ht="15" customHeight="1" x14ac:dyDescent="0.25">
      <c r="A149" s="184"/>
      <c r="B149" s="185" t="s">
        <v>642</v>
      </c>
      <c r="C149" s="184" t="s">
        <v>506</v>
      </c>
      <c r="D149" s="184" t="s">
        <v>507</v>
      </c>
      <c r="E149" s="183"/>
      <c r="F149" s="182" t="s">
        <v>472</v>
      </c>
      <c r="G149" s="182"/>
    </row>
    <row r="150" spans="1:7" x14ac:dyDescent="0.25">
      <c r="A150" s="180" t="s">
        <v>643</v>
      </c>
      <c r="B150" s="180" t="s">
        <v>644</v>
      </c>
      <c r="C150" s="288">
        <v>0.91889315682225003</v>
      </c>
      <c r="D150" s="266"/>
      <c r="E150" s="305"/>
      <c r="F150" s="266">
        <f>C150</f>
        <v>0.91889315682225003</v>
      </c>
    </row>
    <row r="151" spans="1:7" x14ac:dyDescent="0.25">
      <c r="A151" s="180" t="s">
        <v>645</v>
      </c>
      <c r="B151" s="180" t="s">
        <v>646</v>
      </c>
      <c r="C151" s="290"/>
      <c r="D151" s="266"/>
      <c r="E151" s="305"/>
      <c r="F151" s="266"/>
    </row>
    <row r="152" spans="1:7" x14ac:dyDescent="0.25">
      <c r="A152" s="180" t="s">
        <v>647</v>
      </c>
      <c r="B152" s="180" t="s">
        <v>69</v>
      </c>
      <c r="C152" s="288">
        <v>8.1106843177759805E-2</v>
      </c>
      <c r="D152" s="266"/>
      <c r="E152" s="305"/>
      <c r="F152" s="266">
        <f>C152</f>
        <v>8.1106843177759805E-2</v>
      </c>
    </row>
    <row r="153" spans="1:7" outlineLevel="1" x14ac:dyDescent="0.25">
      <c r="A153" s="180" t="s">
        <v>648</v>
      </c>
      <c r="B153" s="143"/>
      <c r="C153" s="266"/>
      <c r="D153" s="266"/>
      <c r="E153" s="305"/>
      <c r="F153" s="266"/>
    </row>
    <row r="154" spans="1:7" outlineLevel="1" x14ac:dyDescent="0.25">
      <c r="A154" s="180" t="s">
        <v>649</v>
      </c>
      <c r="B154" s="143"/>
      <c r="C154" s="266"/>
      <c r="D154" s="266"/>
      <c r="E154" s="305"/>
      <c r="F154" s="266"/>
    </row>
    <row r="155" spans="1:7" outlineLevel="1" x14ac:dyDescent="0.25">
      <c r="A155" s="180" t="s">
        <v>650</v>
      </c>
      <c r="B155" s="143"/>
      <c r="C155" s="266"/>
      <c r="D155" s="266"/>
      <c r="E155" s="305"/>
      <c r="F155" s="266"/>
    </row>
    <row r="156" spans="1:7" outlineLevel="1" x14ac:dyDescent="0.25">
      <c r="A156" s="180" t="s">
        <v>651</v>
      </c>
      <c r="B156" s="143"/>
      <c r="C156" s="266"/>
      <c r="D156" s="266"/>
      <c r="E156" s="305"/>
      <c r="F156" s="266"/>
    </row>
    <row r="157" spans="1:7" outlineLevel="1" x14ac:dyDescent="0.25">
      <c r="A157" s="180" t="s">
        <v>652</v>
      </c>
      <c r="C157" s="302"/>
      <c r="D157" s="302"/>
      <c r="E157" s="303"/>
      <c r="F157" s="302"/>
    </row>
    <row r="158" spans="1:7" outlineLevel="1" x14ac:dyDescent="0.25">
      <c r="A158" s="180" t="s">
        <v>653</v>
      </c>
      <c r="C158" s="302"/>
      <c r="D158" s="302"/>
      <c r="E158" s="303"/>
      <c r="F158" s="302"/>
    </row>
    <row r="159" spans="1:7" ht="15" customHeight="1" x14ac:dyDescent="0.25">
      <c r="A159" s="184"/>
      <c r="B159" s="185" t="s">
        <v>654</v>
      </c>
      <c r="C159" s="184" t="s">
        <v>506</v>
      </c>
      <c r="D159" s="184" t="s">
        <v>507</v>
      </c>
      <c r="E159" s="183"/>
      <c r="F159" s="182" t="s">
        <v>472</v>
      </c>
      <c r="G159" s="182"/>
    </row>
    <row r="160" spans="1:7" x14ac:dyDescent="0.25">
      <c r="A160" s="180" t="s">
        <v>655</v>
      </c>
      <c r="B160" s="180" t="s">
        <v>656</v>
      </c>
      <c r="C160" s="288">
        <v>2.0352618078201198E-2</v>
      </c>
      <c r="D160" s="266"/>
      <c r="E160" s="305"/>
      <c r="F160" s="266">
        <f>C160</f>
        <v>2.0352618078201198E-2</v>
      </c>
    </row>
    <row r="161" spans="1:7" x14ac:dyDescent="0.25">
      <c r="A161" s="180" t="s">
        <v>657</v>
      </c>
      <c r="B161" s="180" t="s">
        <v>658</v>
      </c>
      <c r="C161" s="288">
        <v>0.97964738192179901</v>
      </c>
      <c r="D161" s="266"/>
      <c r="E161" s="305"/>
      <c r="F161" s="266">
        <f>C161</f>
        <v>0.97964738192179901</v>
      </c>
    </row>
    <row r="162" spans="1:7" x14ac:dyDescent="0.25">
      <c r="A162" s="180" t="s">
        <v>659</v>
      </c>
      <c r="B162" s="180" t="s">
        <v>69</v>
      </c>
      <c r="C162" s="290"/>
      <c r="D162" s="266"/>
      <c r="E162" s="305"/>
      <c r="F162" s="266"/>
    </row>
    <row r="163" spans="1:7" outlineLevel="1" x14ac:dyDescent="0.25">
      <c r="A163" s="180" t="s">
        <v>660</v>
      </c>
      <c r="B163" s="143"/>
      <c r="C163" s="143"/>
      <c r="D163" s="143"/>
      <c r="E163" s="307"/>
      <c r="F163" s="143"/>
    </row>
    <row r="164" spans="1:7" outlineLevel="1" x14ac:dyDescent="0.25">
      <c r="A164" s="180" t="s">
        <v>661</v>
      </c>
      <c r="B164" s="143"/>
      <c r="C164" s="143"/>
      <c r="D164" s="143"/>
      <c r="E164" s="307"/>
      <c r="F164" s="143"/>
    </row>
    <row r="165" spans="1:7" outlineLevel="1" x14ac:dyDescent="0.25">
      <c r="A165" s="180" t="s">
        <v>662</v>
      </c>
      <c r="B165" s="143"/>
      <c r="C165" s="143"/>
      <c r="D165" s="143"/>
      <c r="E165" s="307"/>
      <c r="F165" s="143"/>
    </row>
    <row r="166" spans="1:7" outlineLevel="1" x14ac:dyDescent="0.25">
      <c r="A166" s="180" t="s">
        <v>663</v>
      </c>
      <c r="E166" s="139"/>
    </row>
    <row r="167" spans="1:7" outlineLevel="1" x14ac:dyDescent="0.25">
      <c r="A167" s="180" t="s">
        <v>664</v>
      </c>
      <c r="E167" s="139"/>
    </row>
    <row r="168" spans="1:7" outlineLevel="1" x14ac:dyDescent="0.25">
      <c r="A168" s="180" t="s">
        <v>665</v>
      </c>
      <c r="E168" s="139"/>
    </row>
    <row r="169" spans="1:7" ht="15" customHeight="1" x14ac:dyDescent="0.25">
      <c r="A169" s="184"/>
      <c r="B169" s="185" t="s">
        <v>666</v>
      </c>
      <c r="C169" s="184" t="s">
        <v>506</v>
      </c>
      <c r="D169" s="184" t="s">
        <v>507</v>
      </c>
      <c r="E169" s="183"/>
      <c r="F169" s="182" t="s">
        <v>472</v>
      </c>
      <c r="G169" s="182"/>
    </row>
    <row r="170" spans="1:7" x14ac:dyDescent="0.25">
      <c r="A170" s="180" t="s">
        <v>667</v>
      </c>
      <c r="B170" s="210" t="s">
        <v>668</v>
      </c>
      <c r="C170" s="290">
        <v>3.8664232232284101E-2</v>
      </c>
      <c r="D170" s="332"/>
      <c r="E170" s="334"/>
      <c r="F170" s="332">
        <f>C170</f>
        <v>3.8664232232284101E-2</v>
      </c>
    </row>
    <row r="171" spans="1:7" x14ac:dyDescent="0.25">
      <c r="A171" s="180" t="s">
        <v>669</v>
      </c>
      <c r="B171" s="210" t="s">
        <v>1609</v>
      </c>
      <c r="C171" s="290">
        <v>8.1776402798207901E-2</v>
      </c>
      <c r="D171" s="332"/>
      <c r="E171" s="334"/>
      <c r="F171" s="332">
        <f>C171</f>
        <v>8.1776402798207901E-2</v>
      </c>
    </row>
    <row r="172" spans="1:7" x14ac:dyDescent="0.25">
      <c r="A172" s="180" t="s">
        <v>670</v>
      </c>
      <c r="B172" s="210" t="s">
        <v>1608</v>
      </c>
      <c r="C172" s="290">
        <v>0.101104060624682</v>
      </c>
      <c r="D172" s="332"/>
      <c r="E172" s="332"/>
      <c r="F172" s="332">
        <f>C172</f>
        <v>0.101104060624682</v>
      </c>
    </row>
    <row r="173" spans="1:7" x14ac:dyDescent="0.25">
      <c r="A173" s="180" t="s">
        <v>671</v>
      </c>
      <c r="B173" s="210" t="s">
        <v>1607</v>
      </c>
      <c r="C173" s="290">
        <v>0.13898926890551599</v>
      </c>
      <c r="D173" s="332"/>
      <c r="E173" s="332"/>
      <c r="F173" s="332">
        <f>C173</f>
        <v>0.13898926890551599</v>
      </c>
    </row>
    <row r="174" spans="1:7" x14ac:dyDescent="0.25">
      <c r="A174" s="180" t="s">
        <v>672</v>
      </c>
      <c r="B174" s="210" t="s">
        <v>1606</v>
      </c>
      <c r="C174" s="290">
        <v>0.63946603543931102</v>
      </c>
      <c r="D174" s="332"/>
      <c r="E174" s="332"/>
      <c r="F174" s="332">
        <f>C174</f>
        <v>0.63946603543931102</v>
      </c>
    </row>
    <row r="175" spans="1:7" outlineLevel="1" x14ac:dyDescent="0.25">
      <c r="A175" s="180" t="s">
        <v>673</v>
      </c>
      <c r="B175" s="194"/>
      <c r="C175" s="335"/>
      <c r="D175" s="335"/>
      <c r="E175" s="335"/>
      <c r="F175" s="335"/>
    </row>
    <row r="176" spans="1:7" outlineLevel="1" x14ac:dyDescent="0.25">
      <c r="A176" s="180" t="s">
        <v>674</v>
      </c>
      <c r="B176" s="194"/>
      <c r="C176" s="335"/>
      <c r="D176" s="335"/>
      <c r="E176" s="335"/>
      <c r="F176" s="335"/>
    </row>
    <row r="177" spans="1:7" outlineLevel="1" x14ac:dyDescent="0.25">
      <c r="A177" s="180" t="s">
        <v>675</v>
      </c>
      <c r="B177" s="138"/>
      <c r="C177" s="302"/>
      <c r="D177" s="302"/>
      <c r="E177" s="302"/>
      <c r="F177" s="302"/>
    </row>
    <row r="178" spans="1:7" outlineLevel="1" x14ac:dyDescent="0.25">
      <c r="A178" s="180" t="s">
        <v>676</v>
      </c>
      <c r="B178" s="138"/>
      <c r="C178" s="302"/>
      <c r="D178" s="302"/>
      <c r="E178" s="302"/>
      <c r="F178" s="302"/>
    </row>
    <row r="179" spans="1:7" ht="15" customHeight="1" x14ac:dyDescent="0.25">
      <c r="A179" s="184"/>
      <c r="B179" s="247" t="s">
        <v>677</v>
      </c>
      <c r="C179" s="184" t="s">
        <v>506</v>
      </c>
      <c r="D179" s="184" t="s">
        <v>507</v>
      </c>
      <c r="E179" s="184"/>
      <c r="F179" s="184" t="s">
        <v>472</v>
      </c>
      <c r="G179" s="182"/>
    </row>
    <row r="180" spans="1:7" x14ac:dyDescent="0.25">
      <c r="A180" s="180" t="s">
        <v>678</v>
      </c>
      <c r="B180" s="180" t="s">
        <v>1605</v>
      </c>
      <c r="C180" s="290">
        <v>8.5076681222726202E-5</v>
      </c>
      <c r="D180" s="332"/>
      <c r="E180" s="305"/>
      <c r="F180" s="266">
        <f>C180</f>
        <v>8.5076681222726202E-5</v>
      </c>
    </row>
    <row r="181" spans="1:7" outlineLevel="1" x14ac:dyDescent="0.25">
      <c r="A181" s="180" t="s">
        <v>679</v>
      </c>
      <c r="B181" s="306" t="s">
        <v>680</v>
      </c>
      <c r="C181" s="290">
        <v>4.3252262455452599E-19</v>
      </c>
      <c r="D181" s="332"/>
      <c r="E181" s="305"/>
      <c r="F181" s="266">
        <f>C181</f>
        <v>4.3252262455452599E-19</v>
      </c>
    </row>
    <row r="182" spans="1:7" outlineLevel="1" x14ac:dyDescent="0.25">
      <c r="A182" s="180" t="s">
        <v>681</v>
      </c>
      <c r="B182" s="304"/>
      <c r="C182" s="335"/>
      <c r="D182" s="335"/>
      <c r="E182" s="303"/>
      <c r="F182" s="302"/>
    </row>
    <row r="183" spans="1:7" outlineLevel="1" x14ac:dyDescent="0.25">
      <c r="A183" s="180" t="s">
        <v>682</v>
      </c>
      <c r="B183" s="304"/>
      <c r="C183" s="335"/>
      <c r="D183" s="335"/>
      <c r="E183" s="303"/>
      <c r="F183" s="302"/>
    </row>
    <row r="184" spans="1:7" outlineLevel="1" x14ac:dyDescent="0.25">
      <c r="A184" s="180" t="s">
        <v>683</v>
      </c>
      <c r="B184" s="304"/>
      <c r="C184" s="302"/>
      <c r="D184" s="302"/>
      <c r="E184" s="303"/>
      <c r="F184" s="302"/>
    </row>
    <row r="185" spans="1:7" ht="18" x14ac:dyDescent="0.25">
      <c r="A185" s="300"/>
      <c r="B185" s="301" t="s">
        <v>469</v>
      </c>
      <c r="C185" s="300"/>
      <c r="D185" s="300"/>
      <c r="E185" s="300"/>
      <c r="F185" s="299"/>
      <c r="G185" s="299"/>
    </row>
    <row r="186" spans="1:7" ht="15" customHeight="1" x14ac:dyDescent="0.25">
      <c r="A186" s="184"/>
      <c r="B186" s="185" t="s">
        <v>684</v>
      </c>
      <c r="C186" s="184" t="s">
        <v>685</v>
      </c>
      <c r="D186" s="184" t="s">
        <v>686</v>
      </c>
      <c r="E186" s="183"/>
      <c r="F186" s="184" t="s">
        <v>506</v>
      </c>
      <c r="G186" s="184" t="s">
        <v>687</v>
      </c>
    </row>
    <row r="187" spans="1:7" x14ac:dyDescent="0.25">
      <c r="A187" s="180" t="s">
        <v>688</v>
      </c>
      <c r="B187" s="204" t="s">
        <v>689</v>
      </c>
      <c r="C187" s="292">
        <v>72.203172421535697</v>
      </c>
      <c r="D187" s="292">
        <v>0</v>
      </c>
      <c r="E187" s="230"/>
      <c r="F187" s="203"/>
      <c r="G187" s="203"/>
    </row>
    <row r="188" spans="1:7" x14ac:dyDescent="0.25">
      <c r="A188" s="135"/>
      <c r="B188" s="151"/>
      <c r="C188" s="230"/>
      <c r="D188" s="230"/>
      <c r="E188" s="230"/>
      <c r="F188" s="258"/>
      <c r="G188" s="258"/>
    </row>
    <row r="189" spans="1:7" x14ac:dyDescent="0.25">
      <c r="B189" s="204" t="s">
        <v>690</v>
      </c>
      <c r="C189" s="203"/>
      <c r="D189" s="203"/>
      <c r="E189" s="135"/>
      <c r="F189" s="289"/>
      <c r="G189" s="289"/>
    </row>
    <row r="190" spans="1:7" x14ac:dyDescent="0.25">
      <c r="A190" s="180" t="s">
        <v>691</v>
      </c>
      <c r="B190" s="141" t="s">
        <v>692</v>
      </c>
      <c r="C190" s="292">
        <v>918.47451469999498</v>
      </c>
      <c r="D190" s="291">
        <v>24293</v>
      </c>
      <c r="E190" s="135"/>
      <c r="F190" s="205">
        <f>IF($C$214=0,"",IF(C190="[for completion]","",IF(C190="","",C190/$C$214)))</f>
        <v>0.39726100768448797</v>
      </c>
      <c r="G190" s="205">
        <f>IF($D$214=0,"",IF(D190="[for completion]","",IF(D190="","",D190/$D$214)))</f>
        <v>0.75865838043783762</v>
      </c>
    </row>
    <row r="191" spans="1:7" x14ac:dyDescent="0.25">
      <c r="A191" s="180" t="s">
        <v>693</v>
      </c>
      <c r="B191" s="141" t="s">
        <v>694</v>
      </c>
      <c r="C191" s="292">
        <v>781.50522666000302</v>
      </c>
      <c r="D191" s="291">
        <v>5608</v>
      </c>
      <c r="E191" s="135"/>
      <c r="F191" s="205">
        <f>IF($C$214=0,"",IF(C191="[for completion]","",IF(C191="","",C191/$C$214)))</f>
        <v>0.33801869173806559</v>
      </c>
      <c r="G191" s="205">
        <f>IF($D$214=0,"",IF(D191="[for completion]","",IF(D191="","",D191/$D$214)))</f>
        <v>0.17513506761187969</v>
      </c>
    </row>
    <row r="192" spans="1:7" x14ac:dyDescent="0.25">
      <c r="A192" s="180" t="s">
        <v>695</v>
      </c>
      <c r="B192" s="141" t="s">
        <v>696</v>
      </c>
      <c r="C192" s="292">
        <v>355.46853141000003</v>
      </c>
      <c r="D192" s="291">
        <v>1481</v>
      </c>
      <c r="E192" s="135"/>
      <c r="F192" s="205">
        <f>IF($C$214=0,"",IF(C192="[for completion]","",IF(C192="","",C192/$C$214)))</f>
        <v>0.15374818215199679</v>
      </c>
      <c r="G192" s="205">
        <f>IF($D$214=0,"",IF(D192="[for completion]","",IF(D192="","",D192/$D$214)))</f>
        <v>4.6250897848287065E-2</v>
      </c>
    </row>
    <row r="193" spans="1:7" x14ac:dyDescent="0.25">
      <c r="A193" s="180" t="s">
        <v>697</v>
      </c>
      <c r="B193" s="141" t="s">
        <v>698</v>
      </c>
      <c r="C193" s="292">
        <v>153.09037828000001</v>
      </c>
      <c r="D193" s="291">
        <v>450</v>
      </c>
      <c r="E193" s="135"/>
      <c r="F193" s="205">
        <f>IF($C$214=0,"",IF(C193="[for completion]","",IF(C193="","",C193/$C$214)))</f>
        <v>6.6215052207711067E-2</v>
      </c>
      <c r="G193" s="205">
        <f>IF($D$214=0,"",IF(D193="[for completion]","",IF(D193="","",D193/$D$214)))</f>
        <v>1.4053277536616596E-2</v>
      </c>
    </row>
    <row r="194" spans="1:7" x14ac:dyDescent="0.25">
      <c r="A194" s="180" t="s">
        <v>699</v>
      </c>
      <c r="B194" s="141" t="s">
        <v>700</v>
      </c>
      <c r="C194" s="292">
        <v>103.47913306</v>
      </c>
      <c r="D194" s="291">
        <v>189</v>
      </c>
      <c r="E194" s="135"/>
      <c r="F194" s="205">
        <f>IF($C$214=0,"",IF(C194="[for completion]","",IF(C194="","",C194/$C$214)))</f>
        <v>4.4757066217738395E-2</v>
      </c>
      <c r="G194" s="205">
        <f>IF($D$214=0,"",IF(D194="[for completion]","",IF(D194="","",D194/$D$214)))</f>
        <v>5.9023765653789702E-3</v>
      </c>
    </row>
    <row r="195" spans="1:7" x14ac:dyDescent="0.25">
      <c r="A195" s="180" t="s">
        <v>701</v>
      </c>
      <c r="B195" s="141"/>
      <c r="C195" s="292"/>
      <c r="D195" s="296"/>
      <c r="E195" s="135"/>
      <c r="F195" s="205" t="str">
        <f>IF($C$214=0,"",IF(C195="[for completion]","",IF(C195="","",C195/$C$214)))</f>
        <v/>
      </c>
      <c r="G195" s="205" t="str">
        <f>IF($D$214=0,"",IF(D195="[for completion]","",IF(D195="","",D195/$D$214)))</f>
        <v/>
      </c>
    </row>
    <row r="196" spans="1:7" x14ac:dyDescent="0.25">
      <c r="A196" s="180" t="s">
        <v>702</v>
      </c>
      <c r="B196" s="141"/>
      <c r="C196" s="292"/>
      <c r="D196" s="296"/>
      <c r="E196" s="135"/>
      <c r="F196" s="205" t="str">
        <f>IF($C$214=0,"",IF(C196="[for completion]","",IF(C196="","",C196/$C$214)))</f>
        <v/>
      </c>
      <c r="G196" s="205" t="str">
        <f>IF($D$214=0,"",IF(D196="[for completion]","",IF(D196="","",D196/$D$214)))</f>
        <v/>
      </c>
    </row>
    <row r="197" spans="1:7" x14ac:dyDescent="0.25">
      <c r="A197" s="180" t="s">
        <v>703</v>
      </c>
      <c r="B197" s="141"/>
      <c r="C197" s="292"/>
      <c r="D197" s="296"/>
      <c r="E197" s="135"/>
      <c r="F197" s="205" t="str">
        <f>IF($C$214=0,"",IF(C197="[for completion]","",IF(C197="","",C197/$C$214)))</f>
        <v/>
      </c>
      <c r="G197" s="205" t="str">
        <f>IF($D$214=0,"",IF(D197="[for completion]","",IF(D197="","",D197/$D$214)))</f>
        <v/>
      </c>
    </row>
    <row r="198" spans="1:7" x14ac:dyDescent="0.25">
      <c r="A198" s="180" t="s">
        <v>704</v>
      </c>
      <c r="B198" s="141"/>
      <c r="C198" s="292"/>
      <c r="D198" s="296"/>
      <c r="E198" s="135"/>
      <c r="F198" s="205" t="str">
        <f>IF($C$214=0,"",IF(C198="[for completion]","",IF(C198="","",C198/$C$214)))</f>
        <v/>
      </c>
      <c r="G198" s="205" t="str">
        <f>IF($D$214=0,"",IF(D198="[for completion]","",IF(D198="","",D198/$D$214)))</f>
        <v/>
      </c>
    </row>
    <row r="199" spans="1:7" x14ac:dyDescent="0.25">
      <c r="A199" s="180" t="s">
        <v>705</v>
      </c>
      <c r="B199" s="141"/>
      <c r="C199" s="203"/>
      <c r="D199" s="296"/>
      <c r="E199" s="134"/>
      <c r="F199" s="205" t="str">
        <f>IF($C$214=0,"",IF(C199="[for completion]","",IF(C199="","",C199/$C$214)))</f>
        <v/>
      </c>
      <c r="G199" s="205" t="str">
        <f>IF($D$214=0,"",IF(D199="[for completion]","",IF(D199="","",D199/$D$214)))</f>
        <v/>
      </c>
    </row>
    <row r="200" spans="1:7" x14ac:dyDescent="0.25">
      <c r="A200" s="180" t="s">
        <v>706</v>
      </c>
      <c r="B200" s="141"/>
      <c r="C200" s="203"/>
      <c r="D200" s="296"/>
      <c r="E200" s="134"/>
      <c r="F200" s="205" t="str">
        <f>IF($C$214=0,"",IF(C200="[for completion]","",IF(C200="","",C200/$C$214)))</f>
        <v/>
      </c>
      <c r="G200" s="205" t="str">
        <f>IF($D$214=0,"",IF(D200="[for completion]","",IF(D200="","",D200/$D$214)))</f>
        <v/>
      </c>
    </row>
    <row r="201" spans="1:7" x14ac:dyDescent="0.25">
      <c r="A201" s="180" t="s">
        <v>707</v>
      </c>
      <c r="B201" s="141"/>
      <c r="C201" s="203"/>
      <c r="D201" s="296"/>
      <c r="E201" s="134"/>
      <c r="F201" s="205" t="str">
        <f>IF($C$214=0,"",IF(C201="[for completion]","",IF(C201="","",C201/$C$214)))</f>
        <v/>
      </c>
      <c r="G201" s="205" t="str">
        <f>IF($D$214=0,"",IF(D201="[for completion]","",IF(D201="","",D201/$D$214)))</f>
        <v/>
      </c>
    </row>
    <row r="202" spans="1:7" x14ac:dyDescent="0.25">
      <c r="A202" s="180" t="s">
        <v>708</v>
      </c>
      <c r="B202" s="141"/>
      <c r="C202" s="203"/>
      <c r="D202" s="296"/>
      <c r="E202" s="134"/>
      <c r="F202" s="205" t="str">
        <f>IF($C$214=0,"",IF(C202="[for completion]","",IF(C202="","",C202/$C$214)))</f>
        <v/>
      </c>
      <c r="G202" s="205" t="str">
        <f>IF($D$214=0,"",IF(D202="[for completion]","",IF(D202="","",D202/$D$214)))</f>
        <v/>
      </c>
    </row>
    <row r="203" spans="1:7" x14ac:dyDescent="0.25">
      <c r="A203" s="180" t="s">
        <v>709</v>
      </c>
      <c r="B203" s="141"/>
      <c r="C203" s="203"/>
      <c r="D203" s="296"/>
      <c r="E203" s="134"/>
      <c r="F203" s="205" t="str">
        <f>IF($C$214=0,"",IF(C203="[for completion]","",IF(C203="","",C203/$C$214)))</f>
        <v/>
      </c>
      <c r="G203" s="205" t="str">
        <f>IF($D$214=0,"",IF(D203="[for completion]","",IF(D203="","",D203/$D$214)))</f>
        <v/>
      </c>
    </row>
    <row r="204" spans="1:7" x14ac:dyDescent="0.25">
      <c r="A204" s="180" t="s">
        <v>710</v>
      </c>
      <c r="B204" s="141"/>
      <c r="C204" s="203"/>
      <c r="D204" s="296"/>
      <c r="E204" s="134"/>
      <c r="F204" s="205" t="str">
        <f>IF($C$214=0,"",IF(C204="[for completion]","",IF(C204="","",C204/$C$214)))</f>
        <v/>
      </c>
      <c r="G204" s="205" t="str">
        <f>IF($D$214=0,"",IF(D204="[for completion]","",IF(D204="","",D204/$D$214)))</f>
        <v/>
      </c>
    </row>
    <row r="205" spans="1:7" x14ac:dyDescent="0.25">
      <c r="A205" s="180" t="s">
        <v>711</v>
      </c>
      <c r="B205" s="141"/>
      <c r="C205" s="203"/>
      <c r="D205" s="296"/>
      <c r="F205" s="205" t="str">
        <f>IF($C$214=0,"",IF(C205="[for completion]","",IF(C205="","",C205/$C$214)))</f>
        <v/>
      </c>
      <c r="G205" s="205" t="str">
        <f>IF($D$214=0,"",IF(D205="[for completion]","",IF(D205="","",D205/$D$214)))</f>
        <v/>
      </c>
    </row>
    <row r="206" spans="1:7" x14ac:dyDescent="0.25">
      <c r="A206" s="180" t="s">
        <v>712</v>
      </c>
      <c r="B206" s="141"/>
      <c r="C206" s="203"/>
      <c r="D206" s="296"/>
      <c r="E206" s="284"/>
      <c r="F206" s="205" t="str">
        <f>IF($C$214=0,"",IF(C206="[for completion]","",IF(C206="","",C206/$C$214)))</f>
        <v/>
      </c>
      <c r="G206" s="205" t="str">
        <f>IF($D$214=0,"",IF(D206="[for completion]","",IF(D206="","",D206/$D$214)))</f>
        <v/>
      </c>
    </row>
    <row r="207" spans="1:7" x14ac:dyDescent="0.25">
      <c r="A207" s="180" t="s">
        <v>713</v>
      </c>
      <c r="B207" s="141"/>
      <c r="C207" s="203"/>
      <c r="D207" s="296"/>
      <c r="E207" s="284"/>
      <c r="F207" s="205" t="str">
        <f>IF($C$214=0,"",IF(C207="[for completion]","",IF(C207="","",C207/$C$214)))</f>
        <v/>
      </c>
      <c r="G207" s="205" t="str">
        <f>IF($D$214=0,"",IF(D207="[for completion]","",IF(D207="","",D207/$D$214)))</f>
        <v/>
      </c>
    </row>
    <row r="208" spans="1:7" x14ac:dyDescent="0.25">
      <c r="A208" s="180" t="s">
        <v>714</v>
      </c>
      <c r="B208" s="141"/>
      <c r="C208" s="203"/>
      <c r="D208" s="296"/>
      <c r="E208" s="284"/>
      <c r="F208" s="205" t="str">
        <f>IF($C$214=0,"",IF(C208="[for completion]","",IF(C208="","",C208/$C$214)))</f>
        <v/>
      </c>
      <c r="G208" s="205" t="str">
        <f>IF($D$214=0,"",IF(D208="[for completion]","",IF(D208="","",D208/$D$214)))</f>
        <v/>
      </c>
    </row>
    <row r="209" spans="1:7" x14ac:dyDescent="0.25">
      <c r="A209" s="180" t="s">
        <v>715</v>
      </c>
      <c r="B209" s="141"/>
      <c r="C209" s="203"/>
      <c r="D209" s="296"/>
      <c r="E209" s="284"/>
      <c r="F209" s="205" t="str">
        <f>IF($C$214=0,"",IF(C209="[for completion]","",IF(C209="","",C209/$C$214)))</f>
        <v/>
      </c>
      <c r="G209" s="205" t="str">
        <f>IF($D$214=0,"",IF(D209="[for completion]","",IF(D209="","",D209/$D$214)))</f>
        <v/>
      </c>
    </row>
    <row r="210" spans="1:7" x14ac:dyDescent="0.25">
      <c r="A210" s="180" t="s">
        <v>716</v>
      </c>
      <c r="B210" s="141"/>
      <c r="C210" s="203"/>
      <c r="D210" s="296"/>
      <c r="E210" s="284"/>
      <c r="F210" s="205" t="str">
        <f>IF($C$214=0,"",IF(C210="[for completion]","",IF(C210="","",C210/$C$214)))</f>
        <v/>
      </c>
      <c r="G210" s="205" t="str">
        <f>IF($D$214=0,"",IF(D210="[for completion]","",IF(D210="","",D210/$D$214)))</f>
        <v/>
      </c>
    </row>
    <row r="211" spans="1:7" x14ac:dyDescent="0.25">
      <c r="A211" s="180" t="s">
        <v>717</v>
      </c>
      <c r="B211" s="141"/>
      <c r="C211" s="203"/>
      <c r="D211" s="296"/>
      <c r="E211" s="284"/>
      <c r="F211" s="205" t="str">
        <f>IF($C$214=0,"",IF(C211="[for completion]","",IF(C211="","",C211/$C$214)))</f>
        <v/>
      </c>
      <c r="G211" s="205" t="str">
        <f>IF($D$214=0,"",IF(D211="[for completion]","",IF(D211="","",D211/$D$214)))</f>
        <v/>
      </c>
    </row>
    <row r="212" spans="1:7" x14ac:dyDescent="0.25">
      <c r="A212" s="180" t="s">
        <v>718</v>
      </c>
      <c r="B212" s="141"/>
      <c r="C212" s="203"/>
      <c r="D212" s="296"/>
      <c r="E212" s="284"/>
      <c r="F212" s="205" t="str">
        <f>IF($C$214=0,"",IF(C212="[for completion]","",IF(C212="","",C212/$C$214)))</f>
        <v/>
      </c>
      <c r="G212" s="205" t="str">
        <f>IF($D$214=0,"",IF(D212="[for completion]","",IF(D212="","",D212/$D$214)))</f>
        <v/>
      </c>
    </row>
    <row r="213" spans="1:7" x14ac:dyDescent="0.25">
      <c r="A213" s="180" t="s">
        <v>719</v>
      </c>
      <c r="B213" s="141"/>
      <c r="C213" s="203"/>
      <c r="D213" s="296"/>
      <c r="E213" s="284"/>
      <c r="F213" s="205" t="str">
        <f>IF($C$214=0,"",IF(C213="[for completion]","",IF(C213="","",C213/$C$214)))</f>
        <v/>
      </c>
      <c r="G213" s="205" t="str">
        <f>IF($D$214=0,"",IF(D213="[for completion]","",IF(D213="","",D213/$D$214)))</f>
        <v/>
      </c>
    </row>
    <row r="214" spans="1:7" x14ac:dyDescent="0.25">
      <c r="A214" s="180" t="s">
        <v>720</v>
      </c>
      <c r="B214" s="217" t="s">
        <v>71</v>
      </c>
      <c r="C214" s="229">
        <f>SUM(C190:C213)</f>
        <v>2312.0177841099985</v>
      </c>
      <c r="D214" s="298">
        <f>SUM(D190:D213)</f>
        <v>32021</v>
      </c>
      <c r="E214" s="284"/>
      <c r="F214" s="297">
        <f>SUM(F190:F213)</f>
        <v>0.99999999999999978</v>
      </c>
      <c r="G214" s="297">
        <f>SUM(G190:G213)</f>
        <v>0.99999999999999989</v>
      </c>
    </row>
    <row r="215" spans="1:7" ht="15" customHeight="1" x14ac:dyDescent="0.25">
      <c r="A215" s="184"/>
      <c r="B215" s="184" t="s">
        <v>721</v>
      </c>
      <c r="C215" s="184" t="s">
        <v>685</v>
      </c>
      <c r="D215" s="184" t="s">
        <v>686</v>
      </c>
      <c r="E215" s="183"/>
      <c r="F215" s="184" t="s">
        <v>506</v>
      </c>
      <c r="G215" s="184" t="s">
        <v>687</v>
      </c>
    </row>
    <row r="216" spans="1:7" x14ac:dyDescent="0.25">
      <c r="A216" s="180" t="s">
        <v>722</v>
      </c>
      <c r="B216" s="180" t="s">
        <v>723</v>
      </c>
      <c r="C216" s="290">
        <v>0.55969086770254495</v>
      </c>
      <c r="D216" s="290"/>
      <c r="F216" s="266"/>
      <c r="G216" s="266"/>
    </row>
    <row r="217" spans="1:7" x14ac:dyDescent="0.25">
      <c r="C217" s="143"/>
      <c r="D217" s="143"/>
      <c r="F217" s="295"/>
      <c r="G217" s="295"/>
    </row>
    <row r="218" spans="1:7" x14ac:dyDescent="0.25">
      <c r="B218" s="204" t="s">
        <v>724</v>
      </c>
      <c r="C218" s="143"/>
      <c r="D218" s="143"/>
      <c r="F218" s="295"/>
      <c r="G218" s="295"/>
    </row>
    <row r="219" spans="1:7" x14ac:dyDescent="0.25">
      <c r="A219" s="180" t="s">
        <v>725</v>
      </c>
      <c r="B219" s="180" t="s">
        <v>726</v>
      </c>
      <c r="C219" s="292">
        <v>599.32953467999698</v>
      </c>
      <c r="D219" s="291">
        <v>15386</v>
      </c>
      <c r="F219" s="205">
        <f>IF($C$227=0,"",IF(C219="[for completion]","",C219/$C$227))</f>
        <v>0.25922358331283624</v>
      </c>
      <c r="G219" s="205">
        <f>IF($D$227=0,"",IF(D219="[for completion]","",D219/$D$227))</f>
        <v>0.48049717372973988</v>
      </c>
    </row>
    <row r="220" spans="1:7" x14ac:dyDescent="0.25">
      <c r="A220" s="180" t="s">
        <v>727</v>
      </c>
      <c r="B220" s="180" t="s">
        <v>728</v>
      </c>
      <c r="C220" s="292">
        <v>314.227706729999</v>
      </c>
      <c r="D220" s="291">
        <v>4036</v>
      </c>
      <c r="F220" s="205">
        <f>IF($C$227=0,"",IF(C220="[for completion]","",C220/$C$227))</f>
        <v>0.13591059242260967</v>
      </c>
      <c r="G220" s="205">
        <f>IF($D$227=0,"",IF(D220="[for completion]","",D220/$D$227))</f>
        <v>0.12604228475063239</v>
      </c>
    </row>
    <row r="221" spans="1:7" x14ac:dyDescent="0.25">
      <c r="A221" s="180" t="s">
        <v>729</v>
      </c>
      <c r="B221" s="180" t="s">
        <v>730</v>
      </c>
      <c r="C221" s="292">
        <v>339.42693115999998</v>
      </c>
      <c r="D221" s="291">
        <v>3824</v>
      </c>
      <c r="F221" s="205">
        <f>IF($C$227=0,"",IF(C221="[for completion]","",C221/$C$227))</f>
        <v>0.14680982710981225</v>
      </c>
      <c r="G221" s="205">
        <f>IF($D$227=0,"",IF(D221="[for completion]","",D221/$D$227))</f>
        <v>0.11942162955560413</v>
      </c>
    </row>
    <row r="222" spans="1:7" x14ac:dyDescent="0.25">
      <c r="A222" s="180" t="s">
        <v>731</v>
      </c>
      <c r="B222" s="180" t="s">
        <v>732</v>
      </c>
      <c r="C222" s="292">
        <v>368.46440930000102</v>
      </c>
      <c r="D222" s="291">
        <v>3751</v>
      </c>
      <c r="F222" s="205">
        <f>IF($C$227=0,"",IF(C222="[for completion]","",C222/$C$227))</f>
        <v>0.15936919336537023</v>
      </c>
      <c r="G222" s="205">
        <f>IF($D$227=0,"",IF(D222="[for completion]","",D222/$D$227))</f>
        <v>0.11714187564410855</v>
      </c>
    </row>
    <row r="223" spans="1:7" x14ac:dyDescent="0.25">
      <c r="A223" s="180" t="s">
        <v>733</v>
      </c>
      <c r="B223" s="180" t="s">
        <v>734</v>
      </c>
      <c r="C223" s="292">
        <v>341.69709148000101</v>
      </c>
      <c r="D223" s="291">
        <v>2716</v>
      </c>
      <c r="F223" s="205">
        <f>IF($C$227=0,"",IF(C223="[for completion]","",C223/$C$227))</f>
        <v>0.14779172280957864</v>
      </c>
      <c r="G223" s="205">
        <f>IF($D$227=0,"",IF(D223="[for completion]","",D223/$D$227))</f>
        <v>8.4819337309890386E-2</v>
      </c>
    </row>
    <row r="224" spans="1:7" x14ac:dyDescent="0.25">
      <c r="A224" s="180" t="s">
        <v>735</v>
      </c>
      <c r="B224" s="180" t="s">
        <v>736</v>
      </c>
      <c r="C224" s="292">
        <v>245.68559952000001</v>
      </c>
      <c r="D224" s="291">
        <v>1635</v>
      </c>
      <c r="F224" s="205">
        <f>IF($C$227=0,"",IF(C224="[for completion]","",C224/$C$227))</f>
        <v>0.10626458031964306</v>
      </c>
      <c r="G224" s="205">
        <f>IF($D$227=0,"",IF(D224="[for completion]","",D224/$D$227))</f>
        <v>5.1060241716373626E-2</v>
      </c>
    </row>
    <row r="225" spans="1:7" x14ac:dyDescent="0.25">
      <c r="A225" s="180" t="s">
        <v>737</v>
      </c>
      <c r="B225" s="180" t="s">
        <v>738</v>
      </c>
      <c r="C225" s="292">
        <v>86.171866249999894</v>
      </c>
      <c r="D225" s="291">
        <v>511</v>
      </c>
      <c r="F225" s="205">
        <f>IF($C$227=0,"",IF(C225="[for completion]","",C225/$C$227))</f>
        <v>3.7271281753211698E-2</v>
      </c>
      <c r="G225" s="205">
        <f>IF($D$227=0,"",IF(D225="[for completion]","",D225/$D$227))</f>
        <v>1.5958277380469066E-2</v>
      </c>
    </row>
    <row r="226" spans="1:7" x14ac:dyDescent="0.25">
      <c r="A226" s="180" t="s">
        <v>739</v>
      </c>
      <c r="B226" s="180" t="s">
        <v>740</v>
      </c>
      <c r="C226" s="292">
        <v>17.014644990000001</v>
      </c>
      <c r="D226" s="291">
        <v>162</v>
      </c>
      <c r="F226" s="205">
        <f>IF($C$227=0,"",IF(C226="[for completion]","",C226/$C$227))</f>
        <v>7.3592189069383489E-3</v>
      </c>
      <c r="G226" s="205">
        <f>IF($D$227=0,"",IF(D226="[for completion]","",D226/$D$227))</f>
        <v>5.0591799131819741E-3</v>
      </c>
    </row>
    <row r="227" spans="1:7" x14ac:dyDescent="0.25">
      <c r="A227" s="180" t="s">
        <v>741</v>
      </c>
      <c r="B227" s="217" t="s">
        <v>71</v>
      </c>
      <c r="C227" s="208">
        <f>SUM(C219:C226)</f>
        <v>2312.0177841099976</v>
      </c>
      <c r="D227" s="294">
        <f>SUM(D219:D226)</f>
        <v>32021</v>
      </c>
      <c r="E227" s="215"/>
      <c r="F227" s="293">
        <f>SUM(F219:F226)</f>
        <v>1</v>
      </c>
      <c r="G227" s="293">
        <f>SUM(G219:G226)</f>
        <v>0.99999999999999989</v>
      </c>
    </row>
    <row r="228" spans="1:7" outlineLevel="1" x14ac:dyDescent="0.25">
      <c r="A228" s="180" t="s">
        <v>742</v>
      </c>
      <c r="B228" s="286" t="s">
        <v>743</v>
      </c>
      <c r="C228" s="203"/>
      <c r="D228" s="296"/>
      <c r="F228" s="205">
        <f>IF($C$227=0,"",IF(C228="[for completion]","",C228/$C$227))</f>
        <v>0</v>
      </c>
      <c r="G228" s="205">
        <f>IF($D$227=0,"",IF(D228="[for completion]","",D228/$D$227))</f>
        <v>0</v>
      </c>
    </row>
    <row r="229" spans="1:7" outlineLevel="1" x14ac:dyDescent="0.25">
      <c r="A229" s="180" t="s">
        <v>744</v>
      </c>
      <c r="B229" s="286" t="s">
        <v>745</v>
      </c>
      <c r="C229" s="203"/>
      <c r="D229" s="296"/>
      <c r="F229" s="205">
        <f>IF($C$227=0,"",IF(C229="[for completion]","",C229/$C$227))</f>
        <v>0</v>
      </c>
      <c r="G229" s="205">
        <f>IF($D$227=0,"",IF(D229="[for completion]","",D229/$D$227))</f>
        <v>0</v>
      </c>
    </row>
    <row r="230" spans="1:7" outlineLevel="1" x14ac:dyDescent="0.25">
      <c r="A230" s="180" t="s">
        <v>746</v>
      </c>
      <c r="B230" s="286" t="s">
        <v>747</v>
      </c>
      <c r="C230" s="203"/>
      <c r="D230" s="296"/>
      <c r="F230" s="205">
        <f>IF($C$227=0,"",IF(C230="[for completion]","",C230/$C$227))</f>
        <v>0</v>
      </c>
      <c r="G230" s="205">
        <f>IF($D$227=0,"",IF(D230="[for completion]","",D230/$D$227))</f>
        <v>0</v>
      </c>
    </row>
    <row r="231" spans="1:7" outlineLevel="1" x14ac:dyDescent="0.25">
      <c r="A231" s="180" t="s">
        <v>748</v>
      </c>
      <c r="B231" s="286" t="s">
        <v>749</v>
      </c>
      <c r="C231" s="203"/>
      <c r="D231" s="296"/>
      <c r="F231" s="205">
        <f>IF($C$227=0,"",IF(C231="[for completion]","",C231/$C$227))</f>
        <v>0</v>
      </c>
      <c r="G231" s="205">
        <f>IF($D$227=0,"",IF(D231="[for completion]","",D231/$D$227))</f>
        <v>0</v>
      </c>
    </row>
    <row r="232" spans="1:7" outlineLevel="1" x14ac:dyDescent="0.25">
      <c r="A232" s="180" t="s">
        <v>750</v>
      </c>
      <c r="B232" s="286" t="s">
        <v>751</v>
      </c>
      <c r="C232" s="203"/>
      <c r="D232" s="296"/>
      <c r="F232" s="205">
        <f>IF($C$227=0,"",IF(C232="[for completion]","",C232/$C$227))</f>
        <v>0</v>
      </c>
      <c r="G232" s="205">
        <f>IF($D$227=0,"",IF(D232="[for completion]","",D232/$D$227))</f>
        <v>0</v>
      </c>
    </row>
    <row r="233" spans="1:7" outlineLevel="1" x14ac:dyDescent="0.25">
      <c r="A233" s="180" t="s">
        <v>752</v>
      </c>
      <c r="B233" s="286" t="s">
        <v>753</v>
      </c>
      <c r="C233" s="203"/>
      <c r="D233" s="296"/>
      <c r="F233" s="205">
        <f>IF($C$227=0,"",IF(C233="[for completion]","",C233/$C$227))</f>
        <v>0</v>
      </c>
      <c r="G233" s="205">
        <f>IF($D$227=0,"",IF(D233="[for completion]","",D233/$D$227))</f>
        <v>0</v>
      </c>
    </row>
    <row r="234" spans="1:7" outlineLevel="1" x14ac:dyDescent="0.25">
      <c r="A234" s="180" t="s">
        <v>754</v>
      </c>
      <c r="B234" s="181"/>
      <c r="F234" s="205"/>
      <c r="G234" s="205"/>
    </row>
    <row r="235" spans="1:7" outlineLevel="1" x14ac:dyDescent="0.25">
      <c r="A235" s="180" t="s">
        <v>755</v>
      </c>
      <c r="B235" s="181"/>
      <c r="F235" s="205"/>
      <c r="G235" s="205"/>
    </row>
    <row r="236" spans="1:7" outlineLevel="1" x14ac:dyDescent="0.25">
      <c r="A236" s="180" t="s">
        <v>756</v>
      </c>
      <c r="B236" s="181"/>
      <c r="F236" s="205"/>
      <c r="G236" s="205"/>
    </row>
    <row r="237" spans="1:7" ht="15" customHeight="1" x14ac:dyDescent="0.25">
      <c r="A237" s="184"/>
      <c r="B237" s="184" t="s">
        <v>757</v>
      </c>
      <c r="C237" s="184" t="s">
        <v>685</v>
      </c>
      <c r="D237" s="184" t="s">
        <v>686</v>
      </c>
      <c r="E237" s="183"/>
      <c r="F237" s="184" t="s">
        <v>506</v>
      </c>
      <c r="G237" s="184" t="s">
        <v>687</v>
      </c>
    </row>
    <row r="238" spans="1:7" x14ac:dyDescent="0.25">
      <c r="A238" s="180" t="s">
        <v>758</v>
      </c>
      <c r="B238" s="180" t="s">
        <v>723</v>
      </c>
      <c r="C238" s="288">
        <v>0.49287314197712301</v>
      </c>
      <c r="D238" s="143"/>
      <c r="F238" s="295"/>
      <c r="G238" s="295"/>
    </row>
    <row r="239" spans="1:7" x14ac:dyDescent="0.25">
      <c r="C239" s="143"/>
      <c r="D239" s="143"/>
      <c r="F239" s="295"/>
      <c r="G239" s="295"/>
    </row>
    <row r="240" spans="1:7" x14ac:dyDescent="0.25">
      <c r="B240" s="204" t="s">
        <v>724</v>
      </c>
      <c r="C240" s="143"/>
      <c r="D240" s="143"/>
      <c r="F240" s="295"/>
      <c r="G240" s="295"/>
    </row>
    <row r="241" spans="1:7" x14ac:dyDescent="0.25">
      <c r="A241" s="180" t="s">
        <v>759</v>
      </c>
      <c r="B241" s="180" t="s">
        <v>726</v>
      </c>
      <c r="C241" s="292">
        <v>867.17553438999698</v>
      </c>
      <c r="D241" s="291">
        <v>19254</v>
      </c>
      <c r="F241" s="205">
        <f>IF($C$249=0,"",IF(C241="[Mark as ND1 if not relevant]","",C241/$C$249))</f>
        <v>0.37507303808383707</v>
      </c>
      <c r="G241" s="205">
        <f>IF($D$249=0,"",IF(D241="[Mark as ND1 if not relevant]","",D241/$D$249))</f>
        <v>0.60129290153336867</v>
      </c>
    </row>
    <row r="242" spans="1:7" x14ac:dyDescent="0.25">
      <c r="A242" s="180" t="s">
        <v>760</v>
      </c>
      <c r="B242" s="180" t="s">
        <v>728</v>
      </c>
      <c r="C242" s="292">
        <v>348.00678237999898</v>
      </c>
      <c r="D242" s="291">
        <v>3953</v>
      </c>
      <c r="F242" s="205">
        <f>IF($C$249=0,"",IF(C242="[Mark as ND1 if not relevant]","",C242/$C$249))</f>
        <v>0.15052080687777372</v>
      </c>
      <c r="G242" s="205">
        <f>IF($D$249=0,"",IF(D242="[Mark as ND1 if not relevant]","",D242/$D$249))</f>
        <v>0.12345023578276756</v>
      </c>
    </row>
    <row r="243" spans="1:7" x14ac:dyDescent="0.25">
      <c r="A243" s="180" t="s">
        <v>761</v>
      </c>
      <c r="B243" s="180" t="s">
        <v>730</v>
      </c>
      <c r="C243" s="292">
        <v>314.64823319999999</v>
      </c>
      <c r="D243" s="291">
        <v>3089</v>
      </c>
      <c r="F243" s="205">
        <f>IF($C$249=0,"",IF(C243="[Mark as ND1 if not relevant]","",C243/$C$249))</f>
        <v>0.13609247963510923</v>
      </c>
      <c r="G243" s="205">
        <f>IF($D$249=0,"",IF(D243="[Mark as ND1 if not relevant]","",D243/$D$249))</f>
        <v>9.6467942912463689E-2</v>
      </c>
    </row>
    <row r="244" spans="1:7" x14ac:dyDescent="0.25">
      <c r="A244" s="180" t="s">
        <v>762</v>
      </c>
      <c r="B244" s="180" t="s">
        <v>732</v>
      </c>
      <c r="C244" s="292">
        <v>273.55545810000001</v>
      </c>
      <c r="D244" s="291">
        <v>2369</v>
      </c>
      <c r="F244" s="205">
        <f>IF($C$249=0,"",IF(C244="[Mark as ND1 if not relevant]","",C244/$C$249))</f>
        <v>0.11831892469862829</v>
      </c>
      <c r="G244" s="205">
        <f>IF($D$249=0,"",IF(D244="[Mark as ND1 if not relevant]","",D244/$D$249))</f>
        <v>7.3982698853877149E-2</v>
      </c>
    </row>
    <row r="245" spans="1:7" x14ac:dyDescent="0.25">
      <c r="A245" s="180" t="s">
        <v>763</v>
      </c>
      <c r="B245" s="180" t="s">
        <v>734</v>
      </c>
      <c r="C245" s="292">
        <v>243.51260343999999</v>
      </c>
      <c r="D245" s="291">
        <v>1727</v>
      </c>
      <c r="F245" s="205">
        <f>IF($C$249=0,"",IF(C245="[Mark as ND1 if not relevant]","",C245/$C$249))</f>
        <v>0.10532471035197484</v>
      </c>
      <c r="G245" s="205">
        <f>IF($D$249=0,"",IF(D245="[Mark as ND1 if not relevant]","",D245/$D$249))</f>
        <v>5.3933356234970802E-2</v>
      </c>
    </row>
    <row r="246" spans="1:7" x14ac:dyDescent="0.25">
      <c r="A246" s="180" t="s">
        <v>764</v>
      </c>
      <c r="B246" s="180" t="s">
        <v>736</v>
      </c>
      <c r="C246" s="292">
        <v>177.54185100000001</v>
      </c>
      <c r="D246" s="291">
        <v>1092</v>
      </c>
      <c r="F246" s="205">
        <f>IF($C$249=0,"",IF(C246="[Mark as ND1 if not relevant]","",C246/$C$249))</f>
        <v>7.6790867362788992E-2</v>
      </c>
      <c r="G246" s="205">
        <f>IF($D$249=0,"",IF(D246="[Mark as ND1 if not relevant]","",D246/$D$249))</f>
        <v>3.4102620155522935E-2</v>
      </c>
    </row>
    <row r="247" spans="1:7" x14ac:dyDescent="0.25">
      <c r="A247" s="180" t="s">
        <v>765</v>
      </c>
      <c r="B247" s="180" t="s">
        <v>738</v>
      </c>
      <c r="C247" s="292">
        <v>76.374469779999998</v>
      </c>
      <c r="D247" s="291">
        <v>415</v>
      </c>
      <c r="F247" s="205">
        <f>IF($C$249=0,"",IF(C247="[Mark as ND1 if not relevant]","",C247/$C$249))</f>
        <v>3.3033686118206104E-2</v>
      </c>
      <c r="G247" s="205">
        <f>IF($D$249=0,"",IF(D247="[Mark as ND1 if not relevant]","",D247/$D$249))</f>
        <v>1.2960244839324193E-2</v>
      </c>
    </row>
    <row r="248" spans="1:7" x14ac:dyDescent="0.25">
      <c r="A248" s="180" t="s">
        <v>766</v>
      </c>
      <c r="B248" s="180" t="s">
        <v>740</v>
      </c>
      <c r="C248" s="292">
        <v>11.202851819999999</v>
      </c>
      <c r="D248" s="291">
        <v>122</v>
      </c>
      <c r="F248" s="205">
        <f>IF($C$249=0,"",IF(C248="[Mark as ND1 if not relevant]","",C248/$C$249))</f>
        <v>4.8454868716818729E-3</v>
      </c>
      <c r="G248" s="205">
        <f>IF($D$249=0,"",IF(D248="[Mark as ND1 if not relevant]","",D248/$D$249))</f>
        <v>3.8099996877049435E-3</v>
      </c>
    </row>
    <row r="249" spans="1:7" x14ac:dyDescent="0.25">
      <c r="A249" s="180" t="s">
        <v>767</v>
      </c>
      <c r="B249" s="217" t="s">
        <v>71</v>
      </c>
      <c r="C249" s="208">
        <f>SUM(C241:C248)</f>
        <v>2312.0177841099958</v>
      </c>
      <c r="D249" s="294">
        <f>SUM(D241:D248)</f>
        <v>32021</v>
      </c>
      <c r="E249" s="180"/>
      <c r="F249" s="293">
        <f>SUM(F241:F248)</f>
        <v>1</v>
      </c>
      <c r="G249" s="293">
        <f>SUM(G241:G248)</f>
        <v>0.99999999999999989</v>
      </c>
    </row>
    <row r="250" spans="1:7" outlineLevel="1" x14ac:dyDescent="0.25">
      <c r="A250" s="180" t="s">
        <v>768</v>
      </c>
      <c r="B250" s="286" t="s">
        <v>743</v>
      </c>
      <c r="C250" s="292">
        <v>5.22365032</v>
      </c>
      <c r="D250" s="291">
        <v>40</v>
      </c>
      <c r="F250" s="205">
        <f>IF($C$249=0,"",IF(C250="[for completion]","",C250/$C$249))</f>
        <v>2.2593469461615013E-3</v>
      </c>
      <c r="G250" s="205">
        <f>IF($D$249=0,"",IF(D250="[for completion]","",D250/$D$249))</f>
        <v>1.2491802254770306E-3</v>
      </c>
    </row>
    <row r="251" spans="1:7" outlineLevel="1" x14ac:dyDescent="0.25">
      <c r="A251" s="180" t="s">
        <v>769</v>
      </c>
      <c r="B251" s="286" t="s">
        <v>745</v>
      </c>
      <c r="C251" s="292">
        <v>1.9039701200000001</v>
      </c>
      <c r="D251" s="291">
        <v>17</v>
      </c>
      <c r="F251" s="205">
        <f>IF($C$249=0,"",IF(C251="[for completion]","",C251/$C$249))</f>
        <v>8.2351015337580008E-4</v>
      </c>
      <c r="G251" s="205">
        <f>IF($D$249=0,"",IF(D251="[for completion]","",D251/$D$249))</f>
        <v>5.3090159582773802E-4</v>
      </c>
    </row>
    <row r="252" spans="1:7" outlineLevel="1" x14ac:dyDescent="0.25">
      <c r="A252" s="180" t="s">
        <v>770</v>
      </c>
      <c r="B252" s="286" t="s">
        <v>747</v>
      </c>
      <c r="C252" s="292">
        <v>0.88802426000000001</v>
      </c>
      <c r="D252" s="291">
        <v>10</v>
      </c>
      <c r="F252" s="205">
        <f>IF($C$249=0,"",IF(C252="[for completion]","",C252/$C$249))</f>
        <v>3.8409058360329277E-4</v>
      </c>
      <c r="G252" s="205">
        <f>IF($D$249=0,"",IF(D252="[for completion]","",D252/$D$249))</f>
        <v>3.1229505636925765E-4</v>
      </c>
    </row>
    <row r="253" spans="1:7" outlineLevel="1" x14ac:dyDescent="0.25">
      <c r="A253" s="180" t="s">
        <v>771</v>
      </c>
      <c r="B253" s="286" t="s">
        <v>749</v>
      </c>
      <c r="C253" s="292">
        <v>1.34839273</v>
      </c>
      <c r="D253" s="291">
        <v>17</v>
      </c>
      <c r="F253" s="205">
        <f>IF($C$249=0,"",IF(C253="[for completion]","",C253/$C$249))</f>
        <v>5.8321036250984541E-4</v>
      </c>
      <c r="G253" s="205">
        <f>IF($D$249=0,"",IF(D253="[for completion]","",D253/$D$249))</f>
        <v>5.3090159582773802E-4</v>
      </c>
    </row>
    <row r="254" spans="1:7" outlineLevel="1" x14ac:dyDescent="0.25">
      <c r="A254" s="180" t="s">
        <v>772</v>
      </c>
      <c r="B254" s="286" t="s">
        <v>751</v>
      </c>
      <c r="C254" s="292">
        <v>0.52036260000000001</v>
      </c>
      <c r="D254" s="291">
        <v>5</v>
      </c>
      <c r="F254" s="205">
        <f>IF($C$249=0,"",IF(C254="[for completion]","",C254/$C$249))</f>
        <v>2.2506859747201816E-4</v>
      </c>
      <c r="G254" s="205">
        <f>IF($D$249=0,"",IF(D254="[for completion]","",D254/$D$249))</f>
        <v>1.5614752818462883E-4</v>
      </c>
    </row>
    <row r="255" spans="1:7" outlineLevel="1" x14ac:dyDescent="0.25">
      <c r="A255" s="180" t="s">
        <v>773</v>
      </c>
      <c r="B255" s="286" t="s">
        <v>753</v>
      </c>
      <c r="C255" s="292">
        <v>1.3184517899999999</v>
      </c>
      <c r="D255" s="291">
        <v>33</v>
      </c>
      <c r="F255" s="205">
        <f>IF($C$249=0,"",IF(C255="[for completion]","",C255/$C$249))</f>
        <v>5.702602285594157E-4</v>
      </c>
      <c r="G255" s="205">
        <f>IF($D$249=0,"",IF(D255="[for completion]","",D255/$D$249))</f>
        <v>1.0305736860185502E-3</v>
      </c>
    </row>
    <row r="256" spans="1:7" outlineLevel="1" x14ac:dyDescent="0.25">
      <c r="A256" s="180" t="s">
        <v>774</v>
      </c>
      <c r="B256" s="181"/>
      <c r="F256" s="223"/>
      <c r="G256" s="223"/>
    </row>
    <row r="257" spans="1:14" outlineLevel="1" x14ac:dyDescent="0.25">
      <c r="A257" s="180" t="s">
        <v>775</v>
      </c>
      <c r="B257" s="181"/>
      <c r="F257" s="223"/>
      <c r="G257" s="223"/>
    </row>
    <row r="258" spans="1:14" outlineLevel="1" x14ac:dyDescent="0.25">
      <c r="A258" s="180" t="s">
        <v>776</v>
      </c>
      <c r="B258" s="181"/>
      <c r="F258" s="223"/>
      <c r="G258" s="223"/>
    </row>
    <row r="259" spans="1:14" ht="15" customHeight="1" x14ac:dyDescent="0.25">
      <c r="A259" s="184"/>
      <c r="B259" s="242" t="s">
        <v>777</v>
      </c>
      <c r="C259" s="184" t="s">
        <v>506</v>
      </c>
      <c r="D259" s="184"/>
      <c r="E259" s="183"/>
      <c r="F259" s="184"/>
      <c r="G259" s="184"/>
    </row>
    <row r="260" spans="1:14" x14ac:dyDescent="0.25">
      <c r="A260" s="180" t="s">
        <v>778</v>
      </c>
      <c r="B260" s="180" t="s">
        <v>1604</v>
      </c>
      <c r="C260" s="288">
        <v>0.83458412446151897</v>
      </c>
      <c r="E260" s="284"/>
      <c r="F260" s="284"/>
      <c r="G260" s="284"/>
    </row>
    <row r="261" spans="1:14" x14ac:dyDescent="0.25">
      <c r="A261" s="180" t="s">
        <v>780</v>
      </c>
      <c r="B261" s="180" t="s">
        <v>781</v>
      </c>
      <c r="C261" s="290"/>
      <c r="E261" s="284"/>
      <c r="F261" s="284"/>
    </row>
    <row r="262" spans="1:14" x14ac:dyDescent="0.25">
      <c r="A262" s="180" t="s">
        <v>782</v>
      </c>
      <c r="B262" s="180" t="s">
        <v>783</v>
      </c>
      <c r="C262" s="290"/>
      <c r="E262" s="284"/>
      <c r="F262" s="284"/>
    </row>
    <row r="263" spans="1:14" x14ac:dyDescent="0.25">
      <c r="A263" s="180" t="s">
        <v>784</v>
      </c>
      <c r="B263" s="180" t="s">
        <v>785</v>
      </c>
      <c r="C263" s="290"/>
      <c r="E263" s="284"/>
      <c r="F263" s="284"/>
    </row>
    <row r="264" spans="1:14" x14ac:dyDescent="0.25">
      <c r="A264" s="180" t="s">
        <v>786</v>
      </c>
      <c r="B264" s="204" t="s">
        <v>787</v>
      </c>
      <c r="C264" s="290"/>
      <c r="D264" s="135"/>
      <c r="E264" s="135"/>
      <c r="F264" s="289"/>
      <c r="G264" s="289"/>
      <c r="H264" s="139"/>
      <c r="I264" s="131"/>
      <c r="J264" s="131"/>
      <c r="K264" s="131"/>
      <c r="L264" s="139"/>
      <c r="M264" s="139"/>
      <c r="N264" s="139"/>
    </row>
    <row r="265" spans="1:14" x14ac:dyDescent="0.25">
      <c r="A265" s="180" t="s">
        <v>788</v>
      </c>
      <c r="B265" s="180" t="s">
        <v>69</v>
      </c>
      <c r="C265" s="288">
        <v>0.165415875538481</v>
      </c>
      <c r="E265" s="284"/>
      <c r="F265" s="284"/>
    </row>
    <row r="266" spans="1:14" outlineLevel="1" x14ac:dyDescent="0.25">
      <c r="A266" s="180" t="s">
        <v>790</v>
      </c>
      <c r="B266" s="286" t="s">
        <v>792</v>
      </c>
      <c r="C266" s="287"/>
      <c r="E266" s="284"/>
      <c r="F266" s="284"/>
    </row>
    <row r="267" spans="1:14" outlineLevel="1" x14ac:dyDescent="0.25">
      <c r="A267" s="180" t="s">
        <v>791</v>
      </c>
      <c r="B267" s="286" t="s">
        <v>794</v>
      </c>
      <c r="C267" s="266"/>
      <c r="E267" s="284"/>
      <c r="F267" s="284"/>
    </row>
    <row r="268" spans="1:14" outlineLevel="1" x14ac:dyDescent="0.25">
      <c r="A268" s="180" t="s">
        <v>793</v>
      </c>
      <c r="B268" s="286" t="s">
        <v>796</v>
      </c>
      <c r="C268" s="266"/>
      <c r="E268" s="284"/>
      <c r="F268" s="284"/>
    </row>
    <row r="269" spans="1:14" outlineLevel="1" x14ac:dyDescent="0.25">
      <c r="A269" s="180" t="s">
        <v>795</v>
      </c>
      <c r="B269" s="286" t="s">
        <v>798</v>
      </c>
      <c r="C269" s="266"/>
      <c r="E269" s="284"/>
      <c r="F269" s="284"/>
    </row>
    <row r="270" spans="1:14" outlineLevel="1" x14ac:dyDescent="0.25">
      <c r="A270" s="180" t="s">
        <v>797</v>
      </c>
      <c r="B270" s="285" t="s">
        <v>176</v>
      </c>
      <c r="C270" s="266"/>
      <c r="E270" s="284"/>
      <c r="F270" s="284"/>
    </row>
    <row r="271" spans="1:14" outlineLevel="1" x14ac:dyDescent="0.25">
      <c r="A271" s="180" t="s">
        <v>799</v>
      </c>
      <c r="B271" s="285" t="s">
        <v>176</v>
      </c>
      <c r="C271" s="266"/>
      <c r="E271" s="284"/>
      <c r="F271" s="284"/>
    </row>
    <row r="272" spans="1:14" outlineLevel="1" x14ac:dyDescent="0.25">
      <c r="A272" s="180" t="s">
        <v>800</v>
      </c>
      <c r="B272" s="285" t="s">
        <v>176</v>
      </c>
      <c r="C272" s="266"/>
      <c r="E272" s="284"/>
      <c r="F272" s="284"/>
    </row>
    <row r="273" spans="1:7" outlineLevel="1" x14ac:dyDescent="0.25">
      <c r="A273" s="180" t="s">
        <v>801</v>
      </c>
      <c r="B273" s="285" t="s">
        <v>176</v>
      </c>
      <c r="C273" s="266"/>
      <c r="E273" s="284"/>
      <c r="F273" s="284"/>
    </row>
    <row r="274" spans="1:7" outlineLevel="1" x14ac:dyDescent="0.25">
      <c r="A274" s="180" t="s">
        <v>802</v>
      </c>
      <c r="B274" s="285" t="s">
        <v>176</v>
      </c>
      <c r="C274" s="266"/>
      <c r="E274" s="284"/>
      <c r="F274" s="284"/>
    </row>
    <row r="275" spans="1:7" outlineLevel="1" x14ac:dyDescent="0.25">
      <c r="A275" s="180" t="s">
        <v>803</v>
      </c>
      <c r="B275" s="285" t="s">
        <v>176</v>
      </c>
      <c r="C275" s="266"/>
      <c r="E275" s="284"/>
      <c r="F275" s="284"/>
    </row>
    <row r="276" spans="1:7" ht="15" customHeight="1" x14ac:dyDescent="0.25">
      <c r="A276" s="184"/>
      <c r="B276" s="242" t="s">
        <v>804</v>
      </c>
      <c r="C276" s="184" t="s">
        <v>506</v>
      </c>
      <c r="D276" s="184"/>
      <c r="E276" s="183"/>
      <c r="F276" s="184"/>
      <c r="G276" s="182"/>
    </row>
    <row r="277" spans="1:7" x14ac:dyDescent="0.25">
      <c r="A277" s="180" t="s">
        <v>805</v>
      </c>
      <c r="B277" s="180" t="s">
        <v>806</v>
      </c>
      <c r="C277" s="283">
        <v>1</v>
      </c>
      <c r="E277" s="139"/>
      <c r="F277" s="139"/>
    </row>
    <row r="278" spans="1:7" x14ac:dyDescent="0.25">
      <c r="A278" s="180" t="s">
        <v>807</v>
      </c>
      <c r="B278" s="180" t="s">
        <v>808</v>
      </c>
      <c r="C278" s="266"/>
      <c r="E278" s="139"/>
      <c r="F278" s="139"/>
    </row>
    <row r="279" spans="1:7" x14ac:dyDescent="0.25">
      <c r="A279" s="180" t="s">
        <v>809</v>
      </c>
      <c r="B279" s="180" t="s">
        <v>69</v>
      </c>
      <c r="C279" s="266"/>
      <c r="E279" s="139"/>
      <c r="F279" s="139"/>
    </row>
    <row r="280" spans="1:7" outlineLevel="1" x14ac:dyDescent="0.25">
      <c r="A280" s="180" t="s">
        <v>810</v>
      </c>
      <c r="B280" s="143"/>
      <c r="C280" s="266"/>
      <c r="E280" s="139"/>
      <c r="F280" s="139"/>
    </row>
    <row r="281" spans="1:7" outlineLevel="1" x14ac:dyDescent="0.25">
      <c r="A281" s="180" t="s">
        <v>811</v>
      </c>
      <c r="B281" s="143"/>
      <c r="C281" s="266"/>
      <c r="E281" s="139"/>
      <c r="F281" s="139"/>
    </row>
    <row r="282" spans="1:7" outlineLevel="1" x14ac:dyDescent="0.25">
      <c r="A282" s="180" t="s">
        <v>812</v>
      </c>
      <c r="B282" s="143"/>
      <c r="C282" s="266"/>
      <c r="E282" s="139"/>
      <c r="F282" s="139"/>
    </row>
    <row r="283" spans="1:7" outlineLevel="1" x14ac:dyDescent="0.25">
      <c r="A283" s="180" t="s">
        <v>813</v>
      </c>
      <c r="B283" s="143"/>
      <c r="C283" s="266"/>
      <c r="E283" s="139"/>
      <c r="F283" s="139"/>
    </row>
    <row r="284" spans="1:7" outlineLevel="1" x14ac:dyDescent="0.25">
      <c r="A284" s="180" t="s">
        <v>814</v>
      </c>
      <c r="B284" s="143"/>
      <c r="C284" s="266"/>
      <c r="E284" s="139"/>
      <c r="F284" s="139"/>
    </row>
  </sheetData>
  <protectedRanges>
    <protectedRange sqref="B153:D158 B163:D168 B175:D178 B199:D213 B182:D184 F187:G187 C189:D189 F216:G216 D150:D152 F150:F158 D160:D162 F160:F168 D170:D174 B181 D180:D181 F170:F178 F180:F184 B190:B198 D195:D198" name="Mortgage Assets II_1"/>
    <protectedRange sqref="B228:D236 F228:G236 F238:G238 B256:D258 F250:G258 B266:C275 F277:G284 C278:C279 D277:D284 D238 B250:B255 D260:D275 F260:G275 F216:G216 B280:C284" name="Mortgage Asset IV_1"/>
    <protectedRange sqref="C3 B16:D26 F16:F26 B163:B168 B37:B42 F37:F42 C73:D75 F73:F75 B88:D97 F100:F148 F77:F97 C77:D87 F45:F71 E99:F99 C12:C14 C28:D28 B29:D34 C36:D42 F28:F34 C45:D71 C150:C152 C160:C162 C170:C174 C180:C181 C187:D187 C190:C198 D190:D194 C216:D216 C219:D226 C238 C241:D248 C250:D255 C260:C265 C277 B99:D148" name="Mortgage Asset I_1"/>
  </protectedRanges>
  <hyperlinks>
    <hyperlink ref="B6" location="'B1. HTT Mortgage Assets'!B10" display="7. Mortgage Assets" xr:uid="{06674371-999E-467A-9DC5-864032FAAE9A}"/>
    <hyperlink ref="B7" location="'B1. HTT Mortgage Assets'!B166" display="7.A Residential Cover Pool" xr:uid="{56FB6F50-2F8C-4155-A950-2A8E6BB0BA6B}"/>
    <hyperlink ref="B8" location="'B1. HTT Mortgage Assets'!B267" display="7.B Commercial Cover Pool" xr:uid="{B5FAAD67-A05B-4F86-AEA8-DA2956ABF6B5}"/>
    <hyperlink ref="B149" location="'2. Harmonised Glossary'!A9" display="Breakdown by Interest Rate" xr:uid="{64EB6632-C261-48D2-BCDE-28BABDF67A64}"/>
    <hyperlink ref="B11" location="'2. Harmonised Glossary'!A12" display="Property Type Information" xr:uid="{C0456599-B7C0-467E-982A-04C91A4668F3}"/>
    <hyperlink ref="B215" location="'C. HTT Harmonised Glossary'!B13" display="11. Loan to Value (LTV) Information - UNINDEXED" xr:uid="{E8A63308-BE72-43E4-AD9E-3B002C294B00}"/>
    <hyperlink ref="B237" location="'C. HTT Harmonised Glossary'!B16" display="12. Loan to Value (LTV) Information - INDEXED " xr:uid="{283DDB77-9403-4FD2-83C9-7FFB5798BEC0}"/>
    <hyperlink ref="B179" location="'C. HTT Harmonised Glossary'!B19" display="9. Non-Performing Loans (NPLs)" xr:uid="{EDB440D9-A840-41B2-B2F7-A3BC1BA8DC23}"/>
  </hyperlinks>
  <pageMargins left="0.7" right="0.7" top="0.75" bottom="0.75" header="0.3" footer="0.3"/>
  <pageSetup scale="36" orientation="portrait" r:id="rId1"/>
  <headerFooter>
    <oddFooter>&amp;R_x000D_&amp;1#&amp;"Aptos"&amp;10&amp;K0078D7 Classification : Internal</oddFooter>
  </headerFooter>
  <rowBreaks count="2" manualBreakCount="2">
    <brk id="97" max="16383" man="1"/>
    <brk id="214"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FCFA23-3732-4135-958A-4FF5E3DFC1F9}">
  <sheetPr>
    <tabColor theme="5" tint="-0.249977111117893"/>
  </sheetPr>
  <dimension ref="A1:C403"/>
  <sheetViews>
    <sheetView zoomScaleNormal="100" workbookViewId="0"/>
  </sheetViews>
  <sheetFormatPr defaultColWidth="11.33203125" defaultRowHeight="14.4" outlineLevelRow="1" x14ac:dyDescent="0.3"/>
  <cols>
    <col min="1" max="1" width="16.33203125" style="130" customWidth="1"/>
    <col min="2" max="2" width="89.88671875" style="131" bestFit="1" customWidth="1"/>
    <col min="3" max="3" width="134.6640625" style="130" customWidth="1"/>
    <col min="4" max="16384" width="11.33203125" style="130"/>
  </cols>
  <sheetData>
    <row r="1" spans="1:3" ht="31.2" x14ac:dyDescent="0.3">
      <c r="A1" s="157" t="s">
        <v>1516</v>
      </c>
      <c r="B1" s="157"/>
      <c r="C1" s="156" t="s">
        <v>1515</v>
      </c>
    </row>
    <row r="2" spans="1:3" x14ac:dyDescent="0.3">
      <c r="B2" s="139"/>
      <c r="C2" s="139"/>
    </row>
    <row r="3" spans="1:3" x14ac:dyDescent="0.3">
      <c r="A3" s="155" t="s">
        <v>1514</v>
      </c>
      <c r="B3" s="154"/>
      <c r="C3" s="139"/>
    </row>
    <row r="4" spans="1:3" x14ac:dyDescent="0.3">
      <c r="C4" s="139"/>
    </row>
    <row r="5" spans="1:3" ht="18" x14ac:dyDescent="0.3">
      <c r="A5" s="146" t="s">
        <v>7</v>
      </c>
      <c r="B5" s="146" t="s">
        <v>1513</v>
      </c>
      <c r="C5" s="145" t="s">
        <v>1422</v>
      </c>
    </row>
    <row r="6" spans="1:3" ht="28.8" x14ac:dyDescent="0.3">
      <c r="A6" s="142" t="s">
        <v>1512</v>
      </c>
      <c r="B6" s="144" t="s">
        <v>1511</v>
      </c>
      <c r="C6" s="153" t="s">
        <v>1510</v>
      </c>
    </row>
    <row r="7" spans="1:3" ht="28.8" x14ac:dyDescent="0.3">
      <c r="A7" s="142" t="s">
        <v>1509</v>
      </c>
      <c r="B7" s="144" t="s">
        <v>1508</v>
      </c>
      <c r="C7" s="153" t="s">
        <v>1507</v>
      </c>
    </row>
    <row r="8" spans="1:3" ht="28.8" x14ac:dyDescent="0.3">
      <c r="A8" s="142" t="s">
        <v>1506</v>
      </c>
      <c r="B8" s="144" t="s">
        <v>1505</v>
      </c>
      <c r="C8" s="153" t="s">
        <v>1504</v>
      </c>
    </row>
    <row r="9" spans="1:3" x14ac:dyDescent="0.3">
      <c r="A9" s="142" t="s">
        <v>1503</v>
      </c>
      <c r="B9" s="144" t="s">
        <v>1502</v>
      </c>
      <c r="C9" s="143" t="s">
        <v>1501</v>
      </c>
    </row>
    <row r="10" spans="1:3" ht="44.25" customHeight="1" x14ac:dyDescent="0.3">
      <c r="A10" s="142" t="s">
        <v>1500</v>
      </c>
      <c r="B10" s="144" t="s">
        <v>1499</v>
      </c>
      <c r="C10" s="143" t="s">
        <v>1498</v>
      </c>
    </row>
    <row r="11" spans="1:3" ht="54.75" customHeight="1" x14ac:dyDescent="0.3">
      <c r="A11" s="142" t="s">
        <v>1497</v>
      </c>
      <c r="B11" s="144" t="s">
        <v>1496</v>
      </c>
      <c r="C11" s="143" t="s">
        <v>1495</v>
      </c>
    </row>
    <row r="12" spans="1:3" x14ac:dyDescent="0.3">
      <c r="A12" s="142" t="s">
        <v>1494</v>
      </c>
      <c r="B12" s="144" t="s">
        <v>1493</v>
      </c>
      <c r="C12" s="143" t="s">
        <v>1492</v>
      </c>
    </row>
    <row r="13" spans="1:3" ht="28.8" x14ac:dyDescent="0.3">
      <c r="A13" s="142" t="s">
        <v>1491</v>
      </c>
      <c r="B13" s="144" t="s">
        <v>1490</v>
      </c>
      <c r="C13" s="143" t="s">
        <v>1489</v>
      </c>
    </row>
    <row r="14" spans="1:3" x14ac:dyDescent="0.3">
      <c r="A14" s="142" t="s">
        <v>1488</v>
      </c>
      <c r="B14" s="144" t="s">
        <v>1487</v>
      </c>
      <c r="C14" s="143" t="s">
        <v>1486</v>
      </c>
    </row>
    <row r="15" spans="1:3" ht="28.8" x14ac:dyDescent="0.3">
      <c r="A15" s="142" t="s">
        <v>1485</v>
      </c>
      <c r="B15" s="144" t="s">
        <v>1484</v>
      </c>
      <c r="C15" s="143" t="s">
        <v>1483</v>
      </c>
    </row>
    <row r="16" spans="1:3" x14ac:dyDescent="0.3">
      <c r="A16" s="142" t="s">
        <v>1482</v>
      </c>
      <c r="B16" s="144" t="s">
        <v>1481</v>
      </c>
      <c r="C16" s="143" t="s">
        <v>1480</v>
      </c>
    </row>
    <row r="17" spans="1:3" ht="30" customHeight="1" x14ac:dyDescent="0.3">
      <c r="A17" s="142" t="s">
        <v>1479</v>
      </c>
      <c r="B17" s="149" t="s">
        <v>1478</v>
      </c>
      <c r="C17" s="143" t="s">
        <v>1477</v>
      </c>
    </row>
    <row r="18" spans="1:3" ht="28.8" x14ac:dyDescent="0.3">
      <c r="A18" s="142" t="s">
        <v>1476</v>
      </c>
      <c r="B18" s="149" t="s">
        <v>1475</v>
      </c>
      <c r="C18" s="143" t="s">
        <v>1474</v>
      </c>
    </row>
    <row r="19" spans="1:3" x14ac:dyDescent="0.3">
      <c r="A19" s="142" t="s">
        <v>1473</v>
      </c>
      <c r="B19" s="149" t="s">
        <v>1472</v>
      </c>
      <c r="C19" s="143" t="s">
        <v>1471</v>
      </c>
    </row>
    <row r="20" spans="1:3" ht="32.25" customHeight="1" x14ac:dyDescent="0.3">
      <c r="A20" s="142" t="s">
        <v>1470</v>
      </c>
      <c r="B20" s="144" t="s">
        <v>1469</v>
      </c>
      <c r="C20" s="143" t="s">
        <v>1468</v>
      </c>
    </row>
    <row r="21" spans="1:3" x14ac:dyDescent="0.3">
      <c r="A21" s="142" t="s">
        <v>1467</v>
      </c>
      <c r="B21" s="152" t="s">
        <v>1466</v>
      </c>
      <c r="C21" s="143" t="s">
        <v>1465</v>
      </c>
    </row>
    <row r="22" spans="1:3" x14ac:dyDescent="0.3">
      <c r="A22" s="142" t="s">
        <v>1464</v>
      </c>
      <c r="B22" s="140"/>
      <c r="C22" s="140"/>
    </row>
    <row r="23" spans="1:3" outlineLevel="1" x14ac:dyDescent="0.3">
      <c r="A23" s="142" t="s">
        <v>1463</v>
      </c>
      <c r="B23" s="143"/>
      <c r="C23" s="143"/>
    </row>
    <row r="24" spans="1:3" outlineLevel="1" x14ac:dyDescent="0.3">
      <c r="A24" s="142" t="s">
        <v>1462</v>
      </c>
      <c r="B24" s="151"/>
      <c r="C24" s="143"/>
    </row>
    <row r="25" spans="1:3" outlineLevel="1" x14ac:dyDescent="0.3">
      <c r="A25" s="142" t="s">
        <v>1461</v>
      </c>
      <c r="B25" s="151"/>
      <c r="C25" s="143"/>
    </row>
    <row r="26" spans="1:3" outlineLevel="1" x14ac:dyDescent="0.3">
      <c r="A26" s="142" t="s">
        <v>1460</v>
      </c>
      <c r="B26" s="151"/>
      <c r="C26" s="143"/>
    </row>
    <row r="27" spans="1:3" outlineLevel="1" x14ac:dyDescent="0.3">
      <c r="A27" s="142" t="s">
        <v>1459</v>
      </c>
      <c r="B27" s="151"/>
      <c r="C27" s="143"/>
    </row>
    <row r="28" spans="1:3" ht="18" outlineLevel="1" x14ac:dyDescent="0.3">
      <c r="A28" s="146"/>
      <c r="B28" s="146" t="s">
        <v>1458</v>
      </c>
      <c r="C28" s="145" t="s">
        <v>1422</v>
      </c>
    </row>
    <row r="29" spans="1:3" outlineLevel="1" x14ac:dyDescent="0.3">
      <c r="A29" s="142" t="s">
        <v>1457</v>
      </c>
      <c r="B29" s="144" t="s">
        <v>1456</v>
      </c>
      <c r="C29" s="143"/>
    </row>
    <row r="30" spans="1:3" outlineLevel="1" x14ac:dyDescent="0.3">
      <c r="A30" s="142" t="s">
        <v>1455</v>
      </c>
      <c r="B30" s="144" t="s">
        <v>1454</v>
      </c>
      <c r="C30" s="143"/>
    </row>
    <row r="31" spans="1:3" outlineLevel="1" x14ac:dyDescent="0.3">
      <c r="A31" s="142" t="s">
        <v>1453</v>
      </c>
      <c r="B31" s="144" t="s">
        <v>1452</v>
      </c>
      <c r="C31" s="143"/>
    </row>
    <row r="32" spans="1:3" ht="28.8" outlineLevel="1" x14ac:dyDescent="0.3">
      <c r="A32" s="142" t="s">
        <v>1451</v>
      </c>
      <c r="B32" s="148" t="s">
        <v>1450</v>
      </c>
      <c r="C32" s="143"/>
    </row>
    <row r="33" spans="1:3" outlineLevel="1" x14ac:dyDescent="0.3">
      <c r="A33" s="142" t="s">
        <v>1449</v>
      </c>
      <c r="B33" s="150"/>
      <c r="C33" s="143"/>
    </row>
    <row r="34" spans="1:3" outlineLevel="1" x14ac:dyDescent="0.3">
      <c r="A34" s="142" t="s">
        <v>1448</v>
      </c>
      <c r="B34" s="150"/>
      <c r="C34" s="143"/>
    </row>
    <row r="35" spans="1:3" outlineLevel="1" x14ac:dyDescent="0.3">
      <c r="A35" s="142" t="s">
        <v>1447</v>
      </c>
      <c r="B35" s="150"/>
      <c r="C35" s="143"/>
    </row>
    <row r="36" spans="1:3" outlineLevel="1" x14ac:dyDescent="0.3">
      <c r="A36" s="142" t="s">
        <v>1446</v>
      </c>
      <c r="B36" s="150"/>
      <c r="C36" s="143"/>
    </row>
    <row r="37" spans="1:3" outlineLevel="1" x14ac:dyDescent="0.3">
      <c r="A37" s="142" t="s">
        <v>1445</v>
      </c>
      <c r="B37" s="150"/>
      <c r="C37" s="143"/>
    </row>
    <row r="38" spans="1:3" outlineLevel="1" x14ac:dyDescent="0.3">
      <c r="A38" s="142" t="s">
        <v>1444</v>
      </c>
      <c r="B38" s="150"/>
      <c r="C38" s="143"/>
    </row>
    <row r="39" spans="1:3" outlineLevel="1" x14ac:dyDescent="0.3">
      <c r="A39" s="142" t="s">
        <v>1443</v>
      </c>
      <c r="B39" s="150"/>
      <c r="C39" s="143"/>
    </row>
    <row r="40" spans="1:3" outlineLevel="1" x14ac:dyDescent="0.3">
      <c r="A40" s="142" t="s">
        <v>1442</v>
      </c>
      <c r="B40" s="130"/>
      <c r="C40" s="143"/>
    </row>
    <row r="41" spans="1:3" outlineLevel="1" x14ac:dyDescent="0.3">
      <c r="A41" s="142" t="s">
        <v>1441</v>
      </c>
      <c r="B41" s="150"/>
      <c r="C41" s="143"/>
    </row>
    <row r="42" spans="1:3" outlineLevel="1" x14ac:dyDescent="0.3">
      <c r="A42" s="142" t="s">
        <v>1440</v>
      </c>
      <c r="B42" s="150"/>
      <c r="C42" s="143"/>
    </row>
    <row r="43" spans="1:3" outlineLevel="1" x14ac:dyDescent="0.3">
      <c r="A43" s="142" t="s">
        <v>1439</v>
      </c>
      <c r="B43" s="150"/>
      <c r="C43" s="143"/>
    </row>
    <row r="44" spans="1:3" ht="18" x14ac:dyDescent="0.3">
      <c r="A44" s="146"/>
      <c r="B44" s="146" t="s">
        <v>1438</v>
      </c>
      <c r="C44" s="145" t="s">
        <v>1437</v>
      </c>
    </row>
    <row r="45" spans="1:3" x14ac:dyDescent="0.3">
      <c r="A45" s="142" t="s">
        <v>1436</v>
      </c>
      <c r="B45" s="149" t="s">
        <v>1435</v>
      </c>
      <c r="C45" s="143" t="s">
        <v>49</v>
      </c>
    </row>
    <row r="46" spans="1:3" x14ac:dyDescent="0.3">
      <c r="A46" s="142" t="s">
        <v>1434</v>
      </c>
      <c r="B46" s="149" t="s">
        <v>1433</v>
      </c>
      <c r="C46" s="143" t="s">
        <v>1432</v>
      </c>
    </row>
    <row r="47" spans="1:3" x14ac:dyDescent="0.3">
      <c r="A47" s="142" t="s">
        <v>1431</v>
      </c>
      <c r="B47" s="149" t="s">
        <v>1430</v>
      </c>
      <c r="C47" s="143" t="s">
        <v>1429</v>
      </c>
    </row>
    <row r="48" spans="1:3" outlineLevel="1" x14ac:dyDescent="0.3">
      <c r="A48" s="142" t="s">
        <v>1428</v>
      </c>
      <c r="B48" s="148" t="s">
        <v>1427</v>
      </c>
      <c r="C48" s="143" t="s">
        <v>1426</v>
      </c>
    </row>
    <row r="49" spans="1:3" outlineLevel="1" x14ac:dyDescent="0.3">
      <c r="A49" s="142" t="s">
        <v>1425</v>
      </c>
      <c r="B49" s="141"/>
      <c r="C49" s="143"/>
    </row>
    <row r="50" spans="1:3" outlineLevel="1" x14ac:dyDescent="0.3">
      <c r="A50" s="142" t="s">
        <v>1424</v>
      </c>
      <c r="B50" s="147"/>
      <c r="C50" s="143"/>
    </row>
    <row r="51" spans="1:3" ht="18" x14ac:dyDescent="0.3">
      <c r="A51" s="146"/>
      <c r="B51" s="146" t="s">
        <v>1423</v>
      </c>
      <c r="C51" s="145" t="s">
        <v>1422</v>
      </c>
    </row>
    <row r="52" spans="1:3" x14ac:dyDescent="0.3">
      <c r="A52" s="142" t="s">
        <v>1421</v>
      </c>
      <c r="B52" s="144" t="s">
        <v>1420</v>
      </c>
      <c r="C52" s="143" t="s">
        <v>1419</v>
      </c>
    </row>
    <row r="53" spans="1:3" x14ac:dyDescent="0.3">
      <c r="A53" s="142" t="s">
        <v>1418</v>
      </c>
      <c r="B53" s="141"/>
      <c r="C53" s="140"/>
    </row>
    <row r="54" spans="1:3" x14ac:dyDescent="0.3">
      <c r="A54" s="142" t="s">
        <v>1417</v>
      </c>
      <c r="B54" s="141"/>
      <c r="C54" s="140"/>
    </row>
    <row r="55" spans="1:3" x14ac:dyDescent="0.3">
      <c r="A55" s="142" t="s">
        <v>1416</v>
      </c>
      <c r="B55" s="141"/>
      <c r="C55" s="140"/>
    </row>
    <row r="56" spans="1:3" x14ac:dyDescent="0.3">
      <c r="A56" s="142" t="s">
        <v>1415</v>
      </c>
      <c r="B56" s="141"/>
      <c r="C56" s="140"/>
    </row>
    <row r="57" spans="1:3" x14ac:dyDescent="0.3">
      <c r="A57" s="142" t="s">
        <v>1414</v>
      </c>
      <c r="B57" s="141"/>
      <c r="C57" s="140"/>
    </row>
    <row r="58" spans="1:3" x14ac:dyDescent="0.3">
      <c r="B58" s="134"/>
    </row>
    <row r="59" spans="1:3" x14ac:dyDescent="0.3">
      <c r="B59" s="134"/>
    </row>
    <row r="60" spans="1:3" x14ac:dyDescent="0.3">
      <c r="B60" s="134"/>
    </row>
    <row r="61" spans="1:3" x14ac:dyDescent="0.3">
      <c r="B61" s="134"/>
    </row>
    <row r="62" spans="1:3" x14ac:dyDescent="0.3">
      <c r="B62" s="134"/>
    </row>
    <row r="63" spans="1:3" x14ac:dyDescent="0.3">
      <c r="B63" s="134"/>
    </row>
    <row r="64" spans="1:3" x14ac:dyDescent="0.3">
      <c r="B64" s="134"/>
    </row>
    <row r="65" spans="2:2" x14ac:dyDescent="0.3">
      <c r="B65" s="134"/>
    </row>
    <row r="66" spans="2:2" x14ac:dyDescent="0.3">
      <c r="B66" s="134"/>
    </row>
    <row r="67" spans="2:2" x14ac:dyDescent="0.3">
      <c r="B67" s="134"/>
    </row>
    <row r="68" spans="2:2" x14ac:dyDescent="0.3">
      <c r="B68" s="134"/>
    </row>
    <row r="69" spans="2:2" x14ac:dyDescent="0.3">
      <c r="B69" s="134"/>
    </row>
    <row r="70" spans="2:2" x14ac:dyDescent="0.3">
      <c r="B70" s="134"/>
    </row>
    <row r="71" spans="2:2" x14ac:dyDescent="0.3">
      <c r="B71" s="134"/>
    </row>
    <row r="72" spans="2:2" x14ac:dyDescent="0.3">
      <c r="B72" s="134"/>
    </row>
    <row r="73" spans="2:2" x14ac:dyDescent="0.3">
      <c r="B73" s="134"/>
    </row>
    <row r="74" spans="2:2" x14ac:dyDescent="0.3">
      <c r="B74" s="134"/>
    </row>
    <row r="75" spans="2:2" x14ac:dyDescent="0.3">
      <c r="B75" s="134"/>
    </row>
    <row r="76" spans="2:2" x14ac:dyDescent="0.3">
      <c r="B76" s="134"/>
    </row>
    <row r="77" spans="2:2" x14ac:dyDescent="0.3">
      <c r="B77" s="134"/>
    </row>
    <row r="78" spans="2:2" x14ac:dyDescent="0.3">
      <c r="B78" s="134"/>
    </row>
    <row r="79" spans="2:2" x14ac:dyDescent="0.3">
      <c r="B79" s="134"/>
    </row>
    <row r="80" spans="2:2" x14ac:dyDescent="0.3">
      <c r="B80" s="134"/>
    </row>
    <row r="81" spans="2:2" x14ac:dyDescent="0.3">
      <c r="B81" s="134"/>
    </row>
    <row r="82" spans="2:2" x14ac:dyDescent="0.3">
      <c r="B82" s="134"/>
    </row>
    <row r="83" spans="2:2" x14ac:dyDescent="0.3">
      <c r="B83" s="134"/>
    </row>
    <row r="84" spans="2:2" x14ac:dyDescent="0.3">
      <c r="B84" s="134"/>
    </row>
    <row r="85" spans="2:2" x14ac:dyDescent="0.3">
      <c r="B85" s="134"/>
    </row>
    <row r="86" spans="2:2" x14ac:dyDescent="0.3">
      <c r="B86" s="134"/>
    </row>
    <row r="87" spans="2:2" x14ac:dyDescent="0.3">
      <c r="B87" s="134"/>
    </row>
    <row r="88" spans="2:2" x14ac:dyDescent="0.3">
      <c r="B88" s="134"/>
    </row>
    <row r="89" spans="2:2" x14ac:dyDescent="0.3">
      <c r="B89" s="134"/>
    </row>
    <row r="90" spans="2:2" x14ac:dyDescent="0.3">
      <c r="B90" s="134"/>
    </row>
    <row r="91" spans="2:2" x14ac:dyDescent="0.3">
      <c r="B91" s="134"/>
    </row>
    <row r="92" spans="2:2" x14ac:dyDescent="0.3">
      <c r="B92" s="134"/>
    </row>
    <row r="93" spans="2:2" x14ac:dyDescent="0.3">
      <c r="B93" s="134"/>
    </row>
    <row r="94" spans="2:2" x14ac:dyDescent="0.3">
      <c r="B94" s="134"/>
    </row>
    <row r="95" spans="2:2" x14ac:dyDescent="0.3">
      <c r="B95" s="134"/>
    </row>
    <row r="96" spans="2:2" x14ac:dyDescent="0.3">
      <c r="B96" s="134"/>
    </row>
    <row r="97" spans="2:2" x14ac:dyDescent="0.3">
      <c r="B97" s="134"/>
    </row>
    <row r="98" spans="2:2" x14ac:dyDescent="0.3">
      <c r="B98" s="134"/>
    </row>
    <row r="99" spans="2:2" x14ac:dyDescent="0.3">
      <c r="B99" s="134"/>
    </row>
    <row r="100" spans="2:2" x14ac:dyDescent="0.3">
      <c r="B100" s="134"/>
    </row>
    <row r="101" spans="2:2" x14ac:dyDescent="0.3">
      <c r="B101" s="134"/>
    </row>
    <row r="102" spans="2:2" x14ac:dyDescent="0.3">
      <c r="B102" s="134"/>
    </row>
    <row r="103" spans="2:2" x14ac:dyDescent="0.3">
      <c r="B103" s="139"/>
    </row>
    <row r="104" spans="2:2" x14ac:dyDescent="0.3">
      <c r="B104" s="139"/>
    </row>
    <row r="105" spans="2:2" x14ac:dyDescent="0.3">
      <c r="B105" s="139"/>
    </row>
    <row r="106" spans="2:2" x14ac:dyDescent="0.3">
      <c r="B106" s="139"/>
    </row>
    <row r="107" spans="2:2" x14ac:dyDescent="0.3">
      <c r="B107" s="139"/>
    </row>
    <row r="108" spans="2:2" x14ac:dyDescent="0.3">
      <c r="B108" s="139"/>
    </row>
    <row r="109" spans="2:2" x14ac:dyDescent="0.3">
      <c r="B109" s="139"/>
    </row>
    <row r="110" spans="2:2" x14ac:dyDescent="0.3">
      <c r="B110" s="139"/>
    </row>
    <row r="111" spans="2:2" x14ac:dyDescent="0.3">
      <c r="B111" s="139"/>
    </row>
    <row r="112" spans="2:2" x14ac:dyDescent="0.3">
      <c r="B112" s="139"/>
    </row>
    <row r="113" spans="2:2" x14ac:dyDescent="0.3">
      <c r="B113" s="134"/>
    </row>
    <row r="114" spans="2:2" x14ac:dyDescent="0.3">
      <c r="B114" s="134"/>
    </row>
    <row r="115" spans="2:2" x14ac:dyDescent="0.3">
      <c r="B115" s="134"/>
    </row>
    <row r="116" spans="2:2" x14ac:dyDescent="0.3">
      <c r="B116" s="134"/>
    </row>
    <row r="117" spans="2:2" x14ac:dyDescent="0.3">
      <c r="B117" s="134"/>
    </row>
    <row r="118" spans="2:2" x14ac:dyDescent="0.3">
      <c r="B118" s="134"/>
    </row>
    <row r="119" spans="2:2" x14ac:dyDescent="0.3">
      <c r="B119" s="134"/>
    </row>
    <row r="120" spans="2:2" x14ac:dyDescent="0.3">
      <c r="B120" s="134"/>
    </row>
    <row r="121" spans="2:2" x14ac:dyDescent="0.3">
      <c r="B121" s="138"/>
    </row>
    <row r="122" spans="2:2" x14ac:dyDescent="0.3">
      <c r="B122" s="134"/>
    </row>
    <row r="123" spans="2:2" x14ac:dyDescent="0.3">
      <c r="B123" s="134"/>
    </row>
    <row r="124" spans="2:2" x14ac:dyDescent="0.3">
      <c r="B124" s="134"/>
    </row>
    <row r="125" spans="2:2" x14ac:dyDescent="0.3">
      <c r="B125" s="134"/>
    </row>
    <row r="126" spans="2:2" x14ac:dyDescent="0.3">
      <c r="B126" s="134"/>
    </row>
    <row r="127" spans="2:2" x14ac:dyDescent="0.3">
      <c r="B127" s="134"/>
    </row>
    <row r="128" spans="2:2" x14ac:dyDescent="0.3">
      <c r="B128" s="134"/>
    </row>
    <row r="129" spans="2:2" x14ac:dyDescent="0.3">
      <c r="B129" s="134"/>
    </row>
    <row r="130" spans="2:2" x14ac:dyDescent="0.3">
      <c r="B130" s="134"/>
    </row>
    <row r="131" spans="2:2" x14ac:dyDescent="0.3">
      <c r="B131" s="134"/>
    </row>
    <row r="132" spans="2:2" x14ac:dyDescent="0.3">
      <c r="B132" s="134"/>
    </row>
    <row r="133" spans="2:2" x14ac:dyDescent="0.3">
      <c r="B133" s="134"/>
    </row>
    <row r="134" spans="2:2" x14ac:dyDescent="0.3">
      <c r="B134" s="134"/>
    </row>
    <row r="135" spans="2:2" x14ac:dyDescent="0.3">
      <c r="B135" s="134"/>
    </row>
    <row r="136" spans="2:2" x14ac:dyDescent="0.3">
      <c r="B136" s="134"/>
    </row>
    <row r="137" spans="2:2" x14ac:dyDescent="0.3">
      <c r="B137" s="134"/>
    </row>
    <row r="138" spans="2:2" x14ac:dyDescent="0.3">
      <c r="B138" s="134"/>
    </row>
    <row r="140" spans="2:2" x14ac:dyDescent="0.3">
      <c r="B140" s="134"/>
    </row>
    <row r="141" spans="2:2" x14ac:dyDescent="0.3">
      <c r="B141" s="134"/>
    </row>
    <row r="142" spans="2:2" x14ac:dyDescent="0.3">
      <c r="B142" s="134"/>
    </row>
    <row r="147" spans="2:2" x14ac:dyDescent="0.3">
      <c r="B147" s="133"/>
    </row>
    <row r="148" spans="2:2" x14ac:dyDescent="0.3">
      <c r="B148" s="137"/>
    </row>
    <row r="154" spans="2:2" x14ac:dyDescent="0.3">
      <c r="B154" s="136"/>
    </row>
    <row r="155" spans="2:2" x14ac:dyDescent="0.3">
      <c r="B155" s="134"/>
    </row>
    <row r="157" spans="2:2" x14ac:dyDescent="0.3">
      <c r="B157" s="134"/>
    </row>
    <row r="158" spans="2:2" x14ac:dyDescent="0.3">
      <c r="B158" s="134"/>
    </row>
    <row r="159" spans="2:2" x14ac:dyDescent="0.3">
      <c r="B159" s="134"/>
    </row>
    <row r="160" spans="2:2" x14ac:dyDescent="0.3">
      <c r="B160" s="134"/>
    </row>
    <row r="161" spans="2:2" x14ac:dyDescent="0.3">
      <c r="B161" s="134"/>
    </row>
    <row r="162" spans="2:2" x14ac:dyDescent="0.3">
      <c r="B162" s="134"/>
    </row>
    <row r="163" spans="2:2" x14ac:dyDescent="0.3">
      <c r="B163" s="134"/>
    </row>
    <row r="164" spans="2:2" x14ac:dyDescent="0.3">
      <c r="B164" s="134"/>
    </row>
    <row r="165" spans="2:2" x14ac:dyDescent="0.3">
      <c r="B165" s="134"/>
    </row>
    <row r="166" spans="2:2" x14ac:dyDescent="0.3">
      <c r="B166" s="134"/>
    </row>
    <row r="167" spans="2:2" x14ac:dyDescent="0.3">
      <c r="B167" s="134"/>
    </row>
    <row r="168" spans="2:2" x14ac:dyDescent="0.3">
      <c r="B168" s="134"/>
    </row>
    <row r="265" spans="2:2" x14ac:dyDescent="0.3">
      <c r="B265" s="135"/>
    </row>
    <row r="266" spans="2:2" x14ac:dyDescent="0.3">
      <c r="B266" s="134"/>
    </row>
    <row r="267" spans="2:2" x14ac:dyDescent="0.3">
      <c r="B267" s="134"/>
    </row>
    <row r="270" spans="2:2" x14ac:dyDescent="0.3">
      <c r="B270" s="134"/>
    </row>
    <row r="286" spans="2:2" x14ac:dyDescent="0.3">
      <c r="B286" s="135"/>
    </row>
    <row r="316" spans="2:2" x14ac:dyDescent="0.3">
      <c r="B316" s="133"/>
    </row>
    <row r="317" spans="2:2" x14ac:dyDescent="0.3">
      <c r="B317" s="134"/>
    </row>
    <row r="319" spans="2:2" x14ac:dyDescent="0.3">
      <c r="B319" s="134"/>
    </row>
    <row r="320" spans="2:2" x14ac:dyDescent="0.3">
      <c r="B320" s="134"/>
    </row>
    <row r="321" spans="2:2" x14ac:dyDescent="0.3">
      <c r="B321" s="134"/>
    </row>
    <row r="322" spans="2:2" x14ac:dyDescent="0.3">
      <c r="B322" s="134"/>
    </row>
    <row r="323" spans="2:2" x14ac:dyDescent="0.3">
      <c r="B323" s="134"/>
    </row>
    <row r="324" spans="2:2" x14ac:dyDescent="0.3">
      <c r="B324" s="134"/>
    </row>
    <row r="325" spans="2:2" x14ac:dyDescent="0.3">
      <c r="B325" s="134"/>
    </row>
    <row r="326" spans="2:2" x14ac:dyDescent="0.3">
      <c r="B326" s="134"/>
    </row>
    <row r="327" spans="2:2" x14ac:dyDescent="0.3">
      <c r="B327" s="134"/>
    </row>
    <row r="328" spans="2:2" x14ac:dyDescent="0.3">
      <c r="B328" s="134"/>
    </row>
    <row r="329" spans="2:2" x14ac:dyDescent="0.3">
      <c r="B329" s="134"/>
    </row>
    <row r="330" spans="2:2" x14ac:dyDescent="0.3">
      <c r="B330" s="134"/>
    </row>
    <row r="342" spans="2:2" x14ac:dyDescent="0.3">
      <c r="B342" s="134"/>
    </row>
    <row r="343" spans="2:2" x14ac:dyDescent="0.3">
      <c r="B343" s="134"/>
    </row>
    <row r="344" spans="2:2" x14ac:dyDescent="0.3">
      <c r="B344" s="134"/>
    </row>
    <row r="345" spans="2:2" x14ac:dyDescent="0.3">
      <c r="B345" s="134"/>
    </row>
    <row r="346" spans="2:2" x14ac:dyDescent="0.3">
      <c r="B346" s="134"/>
    </row>
    <row r="347" spans="2:2" x14ac:dyDescent="0.3">
      <c r="B347" s="134"/>
    </row>
    <row r="348" spans="2:2" x14ac:dyDescent="0.3">
      <c r="B348" s="134"/>
    </row>
    <row r="349" spans="2:2" x14ac:dyDescent="0.3">
      <c r="B349" s="134"/>
    </row>
    <row r="350" spans="2:2" x14ac:dyDescent="0.3">
      <c r="B350" s="134"/>
    </row>
    <row r="352" spans="2:2" x14ac:dyDescent="0.3">
      <c r="B352" s="134"/>
    </row>
    <row r="353" spans="2:2" x14ac:dyDescent="0.3">
      <c r="B353" s="134"/>
    </row>
    <row r="354" spans="2:2" x14ac:dyDescent="0.3">
      <c r="B354" s="134"/>
    </row>
    <row r="355" spans="2:2" x14ac:dyDescent="0.3">
      <c r="B355" s="134"/>
    </row>
    <row r="356" spans="2:2" x14ac:dyDescent="0.3">
      <c r="B356" s="134"/>
    </row>
    <row r="358" spans="2:2" x14ac:dyDescent="0.3">
      <c r="B358" s="134"/>
    </row>
    <row r="361" spans="2:2" x14ac:dyDescent="0.3">
      <c r="B361" s="134"/>
    </row>
    <row r="364" spans="2:2" x14ac:dyDescent="0.3">
      <c r="B364" s="134"/>
    </row>
    <row r="365" spans="2:2" x14ac:dyDescent="0.3">
      <c r="B365" s="134"/>
    </row>
    <row r="366" spans="2:2" x14ac:dyDescent="0.3">
      <c r="B366" s="134"/>
    </row>
    <row r="367" spans="2:2" x14ac:dyDescent="0.3">
      <c r="B367" s="134"/>
    </row>
    <row r="368" spans="2:2" x14ac:dyDescent="0.3">
      <c r="B368" s="134"/>
    </row>
    <row r="369" spans="2:2" x14ac:dyDescent="0.3">
      <c r="B369" s="134"/>
    </row>
    <row r="370" spans="2:2" x14ac:dyDescent="0.3">
      <c r="B370" s="134"/>
    </row>
    <row r="371" spans="2:2" x14ac:dyDescent="0.3">
      <c r="B371" s="134"/>
    </row>
    <row r="372" spans="2:2" x14ac:dyDescent="0.3">
      <c r="B372" s="134"/>
    </row>
    <row r="373" spans="2:2" x14ac:dyDescent="0.3">
      <c r="B373" s="134"/>
    </row>
    <row r="374" spans="2:2" x14ac:dyDescent="0.3">
      <c r="B374" s="134"/>
    </row>
    <row r="375" spans="2:2" x14ac:dyDescent="0.3">
      <c r="B375" s="134"/>
    </row>
    <row r="376" spans="2:2" x14ac:dyDescent="0.3">
      <c r="B376" s="134"/>
    </row>
    <row r="377" spans="2:2" x14ac:dyDescent="0.3">
      <c r="B377" s="134"/>
    </row>
    <row r="378" spans="2:2" x14ac:dyDescent="0.3">
      <c r="B378" s="134"/>
    </row>
    <row r="379" spans="2:2" x14ac:dyDescent="0.3">
      <c r="B379" s="134"/>
    </row>
    <row r="380" spans="2:2" x14ac:dyDescent="0.3">
      <c r="B380" s="134"/>
    </row>
    <row r="381" spans="2:2" x14ac:dyDescent="0.3">
      <c r="B381" s="134"/>
    </row>
    <row r="382" spans="2:2" x14ac:dyDescent="0.3">
      <c r="B382" s="134"/>
    </row>
    <row r="386" spans="2:2" x14ac:dyDescent="0.3">
      <c r="B386" s="133"/>
    </row>
    <row r="403" spans="2:2" x14ac:dyDescent="0.3">
      <c r="B403" s="132"/>
    </row>
  </sheetData>
  <protectedRanges>
    <protectedRange sqref="B21 C52:C88 B52 B24:B27 C13:C20 C29:C31 A53:B88 C23:C27 C6:C11 B32:C43" name="Glossary_1"/>
  </protectedRanges>
  <pageMargins left="0.7" right="0.7" top="0.75" bottom="0.75" header="0.3" footer="0.3"/>
  <pageSetup scale="35" orientation="portrait" r:id="rId1"/>
  <headerFooter>
    <oddFooter>&amp;R_x000D_&amp;1#&amp;"Aptos"&amp;10&amp;K0078D7 Classification : Internal</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L31"/>
  <sheetViews>
    <sheetView topLeftCell="A5" zoomScaleNormal="100" workbookViewId="0"/>
  </sheetViews>
  <sheetFormatPr defaultRowHeight="14.4" x14ac:dyDescent="0.25"/>
  <cols>
    <col min="1" max="1" width="0.44140625" customWidth="1"/>
    <col min="2" max="2" width="21.33203125" customWidth="1"/>
    <col min="3" max="3" width="10.21875" customWidth="1"/>
    <col min="4" max="4" width="3.5546875" customWidth="1"/>
    <col min="5" max="5" width="11.109375" customWidth="1"/>
    <col min="6" max="6" width="1" customWidth="1"/>
    <col min="7" max="7" width="0.33203125" customWidth="1"/>
    <col min="8" max="8" width="4.44140625" customWidth="1"/>
    <col min="9" max="9" width="15.77734375" customWidth="1"/>
    <col min="10" max="10" width="0.44140625" customWidth="1"/>
    <col min="11" max="11" width="14.21875" customWidth="1"/>
    <col min="12" max="12" width="0.109375" customWidth="1"/>
    <col min="13" max="13" width="0.44140625" customWidth="1"/>
  </cols>
  <sheetData>
    <row r="1" spans="2:12" s="1" customFormat="1" ht="5.25" customHeight="1" x14ac:dyDescent="0.15"/>
    <row r="2" spans="2:12" s="1" customFormat="1" ht="3.75" customHeight="1" x14ac:dyDescent="0.15">
      <c r="B2" s="62"/>
    </row>
    <row r="3" spans="2:12" s="1" customFormat="1" ht="22.95" customHeight="1" x14ac:dyDescent="0.15">
      <c r="B3" s="62"/>
      <c r="D3" s="64" t="s">
        <v>0</v>
      </c>
      <c r="E3" s="64"/>
      <c r="F3" s="64"/>
      <c r="G3" s="64"/>
      <c r="H3" s="64"/>
      <c r="I3" s="64"/>
      <c r="J3" s="64"/>
      <c r="K3" s="64"/>
      <c r="L3" s="64"/>
    </row>
    <row r="4" spans="2:12" s="1" customFormat="1" ht="11.1" customHeight="1" x14ac:dyDescent="0.15">
      <c r="B4" s="62"/>
    </row>
    <row r="5" spans="2:12" s="1" customFormat="1" ht="3.75" customHeight="1" x14ac:dyDescent="0.15"/>
    <row r="6" spans="2:12" s="1" customFormat="1" ht="33" customHeight="1" x14ac:dyDescent="0.15">
      <c r="B6" s="63" t="s">
        <v>940</v>
      </c>
      <c r="C6" s="63"/>
      <c r="D6" s="63"/>
      <c r="E6" s="63"/>
      <c r="F6" s="63"/>
      <c r="G6" s="63"/>
      <c r="H6" s="63"/>
      <c r="I6" s="63"/>
      <c r="J6" s="63"/>
      <c r="K6" s="63"/>
    </row>
    <row r="7" spans="2:12" s="1" customFormat="1" ht="10.65" customHeight="1" x14ac:dyDescent="0.15"/>
    <row r="8" spans="2:12" s="1" customFormat="1" ht="19.2" customHeight="1" x14ac:dyDescent="0.15">
      <c r="B8" s="67" t="s">
        <v>941</v>
      </c>
      <c r="C8" s="67"/>
      <c r="D8" s="67"/>
      <c r="E8" s="67"/>
      <c r="F8" s="67"/>
      <c r="G8" s="67"/>
      <c r="H8" s="67"/>
      <c r="I8" s="67"/>
      <c r="J8" s="67"/>
      <c r="K8" s="67"/>
      <c r="L8" s="67"/>
    </row>
    <row r="9" spans="2:12" s="1" customFormat="1" ht="2.7" customHeight="1" x14ac:dyDescent="0.15"/>
    <row r="10" spans="2:12" s="1" customFormat="1" ht="3.75" customHeight="1" x14ac:dyDescent="0.15">
      <c r="B10" s="66" t="s">
        <v>941</v>
      </c>
    </row>
    <row r="11" spans="2:12" s="1" customFormat="1" ht="21.3" customHeight="1" x14ac:dyDescent="0.15">
      <c r="B11" s="66"/>
      <c r="C11" s="72">
        <v>46142</v>
      </c>
      <c r="D11" s="72"/>
    </row>
    <row r="12" spans="2:12" s="1" customFormat="1" ht="4.2" customHeight="1" x14ac:dyDescent="0.15">
      <c r="B12" s="66"/>
    </row>
    <row r="13" spans="2:12" s="1" customFormat="1" ht="6.9" customHeight="1" x14ac:dyDescent="0.15"/>
    <row r="14" spans="2:12" s="1" customFormat="1" ht="19.2" customHeight="1" x14ac:dyDescent="0.15">
      <c r="B14" s="67" t="s">
        <v>942</v>
      </c>
      <c r="C14" s="67"/>
      <c r="D14" s="67"/>
      <c r="E14" s="67"/>
      <c r="F14" s="67"/>
      <c r="G14" s="67"/>
      <c r="H14" s="67"/>
      <c r="I14" s="67"/>
      <c r="J14" s="67"/>
      <c r="K14" s="67"/>
      <c r="L14" s="67"/>
    </row>
    <row r="15" spans="2:12" s="1" customFormat="1" ht="12.75" customHeight="1" x14ac:dyDescent="0.15"/>
    <row r="16" spans="2:12" s="1" customFormat="1" ht="17.55" customHeight="1" x14ac:dyDescent="0.15">
      <c r="B16" s="68" t="s">
        <v>922</v>
      </c>
      <c r="C16" s="68"/>
      <c r="D16" s="73"/>
      <c r="E16" s="73"/>
      <c r="F16" s="73"/>
      <c r="G16" s="73"/>
      <c r="H16" s="73"/>
      <c r="I16" s="73"/>
      <c r="J16" s="73"/>
      <c r="K16" s="73"/>
    </row>
    <row r="17" spans="2:11" s="1" customFormat="1" ht="14.85" customHeight="1" x14ac:dyDescent="0.15">
      <c r="B17" s="69" t="s">
        <v>923</v>
      </c>
      <c r="C17" s="69"/>
      <c r="D17" s="69" t="s">
        <v>924</v>
      </c>
      <c r="E17" s="69"/>
      <c r="F17" s="69"/>
      <c r="G17" s="69" t="s">
        <v>925</v>
      </c>
      <c r="H17" s="69"/>
      <c r="I17" s="69"/>
      <c r="J17" s="69"/>
      <c r="K17" s="69"/>
    </row>
    <row r="18" spans="2:11" s="1" customFormat="1" ht="14.4" customHeight="1" x14ac:dyDescent="0.15"/>
    <row r="19" spans="2:11" s="1" customFormat="1" ht="16.5" customHeight="1" x14ac:dyDescent="0.15">
      <c r="B19" s="70" t="s">
        <v>926</v>
      </c>
      <c r="C19" s="70"/>
      <c r="D19" s="70"/>
      <c r="E19" s="70"/>
      <c r="F19" s="73"/>
      <c r="G19" s="73"/>
      <c r="H19" s="73"/>
      <c r="I19" s="73"/>
      <c r="J19" s="74"/>
      <c r="K19" s="74"/>
    </row>
    <row r="20" spans="2:11" s="1" customFormat="1" ht="14.85" customHeight="1" x14ac:dyDescent="0.15">
      <c r="B20" s="71" t="s">
        <v>927</v>
      </c>
      <c r="C20" s="71"/>
      <c r="D20" s="71" t="s">
        <v>928</v>
      </c>
      <c r="E20" s="71"/>
      <c r="F20" s="71"/>
      <c r="G20" s="71" t="s">
        <v>929</v>
      </c>
      <c r="H20" s="71"/>
      <c r="I20" s="71"/>
      <c r="J20" s="71"/>
      <c r="K20" s="71"/>
    </row>
    <row r="21" spans="2:11" s="1" customFormat="1" ht="14.4" customHeight="1" x14ac:dyDescent="0.15"/>
    <row r="22" spans="2:11" s="1" customFormat="1" ht="16.5" customHeight="1" x14ac:dyDescent="0.15">
      <c r="B22" s="70" t="s">
        <v>930</v>
      </c>
      <c r="C22" s="70"/>
      <c r="D22" s="70"/>
      <c r="E22" s="70"/>
      <c r="F22" s="70"/>
      <c r="G22" s="70"/>
      <c r="H22" s="73"/>
      <c r="I22" s="73"/>
      <c r="J22" s="73"/>
      <c r="K22" s="7"/>
    </row>
    <row r="23" spans="2:11" s="1" customFormat="1" ht="14.85" customHeight="1" x14ac:dyDescent="0.15">
      <c r="B23" s="71" t="s">
        <v>931</v>
      </c>
      <c r="C23" s="71"/>
      <c r="D23" s="71" t="s">
        <v>932</v>
      </c>
      <c r="E23" s="71"/>
      <c r="F23" s="71"/>
      <c r="G23" s="71" t="s">
        <v>933</v>
      </c>
      <c r="H23" s="71"/>
      <c r="I23" s="71"/>
      <c r="J23" s="71"/>
      <c r="K23" s="71"/>
    </row>
    <row r="24" spans="2:11" s="1" customFormat="1" ht="13.35" customHeight="1" x14ac:dyDescent="0.15"/>
    <row r="25" spans="2:11" s="1" customFormat="1" ht="14.85" customHeight="1" x14ac:dyDescent="0.15">
      <c r="B25" s="70" t="s">
        <v>934</v>
      </c>
      <c r="C25" s="70"/>
      <c r="D25" s="74"/>
      <c r="E25" s="74"/>
      <c r="F25" s="74"/>
      <c r="G25" s="74"/>
      <c r="H25" s="74"/>
      <c r="I25" s="74"/>
      <c r="J25" s="74"/>
      <c r="K25" s="74"/>
    </row>
    <row r="26" spans="2:11" s="1" customFormat="1" ht="14.85" customHeight="1" x14ac:dyDescent="0.15">
      <c r="B26" s="71" t="s">
        <v>935</v>
      </c>
      <c r="C26" s="71"/>
      <c r="D26" s="65"/>
      <c r="E26" s="65"/>
      <c r="F26" s="65"/>
      <c r="G26" s="65"/>
      <c r="H26" s="65"/>
      <c r="I26" s="65"/>
      <c r="J26" s="65"/>
      <c r="K26" s="65"/>
    </row>
    <row r="27" spans="2:11" s="1" customFormat="1" ht="11.1" customHeight="1" x14ac:dyDescent="0.15"/>
    <row r="28" spans="2:11" s="1" customFormat="1" ht="14.85" customHeight="1" x14ac:dyDescent="0.15">
      <c r="B28" s="70" t="s">
        <v>936</v>
      </c>
      <c r="C28" s="70"/>
      <c r="D28" s="70"/>
      <c r="E28" s="70"/>
      <c r="F28" s="70"/>
      <c r="G28" s="70"/>
      <c r="H28" s="70"/>
      <c r="I28" s="70"/>
      <c r="J28" s="70"/>
      <c r="K28" s="70"/>
    </row>
    <row r="29" spans="2:11" s="1" customFormat="1" ht="14.85" customHeight="1" x14ac:dyDescent="0.15">
      <c r="B29" s="71" t="s">
        <v>937</v>
      </c>
      <c r="C29" s="71"/>
      <c r="D29" s="71"/>
      <c r="E29" s="71"/>
      <c r="F29" s="71"/>
      <c r="G29" s="71"/>
      <c r="H29" s="71"/>
      <c r="I29" s="71"/>
      <c r="J29" s="71"/>
      <c r="K29" s="71"/>
    </row>
    <row r="30" spans="2:11" s="1" customFormat="1" ht="14.85" customHeight="1" x14ac:dyDescent="0.15">
      <c r="B30" s="71" t="s">
        <v>938</v>
      </c>
      <c r="C30" s="71"/>
      <c r="D30" s="71"/>
      <c r="E30" s="71"/>
      <c r="F30" s="71"/>
      <c r="G30" s="71"/>
      <c r="H30" s="71"/>
      <c r="I30" s="71"/>
      <c r="J30" s="71"/>
      <c r="K30" s="71"/>
    </row>
    <row r="31" spans="2:11" s="1" customFormat="1" ht="14.85" customHeight="1" x14ac:dyDescent="0.15">
      <c r="B31" s="71" t="s">
        <v>939</v>
      </c>
      <c r="C31" s="71"/>
      <c r="D31" s="71"/>
      <c r="E31" s="71"/>
      <c r="F31" s="71"/>
      <c r="G31" s="71"/>
      <c r="H31" s="71"/>
      <c r="I31" s="71"/>
      <c r="J31" s="71"/>
      <c r="K31" s="71"/>
    </row>
  </sheetData>
  <mergeCells count="34">
    <mergeCell ref="G20:K20"/>
    <mergeCell ref="G23:K23"/>
    <mergeCell ref="H22:J22"/>
    <mergeCell ref="I25:K25"/>
    <mergeCell ref="I26:K26"/>
    <mergeCell ref="B26:C26"/>
    <mergeCell ref="B28:K28"/>
    <mergeCell ref="B29:K29"/>
    <mergeCell ref="B30:K30"/>
    <mergeCell ref="B31:K31"/>
    <mergeCell ref="D26:H26"/>
    <mergeCell ref="B2:B4"/>
    <mergeCell ref="B20:C20"/>
    <mergeCell ref="B22:G22"/>
    <mergeCell ref="B23:C23"/>
    <mergeCell ref="B25:C25"/>
    <mergeCell ref="B6:K6"/>
    <mergeCell ref="B8:L8"/>
    <mergeCell ref="C11:D11"/>
    <mergeCell ref="D16:F16"/>
    <mergeCell ref="D17:F17"/>
    <mergeCell ref="D20:F20"/>
    <mergeCell ref="D23:F23"/>
    <mergeCell ref="D25:H25"/>
    <mergeCell ref="D3:L3"/>
    <mergeCell ref="F19:I19"/>
    <mergeCell ref="G16:K16"/>
    <mergeCell ref="B10:B12"/>
    <mergeCell ref="B14:L14"/>
    <mergeCell ref="B16:C16"/>
    <mergeCell ref="B17:C17"/>
    <mergeCell ref="B19:E19"/>
    <mergeCell ref="G17:K17"/>
    <mergeCell ref="J19:K19"/>
  </mergeCells>
  <pageMargins left="0.7" right="0.7" top="0.75" bottom="0.75" header="0.3" footer="0.3"/>
  <pageSetup paperSize="9" orientation="portrait" r:id="rId1"/>
  <headerFooter alignWithMargins="0">
    <oddFooter>&amp;R_x000D_&amp;1#&amp;"Aptos"&amp;10&amp;K0078D7 Classification : Internal</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Q22"/>
  <sheetViews>
    <sheetView zoomScaleNormal="100" workbookViewId="0">
      <selection activeCell="I28" sqref="I28"/>
    </sheetView>
  </sheetViews>
  <sheetFormatPr defaultRowHeight="14.4" x14ac:dyDescent="0.25"/>
  <cols>
    <col min="1" max="1" width="0.44140625" customWidth="1"/>
    <col min="2" max="2" width="0.109375" customWidth="1"/>
    <col min="3" max="3" width="9.109375" customWidth="1"/>
    <col min="4" max="4" width="11" customWidth="1"/>
    <col min="5" max="5" width="15.44140625" customWidth="1"/>
    <col min="6" max="6" width="3.6640625" customWidth="1"/>
    <col min="7" max="7" width="4.6640625" customWidth="1"/>
    <col min="8" max="8" width="10.109375" customWidth="1"/>
    <col min="9" max="9" width="8.21875" customWidth="1"/>
    <col min="10" max="10" width="7.5546875" customWidth="1"/>
    <col min="11" max="11" width="8.5546875" customWidth="1"/>
    <col min="12" max="12" width="9.6640625" customWidth="1"/>
    <col min="13" max="13" width="13" customWidth="1"/>
    <col min="14" max="14" width="12.44140625" customWidth="1"/>
    <col min="15" max="15" width="12.5546875" customWidth="1"/>
    <col min="16" max="17" width="0.109375" customWidth="1"/>
  </cols>
  <sheetData>
    <row r="1" spans="2:17" s="1" customFormat="1" ht="9" customHeight="1" x14ac:dyDescent="0.15"/>
    <row r="2" spans="2:17" s="1" customFormat="1" ht="22.95" customHeight="1" x14ac:dyDescent="0.15">
      <c r="B2" s="62"/>
      <c r="C2" s="62"/>
      <c r="D2" s="62"/>
      <c r="E2" s="64" t="s">
        <v>0</v>
      </c>
      <c r="F2" s="64"/>
      <c r="G2" s="64"/>
      <c r="H2" s="64"/>
      <c r="I2" s="64"/>
      <c r="J2" s="64"/>
    </row>
    <row r="3" spans="2:17" s="1" customFormat="1" ht="14.85" customHeight="1" x14ac:dyDescent="0.15">
      <c r="B3" s="62"/>
      <c r="C3" s="62"/>
      <c r="D3" s="62"/>
    </row>
    <row r="4" spans="2:17" s="1" customFormat="1" ht="2.7" customHeight="1" x14ac:dyDescent="0.15"/>
    <row r="5" spans="2:17" s="1" customFormat="1" ht="33" customHeight="1" x14ac:dyDescent="0.15">
      <c r="C5" s="63" t="s">
        <v>965</v>
      </c>
      <c r="D5" s="63"/>
      <c r="E5" s="63"/>
      <c r="F5" s="63"/>
      <c r="G5" s="63"/>
      <c r="H5" s="63"/>
      <c r="I5" s="63"/>
      <c r="J5" s="63"/>
      <c r="K5" s="63"/>
    </row>
    <row r="6" spans="2:17" s="1" customFormat="1" ht="5.25" customHeight="1" x14ac:dyDescent="0.15"/>
    <row r="7" spans="2:17" s="1" customFormat="1" ht="19.2" customHeight="1" x14ac:dyDescent="0.15">
      <c r="C7" s="67" t="s">
        <v>966</v>
      </c>
      <c r="D7" s="67"/>
      <c r="E7" s="67"/>
      <c r="F7" s="67"/>
      <c r="G7" s="67"/>
      <c r="H7" s="67"/>
      <c r="I7" s="67"/>
      <c r="J7" s="67"/>
      <c r="K7" s="67"/>
      <c r="L7" s="67"/>
      <c r="M7" s="67"/>
      <c r="N7" s="67"/>
      <c r="O7" s="67"/>
      <c r="P7" s="67"/>
      <c r="Q7" s="67"/>
    </row>
    <row r="8" spans="2:17" s="1" customFormat="1" ht="4.2" customHeight="1" x14ac:dyDescent="0.15"/>
    <row r="9" spans="2:17" s="1" customFormat="1" ht="33.6" customHeight="1" x14ac:dyDescent="0.15">
      <c r="C9" s="10" t="s">
        <v>943</v>
      </c>
      <c r="D9" s="10" t="s">
        <v>944</v>
      </c>
      <c r="E9" s="10" t="s">
        <v>945</v>
      </c>
      <c r="F9" s="77" t="s">
        <v>946</v>
      </c>
      <c r="G9" s="77"/>
      <c r="H9" s="11" t="s">
        <v>947</v>
      </c>
      <c r="I9" s="10" t="s">
        <v>948</v>
      </c>
      <c r="J9" s="11" t="s">
        <v>949</v>
      </c>
      <c r="K9" s="10" t="s">
        <v>950</v>
      </c>
      <c r="L9" s="11" t="s">
        <v>951</v>
      </c>
      <c r="M9" s="11" t="s">
        <v>952</v>
      </c>
      <c r="N9" s="11" t="s">
        <v>953</v>
      </c>
      <c r="O9" s="11" t="s">
        <v>962</v>
      </c>
    </row>
    <row r="10" spans="2:17" s="1" customFormat="1" ht="15.6" customHeight="1" x14ac:dyDescent="0.15">
      <c r="C10" s="12" t="s">
        <v>954</v>
      </c>
      <c r="D10" s="12" t="s">
        <v>955</v>
      </c>
      <c r="E10" s="13">
        <v>750000000</v>
      </c>
      <c r="F10" s="75">
        <v>43181</v>
      </c>
      <c r="G10" s="75"/>
      <c r="H10" s="14">
        <v>46834</v>
      </c>
      <c r="I10" s="12" t="s">
        <v>3</v>
      </c>
      <c r="J10" s="12" t="s">
        <v>956</v>
      </c>
      <c r="K10" s="15">
        <v>8.7500000000000008E-3</v>
      </c>
      <c r="L10" s="12" t="s">
        <v>957</v>
      </c>
      <c r="M10" s="12" t="s">
        <v>958</v>
      </c>
      <c r="N10" s="16">
        <v>1.8958904109589001</v>
      </c>
      <c r="O10" s="12" t="s">
        <v>963</v>
      </c>
    </row>
    <row r="11" spans="2:17" s="1" customFormat="1" ht="15.6" customHeight="1" x14ac:dyDescent="0.15">
      <c r="C11" s="12" t="s">
        <v>959</v>
      </c>
      <c r="D11" s="12" t="s">
        <v>960</v>
      </c>
      <c r="E11" s="13">
        <v>1000000000</v>
      </c>
      <c r="F11" s="75">
        <v>45229</v>
      </c>
      <c r="G11" s="75"/>
      <c r="H11" s="14">
        <v>47056</v>
      </c>
      <c r="I11" s="12" t="s">
        <v>3</v>
      </c>
      <c r="J11" s="12" t="s">
        <v>956</v>
      </c>
      <c r="K11" s="15">
        <v>3.7499999999999999E-2</v>
      </c>
      <c r="L11" s="12" t="s">
        <v>957</v>
      </c>
      <c r="M11" s="12" t="s">
        <v>961</v>
      </c>
      <c r="N11" s="16">
        <v>2.5041095890411</v>
      </c>
      <c r="O11" s="12" t="s">
        <v>964</v>
      </c>
    </row>
    <row r="12" spans="2:17" s="1" customFormat="1" ht="11.1" customHeight="1" x14ac:dyDescent="0.15">
      <c r="C12" s="17"/>
      <c r="D12" s="18"/>
      <c r="E12" s="19">
        <v>1750000000</v>
      </c>
      <c r="F12" s="76"/>
      <c r="G12" s="76"/>
      <c r="H12" s="17"/>
      <c r="I12" s="17"/>
      <c r="J12" s="17"/>
      <c r="K12" s="17"/>
      <c r="L12" s="17"/>
      <c r="M12" s="17"/>
      <c r="N12" s="17"/>
      <c r="O12" s="17"/>
    </row>
    <row r="13" spans="2:17" s="1" customFormat="1" ht="5.85" customHeight="1" x14ac:dyDescent="0.15"/>
    <row r="14" spans="2:17" s="1" customFormat="1" ht="19.649999999999999" customHeight="1" x14ac:dyDescent="0.15">
      <c r="C14" s="67" t="s">
        <v>967</v>
      </c>
      <c r="D14" s="67"/>
      <c r="E14" s="67"/>
      <c r="F14" s="67"/>
      <c r="G14" s="67"/>
      <c r="H14" s="67"/>
      <c r="I14" s="67"/>
      <c r="J14" s="67"/>
      <c r="K14" s="67"/>
      <c r="L14" s="67"/>
      <c r="M14" s="67"/>
      <c r="N14" s="67"/>
      <c r="O14" s="67"/>
      <c r="P14" s="67"/>
    </row>
    <row r="15" spans="2:17" s="1" customFormat="1" ht="2.7" customHeight="1" x14ac:dyDescent="0.15"/>
    <row r="16" spans="2:17" s="1" customFormat="1" ht="14.85" customHeight="1" x14ac:dyDescent="0.15">
      <c r="C16" s="71" t="s">
        <v>968</v>
      </c>
      <c r="G16" s="78">
        <v>1750000000</v>
      </c>
      <c r="H16" s="78"/>
    </row>
    <row r="17" spans="3:8" s="1" customFormat="1" ht="0.45" customHeight="1" x14ac:dyDescent="0.15">
      <c r="C17" s="71"/>
      <c r="G17" s="79"/>
      <c r="H17" s="81">
        <v>2.5178571428571401E-2</v>
      </c>
    </row>
    <row r="18" spans="3:8" s="1" customFormat="1" ht="14.4" customHeight="1" x14ac:dyDescent="0.15">
      <c r="C18" s="8" t="s">
        <v>969</v>
      </c>
      <c r="D18" s="8"/>
      <c r="G18" s="79"/>
      <c r="H18" s="81"/>
    </row>
    <row r="19" spans="3:8" s="1" customFormat="1" ht="1.05" customHeight="1" x14ac:dyDescent="0.15">
      <c r="C19" s="8"/>
      <c r="D19" s="8"/>
      <c r="G19" s="80"/>
      <c r="H19" s="82">
        <v>2.2434442270058699</v>
      </c>
    </row>
    <row r="20" spans="3:8" s="1" customFormat="1" ht="13.8" customHeight="1" x14ac:dyDescent="0.15">
      <c r="C20" s="8" t="s">
        <v>970</v>
      </c>
      <c r="D20" s="8"/>
      <c r="G20" s="80"/>
      <c r="H20" s="82"/>
    </row>
    <row r="21" spans="3:8" s="1" customFormat="1" ht="2.1" customHeight="1" x14ac:dyDescent="0.15">
      <c r="C21" s="8"/>
      <c r="D21" s="8"/>
    </row>
    <row r="22" spans="3:8" s="1" customFormat="1" ht="15.9" customHeight="1" x14ac:dyDescent="0.15">
      <c r="C22" s="20" t="s">
        <v>971</v>
      </c>
    </row>
  </sheetData>
  <mergeCells count="15">
    <mergeCell ref="H19:H20"/>
    <mergeCell ref="B2:D3"/>
    <mergeCell ref="C14:P14"/>
    <mergeCell ref="C16:C17"/>
    <mergeCell ref="C5:K5"/>
    <mergeCell ref="C7:Q7"/>
    <mergeCell ref="E2:J2"/>
    <mergeCell ref="F10:G10"/>
    <mergeCell ref="F11:G11"/>
    <mergeCell ref="F12:G12"/>
    <mergeCell ref="F9:G9"/>
    <mergeCell ref="G16:H16"/>
    <mergeCell ref="G17:G18"/>
    <mergeCell ref="G19:G20"/>
    <mergeCell ref="H17:H18"/>
  </mergeCells>
  <pageMargins left="0.7" right="0.7" top="0.75" bottom="0.75" header="0.3" footer="0.3"/>
  <pageSetup paperSize="9" orientation="landscape" r:id="rId1"/>
  <headerFooter alignWithMargins="0">
    <oddFooter>&amp;R_x000D_&amp;1#&amp;"Aptos"&amp;10&amp;K0078D7 Classification : Internal</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G20"/>
  <sheetViews>
    <sheetView zoomScaleNormal="100" workbookViewId="0"/>
  </sheetViews>
  <sheetFormatPr defaultRowHeight="14.4" x14ac:dyDescent="0.25"/>
  <cols>
    <col min="1" max="1" width="0.44140625" customWidth="1"/>
    <col min="2" max="2" width="23.21875" customWidth="1"/>
    <col min="3" max="3" width="23.33203125" customWidth="1"/>
    <col min="4" max="4" width="14.5546875" customWidth="1"/>
    <col min="5" max="5" width="19.44140625" customWidth="1"/>
    <col min="6" max="6" width="4.88671875" customWidth="1"/>
    <col min="7" max="7" width="0.109375" customWidth="1"/>
    <col min="8" max="8" width="0.21875" customWidth="1"/>
  </cols>
  <sheetData>
    <row r="1" spans="2:7" s="1" customFormat="1" ht="1.05" customHeight="1" x14ac:dyDescent="0.15"/>
    <row r="2" spans="2:7" s="1" customFormat="1" ht="7.5" customHeight="1" x14ac:dyDescent="0.15">
      <c r="B2" s="62"/>
    </row>
    <row r="3" spans="2:7" s="1" customFormat="1" ht="22.95" customHeight="1" x14ac:dyDescent="0.15">
      <c r="B3" s="62"/>
      <c r="C3" s="64" t="s">
        <v>0</v>
      </c>
      <c r="D3" s="64"/>
      <c r="E3" s="64"/>
      <c r="F3" s="64"/>
      <c r="G3" s="64"/>
    </row>
    <row r="4" spans="2:7" s="1" customFormat="1" ht="7.5" customHeight="1" x14ac:dyDescent="0.15">
      <c r="B4" s="62"/>
    </row>
    <row r="5" spans="2:7" s="1" customFormat="1" ht="4.2" customHeight="1" x14ac:dyDescent="0.15"/>
    <row r="6" spans="2:7" s="1" customFormat="1" ht="33" customHeight="1" x14ac:dyDescent="0.15">
      <c r="B6" s="63" t="s">
        <v>989</v>
      </c>
      <c r="C6" s="63"/>
      <c r="D6" s="63"/>
      <c r="E6" s="63"/>
      <c r="F6" s="63"/>
    </row>
    <row r="7" spans="2:7" s="1" customFormat="1" ht="9.6" customHeight="1" x14ac:dyDescent="0.15"/>
    <row r="8" spans="2:7" s="1" customFormat="1" ht="19.2" customHeight="1" x14ac:dyDescent="0.15">
      <c r="B8" s="83" t="s">
        <v>990</v>
      </c>
      <c r="C8" s="83"/>
      <c r="D8" s="83"/>
      <c r="E8" s="83"/>
      <c r="F8" s="83"/>
    </row>
    <row r="9" spans="2:7" s="1" customFormat="1" ht="12.75" customHeight="1" x14ac:dyDescent="0.15"/>
    <row r="10" spans="2:7" s="1" customFormat="1" ht="15.9" customHeight="1" x14ac:dyDescent="0.15">
      <c r="B10" s="6" t="s">
        <v>972</v>
      </c>
      <c r="C10" s="21" t="s">
        <v>973</v>
      </c>
      <c r="D10" s="21" t="s">
        <v>974</v>
      </c>
      <c r="E10" s="21" t="s">
        <v>975</v>
      </c>
    </row>
    <row r="11" spans="2:7" s="1" customFormat="1" ht="14.85" customHeight="1" x14ac:dyDescent="0.15">
      <c r="B11" s="8" t="s">
        <v>976</v>
      </c>
      <c r="C11" s="22" t="s">
        <v>977</v>
      </c>
      <c r="D11" s="22" t="s">
        <v>978</v>
      </c>
      <c r="E11" s="22" t="s">
        <v>979</v>
      </c>
    </row>
    <row r="12" spans="2:7" s="1" customFormat="1" ht="14.85" customHeight="1" x14ac:dyDescent="0.15">
      <c r="B12" s="8" t="s">
        <v>980</v>
      </c>
      <c r="C12" s="22" t="s">
        <v>981</v>
      </c>
      <c r="D12" s="22" t="s">
        <v>978</v>
      </c>
      <c r="E12" s="22" t="s">
        <v>982</v>
      </c>
    </row>
    <row r="13" spans="2:7" s="1" customFormat="1" ht="14.85" customHeight="1" x14ac:dyDescent="0.15">
      <c r="B13" s="8" t="s">
        <v>983</v>
      </c>
      <c r="C13" s="22" t="s">
        <v>984</v>
      </c>
      <c r="D13" s="22" t="s">
        <v>978</v>
      </c>
      <c r="E13" s="22" t="s">
        <v>985</v>
      </c>
    </row>
    <row r="14" spans="2:7" s="1" customFormat="1" ht="28.8" customHeight="1" x14ac:dyDescent="0.15"/>
    <row r="15" spans="2:7" s="1" customFormat="1" ht="19.2" customHeight="1" x14ac:dyDescent="0.15">
      <c r="B15" s="83" t="s">
        <v>991</v>
      </c>
      <c r="C15" s="83"/>
      <c r="D15" s="83"/>
      <c r="E15" s="83"/>
      <c r="F15" s="83"/>
    </row>
    <row r="16" spans="2:7" s="1" customFormat="1" ht="15.9" customHeight="1" x14ac:dyDescent="0.15"/>
    <row r="17" spans="2:4" s="1" customFormat="1" ht="15.9" customHeight="1" x14ac:dyDescent="0.15">
      <c r="B17" s="6" t="s">
        <v>972</v>
      </c>
      <c r="C17" s="21" t="s">
        <v>973</v>
      </c>
      <c r="D17" s="21" t="s">
        <v>974</v>
      </c>
    </row>
    <row r="18" spans="2:4" s="1" customFormat="1" ht="14.85" customHeight="1" x14ac:dyDescent="0.15">
      <c r="B18" s="8" t="s">
        <v>976</v>
      </c>
      <c r="C18" s="22" t="s">
        <v>986</v>
      </c>
      <c r="D18" s="22"/>
    </row>
    <row r="19" spans="2:4" s="1" customFormat="1" ht="14.85" customHeight="1" x14ac:dyDescent="0.15">
      <c r="B19" s="8" t="s">
        <v>980</v>
      </c>
      <c r="C19" s="22" t="s">
        <v>987</v>
      </c>
      <c r="D19" s="22" t="s">
        <v>978</v>
      </c>
    </row>
    <row r="20" spans="2:4" s="1" customFormat="1" ht="14.85" customHeight="1" x14ac:dyDescent="0.15">
      <c r="B20" s="8" t="s">
        <v>983</v>
      </c>
      <c r="C20" s="22" t="s">
        <v>988</v>
      </c>
      <c r="D20" s="22" t="s">
        <v>978</v>
      </c>
    </row>
  </sheetData>
  <mergeCells count="5">
    <mergeCell ref="B15:F15"/>
    <mergeCell ref="B2:B4"/>
    <mergeCell ref="B6:F6"/>
    <mergeCell ref="B8:F8"/>
    <mergeCell ref="C3:G3"/>
  </mergeCells>
  <pageMargins left="0.7" right="0.7" top="0.75" bottom="0.75" header="0.3" footer="0.3"/>
  <pageSetup paperSize="9" orientation="portrait" r:id="rId1"/>
  <headerFooter alignWithMargins="0">
    <oddFooter>&amp;R_x000D_&amp;1#&amp;"Aptos"&amp;10&amp;K0078D7 Classification : Internal</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D57"/>
  <sheetViews>
    <sheetView zoomScaleNormal="100" workbookViewId="0"/>
  </sheetViews>
  <sheetFormatPr defaultRowHeight="14.4" x14ac:dyDescent="0.25"/>
  <cols>
    <col min="1" max="1" width="0.6640625" customWidth="1"/>
    <col min="2" max="2" width="69.33203125" customWidth="1"/>
    <col min="3" max="3" width="18.109375" customWidth="1"/>
    <col min="4" max="4" width="5.88671875" customWidth="1"/>
  </cols>
  <sheetData>
    <row r="1" spans="2:4" s="1" customFormat="1" ht="9" customHeight="1" x14ac:dyDescent="0.15">
      <c r="B1" s="62"/>
    </row>
    <row r="2" spans="2:4" s="1" customFormat="1" ht="22.95" customHeight="1" x14ac:dyDescent="0.15">
      <c r="B2" s="62"/>
      <c r="C2" s="2" t="s">
        <v>0</v>
      </c>
    </row>
    <row r="3" spans="2:4" s="1" customFormat="1" ht="5.85" customHeight="1" x14ac:dyDescent="0.15">
      <c r="B3" s="62"/>
      <c r="C3" s="84"/>
    </row>
    <row r="4" spans="2:4" s="1" customFormat="1" ht="11.1" customHeight="1" x14ac:dyDescent="0.15">
      <c r="C4" s="84"/>
    </row>
    <row r="5" spans="2:4" s="1" customFormat="1" ht="33" customHeight="1" x14ac:dyDescent="0.15">
      <c r="B5" s="63" t="s">
        <v>1047</v>
      </c>
      <c r="C5" s="63"/>
    </row>
    <row r="6" spans="2:4" s="1" customFormat="1" ht="14.4" customHeight="1" x14ac:dyDescent="0.15">
      <c r="B6" s="8" t="s">
        <v>1048</v>
      </c>
    </row>
    <row r="7" spans="2:4" s="1" customFormat="1" ht="2.1" customHeight="1" x14ac:dyDescent="0.15"/>
    <row r="8" spans="2:4" s="1" customFormat="1" ht="19.2" customHeight="1" x14ac:dyDescent="0.15">
      <c r="B8" s="67" t="s">
        <v>1049</v>
      </c>
      <c r="C8" s="67"/>
    </row>
    <row r="9" spans="2:4" s="1" customFormat="1" ht="5.25" customHeight="1" x14ac:dyDescent="0.15"/>
    <row r="10" spans="2:4" s="1" customFormat="1" ht="21.3" customHeight="1" x14ac:dyDescent="0.25">
      <c r="B10" s="23" t="s">
        <v>992</v>
      </c>
      <c r="C10" s="24">
        <v>1750000000</v>
      </c>
      <c r="D10" s="25" t="s">
        <v>993</v>
      </c>
    </row>
    <row r="11" spans="2:4" s="1" customFormat="1" ht="21.3" customHeight="1" x14ac:dyDescent="0.25">
      <c r="B11" s="23" t="s">
        <v>994</v>
      </c>
      <c r="C11" s="24">
        <v>2312017784.1100101</v>
      </c>
      <c r="D11" s="25" t="s">
        <v>995</v>
      </c>
    </row>
    <row r="12" spans="2:4" s="1" customFormat="1" ht="21.3" customHeight="1" x14ac:dyDescent="0.25">
      <c r="B12" s="23" t="s">
        <v>996</v>
      </c>
      <c r="C12" s="24">
        <v>20000000</v>
      </c>
      <c r="D12" s="25" t="s">
        <v>997</v>
      </c>
    </row>
    <row r="13" spans="2:4" s="1" customFormat="1" ht="21.3" customHeight="1" x14ac:dyDescent="0.25">
      <c r="B13" s="23" t="s">
        <v>998</v>
      </c>
      <c r="C13" s="24">
        <v>104788463.70999999</v>
      </c>
      <c r="D13" s="25" t="s">
        <v>999</v>
      </c>
    </row>
    <row r="14" spans="2:4" s="1" customFormat="1" ht="21.3" customHeight="1" x14ac:dyDescent="0.25">
      <c r="B14" s="23" t="s">
        <v>1000</v>
      </c>
      <c r="C14" s="26">
        <v>0.39246071304000302</v>
      </c>
      <c r="D14" s="27"/>
    </row>
    <row r="15" spans="2:4" s="1" customFormat="1" ht="5.25" customHeight="1" x14ac:dyDescent="0.15"/>
    <row r="16" spans="2:4" s="1" customFormat="1" ht="19.2" customHeight="1" x14ac:dyDescent="0.15">
      <c r="B16" s="67" t="s">
        <v>1050</v>
      </c>
      <c r="C16" s="67"/>
    </row>
    <row r="17" spans="2:4" s="1" customFormat="1" ht="5.25" customHeight="1" x14ac:dyDescent="0.15"/>
    <row r="18" spans="2:4" s="1" customFormat="1" ht="21.3" customHeight="1" x14ac:dyDescent="0.25">
      <c r="B18" s="23" t="s">
        <v>1001</v>
      </c>
      <c r="C18" s="24">
        <v>1909267576.56688</v>
      </c>
      <c r="D18" s="25" t="s">
        <v>1002</v>
      </c>
    </row>
    <row r="19" spans="2:4" s="1" customFormat="1" ht="21.3" customHeight="1" x14ac:dyDescent="0.25">
      <c r="B19" s="23" t="s">
        <v>1003</v>
      </c>
      <c r="C19" s="26">
        <v>1.0910100437525001</v>
      </c>
      <c r="D19" s="28" t="s">
        <v>1004</v>
      </c>
    </row>
    <row r="20" spans="2:4" s="1" customFormat="1" ht="21.3" customHeight="1" x14ac:dyDescent="0.25">
      <c r="B20" s="3" t="s">
        <v>1005</v>
      </c>
      <c r="C20" s="29" t="s">
        <v>1006</v>
      </c>
      <c r="D20" s="30" t="s">
        <v>1007</v>
      </c>
    </row>
    <row r="21" spans="2:4" s="1" customFormat="1" ht="5.25" customHeight="1" x14ac:dyDescent="0.15"/>
    <row r="22" spans="2:4" s="1" customFormat="1" ht="19.2" customHeight="1" x14ac:dyDescent="0.15">
      <c r="B22" s="67" t="s">
        <v>1051</v>
      </c>
      <c r="C22" s="67"/>
    </row>
    <row r="23" spans="2:4" s="1" customFormat="1" ht="5.25" customHeight="1" x14ac:dyDescent="0.15"/>
    <row r="24" spans="2:4" s="1" customFormat="1" ht="21.3" customHeight="1" x14ac:dyDescent="0.25">
      <c r="B24" s="23" t="s">
        <v>1008</v>
      </c>
      <c r="C24" s="24">
        <v>19118031.384315401</v>
      </c>
      <c r="D24" s="25" t="s">
        <v>1009</v>
      </c>
    </row>
    <row r="25" spans="2:4" s="1" customFormat="1" ht="21.3" customHeight="1" x14ac:dyDescent="0.25">
      <c r="B25" s="23" t="s">
        <v>1010</v>
      </c>
      <c r="C25" s="24">
        <v>104788463.70999999</v>
      </c>
      <c r="D25" s="25" t="s">
        <v>1011</v>
      </c>
    </row>
    <row r="26" spans="2:4" s="1" customFormat="1" ht="21.3" customHeight="1" x14ac:dyDescent="0.25">
      <c r="B26" s="23" t="s">
        <v>1012</v>
      </c>
      <c r="C26" s="31">
        <v>0</v>
      </c>
      <c r="D26" s="25" t="s">
        <v>1013</v>
      </c>
    </row>
    <row r="27" spans="2:4" s="1" customFormat="1" ht="21.3" customHeight="1" x14ac:dyDescent="0.25">
      <c r="B27" s="23" t="s">
        <v>1001</v>
      </c>
      <c r="C27" s="24">
        <v>1909267576.56688</v>
      </c>
      <c r="D27" s="25"/>
    </row>
    <row r="28" spans="2:4" s="1" customFormat="1" ht="21.3" customHeight="1" x14ac:dyDescent="0.25">
      <c r="B28" s="23" t="s">
        <v>1014</v>
      </c>
      <c r="C28" s="26">
        <v>1.1618137552349701</v>
      </c>
      <c r="D28" s="28" t="s">
        <v>1004</v>
      </c>
    </row>
    <row r="29" spans="2:4" s="1" customFormat="1" ht="21.3" customHeight="1" x14ac:dyDescent="0.25">
      <c r="B29" s="3" t="s">
        <v>1015</v>
      </c>
      <c r="C29" s="29" t="s">
        <v>1006</v>
      </c>
      <c r="D29" s="30" t="s">
        <v>1016</v>
      </c>
    </row>
    <row r="30" spans="2:4" s="1" customFormat="1" ht="5.25" customHeight="1" x14ac:dyDescent="0.15"/>
    <row r="31" spans="2:4" s="1" customFormat="1" ht="19.2" customHeight="1" x14ac:dyDescent="0.15">
      <c r="B31" s="67" t="s">
        <v>1052</v>
      </c>
      <c r="C31" s="67"/>
    </row>
    <row r="32" spans="2:4" s="1" customFormat="1" ht="5.25" customHeight="1" x14ac:dyDescent="0.15"/>
    <row r="33" spans="2:4" s="1" customFormat="1" ht="21.3" customHeight="1" x14ac:dyDescent="0.25">
      <c r="B33" s="23" t="s">
        <v>1017</v>
      </c>
      <c r="C33" s="24">
        <v>427254650.16999799</v>
      </c>
      <c r="D33" s="25" t="s">
        <v>1018</v>
      </c>
    </row>
    <row r="34" spans="2:4" s="1" customFormat="1" ht="21.3" customHeight="1" x14ac:dyDescent="0.25">
      <c r="B34" s="23" t="s">
        <v>1019</v>
      </c>
      <c r="C34" s="24">
        <v>427254650.16999799</v>
      </c>
      <c r="D34" s="25"/>
    </row>
    <row r="35" spans="2:4" s="1" customFormat="1" ht="21.3" customHeight="1" x14ac:dyDescent="0.25">
      <c r="B35" s="23" t="s">
        <v>1020</v>
      </c>
      <c r="C35" s="32" t="s">
        <v>1</v>
      </c>
      <c r="D35" s="25"/>
    </row>
    <row r="36" spans="2:4" s="1" customFormat="1" ht="21.3" customHeight="1" x14ac:dyDescent="0.25">
      <c r="B36" s="23" t="s">
        <v>1021</v>
      </c>
      <c r="C36" s="32" t="s">
        <v>1</v>
      </c>
      <c r="D36" s="25"/>
    </row>
    <row r="37" spans="2:4" s="1" customFormat="1" ht="21.3" customHeight="1" x14ac:dyDescent="0.25">
      <c r="B37" s="23" t="s">
        <v>1022</v>
      </c>
      <c r="C37" s="32" t="s">
        <v>1</v>
      </c>
      <c r="D37" s="27"/>
    </row>
    <row r="38" spans="2:4" s="1" customFormat="1" ht="21.3" customHeight="1" x14ac:dyDescent="0.25">
      <c r="B38" s="23" t="s">
        <v>1023</v>
      </c>
      <c r="C38" s="24">
        <v>2033174071.66119</v>
      </c>
      <c r="D38" s="25" t="s">
        <v>1024</v>
      </c>
    </row>
    <row r="39" spans="2:4" s="1" customFormat="1" ht="21.3" customHeight="1" x14ac:dyDescent="0.25">
      <c r="B39" s="23" t="s">
        <v>1001</v>
      </c>
      <c r="C39" s="24">
        <v>1909267576.56688</v>
      </c>
      <c r="D39" s="27"/>
    </row>
    <row r="40" spans="2:4" s="1" customFormat="1" ht="21.3" customHeight="1" x14ac:dyDescent="0.25">
      <c r="B40" s="23" t="s">
        <v>1025</v>
      </c>
      <c r="C40" s="24">
        <v>19118031.384315401</v>
      </c>
      <c r="D40" s="27"/>
    </row>
    <row r="41" spans="2:4" s="1" customFormat="1" ht="21.3" customHeight="1" x14ac:dyDescent="0.25">
      <c r="B41" s="23" t="s">
        <v>1026</v>
      </c>
      <c r="C41" s="24">
        <v>104788463.70999999</v>
      </c>
      <c r="D41" s="27"/>
    </row>
    <row r="42" spans="2:4" s="1" customFormat="1" ht="21.3" customHeight="1" x14ac:dyDescent="0.25">
      <c r="B42" s="23" t="s">
        <v>1022</v>
      </c>
      <c r="C42" s="32" t="s">
        <v>1</v>
      </c>
      <c r="D42" s="27"/>
    </row>
    <row r="43" spans="2:4" s="1" customFormat="1" ht="21.3" customHeight="1" x14ac:dyDescent="0.25">
      <c r="B43" s="23" t="s">
        <v>1027</v>
      </c>
      <c r="C43" s="24">
        <v>125625000</v>
      </c>
      <c r="D43" s="25" t="s">
        <v>1028</v>
      </c>
    </row>
    <row r="44" spans="2:4" s="1" customFormat="1" ht="21.3" customHeight="1" x14ac:dyDescent="0.25">
      <c r="B44" s="23" t="s">
        <v>1029</v>
      </c>
      <c r="C44" s="24">
        <v>14837871.8164369</v>
      </c>
      <c r="D44" s="25" t="s">
        <v>1030</v>
      </c>
    </row>
    <row r="45" spans="2:4" s="1" customFormat="1" ht="21.3" customHeight="1" x14ac:dyDescent="0.25">
      <c r="B45" s="23" t="s">
        <v>1031</v>
      </c>
      <c r="C45" s="24">
        <v>1750000000</v>
      </c>
      <c r="D45" s="25" t="s">
        <v>1032</v>
      </c>
    </row>
    <row r="46" spans="2:4" s="1" customFormat="1" ht="21.3" customHeight="1" x14ac:dyDescent="0.25">
      <c r="B46" s="23" t="s">
        <v>1033</v>
      </c>
      <c r="C46" s="24">
        <v>569965850.01475298</v>
      </c>
      <c r="D46" s="27"/>
    </row>
    <row r="47" spans="2:4" s="1" customFormat="1" ht="21.3" customHeight="1" x14ac:dyDescent="0.25">
      <c r="B47" s="3" t="s">
        <v>1034</v>
      </c>
      <c r="C47" s="29" t="s">
        <v>1006</v>
      </c>
      <c r="D47" s="27"/>
    </row>
    <row r="48" spans="2:4" s="1" customFormat="1" ht="5.25" customHeight="1" x14ac:dyDescent="0.15"/>
    <row r="49" spans="2:4" s="1" customFormat="1" ht="19.649999999999999" customHeight="1" x14ac:dyDescent="0.15">
      <c r="B49" s="67" t="s">
        <v>1053</v>
      </c>
      <c r="C49" s="67"/>
    </row>
    <row r="50" spans="2:4" s="1" customFormat="1" ht="5.25" customHeight="1" x14ac:dyDescent="0.15"/>
    <row r="51" spans="2:4" s="1" customFormat="1" ht="21.3" customHeight="1" x14ac:dyDescent="0.25">
      <c r="B51" s="23" t="s">
        <v>1035</v>
      </c>
      <c r="C51" s="24">
        <v>244950791.86688</v>
      </c>
      <c r="D51" s="25" t="s">
        <v>1036</v>
      </c>
    </row>
    <row r="52" spans="2:4" s="1" customFormat="1" ht="21.3" customHeight="1" x14ac:dyDescent="0.25">
      <c r="B52" s="23" t="s">
        <v>1037</v>
      </c>
      <c r="C52" s="24">
        <v>-40809206.224438503</v>
      </c>
      <c r="D52" s="25" t="s">
        <v>1038</v>
      </c>
    </row>
    <row r="53" spans="2:4" s="1" customFormat="1" ht="21.3" customHeight="1" x14ac:dyDescent="0.25">
      <c r="B53" s="23" t="s">
        <v>1039</v>
      </c>
      <c r="C53" s="24">
        <v>204141585.642441</v>
      </c>
      <c r="D53" s="25"/>
    </row>
    <row r="54" spans="2:4" s="1" customFormat="1" ht="21.3" customHeight="1" x14ac:dyDescent="0.25">
      <c r="B54" s="3" t="s">
        <v>1040</v>
      </c>
      <c r="C54" s="29" t="s">
        <v>1006</v>
      </c>
      <c r="D54" s="25"/>
    </row>
    <row r="55" spans="2:4" s="1" customFormat="1" ht="21.3" customHeight="1" x14ac:dyDescent="0.25">
      <c r="B55" s="23" t="s">
        <v>1041</v>
      </c>
      <c r="C55" s="24">
        <v>18238170.926879998</v>
      </c>
      <c r="D55" s="25" t="s">
        <v>1042</v>
      </c>
    </row>
    <row r="56" spans="2:4" s="1" customFormat="1" ht="21.3" customHeight="1" x14ac:dyDescent="0.25">
      <c r="B56" s="23" t="s">
        <v>1043</v>
      </c>
      <c r="C56" s="24">
        <v>0</v>
      </c>
      <c r="D56" s="25" t="s">
        <v>1044</v>
      </c>
    </row>
    <row r="57" spans="2:4" s="1" customFormat="1" ht="21.3" customHeight="1" x14ac:dyDescent="0.25">
      <c r="B57" s="23" t="s">
        <v>1045</v>
      </c>
      <c r="C57" s="24">
        <v>18238170.926879998</v>
      </c>
      <c r="D57" s="25" t="s">
        <v>1046</v>
      </c>
    </row>
  </sheetData>
  <mergeCells count="8">
    <mergeCell ref="B1:B3"/>
    <mergeCell ref="B16:C16"/>
    <mergeCell ref="B22:C22"/>
    <mergeCell ref="B31:C31"/>
    <mergeCell ref="B49:C49"/>
    <mergeCell ref="B5:C5"/>
    <mergeCell ref="B8:C8"/>
    <mergeCell ref="C3:C4"/>
  </mergeCells>
  <pageMargins left="0.7" right="0.7" top="0.75" bottom="0.75" header="0.3" footer="0.3"/>
  <pageSetup paperSize="9" scale="77" orientation="portrait" r:id="rId1"/>
  <headerFooter alignWithMargins="0">
    <oddFooter>&amp;R_x000D_&amp;1#&amp;"Aptos"&amp;10&amp;K0078D7 Classification : Internal</oddFooter>
  </headerFooter>
  <colBreaks count="1" manualBreakCount="1">
    <brk id="4" max="1048575" man="1"/>
  </colBreaks>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16</vt:i4>
      </vt:variant>
      <vt:variant>
        <vt:lpstr>Named Ranges</vt:lpstr>
      </vt:variant>
      <vt:variant>
        <vt:i4>9</vt:i4>
      </vt:variant>
    </vt:vector>
  </HeadingPairs>
  <TitlesOfParts>
    <vt:vector size="25" baseType="lpstr">
      <vt:lpstr>Disclaimer</vt:lpstr>
      <vt:lpstr>Introduction</vt:lpstr>
      <vt:lpstr>A. HTT General</vt:lpstr>
      <vt:lpstr>B1. HTT Mortgage Assets</vt:lpstr>
      <vt:lpstr>C. HTT Harmonised Glossary</vt:lpstr>
      <vt:lpstr>D1. Front Page</vt:lpstr>
      <vt:lpstr>D2. Covered Bond Series</vt:lpstr>
      <vt:lpstr>D3. Ratings</vt:lpstr>
      <vt:lpstr>D4. Tests Royal Decree</vt:lpstr>
      <vt:lpstr>D5. Cover Pool Summary</vt:lpstr>
      <vt:lpstr>D6. Stratification Tables</vt:lpstr>
      <vt:lpstr>D7. Stratification Graphs</vt:lpstr>
      <vt:lpstr>D8. Performance</vt:lpstr>
      <vt:lpstr>D9. Amortisation</vt:lpstr>
      <vt:lpstr>D10. Amortisation Graph </vt:lpstr>
      <vt:lpstr>E. Optional ECB-ECAIs data</vt:lpstr>
      <vt:lpstr>Disclaimer!general_tc</vt:lpstr>
      <vt:lpstr>'A. HTT General'!Print_Area</vt:lpstr>
      <vt:lpstr>'C. HTT Harmonised Glossary'!Print_Area</vt:lpstr>
      <vt:lpstr>'D10. Amortisation Graph '!Print_Area</vt:lpstr>
      <vt:lpstr>'D4. Tests Royal Decree'!Print_Area</vt:lpstr>
      <vt:lpstr>Disclaimer!Print_Area</vt:lpstr>
      <vt:lpstr>Introduction!Print_Area</vt:lpstr>
      <vt:lpstr>Disclaimer!Print_Titles</vt:lpstr>
      <vt:lpstr>Disclaimer!privacy_policy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SERVER</dc:creator>
  <cp:lastModifiedBy>De Leusse Gonzague</cp:lastModifiedBy>
  <dcterms:created xsi:type="dcterms:W3CDTF">2026-05-07T13:10:51Z</dcterms:created>
  <dcterms:modified xsi:type="dcterms:W3CDTF">2026-05-08T16:12:00Z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ffbc0b8-e97b-47d1-beac-cb0955d66f3b_Enabled">
    <vt:lpwstr>true</vt:lpwstr>
  </property>
  <property fmtid="{D5CDD505-2E9C-101B-9397-08002B2CF9AE}" pid="3" name="MSIP_Label_8ffbc0b8-e97b-47d1-beac-cb0955d66f3b_SetDate">
    <vt:lpwstr>2026-05-08T16:02:54Z</vt:lpwstr>
  </property>
  <property fmtid="{D5CDD505-2E9C-101B-9397-08002B2CF9AE}" pid="4" name="MSIP_Label_8ffbc0b8-e97b-47d1-beac-cb0955d66f3b_Method">
    <vt:lpwstr>Privileged</vt:lpwstr>
  </property>
  <property fmtid="{D5CDD505-2E9C-101B-9397-08002B2CF9AE}" pid="5" name="MSIP_Label_8ffbc0b8-e97b-47d1-beac-cb0955d66f3b_Name">
    <vt:lpwstr>8ffbc0b8-e97b-47d1-beac-cb0955d66f3b</vt:lpwstr>
  </property>
  <property fmtid="{D5CDD505-2E9C-101B-9397-08002B2CF9AE}" pid="6" name="MSIP_Label_8ffbc0b8-e97b-47d1-beac-cb0955d66f3b_SiteId">
    <vt:lpwstr>614f9c25-bffa-42c7-86d8-964101f55fa2</vt:lpwstr>
  </property>
  <property fmtid="{D5CDD505-2E9C-101B-9397-08002B2CF9AE}" pid="7" name="MSIP_Label_8ffbc0b8-e97b-47d1-beac-cb0955d66f3b_ActionId">
    <vt:lpwstr>aa5cb4c2-e2d7-48ac-851a-9b080cf217c2</vt:lpwstr>
  </property>
  <property fmtid="{D5CDD505-2E9C-101B-9397-08002B2CF9AE}" pid="8" name="MSIP_Label_8ffbc0b8-e97b-47d1-beac-cb0955d66f3b_ContentBits">
    <vt:lpwstr>2</vt:lpwstr>
  </property>
  <property fmtid="{D5CDD505-2E9C-101B-9397-08002B2CF9AE}" pid="9" name="MSIP_Label_8ffbc0b8-e97b-47d1-beac-cb0955d66f3b_Tag">
    <vt:lpwstr>10, 0, 1, 1</vt:lpwstr>
  </property>
</Properties>
</file>