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5\"/>
    </mc:Choice>
  </mc:AlternateContent>
  <xr:revisionPtr revIDLastSave="0" documentId="13_ncr:1_{D1364F6A-F36C-4E2E-98F4-12386EBB3CA6}" xr6:coauthVersionLast="47" xr6:coauthVersionMax="47" xr10:uidLastSave="{00000000-0000-0000-0000-000000000000}"/>
  <bookViews>
    <workbookView xWindow="-108" yWindow="-108" windowWidth="23256" windowHeight="12456"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9" l="1"/>
  <c r="G76" i="19"/>
  <c r="G82" i="19"/>
  <c r="G83" i="19"/>
  <c r="G84" i="19"/>
  <c r="G85" i="19"/>
  <c r="G86" i="19"/>
  <c r="C15" i="17"/>
  <c r="F16" i="17" s="1"/>
  <c r="F22" i="17"/>
  <c r="F23" i="17"/>
  <c r="F28" i="17"/>
  <c r="F29" i="17"/>
  <c r="F36" i="17"/>
  <c r="C44" i="17"/>
  <c r="F44" i="17" s="1"/>
  <c r="D44" i="17"/>
  <c r="F46" i="17"/>
  <c r="C72" i="17"/>
  <c r="D72" i="17"/>
  <c r="F72" i="17"/>
  <c r="C76" i="17"/>
  <c r="D76" i="17"/>
  <c r="F76" i="17"/>
  <c r="C99" i="17"/>
  <c r="D99" i="17"/>
  <c r="F99" i="17"/>
  <c r="F150" i="17"/>
  <c r="F152" i="17"/>
  <c r="F160" i="17"/>
  <c r="F161" i="17"/>
  <c r="F170" i="17"/>
  <c r="F171" i="17"/>
  <c r="F172" i="17"/>
  <c r="F173" i="17"/>
  <c r="F174" i="17"/>
  <c r="F180" i="17"/>
  <c r="F181" i="17"/>
  <c r="C214" i="17"/>
  <c r="F191" i="17" s="1"/>
  <c r="D214" i="17"/>
  <c r="G194" i="17" s="1"/>
  <c r="F221" i="17"/>
  <c r="G221" i="17"/>
  <c r="F225" i="17"/>
  <c r="G225" i="17"/>
  <c r="C227" i="17"/>
  <c r="F222" i="17" s="1"/>
  <c r="D227" i="17"/>
  <c r="G222" i="17" s="1"/>
  <c r="F228" i="17"/>
  <c r="G228" i="17"/>
  <c r="F230" i="17"/>
  <c r="G230" i="17"/>
  <c r="F232" i="17"/>
  <c r="G232" i="17"/>
  <c r="F243" i="17"/>
  <c r="G243" i="17"/>
  <c r="F247" i="17"/>
  <c r="G247" i="17"/>
  <c r="C249" i="17"/>
  <c r="F244" i="17" s="1"/>
  <c r="D249" i="17"/>
  <c r="G241" i="17" s="1"/>
  <c r="F250" i="17"/>
  <c r="G250" i="17"/>
  <c r="F252" i="17"/>
  <c r="F254" i="17"/>
  <c r="G254" i="17"/>
  <c r="D45" i="16"/>
  <c r="C47" i="16"/>
  <c r="C58" i="16"/>
  <c r="F61" i="16" s="1"/>
  <c r="F70" i="16"/>
  <c r="G70" i="16"/>
  <c r="G71" i="16"/>
  <c r="F72" i="16"/>
  <c r="F74" i="16"/>
  <c r="G74" i="16"/>
  <c r="G75" i="16"/>
  <c r="F76" i="16"/>
  <c r="C77" i="16"/>
  <c r="F73" i="16" s="1"/>
  <c r="D77" i="16"/>
  <c r="G72" i="16" s="1"/>
  <c r="G78" i="16"/>
  <c r="F79" i="16"/>
  <c r="F80" i="16"/>
  <c r="G80" i="16"/>
  <c r="F81" i="16"/>
  <c r="G81" i="16"/>
  <c r="G82" i="16"/>
  <c r="F86" i="16"/>
  <c r="F87" i="16"/>
  <c r="G87" i="16"/>
  <c r="F93" i="16"/>
  <c r="G93" i="16"/>
  <c r="G94" i="16"/>
  <c r="F95" i="16"/>
  <c r="F97" i="16"/>
  <c r="G97" i="16"/>
  <c r="G98" i="16"/>
  <c r="F99" i="16"/>
  <c r="C100" i="16"/>
  <c r="F96" i="16" s="1"/>
  <c r="D100" i="16"/>
  <c r="G95" i="16" s="1"/>
  <c r="G101" i="16"/>
  <c r="F102" i="16"/>
  <c r="F103" i="16"/>
  <c r="G103" i="16"/>
  <c r="F104" i="16"/>
  <c r="G104" i="16"/>
  <c r="G105" i="16"/>
  <c r="F112" i="16"/>
  <c r="G112" i="16"/>
  <c r="F113" i="16"/>
  <c r="G113" i="16"/>
  <c r="F114" i="16"/>
  <c r="G114" i="16"/>
  <c r="G131" i="16" s="1"/>
  <c r="G115" i="16"/>
  <c r="F116" i="16"/>
  <c r="G116" i="16"/>
  <c r="F117" i="16"/>
  <c r="G117" i="16"/>
  <c r="F118" i="16"/>
  <c r="G118" i="16"/>
  <c r="G119" i="16"/>
  <c r="F120" i="16"/>
  <c r="G120" i="16"/>
  <c r="F121" i="16"/>
  <c r="G121" i="16"/>
  <c r="F122" i="16"/>
  <c r="G122" i="16"/>
  <c r="G123" i="16"/>
  <c r="F124" i="16"/>
  <c r="G124" i="16"/>
  <c r="F125" i="16"/>
  <c r="G125" i="16"/>
  <c r="F126" i="16"/>
  <c r="G126" i="16"/>
  <c r="G127" i="16"/>
  <c r="F128" i="16"/>
  <c r="G128" i="16"/>
  <c r="F129" i="16"/>
  <c r="G129" i="16"/>
  <c r="F130" i="16"/>
  <c r="G130" i="16"/>
  <c r="C131" i="16"/>
  <c r="F115" i="16" s="1"/>
  <c r="F132" i="16"/>
  <c r="G132" i="16"/>
  <c r="F133" i="16"/>
  <c r="G133" i="16"/>
  <c r="F134" i="16"/>
  <c r="G134" i="16"/>
  <c r="F135" i="16"/>
  <c r="G135" i="16"/>
  <c r="F136" i="16"/>
  <c r="G136" i="16"/>
  <c r="F138" i="16"/>
  <c r="G138" i="16"/>
  <c r="G157" i="16" s="1"/>
  <c r="F139" i="16"/>
  <c r="G139" i="16"/>
  <c r="F140" i="16"/>
  <c r="G140" i="16"/>
  <c r="G141" i="16"/>
  <c r="F142" i="16"/>
  <c r="G142" i="16"/>
  <c r="F143" i="16"/>
  <c r="G143" i="16"/>
  <c r="F144" i="16"/>
  <c r="G144" i="16"/>
  <c r="G145" i="16"/>
  <c r="F146" i="16"/>
  <c r="G146" i="16"/>
  <c r="F147" i="16"/>
  <c r="G147" i="16"/>
  <c r="F148" i="16"/>
  <c r="G148" i="16"/>
  <c r="G149" i="16"/>
  <c r="F150" i="16"/>
  <c r="G150" i="16"/>
  <c r="F151" i="16"/>
  <c r="G151" i="16"/>
  <c r="F152" i="16"/>
  <c r="G152" i="16"/>
  <c r="G153" i="16"/>
  <c r="F154" i="16"/>
  <c r="G154" i="16"/>
  <c r="F155" i="16"/>
  <c r="G155" i="16"/>
  <c r="F156" i="16"/>
  <c r="G156" i="16"/>
  <c r="C157" i="16"/>
  <c r="F141" i="16" s="1"/>
  <c r="F158" i="16"/>
  <c r="G158" i="16"/>
  <c r="G159" i="16"/>
  <c r="F160" i="16"/>
  <c r="G160" i="16"/>
  <c r="F161" i="16"/>
  <c r="G161" i="16"/>
  <c r="F162" i="16"/>
  <c r="G162" i="16"/>
  <c r="G164" i="16"/>
  <c r="G167" i="16" s="1"/>
  <c r="G165" i="16"/>
  <c r="G166" i="16"/>
  <c r="C167" i="16"/>
  <c r="F165" i="16" s="1"/>
  <c r="C179" i="16"/>
  <c r="F175" i="16" s="1"/>
  <c r="F208" i="16"/>
  <c r="C209" i="16"/>
  <c r="F210" i="16" s="1"/>
  <c r="F212" i="16"/>
  <c r="F213" i="16"/>
  <c r="F215" i="16"/>
  <c r="F217" i="16"/>
  <c r="G217" i="16"/>
  <c r="F218" i="16"/>
  <c r="G218" i="16"/>
  <c r="F219" i="16"/>
  <c r="F220" i="16" s="1"/>
  <c r="G219" i="16"/>
  <c r="G220" i="16" s="1"/>
  <c r="C220" i="16"/>
  <c r="F221" i="16"/>
  <c r="G221" i="16"/>
  <c r="F222" i="16"/>
  <c r="G222" i="16"/>
  <c r="F223" i="16"/>
  <c r="G223" i="16"/>
  <c r="F224" i="16"/>
  <c r="G224" i="16"/>
  <c r="F225" i="16"/>
  <c r="G225" i="16"/>
  <c r="F226" i="16"/>
  <c r="G226" i="16"/>
  <c r="F227" i="16"/>
  <c r="G227" i="16"/>
  <c r="C229" i="16"/>
  <c r="C288" i="16"/>
  <c r="C289" i="16"/>
  <c r="C292" i="16"/>
  <c r="C296" i="16"/>
  <c r="C297" i="16"/>
  <c r="C298" i="16"/>
  <c r="C303" i="16"/>
  <c r="C304" i="16"/>
  <c r="G206" i="17" l="1"/>
  <c r="G198" i="17"/>
  <c r="F210" i="17"/>
  <c r="F206" i="17"/>
  <c r="F202" i="17"/>
  <c r="F194" i="17"/>
  <c r="G253" i="17"/>
  <c r="G246" i="17"/>
  <c r="G242" i="17"/>
  <c r="G249" i="17" s="1"/>
  <c r="G231" i="17"/>
  <c r="G224" i="17"/>
  <c r="G220" i="17"/>
  <c r="G213" i="17"/>
  <c r="G209" i="17"/>
  <c r="G205" i="17"/>
  <c r="G201" i="17"/>
  <c r="G197" i="17"/>
  <c r="G193" i="17"/>
  <c r="F21" i="17"/>
  <c r="F12" i="17"/>
  <c r="F15" i="17" s="1"/>
  <c r="F253" i="17"/>
  <c r="F246" i="17"/>
  <c r="F242" i="17"/>
  <c r="F231" i="17"/>
  <c r="F224" i="17"/>
  <c r="F220" i="17"/>
  <c r="F213" i="17"/>
  <c r="F209" i="17"/>
  <c r="F205" i="17"/>
  <c r="F201" i="17"/>
  <c r="F197" i="17"/>
  <c r="F193" i="17"/>
  <c r="F20" i="17"/>
  <c r="G202" i="17"/>
  <c r="G190" i="17"/>
  <c r="F190" i="17"/>
  <c r="G252" i="17"/>
  <c r="G245" i="17"/>
  <c r="G223" i="17"/>
  <c r="G219" i="17"/>
  <c r="G212" i="17"/>
  <c r="G208" i="17"/>
  <c r="G204" i="17"/>
  <c r="G200" i="17"/>
  <c r="G196" i="17"/>
  <c r="G192" i="17"/>
  <c r="F19" i="17"/>
  <c r="F245" i="17"/>
  <c r="F241" i="17"/>
  <c r="F249" i="17" s="1"/>
  <c r="F219" i="17"/>
  <c r="F208" i="17"/>
  <c r="F200" i="17"/>
  <c r="F192" i="17"/>
  <c r="F18" i="17"/>
  <c r="G255" i="17"/>
  <c r="G251" i="17"/>
  <c r="G248" i="17"/>
  <c r="G244" i="17"/>
  <c r="G233" i="17"/>
  <c r="G229" i="17"/>
  <c r="G226" i="17"/>
  <c r="G211" i="17"/>
  <c r="G207" i="17"/>
  <c r="G203" i="17"/>
  <c r="G199" i="17"/>
  <c r="G195" i="17"/>
  <c r="G191" i="17"/>
  <c r="F25" i="17"/>
  <c r="F17" i="17"/>
  <c r="G210" i="17"/>
  <c r="F198" i="17"/>
  <c r="F223" i="17"/>
  <c r="F212" i="17"/>
  <c r="F204" i="17"/>
  <c r="F196" i="17"/>
  <c r="F26" i="17"/>
  <c r="F255" i="17"/>
  <c r="F251" i="17"/>
  <c r="F248" i="17"/>
  <c r="F233" i="17"/>
  <c r="F229" i="17"/>
  <c r="F226" i="17"/>
  <c r="F211" i="17"/>
  <c r="F207" i="17"/>
  <c r="F203" i="17"/>
  <c r="F199" i="17"/>
  <c r="F195" i="17"/>
  <c r="F24" i="17"/>
  <c r="F174" i="16"/>
  <c r="F179" i="16" s="1"/>
  <c r="F60" i="16"/>
  <c r="F214" i="16"/>
  <c r="F193" i="16"/>
  <c r="F209" i="16" s="1"/>
  <c r="F164" i="16"/>
  <c r="F167" i="16" s="1"/>
  <c r="F159" i="16"/>
  <c r="F127" i="16"/>
  <c r="F123" i="16"/>
  <c r="F119" i="16"/>
  <c r="F131" i="16" s="1"/>
  <c r="F105" i="16"/>
  <c r="F101" i="16"/>
  <c r="F98" i="16"/>
  <c r="F94" i="16"/>
  <c r="F100" i="16" s="1"/>
  <c r="F82" i="16"/>
  <c r="F78" i="16"/>
  <c r="F75" i="16"/>
  <c r="F71" i="16"/>
  <c r="F77" i="16" s="1"/>
  <c r="F59" i="16"/>
  <c r="F211" i="16"/>
  <c r="F178" i="16"/>
  <c r="G96" i="16"/>
  <c r="G100" i="16" s="1"/>
  <c r="G73" i="16"/>
  <c r="G77" i="16" s="1"/>
  <c r="F57" i="16"/>
  <c r="F177" i="16"/>
  <c r="F166" i="16"/>
  <c r="F63" i="16"/>
  <c r="F56" i="16"/>
  <c r="F64" i="16"/>
  <c r="F176" i="16"/>
  <c r="F153" i="16"/>
  <c r="F149" i="16"/>
  <c r="F145" i="16"/>
  <c r="F157" i="16" s="1"/>
  <c r="G102" i="16"/>
  <c r="G99" i="16"/>
  <c r="G86" i="16"/>
  <c r="G79" i="16"/>
  <c r="G76" i="16"/>
  <c r="F62" i="16"/>
  <c r="F53" i="16"/>
  <c r="F58" i="16" s="1"/>
  <c r="G227" i="17" l="1"/>
  <c r="F214" i="17"/>
  <c r="F227" i="17"/>
  <c r="G214" i="17"/>
</calcChain>
</file>

<file path=xl/sharedStrings.xml><?xml version="1.0" encoding="utf-8"?>
<sst xmlns="http://schemas.openxmlformats.org/spreadsheetml/2006/main" count="2337" uniqueCount="1674">
  <si>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</si>
  <si>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</si>
  <si>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</si>
  <si>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</si>
  <si>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</si>
  <si>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</si>
  <si>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</si>
  <si>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</si>
  <si>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</si>
  <si>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</si>
  <si>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</si>
  <si>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</si>
  <si>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</si>
  <si>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</si>
  <si>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</si>
  <si>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</si>
  <si>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</si>
  <si>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</si>
  <si>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</si>
  <si>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</si>
  <si>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</si>
  <si>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</si>
  <si>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</si>
  <si>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</si>
  <si>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</si>
  <si>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</si>
  <si>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</si>
  <si>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</si>
  <si>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</si>
  <si>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</si>
  <si>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</si>
  <si>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</si>
  <si>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</si>
  <si>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</si>
  <si>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</si>
  <si>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</si>
  <si>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</si>
  <si>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</si>
  <si>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</si>
  <si>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</si>
  <si>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</si>
  <si>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</si>
  <si>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</si>
  <si>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</si>
  <si>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</si>
  <si>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</si>
  <si>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</si>
  <si>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</si>
  <si>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</si>
  <si>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</si>
  <si>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</si>
  <si>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</si>
  <si>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</si>
  <si>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</si>
  <si>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</si>
  <si>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</si>
  <si>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</si>
  <si>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</si>
  <si>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</si>
  <si>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</si>
  <si>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</si>
  <si>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</si>
  <si>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</si>
  <si>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</si>
  <si>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</si>
  <si>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</si>
  <si>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</si>
  <si>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</si>
  <si>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</si>
  <si>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</si>
  <si>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</si>
  <si>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</si>
  <si>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</si>
  <si>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</si>
  <si>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</si>
  <si>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</si>
  <si>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</si>
  <si>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</si>
  <si>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</si>
  <si>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</si>
  <si>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</si>
  <si>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</si>
  <si>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</si>
  <si>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</si>
  <si>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</si>
  <si>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</si>
  <si>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</si>
  <si>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</si>
  <si>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</si>
  <si>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</si>
  <si>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</si>
  <si>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</si>
  <si>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</si>
  <si>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</si>
  <si>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</si>
  <si>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</si>
  <si>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</si>
  <si>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</si>
  <si>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</si>
  <si>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</si>
  <si>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</si>
  <si>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</si>
  <si>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</si>
  <si>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</si>
  <si>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</si>
  <si>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</si>
  <si>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</si>
  <si>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</si>
  <si>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</si>
  <si>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</si>
  <si>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</si>
  <si>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</si>
  <si>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</si>
  <si>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</si>
  <si>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</si>
  <si>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</si>
  <si>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</si>
  <si>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</si>
  <si>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</si>
  <si>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</si>
  <si>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</si>
  <si>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</si>
  <si>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</si>
  <si>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</si>
  <si>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</si>
  <si>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</si>
  <si>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</si>
  <si>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</si>
  <si>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</si>
  <si>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</si>
  <si>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</si>
  <si>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</si>
  <si>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</si>
  <si>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</si>
  <si>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</si>
  <si>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</si>
  <si>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</si>
  <si>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</si>
  <si>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</si>
  <si>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</si>
  <si>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</si>
  <si>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</si>
  <si>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</si>
  <si>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</si>
  <si>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</si>
  <si>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</si>
  <si>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</si>
  <si>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</si>
  <si>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</si>
  <si>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</si>
  <si>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</si>
  <si>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</si>
  <si>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</si>
  <si>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</si>
  <si>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</si>
  <si>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</si>
  <si>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</si>
  <si>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</si>
  <si>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</si>
  <si>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</si>
  <si>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</si>
  <si>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</si>
  <si>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</si>
  <si>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</si>
  <si>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</si>
  <si>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</si>
  <si>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</si>
  <si>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</si>
  <si>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</si>
  <si>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</si>
  <si>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</si>
  <si>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</si>
  <si>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</si>
  <si>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</si>
  <si>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</si>
  <si>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</si>
  <si>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</si>
  <si>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</si>
  <si>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</si>
  <si>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</si>
  <si>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</si>
  <si>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</si>
  <si>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</si>
  <si>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</si>
  <si>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</si>
  <si>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</si>
  <si>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</si>
  <si>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</si>
  <si>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</si>
  <si>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</si>
  <si>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</si>
  <si>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</si>
  <si>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</si>
  <si>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</si>
  <si>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</si>
  <si>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</si>
  <si>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</si>
  <si>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</si>
  <si>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</si>
  <si>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</si>
  <si>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</si>
  <si>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</si>
  <si>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</si>
  <si>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</si>
  <si>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</si>
  <si>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</si>
  <si>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</si>
  <si>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</si>
  <si>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</si>
  <si>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</si>
  <si>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</si>
  <si>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</si>
  <si>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</si>
  <si>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</si>
  <si>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</si>
  <si>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</si>
  <si>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</si>
  <si>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</si>
  <si>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</si>
  <si>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</si>
  <si>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</si>
  <si>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</si>
  <si>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</si>
  <si>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</si>
  <si>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</si>
  <si>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</si>
  <si>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</si>
  <si>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</si>
  <si>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</si>
  <si>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</si>
  <si>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</si>
  <si>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</si>
  <si>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</si>
  <si>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</si>
  <si>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</si>
  <si>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</si>
  <si>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</si>
  <si>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</si>
  <si>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</si>
  <si>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</si>
  <si>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</si>
  <si>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</si>
  <si>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</si>
  <si>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</si>
  <si>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</si>
  <si>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</si>
  <si>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</si>
  <si>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</si>
  <si>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</si>
  <si>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</si>
  <si>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</si>
  <si>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</si>
  <si>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</si>
  <si>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</si>
  <si>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</si>
  <si>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</si>
  <si>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</si>
  <si>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</si>
  <si>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</si>
  <si>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</si>
  <si>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</si>
  <si>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</si>
  <si>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</si>
  <si>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</si>
  <si>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</si>
  <si>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</si>
  <si>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</si>
  <si>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</si>
  <si>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</si>
  <si>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</si>
  <si>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</si>
  <si>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</si>
  <si>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</si>
  <si>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</si>
  <si>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</si>
  <si>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</si>
  <si>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</si>
  <si>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</si>
  <si>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</si>
  <si>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</si>
  <si>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</si>
  <si>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</si>
  <si>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</si>
  <si>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</si>
  <si>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</si>
  <si>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</si>
  <si>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</si>
  <si>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</si>
  <si>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</si>
  <si>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</si>
  <si>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</si>
  <si>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</si>
  <si>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</si>
  <si>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</si>
  <si>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</si>
  <si>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</si>
  <si>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</si>
  <si>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</si>
  <si>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</si>
  <si>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</si>
  <si>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</si>
  <si>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</si>
  <si>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</si>
  <si>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</si>
  <si>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</si>
  <si>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</si>
  <si>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</si>
  <si>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</si>
  <si>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</si>
  <si>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</si>
  <si>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</si>
  <si>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</si>
  <si>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</si>
  <si>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</si>
  <si>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</si>
  <si>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</si>
  <si>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</si>
  <si>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</si>
  <si>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</si>
  <si>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</si>
  <si>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</si>
  <si>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</si>
  <si>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</si>
  <si>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</si>
  <si>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</si>
  <si>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</si>
  <si>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</si>
  <si>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</si>
  <si>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</si>
  <si>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</si>
  <si>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</si>
  <si>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</si>
  <si>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</si>
  <si>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</si>
  <si>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</si>
  <si>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</si>
  <si>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</si>
  <si>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</si>
  <si>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</si>
  <si>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</si>
  <si>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</si>
  <si>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</si>
  <si>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</si>
  <si>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</si>
  <si>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</si>
  <si>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</si>
  <si>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</si>
  <si>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</si>
  <si>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</si>
  <si>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</si>
  <si>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</si>
  <si>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</si>
  <si>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</si>
  <si>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</si>
  <si>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</si>
  <si>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</si>
  <si>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</si>
  <si>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</si>
  <si>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</si>
  <si>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</si>
  <si>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</si>
  <si>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</si>
  <si>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</si>
  <si>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</si>
  <si>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</si>
  <si>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</si>
  <si>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</si>
  <si>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</si>
  <si>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</si>
  <si>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</si>
  <si>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</si>
  <si>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</si>
  <si>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</si>
  <si>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</si>
  <si>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</si>
  <si>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</si>
  <si>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</si>
  <si>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</si>
  <si>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</si>
  <si>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</si>
  <si>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</si>
  <si>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</si>
  <si>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</si>
  <si>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</si>
  <si>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</si>
  <si>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</si>
  <si>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</si>
  <si>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</si>
  <si>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</si>
  <si>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</si>
  <si>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</si>
  <si>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</si>
  <si>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</si>
  <si>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</si>
  <si>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</si>
  <si>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</si>
  <si>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</si>
  <si>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</si>
  <si>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</si>
  <si>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</si>
  <si>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</si>
  <si>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</si>
  <si>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</si>
  <si>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</si>
  <si>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</si>
  <si>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</si>
  <si>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</si>
  <si>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</si>
  <si>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</si>
  <si>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</si>
  <si>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</si>
  <si>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</si>
  <si>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</si>
  <si>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</si>
  <si>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</si>
  <si>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</si>
  <si>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</si>
  <si>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</si>
  <si>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</si>
  <si>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</si>
  <si>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</si>
  <si>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</si>
  <si>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</si>
  <si>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</si>
  <si>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</si>
  <si>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</si>
  <si>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</si>
  <si>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</si>
  <si>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</si>
  <si>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</si>
  <si>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</si>
  <si>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</si>
  <si>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</si>
  <si>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</si>
  <si>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</si>
  <si>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</si>
  <si>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</si>
  <si>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</si>
  <si>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</si>
  <si>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</si>
  <si>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</si>
  <si>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</si>
  <si>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</si>
  <si>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</si>
  <si>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</si>
  <si>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</si>
  <si>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</si>
  <si>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</si>
  <si>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</si>
  <si>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</si>
  <si>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</si>
  <si>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</si>
  <si>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</si>
  <si>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</si>
  <si>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</si>
  <si>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</si>
  <si>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</si>
  <si>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</si>
  <si>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</si>
  <si>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</si>
  <si>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</si>
  <si>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</si>
  <si>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</si>
  <si>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</si>
  <si>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</si>
  <si>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</si>
  <si>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</si>
  <si>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</si>
  <si>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</si>
  <si>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</si>
  <si>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</si>
  <si>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</si>
  <si>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</si>
  <si>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</si>
  <si>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</si>
  <si>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</si>
  <si>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</si>
  <si>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</si>
  <si>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</si>
  <si>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</si>
  <si>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</si>
  <si>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</si>
  <si>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</si>
  <si>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</si>
  <si>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</si>
  <si>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</si>
  <si>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</si>
  <si>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</si>
  <si>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</si>
  <si>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</si>
  <si>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</si>
  <si>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</si>
  <si>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</si>
  <si>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</si>
  <si>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</si>
  <si>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</si>
  <si>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</si>
  <si>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</si>
  <si>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</si>
  <si>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</si>
  <si>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</si>
  <si>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</si>
  <si>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</si>
  <si>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</si>
  <si>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</si>
  <si>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</si>
  <si>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</si>
  <si>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</si>
  <si>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</si>
  <si>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</si>
  <si>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</si>
  <si>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</si>
  <si>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</si>
  <si>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</si>
  <si>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</si>
  <si>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</si>
  <si>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</si>
  <si>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</si>
  <si>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</si>
  <si>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</si>
  <si>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</si>
  <si>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</si>
  <si>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</si>
  <si>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</si>
  <si>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</si>
  <si>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</si>
  <si>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</si>
  <si>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</si>
  <si>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</si>
  <si>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</si>
  <si>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</si>
  <si>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</si>
  <si>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</si>
  <si>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</si>
  <si>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</si>
  <si>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</si>
  <si>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</si>
  <si>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</si>
  <si>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</si>
  <si>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</si>
  <si>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</si>
  <si>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</si>
  <si>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</si>
  <si>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</si>
  <si>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</si>
  <si>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</si>
  <si>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</si>
  <si>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</si>
  <si>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</si>
  <si>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</si>
  <si>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</si>
  <si>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</si>
  <si>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</si>
  <si>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</si>
  <si>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</si>
  <si>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</si>
  <si>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</si>
  <si>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</si>
  <si>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</si>
  <si>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</si>
  <si>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</si>
  <si>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</si>
  <si>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</si>
  <si>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</si>
  <si>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</si>
  <si>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</si>
  <si>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</si>
  <si>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</si>
  <si>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</si>
  <si>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</si>
  <si>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</si>
  <si>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</si>
  <si>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</si>
  <si>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</si>
  <si>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</si>
  <si>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</si>
  <si>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</si>
  <si>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</si>
  <si>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</si>
  <si>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</si>
  <si>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</si>
  <si>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</si>
  <si>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</si>
  <si>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</si>
  <si>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</si>
  <si>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</si>
  <si>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</si>
  <si>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</si>
  <si>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</si>
  <si>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</si>
  <si>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</si>
  <si>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</si>
  <si>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</si>
  <si>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</si>
  <si>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</si>
  <si>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</si>
  <si>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</si>
  <si>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</si>
  <si>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</si>
  <si>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</si>
  <si>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</si>
  <si>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</si>
  <si>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</si>
  <si>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</si>
  <si>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</si>
  <si>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</si>
  <si>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</si>
  <si>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</si>
  <si>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</si>
  <si>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</si>
  <si>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</si>
  <si>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</si>
  <si>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</si>
  <si>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</si>
  <si>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</si>
  <si>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</si>
  <si>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</si>
  <si>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</si>
  <si>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</si>
  <si>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</si>
  <si>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</si>
  <si>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</si>
  <si>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</si>
  <si>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</si>
  <si>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</si>
  <si>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</si>
  <si>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</si>
  <si>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</si>
  <si>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</si>
  <si>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</si>
  <si>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</si>
  <si>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</si>
  <si>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</si>
  <si>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</si>
  <si>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</si>
  <si>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</si>
  <si>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</si>
  <si>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</si>
  <si>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</si>
  <si>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</si>
  <si>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</si>
  <si>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</si>
  <si>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</si>
  <si>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</si>
  <si>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</si>
  <si>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</si>
  <si>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</si>
  <si>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</si>
  <si>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</si>
  <si>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</si>
  <si>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</si>
  <si>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</si>
  <si>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</si>
  <si>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</si>
  <si>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</si>
  <si>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</si>
  <si>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</si>
  <si>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</si>
  <si>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</si>
  <si>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</si>
  <si>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</si>
  <si>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</si>
  <si>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</si>
  <si>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</si>
  <si>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</si>
  <si>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</si>
  <si>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</si>
  <si>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</si>
  <si>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</si>
  <si>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</si>
  <si>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</si>
  <si>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</si>
  <si>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</si>
  <si>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</si>
  <si>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</si>
  <si>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</si>
  <si>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</si>
  <si>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</si>
  <si>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</si>
  <si>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</si>
  <si>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</si>
  <si>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</si>
  <si>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</si>
  <si>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</si>
  <si>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</si>
  <si>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</si>
  <si>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</si>
  <si>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</si>
  <si>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</si>
  <si>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</si>
  <si>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</si>
  <si>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</si>
  <si>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</si>
  <si>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</si>
  <si>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</si>
  <si>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</si>
  <si>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</si>
  <si>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</si>
  <si>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</si>
  <si>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</si>
  <si>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</si>
  <si>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</si>
  <si>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</si>
  <si>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</si>
  <si>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</si>
  <si>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</si>
  <si>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</si>
  <si>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</si>
  <si>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</si>
  <si>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</si>
  <si>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</si>
  <si>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</si>
  <si>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</si>
  <si>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</si>
  <si>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</si>
  <si>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</si>
  <si>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</si>
  <si>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</si>
  <si>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</si>
  <si>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</si>
  <si>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</si>
  <si>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</si>
  <si>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</si>
  <si>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</si>
  <si>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</si>
  <si>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</si>
  <si>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</si>
  <si>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</si>
  <si>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</si>
  <si>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</si>
  <si>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</si>
  <si>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</si>
  <si>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</si>
  <si>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</si>
  <si>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</si>
  <si>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</si>
  <si>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</si>
  <si>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</si>
  <si>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</si>
  <si>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</si>
  <si>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</si>
  <si>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</si>
  <si>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</si>
  <si>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</si>
  <si>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</si>
  <si>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</si>
  <si>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</si>
  <si>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</si>
  <si>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</si>
  <si>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</si>
  <si>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</si>
  <si>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</si>
  <si>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</si>
  <si>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</si>
  <si>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</si>
  <si>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</si>
  <si>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</si>
  <si>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</si>
  <si>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</si>
  <si>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</si>
  <si>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</si>
  <si>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</si>
  <si>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</si>
  <si>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</si>
  <si>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</si>
  <si>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</si>
  <si>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</si>
  <si>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</si>
  <si>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</si>
  <si>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</si>
  <si>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</si>
  <si>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</si>
  <si>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</si>
  <si>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</si>
  <si>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</si>
  <si>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</si>
  <si>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</si>
  <si>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</si>
  <si>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</si>
  <si>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</si>
  <si>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</si>
  <si>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</si>
  <si>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</si>
  <si>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</si>
  <si>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</si>
  <si>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</si>
  <si>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</si>
  <si>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</si>
  <si>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</si>
  <si>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</si>
  <si>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</si>
  <si>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</si>
  <si>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</si>
  <si>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</si>
  <si>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</si>
  <si>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</si>
  <si>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</si>
  <si>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</si>
  <si>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</si>
  <si>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</si>
  <si>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</si>
  <si>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</si>
  <si>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</si>
  <si>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</si>
  <si>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</si>
  <si>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</si>
  <si>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</si>
  <si>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</si>
  <si>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</si>
  <si>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</si>
  <si>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</si>
  <si>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</si>
  <si>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</si>
  <si>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</si>
  <si>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</si>
  <si>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</si>
  <si>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</si>
  <si>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</si>
  <si>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</si>
  <si>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</si>
  <si>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</si>
  <si>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</si>
  <si>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</si>
  <si>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</si>
  <si>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</si>
  <si>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</si>
  <si>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</si>
  <si>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</si>
  <si>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</si>
  <si>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</si>
  <si>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</si>
  <si>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</si>
  <si>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</si>
  <si>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</si>
  <si>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</si>
  <si>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</si>
  <si>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</si>
  <si>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</si>
  <si>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</si>
  <si>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</si>
  <si>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</si>
  <si>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</si>
  <si>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</si>
  <si>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</si>
  <si>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</si>
  <si>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</si>
  <si>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</si>
  <si>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</si>
  <si>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</si>
  <si>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</si>
  <si>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</si>
  <si>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</si>
  <si>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</si>
  <si>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</si>
  <si>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</si>
  <si>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</si>
  <si>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</si>
  <si>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</si>
  <si>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</si>
  <si>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</si>
  <si>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</si>
  <si>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</si>
  <si>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</si>
  <si>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</si>
  <si>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</si>
  <si>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</si>
  <si>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</si>
  <si>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</si>
  <si>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</si>
  <si>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</si>
  <si>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</si>
  <si>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</si>
  <si>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</si>
  <si>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</si>
  <si>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</si>
  <si>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</si>
  <si>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</si>
  <si>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</si>
  <si>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</si>
  <si>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</si>
  <si>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</si>
  <si>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</si>
  <si>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</si>
  <si>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</si>
  <si>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</si>
  <si>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</si>
  <si>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</si>
  <si>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</si>
  <si>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</si>
  <si>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</si>
  <si>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</si>
  <si>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</si>
  <si>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</si>
  <si>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</si>
  <si>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</si>
  <si>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</si>
  <si>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</si>
  <si>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</si>
  <si>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</si>
  <si>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</si>
  <si>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</si>
  <si>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</si>
  <si>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</si>
  <si>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</si>
  <si>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</si>
  <si>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</si>
  <si>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</si>
  <si>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</si>
  <si>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</si>
  <si>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</si>
  <si>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</si>
  <si>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</si>
  <si>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</si>
  <si>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</si>
  <si>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</si>
  <si>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</si>
  <si>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</si>
  <si>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</si>
  <si>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</si>
  <si>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</si>
  <si>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</si>
  <si>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</si>
  <si>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</si>
  <si>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</si>
  <si>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</si>
  <si>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</si>
  <si>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</si>
  <si>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</si>
  <si>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</si>
  <si>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</si>
  <si>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</si>
  <si>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</si>
  <si>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</si>
  <si>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</si>
  <si>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</si>
  <si>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</si>
  <si>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</si>
  <si>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</si>
  <si>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</si>
  <si>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</si>
  <si>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Retained Covered Bonds</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</si>
  <si>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</si>
  <si>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</si>
  <si>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</si>
  <si>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</si>
  <si>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</si>
  <si>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</si>
  <si>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</si>
  <si>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</si>
  <si>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</si>
  <si>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</si>
  <si>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</si>
  <si>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</si>
  <si>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</si>
  <si>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</si>
  <si>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BD@155375</t>
  </si>
  <si>
    <t>BE6312092115</t>
  </si>
  <si>
    <t>Fixed</t>
  </si>
  <si>
    <t>NACT</t>
  </si>
  <si>
    <t>25/02/2027</t>
  </si>
  <si>
    <t>BD@167469</t>
  </si>
  <si>
    <t>BE0002700814</t>
  </si>
  <si>
    <t>20/05/2027</t>
  </si>
  <si>
    <t>BD@167470</t>
  </si>
  <si>
    <t>BE0002701820</t>
  </si>
  <si>
    <t>BD@178945</t>
  </si>
  <si>
    <t>BE0002762434</t>
  </si>
  <si>
    <t>10/12/2026</t>
  </si>
  <si>
    <t>BD@286930</t>
  </si>
  <si>
    <t>BE6359407879</t>
  </si>
  <si>
    <t>29/01/2027</t>
  </si>
  <si>
    <t>BD@286935</t>
  </si>
  <si>
    <t>BE6359408885</t>
  </si>
  <si>
    <t>BD@311435</t>
  </si>
  <si>
    <t>BE6372380624</t>
  </si>
  <si>
    <t>09/03/2027</t>
  </si>
  <si>
    <t>Extended Maturity Date</t>
  </si>
  <si>
    <t>25/02/2030</t>
  </si>
  <si>
    <t>20/05/2028</t>
  </si>
  <si>
    <t>20/05/2031</t>
  </si>
  <si>
    <t>10/12/2028</t>
  </si>
  <si>
    <t>29/01/2033</t>
  </si>
  <si>
    <t>29/01/2036</t>
  </si>
  <si>
    <t>09/03/2033</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</si>
  <si>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</si>
  <si>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</si>
  <si>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</si>
  <si>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</si>
  <si>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</si>
  <si>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</si>
  <si>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</si>
  <si>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</si>
  <si>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</si>
  <si>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</si>
  <si>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</si>
  <si>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</si>
  <si>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</si>
  <si>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</si>
  <si>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</si>
  <si>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</si>
  <si>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</si>
  <si>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</si>
  <si>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</si>
  <si>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</si>
  <si>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</si>
  <si>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</si>
  <si>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</si>
  <si>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</si>
  <si>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</si>
  <si>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</si>
  <si>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</si>
  <si>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</si>
  <si>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</si>
  <si>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</si>
  <si>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</si>
  <si>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</si>
  <si>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</si>
  <si>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</si>
  <si>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</si>
  <si>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</si>
  <si>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</si>
  <si>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</si>
  <si>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</si>
  <si>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</si>
  <si>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</si>
  <si>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</si>
  <si>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</si>
  <si>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</si>
  <si>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</si>
  <si>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</si>
  <si>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</si>
  <si>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</si>
  <si>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</si>
  <si>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</si>
  <si>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</si>
  <si>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</si>
  <si>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</si>
  <si>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</si>
  <si>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</si>
  <si>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</si>
  <si>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</si>
  <si>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</si>
  <si>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</si>
  <si>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</si>
  <si>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</si>
  <si>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</si>
  <si>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</si>
  <si>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</si>
  <si>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</si>
  <si>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</si>
  <si>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</si>
  <si>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</si>
  <si>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</si>
  <si>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</si>
  <si>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</si>
  <si>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</si>
  <si>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</si>
  <si>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</si>
  <si>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</si>
  <si>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</si>
  <si>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</si>
  <si>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</si>
  <si>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</si>
  <si>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</si>
  <si>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</si>
  <si>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</si>
  <si>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</si>
  <si>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</si>
  <si>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</si>
  <si>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</si>
  <si>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</si>
  <si>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</si>
  <si>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</si>
  <si>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</si>
  <si>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</si>
  <si>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</si>
  <si>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</si>
  <si>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</si>
  <si>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</si>
  <si>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</si>
  <si>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</si>
  <si>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</si>
  <si>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</si>
  <si>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</si>
  <si>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</si>
  <si>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</si>
  <si>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</si>
  <si>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</si>
  <si>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</si>
  <si>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</si>
  <si>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</si>
  <si>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</si>
  <si>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Position</t>
  </si>
  <si>
    <t>BE0000341504</t>
  </si>
  <si>
    <t>BE0000344532</t>
  </si>
  <si>
    <t>BE0000351602</t>
  </si>
  <si>
    <t>BE0000363722</t>
  </si>
  <si>
    <t>Kingdom of Belgium</t>
  </si>
  <si>
    <t>BGB 0.8 22/06/2027</t>
  </si>
  <si>
    <t>BGB 1.45 22/06/2037</t>
  </si>
  <si>
    <t>BGB 0 22/10/2027</t>
  </si>
  <si>
    <t>BGB 3.1 22/06/2035</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</si>
  <si>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</si>
  <si>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</si>
  <si>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</si>
  <si>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</si>
  <si>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</si>
  <si>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</si>
  <si>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</si>
  <si>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</si>
  <si>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</si>
  <si>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</si>
  <si>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</si>
  <si>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</si>
  <si>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</si>
  <si>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</si>
  <si>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</si>
  <si>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</si>
  <si>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</si>
  <si>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</si>
  <si>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</si>
  <si>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</si>
  <si>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</si>
  <si>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</si>
  <si>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</si>
  <si>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</si>
  <si>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</si>
  <si>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</si>
  <si>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</si>
  <si>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</si>
  <si>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</si>
  <si>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</si>
  <si>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</si>
  <si>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</si>
  <si>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</si>
  <si>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</si>
  <si>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</si>
  <si>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</si>
  <si>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</si>
  <si>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</si>
  <si>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</si>
  <si>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</si>
  <si>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</si>
  <si>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</si>
  <si>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</si>
  <si>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</si>
  <si>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</si>
  <si>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&gt;24 and &lt;=25</t>
  </si>
  <si>
    <t>&gt;29 and &lt;=30</t>
  </si>
  <si>
    <t>&gt;27 and &lt;=28</t>
  </si>
  <si>
    <t>&gt;25 and &lt;=26</t>
  </si>
  <si>
    <t>&gt;36 and &lt;=37</t>
  </si>
  <si>
    <t>&gt;28 and &lt;=29</t>
  </si>
  <si>
    <t>&gt;26 and &lt;=27</t>
  </si>
  <si>
    <t>&lt;0</t>
  </si>
  <si>
    <t>&gt;30 and &lt;=31</t>
  </si>
  <si>
    <t>&gt;33 and &lt;=34</t>
  </si>
  <si>
    <t>&gt;34 and &lt;=35</t>
  </si>
  <si>
    <t>&gt;35 and &lt;=36</t>
  </si>
  <si>
    <t>&gt;39 and &lt;=40</t>
  </si>
  <si>
    <t>&gt;32 and &lt;=33</t>
  </si>
  <si>
    <t>&gt;31 and &lt;=32</t>
  </si>
  <si>
    <t>&gt;40 and &lt;=41</t>
  </si>
  <si>
    <t>&gt;37 and &lt;=38</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</si>
  <si>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</si>
  <si>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</si>
  <si>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</si>
  <si>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</si>
  <si>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</si>
  <si>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</si>
  <si>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</si>
  <si>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</si>
  <si>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</si>
  <si>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</si>
  <si>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</si>
  <si>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</si>
  <si>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</si>
  <si>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</si>
  <si>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</si>
  <si>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</si>
  <si>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</si>
  <si>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</si>
  <si>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</si>
  <si>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</si>
  <si>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</si>
  <si>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</si>
  <si>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</si>
  <si>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</si>
  <si>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</si>
  <si>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2026</t>
  </si>
  <si>
    <t>2027</t>
  </si>
  <si>
    <t>2028</t>
  </si>
  <si>
    <t>2029</t>
  </si>
  <si>
    <t>2030</t>
  </si>
  <si>
    <t>2031</t>
  </si>
  <si>
    <t>2032</t>
  </si>
  <si>
    <t>2033</t>
  </si>
  <si>
    <t>2034</t>
  </si>
  <si>
    <t>2035</t>
  </si>
  <si>
    <t>2036</t>
  </si>
  <si>
    <t>2037</t>
  </si>
  <si>
    <t>2038</t>
  </si>
  <si>
    <t>2039</t>
  </si>
  <si>
    <t>2040</t>
  </si>
  <si>
    <t>Fixed To Maturity</t>
  </si>
  <si>
    <t>Monthly</t>
  </si>
  <si>
    <t>Twice A Year</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</si>
  <si>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</si>
  <si>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</si>
  <si>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</si>
  <si>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</si>
  <si>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</si>
  <si>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</si>
  <si>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</si>
  <si>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</si>
  <si>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</si>
  <si>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</si>
  <si>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</si>
  <si>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</si>
  <si>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</si>
  <si>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</si>
  <si>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</si>
  <si>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</si>
  <si>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</si>
  <si>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</si>
  <si>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</si>
  <si>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</si>
  <si>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</si>
  <si>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</si>
  <si>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</si>
  <si>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</si>
  <si>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</si>
  <si>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</si>
  <si>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</si>
  <si>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</si>
  <si>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</si>
  <si>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</si>
  <si>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</si>
  <si>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</si>
  <si>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</si>
  <si>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</si>
  <si>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</si>
  <si>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</si>
  <si>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</si>
  <si>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</si>
  <si>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</si>
  <si>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</si>
  <si>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</si>
  <si>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</si>
  <si>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</si>
  <si>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</si>
  <si>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</si>
  <si>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</si>
  <si>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</si>
  <si>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</si>
  <si>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</si>
  <si>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</si>
  <si>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</si>
  <si>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</si>
  <si>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</si>
  <si>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</si>
  <si>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</si>
  <si>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</si>
  <si>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</si>
  <si>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</si>
  <si>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</si>
  <si>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</si>
  <si>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</si>
  <si>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</si>
  <si>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</si>
  <si>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</si>
  <si>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</si>
  <si>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</si>
  <si>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</si>
  <si>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</si>
  <si>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</si>
  <si>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</si>
  <si>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</si>
  <si>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</si>
  <si>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</si>
  <si>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</si>
  <si>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</si>
  <si>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</si>
  <si>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</si>
  <si>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</si>
  <si>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</si>
  <si>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</si>
  <si>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</si>
  <si>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</si>
  <si>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</si>
  <si>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</si>
  <si>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</si>
  <si>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</si>
  <si>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</si>
  <si>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</si>
  <si>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</si>
  <si>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</si>
  <si>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</si>
  <si>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</si>
  <si>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</si>
  <si>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</si>
  <si>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</si>
  <si>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</si>
  <si>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</si>
  <si>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</si>
  <si>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</si>
  <si>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</si>
  <si>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</si>
  <si>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</si>
  <si>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</si>
  <si>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</si>
  <si>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</si>
  <si>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</si>
  <si>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</si>
  <si>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</si>
  <si>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</si>
  <si>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</si>
  <si>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</si>
  <si>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</si>
  <si>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</si>
  <si>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</si>
  <si>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</si>
  <si>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</si>
  <si>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</si>
  <si>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</si>
  <si>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</si>
  <si>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</si>
  <si>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</si>
  <si>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</si>
  <si>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</si>
  <si>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</si>
  <si>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</si>
  <si>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</si>
  <si>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</si>
  <si>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</si>
  <si>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</si>
  <si>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</si>
  <si>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</si>
  <si>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</si>
  <si>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</si>
  <si>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</si>
  <si>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</si>
  <si>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</si>
  <si>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</si>
  <si>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</si>
  <si>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</si>
  <si>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</si>
  <si>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</si>
  <si>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</si>
  <si>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</si>
  <si>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</si>
  <si>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</si>
  <si>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</si>
  <si>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</si>
  <si>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</si>
  <si>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</si>
  <si>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</si>
  <si>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</si>
  <si>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</si>
  <si>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</si>
  <si>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</si>
  <si>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</si>
  <si>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</si>
  <si>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</si>
  <si>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</si>
  <si>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</si>
  <si>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</si>
  <si>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</si>
  <si>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</si>
  <si>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</si>
  <si>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</si>
  <si>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</si>
  <si>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</si>
  <si>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</si>
  <si>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</si>
  <si>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</si>
  <si>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</si>
  <si>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</si>
  <si>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</si>
  <si>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</si>
  <si>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</si>
  <si>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</si>
  <si>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</si>
  <si>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</si>
  <si>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</si>
  <si>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</si>
  <si>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</si>
  <si>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</si>
  <si>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</si>
  <si>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</si>
  <si>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</si>
  <si>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</si>
  <si>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</si>
  <si>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</si>
  <si>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</si>
  <si>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</si>
  <si>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</si>
  <si>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</si>
  <si>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</si>
  <si>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</si>
  <si>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</si>
  <si>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</si>
  <si>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</si>
  <si>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</si>
  <si>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</si>
  <si>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</si>
  <si>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</si>
  <si>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</si>
  <si>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</si>
  <si>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</si>
  <si>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</si>
  <si>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</si>
  <si>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</si>
  <si>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</si>
  <si>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</si>
  <si>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</si>
  <si>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</si>
  <si>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</si>
  <si>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</si>
  <si>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</si>
  <si>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</si>
  <si>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</si>
  <si>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</si>
  <si>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</si>
  <si>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</si>
  <si>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</si>
  <si>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</si>
  <si>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</si>
  <si>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</si>
  <si>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</si>
  <si>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</si>
  <si>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</si>
  <si>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</si>
  <si>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</si>
  <si>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</si>
  <si>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</si>
  <si>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</si>
  <si>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</si>
  <si>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</si>
  <si>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</si>
  <si>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</si>
  <si>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</si>
  <si>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</si>
  <si>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</si>
  <si>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</si>
  <si>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</si>
  <si>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</si>
  <si>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</si>
  <si>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</si>
  <si>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</si>
  <si>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</si>
  <si>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</si>
  <si>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</si>
  <si>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</si>
  <si>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31/5/2026</t>
  </si>
  <si>
    <t>Reporting Date: 31/5/2026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</si>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</sst>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7">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0" fontId="7" fillId="2" borderId="4" xfId="0" applyFont="1" applyFill="1" applyBorder="1" applyAlignment="1">
      <alignment horizontal="left" vertical="center"/>
    </xf>
    <xf numFmtId="49" fontId="12" fillId="2" borderId="0" xfId="0" applyNumberFormat="1" applyFont="1" applyFill="1" applyAlignment="1">
      <alignment horizontal="center"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3"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49" fontId="6" fillId="3" borderId="6" xfId="0" applyNumberFormat="1" applyFont="1" applyFill="1" applyBorder="1" applyAlignment="1">
      <alignment horizontal="left" vertical="top"/>
    </xf>
    <xf numFmtId="49" fontId="3" fillId="2"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3" fontId="13" fillId="2" borderId="0" xfId="0" applyNumberFormat="1" applyFont="1" applyFill="1" applyAlignment="1">
      <alignment horizontal="right"/>
    </xf>
    <xf numFmtId="3"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7"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49" fontId="7" fillId="2" borderId="0" xfId="0" applyNumberFormat="1" applyFont="1" applyFill="1" applyAlignment="1">
      <alignment horizontal="center" vertical="center"/>
    </xf>
    <xf numFmtId="0" fontId="12" fillId="3" borderId="6" xfId="0" applyFont="1" applyFill="1" applyBorder="1" applyAlignment="1">
      <alignment horizontal="left"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49" fontId="7" fillId="2" borderId="0" xfId="0" applyNumberFormat="1" applyFont="1" applyFill="1" applyAlignment="1">
      <alignment horizontal="left"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7" fillId="2" borderId="0" xfId="0" applyNumberFormat="1" applyFont="1" applyFill="1" applyAlignment="1">
      <alignment horizontal="right" vertical="center" wrapText="1"/>
    </xf>
    <xf numFmtId="49" fontId="6"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167" fontId="3" fillId="2" borderId="0" xfId="0" applyNumberFormat="1" applyFont="1" applyFill="1" applyAlignment="1">
      <alignment horizontal="left" vertical="center"/>
    </xf>
    <xf numFmtId="49" fontId="25" fillId="5" borderId="1"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49" fontId="47" fillId="0" borderId="0" xfId="4" applyNumberFormat="1"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0" fontId="68" fillId="0" borderId="0" xfId="1" applyFont="1" applyAlignment="1">
      <alignment horizontal="left" vertical="center" wrapText="1"/>
    </xf>
    <xf numFmtId="10" fontId="47" fillId="0" borderId="0" xfId="4" applyNumberFormat="1" applyFont="1" applyFill="1" applyAlignment="1" applyProtection="1">
      <alignment horizontal="center" vertical="center" wrapText="1"/>
      <protection locked="0"/>
    </xf>
    <xf numFmtId="10" fontId="47" fillId="0" borderId="0" xfId="4" applyNumberFormat="1" applyFont="1" applyFill="1" applyBorder="1" applyAlignment="1" applyProtection="1">
      <alignment horizontal="center" vertical="center" wrapText="1"/>
    </xf>
    <xf numFmtId="10" fontId="47" fillId="0" borderId="0" xfId="1" applyNumberFormat="1" applyFont="1" applyAlignment="1" applyProtection="1">
      <alignment horizontal="center" vertical="center" wrapText="1"/>
      <protection locked="0"/>
    </xf>
    <xf numFmtId="10" fontId="47" fillId="0" borderId="0" xfId="1" applyNumberFormat="1" applyFont="1" applyAlignment="1">
      <alignment horizontal="center" vertical="center" wrapText="1"/>
    </xf>
  </cellXfs>
  <cellStyles count="5">
    <cellStyle name="Hyperlink 2" xfId="2" xr:uid="{2C9AEFE4-0D7C-4CB0-8230-778638E5389A}"/>
    <cellStyle name="Normal" xfId="0" builtinId="0"/>
    <cellStyle name="Normal 2" xfId="1" xr:uid="{E5044115-77C9-42BE-A975-161812AADE3D}"/>
    <cellStyle name="Normal 4" xfId="3" xr:uid="{64764DD2-6537-440F-87FC-B23D24724D84}"/>
    <cellStyle name="Percent 2" xfId="4" xr:uid="{EB85AB92-A228-46A5-8379-831AC4C3AF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FA762806-7338-4B5E-A893-A7FDEF6C676E}"/>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7D0-09A0-4A1D-86A2-A2F5C9826021}">
  <sheetPr>
    <tabColor rgb="FFE36E00"/>
  </sheetPr>
  <dimension ref="A1:A174"/>
  <sheetViews>
    <sheetView tabSelected="1" view="pageBreakPreview" zoomScale="60" zoomScaleNormal="60" workbookViewId="0"/>
  </sheetViews>
  <sheetFormatPr defaultColWidth="9.109375" defaultRowHeight="14.4" x14ac:dyDescent="0.3"/>
  <cols>
    <col min="1" max="1" width="242" style="118" customWidth="1"/>
    <col min="2" max="16384" width="9.109375" style="118"/>
  </cols>
  <sheetData>
    <row r="1" spans="1:1" ht="31.2" x14ac:dyDescent="0.3">
      <c r="A1" s="130" t="s">
        <v>1441</v>
      </c>
    </row>
    <row r="3" spans="1:1" ht="15" x14ac:dyDescent="0.3">
      <c r="A3" s="129"/>
    </row>
    <row r="4" spans="1:1" ht="34.799999999999997" x14ac:dyDescent="0.3">
      <c r="A4" s="125" t="s">
        <v>1440</v>
      </c>
    </row>
    <row r="5" spans="1:1" ht="34.799999999999997" x14ac:dyDescent="0.3">
      <c r="A5" s="125" t="s">
        <v>1439</v>
      </c>
    </row>
    <row r="6" spans="1:1" ht="34.799999999999997" x14ac:dyDescent="0.3">
      <c r="A6" s="125" t="s">
        <v>1438</v>
      </c>
    </row>
    <row r="7" spans="1:1" ht="17.399999999999999" x14ac:dyDescent="0.3">
      <c r="A7" s="125"/>
    </row>
    <row r="8" spans="1:1" ht="18" x14ac:dyDescent="0.3">
      <c r="A8" s="124" t="s">
        <v>1437</v>
      </c>
    </row>
    <row r="9" spans="1:1" ht="34.799999999999997" x14ac:dyDescent="0.35">
      <c r="A9" s="127" t="s">
        <v>1436</v>
      </c>
    </row>
    <row r="10" spans="1:1" ht="69.599999999999994" x14ac:dyDescent="0.3">
      <c r="A10" s="123" t="s">
        <v>1435</v>
      </c>
    </row>
    <row r="11" spans="1:1" ht="34.799999999999997" x14ac:dyDescent="0.3">
      <c r="A11" s="123" t="s">
        <v>1434</v>
      </c>
    </row>
    <row r="12" spans="1:1" ht="17.399999999999999" x14ac:dyDescent="0.3">
      <c r="A12" s="123" t="s">
        <v>1433</v>
      </c>
    </row>
    <row r="13" spans="1:1" ht="17.399999999999999" x14ac:dyDescent="0.3">
      <c r="A13" s="123" t="s">
        <v>1432</v>
      </c>
    </row>
    <row r="14" spans="1:1" ht="17.399999999999999" x14ac:dyDescent="0.3">
      <c r="A14" s="123" t="s">
        <v>1431</v>
      </c>
    </row>
    <row r="15" spans="1:1" ht="17.399999999999999" x14ac:dyDescent="0.3">
      <c r="A15" s="123"/>
    </row>
    <row r="16" spans="1:1" ht="18" x14ac:dyDescent="0.3">
      <c r="A16" s="124" t="s">
        <v>1430</v>
      </c>
    </row>
    <row r="17" spans="1:1" ht="17.399999999999999" x14ac:dyDescent="0.3">
      <c r="A17" s="120" t="s">
        <v>1429</v>
      </c>
    </row>
    <row r="18" spans="1:1" ht="34.799999999999997" x14ac:dyDescent="0.3">
      <c r="A18" s="121" t="s">
        <v>1428</v>
      </c>
    </row>
    <row r="19" spans="1:1" ht="34.799999999999997" x14ac:dyDescent="0.3">
      <c r="A19" s="121" t="s">
        <v>1427</v>
      </c>
    </row>
    <row r="20" spans="1:1" ht="52.2" x14ac:dyDescent="0.3">
      <c r="A20" s="121" t="s">
        <v>1426</v>
      </c>
    </row>
    <row r="21" spans="1:1" ht="87" x14ac:dyDescent="0.3">
      <c r="A21" s="121" t="s">
        <v>1425</v>
      </c>
    </row>
    <row r="22" spans="1:1" ht="52.2" x14ac:dyDescent="0.3">
      <c r="A22" s="121" t="s">
        <v>1424</v>
      </c>
    </row>
    <row r="23" spans="1:1" ht="34.799999999999997" x14ac:dyDescent="0.3">
      <c r="A23" s="121" t="s">
        <v>1423</v>
      </c>
    </row>
    <row r="24" spans="1:1" ht="17.399999999999999" x14ac:dyDescent="0.3">
      <c r="A24" s="121" t="s">
        <v>1422</v>
      </c>
    </row>
    <row r="25" spans="1:1" ht="17.399999999999999" x14ac:dyDescent="0.3">
      <c r="A25" s="120" t="s">
        <v>1421</v>
      </c>
    </row>
    <row r="26" spans="1:1" ht="52.2" x14ac:dyDescent="0.35">
      <c r="A26" s="119" t="s">
        <v>1420</v>
      </c>
    </row>
    <row r="27" spans="1:1" ht="17.399999999999999" x14ac:dyDescent="0.35">
      <c r="A27" s="119" t="s">
        <v>1419</v>
      </c>
    </row>
    <row r="28" spans="1:1" ht="17.399999999999999" x14ac:dyDescent="0.3">
      <c r="A28" s="120" t="s">
        <v>1418</v>
      </c>
    </row>
    <row r="29" spans="1:1" ht="34.799999999999997" x14ac:dyDescent="0.3">
      <c r="A29" s="121" t="s">
        <v>1417</v>
      </c>
    </row>
    <row r="30" spans="1:1" ht="34.799999999999997" x14ac:dyDescent="0.3">
      <c r="A30" s="121" t="s">
        <v>1416</v>
      </c>
    </row>
    <row r="31" spans="1:1" ht="34.799999999999997" x14ac:dyDescent="0.3">
      <c r="A31" s="121" t="s">
        <v>1415</v>
      </c>
    </row>
    <row r="32" spans="1:1" ht="34.799999999999997" x14ac:dyDescent="0.3">
      <c r="A32" s="121" t="s">
        <v>1414</v>
      </c>
    </row>
    <row r="33" spans="1:1" ht="17.399999999999999" x14ac:dyDescent="0.3">
      <c r="A33" s="121"/>
    </row>
    <row r="34" spans="1:1" ht="18" x14ac:dyDescent="0.3">
      <c r="A34" s="124" t="s">
        <v>1413</v>
      </c>
    </row>
    <row r="35" spans="1:1" ht="17.399999999999999" x14ac:dyDescent="0.3">
      <c r="A35" s="120" t="s">
        <v>1412</v>
      </c>
    </row>
    <row r="36" spans="1:1" ht="34.799999999999997" x14ac:dyDescent="0.3">
      <c r="A36" s="121" t="s">
        <v>1411</v>
      </c>
    </row>
    <row r="37" spans="1:1" ht="34.799999999999997" x14ac:dyDescent="0.3">
      <c r="A37" s="121" t="s">
        <v>1410</v>
      </c>
    </row>
    <row r="38" spans="1:1" ht="34.799999999999997" x14ac:dyDescent="0.3">
      <c r="A38" s="121" t="s">
        <v>1409</v>
      </c>
    </row>
    <row r="39" spans="1:1" ht="17.399999999999999" x14ac:dyDescent="0.3">
      <c r="A39" s="121" t="s">
        <v>1408</v>
      </c>
    </row>
    <row r="40" spans="1:1" ht="17.399999999999999" x14ac:dyDescent="0.3">
      <c r="A40" s="121" t="s">
        <v>1407</v>
      </c>
    </row>
    <row r="41" spans="1:1" ht="17.399999999999999" x14ac:dyDescent="0.3">
      <c r="A41" s="120" t="s">
        <v>1406</v>
      </c>
    </row>
    <row r="42" spans="1:1" ht="17.399999999999999" x14ac:dyDescent="0.3">
      <c r="A42" s="121" t="s">
        <v>1405</v>
      </c>
    </row>
    <row r="43" spans="1:1" ht="17.399999999999999" x14ac:dyDescent="0.35">
      <c r="A43" s="119" t="s">
        <v>1404</v>
      </c>
    </row>
    <row r="44" spans="1:1" ht="17.399999999999999" x14ac:dyDescent="0.3">
      <c r="A44" s="120" t="s">
        <v>1403</v>
      </c>
    </row>
    <row r="45" spans="1:1" ht="34.799999999999997" x14ac:dyDescent="0.35">
      <c r="A45" s="119" t="s">
        <v>1402</v>
      </c>
    </row>
    <row r="46" spans="1:1" ht="34.799999999999997" x14ac:dyDescent="0.3">
      <c r="A46" s="121" t="s">
        <v>1401</v>
      </c>
    </row>
    <row r="47" spans="1:1" ht="34.799999999999997" x14ac:dyDescent="0.3">
      <c r="A47" s="121" t="s">
        <v>1400</v>
      </c>
    </row>
    <row r="48" spans="1:1" ht="17.399999999999999" x14ac:dyDescent="0.3">
      <c r="A48" s="121" t="s">
        <v>1399</v>
      </c>
    </row>
    <row r="49" spans="1:1" ht="17.399999999999999" x14ac:dyDescent="0.35">
      <c r="A49" s="119" t="s">
        <v>1398</v>
      </c>
    </row>
    <row r="50" spans="1:1" ht="17.399999999999999" x14ac:dyDescent="0.3">
      <c r="A50" s="120" t="s">
        <v>1397</v>
      </c>
    </row>
    <row r="51" spans="1:1" ht="34.799999999999997" x14ac:dyDescent="0.35">
      <c r="A51" s="119" t="s">
        <v>1396</v>
      </c>
    </row>
    <row r="52" spans="1:1" ht="17.399999999999999" x14ac:dyDescent="0.3">
      <c r="A52" s="121" t="s">
        <v>1395</v>
      </c>
    </row>
    <row r="53" spans="1:1" ht="34.799999999999997" x14ac:dyDescent="0.35">
      <c r="A53" s="119" t="s">
        <v>1394</v>
      </c>
    </row>
    <row r="54" spans="1:1" ht="17.399999999999999" x14ac:dyDescent="0.3">
      <c r="A54" s="120" t="s">
        <v>1393</v>
      </c>
    </row>
    <row r="55" spans="1:1" ht="17.399999999999999" x14ac:dyDescent="0.35">
      <c r="A55" s="119" t="s">
        <v>1392</v>
      </c>
    </row>
    <row r="56" spans="1:1" ht="34.799999999999997" x14ac:dyDescent="0.3">
      <c r="A56" s="121" t="s">
        <v>1391</v>
      </c>
    </row>
    <row r="57" spans="1:1" ht="17.399999999999999" x14ac:dyDescent="0.3">
      <c r="A57" s="121" t="s">
        <v>1390</v>
      </c>
    </row>
    <row r="58" spans="1:1" ht="17.399999999999999" x14ac:dyDescent="0.3">
      <c r="A58" s="121" t="s">
        <v>1389</v>
      </c>
    </row>
    <row r="59" spans="1:1" ht="17.399999999999999" x14ac:dyDescent="0.3">
      <c r="A59" s="120" t="s">
        <v>1388</v>
      </c>
    </row>
    <row r="60" spans="1:1" ht="17.399999999999999" x14ac:dyDescent="0.3">
      <c r="A60" s="121" t="s">
        <v>1387</v>
      </c>
    </row>
    <row r="61" spans="1:1" ht="17.399999999999999" x14ac:dyDescent="0.3">
      <c r="A61" s="128"/>
    </row>
    <row r="62" spans="1:1" ht="18" x14ac:dyDescent="0.3">
      <c r="A62" s="124" t="s">
        <v>1386</v>
      </c>
    </row>
    <row r="63" spans="1:1" ht="17.399999999999999" x14ac:dyDescent="0.3">
      <c r="A63" s="120" t="s">
        <v>1385</v>
      </c>
    </row>
    <row r="64" spans="1:1" ht="34.799999999999997" x14ac:dyDescent="0.3">
      <c r="A64" s="121" t="s">
        <v>1384</v>
      </c>
    </row>
    <row r="65" spans="1:1" ht="17.399999999999999" x14ac:dyDescent="0.3">
      <c r="A65" s="121" t="s">
        <v>1383</v>
      </c>
    </row>
    <row r="66" spans="1:1" ht="34.799999999999997" x14ac:dyDescent="0.3">
      <c r="A66" s="123" t="s">
        <v>1382</v>
      </c>
    </row>
    <row r="67" spans="1:1" ht="34.799999999999997" x14ac:dyDescent="0.3">
      <c r="A67" s="123" t="s">
        <v>1381</v>
      </c>
    </row>
    <row r="68" spans="1:1" ht="34.799999999999997" x14ac:dyDescent="0.3">
      <c r="A68" s="123" t="s">
        <v>1380</v>
      </c>
    </row>
    <row r="69" spans="1:1" ht="17.399999999999999" x14ac:dyDescent="0.3">
      <c r="A69" s="126" t="s">
        <v>1379</v>
      </c>
    </row>
    <row r="70" spans="1:1" ht="52.2" x14ac:dyDescent="0.3">
      <c r="A70" s="123" t="s">
        <v>1378</v>
      </c>
    </row>
    <row r="71" spans="1:1" ht="17.399999999999999" x14ac:dyDescent="0.3">
      <c r="A71" s="123" t="s">
        <v>1377</v>
      </c>
    </row>
    <row r="72" spans="1:1" ht="17.399999999999999" x14ac:dyDescent="0.3">
      <c r="A72" s="126" t="s">
        <v>1376</v>
      </c>
    </row>
    <row r="73" spans="1:1" ht="17.399999999999999" x14ac:dyDescent="0.3">
      <c r="A73" s="123" t="s">
        <v>1375</v>
      </c>
    </row>
    <row r="74" spans="1:1" ht="17.399999999999999" x14ac:dyDescent="0.3">
      <c r="A74" s="126" t="s">
        <v>1374</v>
      </c>
    </row>
    <row r="75" spans="1:1" ht="34.799999999999997" x14ac:dyDescent="0.3">
      <c r="A75" s="123" t="s">
        <v>1373</v>
      </c>
    </row>
    <row r="76" spans="1:1" ht="17.399999999999999" x14ac:dyDescent="0.3">
      <c r="A76" s="123" t="s">
        <v>1372</v>
      </c>
    </row>
    <row r="77" spans="1:1" ht="52.2" x14ac:dyDescent="0.3">
      <c r="A77" s="123" t="s">
        <v>1371</v>
      </c>
    </row>
    <row r="78" spans="1:1" ht="17.399999999999999" x14ac:dyDescent="0.3">
      <c r="A78" s="126" t="s">
        <v>1370</v>
      </c>
    </row>
    <row r="79" spans="1:1" ht="17.399999999999999" x14ac:dyDescent="0.35">
      <c r="A79" s="127" t="s">
        <v>1369</v>
      </c>
    </row>
    <row r="80" spans="1:1" ht="17.399999999999999" x14ac:dyDescent="0.3">
      <c r="A80" s="126" t="s">
        <v>1368</v>
      </c>
    </row>
    <row r="81" spans="1:1" ht="34.799999999999997" x14ac:dyDescent="0.3">
      <c r="A81" s="123" t="s">
        <v>1367</v>
      </c>
    </row>
    <row r="82" spans="1:1" ht="34.799999999999997" x14ac:dyDescent="0.3">
      <c r="A82" s="123" t="s">
        <v>1366</v>
      </c>
    </row>
    <row r="83" spans="1:1" ht="34.799999999999997" x14ac:dyDescent="0.3">
      <c r="A83" s="123" t="s">
        <v>1365</v>
      </c>
    </row>
    <row r="84" spans="1:1" ht="34.799999999999997" x14ac:dyDescent="0.3">
      <c r="A84" s="123" t="s">
        <v>1364</v>
      </c>
    </row>
    <row r="85" spans="1:1" ht="34.799999999999997" x14ac:dyDescent="0.3">
      <c r="A85" s="123" t="s">
        <v>1363</v>
      </c>
    </row>
    <row r="86" spans="1:1" ht="17.399999999999999" x14ac:dyDescent="0.3">
      <c r="A86" s="126" t="s">
        <v>1362</v>
      </c>
    </row>
    <row r="87" spans="1:1" ht="17.399999999999999" x14ac:dyDescent="0.3">
      <c r="A87" s="123" t="s">
        <v>1361</v>
      </c>
    </row>
    <row r="88" spans="1:1" ht="17.399999999999999" x14ac:dyDescent="0.3">
      <c r="A88" s="123" t="s">
        <v>1360</v>
      </c>
    </row>
    <row r="89" spans="1:1" ht="17.399999999999999" x14ac:dyDescent="0.3">
      <c r="A89" s="126" t="s">
        <v>1359</v>
      </c>
    </row>
    <row r="90" spans="1:1" ht="34.799999999999997" x14ac:dyDescent="0.3">
      <c r="A90" s="123" t="s">
        <v>1358</v>
      </c>
    </row>
    <row r="91" spans="1:1" ht="17.399999999999999" x14ac:dyDescent="0.3">
      <c r="A91" s="126" t="s">
        <v>1357</v>
      </c>
    </row>
    <row r="92" spans="1:1" ht="17.399999999999999" x14ac:dyDescent="0.35">
      <c r="A92" s="127" t="s">
        <v>1356</v>
      </c>
    </row>
    <row r="93" spans="1:1" ht="17.399999999999999" x14ac:dyDescent="0.3">
      <c r="A93" s="123" t="s">
        <v>1355</v>
      </c>
    </row>
    <row r="94" spans="1:1" ht="17.399999999999999" x14ac:dyDescent="0.3">
      <c r="A94" s="123"/>
    </row>
    <row r="95" spans="1:1" ht="18" x14ac:dyDescent="0.3">
      <c r="A95" s="124" t="s">
        <v>1354</v>
      </c>
    </row>
    <row r="96" spans="1:1" ht="34.799999999999997" x14ac:dyDescent="0.35">
      <c r="A96" s="127" t="s">
        <v>1353</v>
      </c>
    </row>
    <row r="97" spans="1:1" ht="17.399999999999999" x14ac:dyDescent="0.35">
      <c r="A97" s="127" t="s">
        <v>1352</v>
      </c>
    </row>
    <row r="98" spans="1:1" ht="17.399999999999999" x14ac:dyDescent="0.3">
      <c r="A98" s="126" t="s">
        <v>1351</v>
      </c>
    </row>
    <row r="99" spans="1:1" ht="17.399999999999999" x14ac:dyDescent="0.3">
      <c r="A99" s="125" t="s">
        <v>1350</v>
      </c>
    </row>
    <row r="100" spans="1:1" ht="17.399999999999999" x14ac:dyDescent="0.3">
      <c r="A100" s="123" t="s">
        <v>1349</v>
      </c>
    </row>
    <row r="101" spans="1:1" ht="17.399999999999999" x14ac:dyDescent="0.3">
      <c r="A101" s="123" t="s">
        <v>1348</v>
      </c>
    </row>
    <row r="102" spans="1:1" ht="17.399999999999999" x14ac:dyDescent="0.3">
      <c r="A102" s="123" t="s">
        <v>1347</v>
      </c>
    </row>
    <row r="103" spans="1:1" ht="17.399999999999999" x14ac:dyDescent="0.3">
      <c r="A103" s="123" t="s">
        <v>1346</v>
      </c>
    </row>
    <row r="104" spans="1:1" ht="34.799999999999997" x14ac:dyDescent="0.3">
      <c r="A104" s="123" t="s">
        <v>1345</v>
      </c>
    </row>
    <row r="105" spans="1:1" ht="17.399999999999999" x14ac:dyDescent="0.3">
      <c r="A105" s="125" t="s">
        <v>1344</v>
      </c>
    </row>
    <row r="106" spans="1:1" ht="17.399999999999999" x14ac:dyDescent="0.3">
      <c r="A106" s="123" t="s">
        <v>1343</v>
      </c>
    </row>
    <row r="107" spans="1:1" ht="17.399999999999999" x14ac:dyDescent="0.3">
      <c r="A107" s="123" t="s">
        <v>1342</v>
      </c>
    </row>
    <row r="108" spans="1:1" ht="17.399999999999999" x14ac:dyDescent="0.3">
      <c r="A108" s="123" t="s">
        <v>1341</v>
      </c>
    </row>
    <row r="109" spans="1:1" ht="17.399999999999999" x14ac:dyDescent="0.3">
      <c r="A109" s="123" t="s">
        <v>1340</v>
      </c>
    </row>
    <row r="110" spans="1:1" ht="17.399999999999999" x14ac:dyDescent="0.3">
      <c r="A110" s="123" t="s">
        <v>1339</v>
      </c>
    </row>
    <row r="111" spans="1:1" ht="17.399999999999999" x14ac:dyDescent="0.3">
      <c r="A111" s="123" t="s">
        <v>1338</v>
      </c>
    </row>
    <row r="112" spans="1:1" ht="17.399999999999999" x14ac:dyDescent="0.3">
      <c r="A112" s="126" t="s">
        <v>1337</v>
      </c>
    </row>
    <row r="113" spans="1:1" ht="17.399999999999999" x14ac:dyDescent="0.3">
      <c r="A113" s="123" t="s">
        <v>1336</v>
      </c>
    </row>
    <row r="114" spans="1:1" ht="17.399999999999999" x14ac:dyDescent="0.3">
      <c r="A114" s="125" t="s">
        <v>1335</v>
      </c>
    </row>
    <row r="115" spans="1:1" ht="17.399999999999999" x14ac:dyDescent="0.3">
      <c r="A115" s="123" t="s">
        <v>1334</v>
      </c>
    </row>
    <row r="116" spans="1:1" ht="17.399999999999999" x14ac:dyDescent="0.3">
      <c r="A116" s="123" t="s">
        <v>1333</v>
      </c>
    </row>
    <row r="117" spans="1:1" ht="17.399999999999999" x14ac:dyDescent="0.3">
      <c r="A117" s="125" t="s">
        <v>1332</v>
      </c>
    </row>
    <row r="118" spans="1:1" ht="17.399999999999999" x14ac:dyDescent="0.3">
      <c r="A118" s="123" t="s">
        <v>1331</v>
      </c>
    </row>
    <row r="119" spans="1:1" ht="17.399999999999999" x14ac:dyDescent="0.3">
      <c r="A119" s="123" t="s">
        <v>1330</v>
      </c>
    </row>
    <row r="120" spans="1:1" ht="17.399999999999999" x14ac:dyDescent="0.3">
      <c r="A120" s="123" t="s">
        <v>1329</v>
      </c>
    </row>
    <row r="121" spans="1:1" ht="17.399999999999999" x14ac:dyDescent="0.3">
      <c r="A121" s="126" t="s">
        <v>1328</v>
      </c>
    </row>
    <row r="122" spans="1:1" ht="17.399999999999999" x14ac:dyDescent="0.3">
      <c r="A122" s="125" t="s">
        <v>1327</v>
      </c>
    </row>
    <row r="123" spans="1:1" ht="17.399999999999999" x14ac:dyDescent="0.3">
      <c r="A123" s="125" t="s">
        <v>1326</v>
      </c>
    </row>
    <row r="124" spans="1:1" ht="17.399999999999999" x14ac:dyDescent="0.3">
      <c r="A124" s="123" t="s">
        <v>1325</v>
      </c>
    </row>
    <row r="125" spans="1:1" ht="17.399999999999999" x14ac:dyDescent="0.3">
      <c r="A125" s="123" t="s">
        <v>1324</v>
      </c>
    </row>
    <row r="126" spans="1:1" ht="17.399999999999999" x14ac:dyDescent="0.3">
      <c r="A126" s="123" t="s">
        <v>1323</v>
      </c>
    </row>
    <row r="127" spans="1:1" ht="17.399999999999999" x14ac:dyDescent="0.3">
      <c r="A127" s="123" t="s">
        <v>1322</v>
      </c>
    </row>
    <row r="128" spans="1:1" ht="17.399999999999999" x14ac:dyDescent="0.3">
      <c r="A128" s="123" t="s">
        <v>1321</v>
      </c>
    </row>
    <row r="129" spans="1:1" ht="17.399999999999999" x14ac:dyDescent="0.3">
      <c r="A129" s="126" t="s">
        <v>1320</v>
      </c>
    </row>
    <row r="130" spans="1:1" ht="34.799999999999997" x14ac:dyDescent="0.3">
      <c r="A130" s="123" t="s">
        <v>1319</v>
      </c>
    </row>
    <row r="131" spans="1:1" ht="69.599999999999994" x14ac:dyDescent="0.3">
      <c r="A131" s="123" t="s">
        <v>1318</v>
      </c>
    </row>
    <row r="132" spans="1:1" ht="34.799999999999997" x14ac:dyDescent="0.3">
      <c r="A132" s="123" t="s">
        <v>1317</v>
      </c>
    </row>
    <row r="133" spans="1:1" ht="17.399999999999999" x14ac:dyDescent="0.3">
      <c r="A133" s="126" t="s">
        <v>1316</v>
      </c>
    </row>
    <row r="134" spans="1:1" ht="34.799999999999997" x14ac:dyDescent="0.3">
      <c r="A134" s="125" t="s">
        <v>1315</v>
      </c>
    </row>
    <row r="135" spans="1:1" ht="17.399999999999999" x14ac:dyDescent="0.3">
      <c r="A135" s="125"/>
    </row>
    <row r="136" spans="1:1" ht="18" x14ac:dyDescent="0.3">
      <c r="A136" s="124" t="s">
        <v>1314</v>
      </c>
    </row>
    <row r="137" spans="1:1" ht="17.399999999999999" x14ac:dyDescent="0.3">
      <c r="A137" s="123" t="s">
        <v>1313</v>
      </c>
    </row>
    <row r="138" spans="1:1" ht="34.799999999999997" x14ac:dyDescent="0.3">
      <c r="A138" s="121" t="s">
        <v>1312</v>
      </c>
    </row>
    <row r="139" spans="1:1" ht="34.799999999999997" x14ac:dyDescent="0.3">
      <c r="A139" s="121" t="s">
        <v>1311</v>
      </c>
    </row>
    <row r="140" spans="1:1" ht="17.399999999999999" x14ac:dyDescent="0.3">
      <c r="A140" s="120" t="s">
        <v>1310</v>
      </c>
    </row>
    <row r="141" spans="1:1" ht="17.399999999999999" x14ac:dyDescent="0.3">
      <c r="A141" s="122" t="s">
        <v>1309</v>
      </c>
    </row>
    <row r="142" spans="1:1" ht="34.799999999999997" x14ac:dyDescent="0.35">
      <c r="A142" s="119" t="s">
        <v>1308</v>
      </c>
    </row>
    <row r="143" spans="1:1" ht="17.399999999999999" x14ac:dyDescent="0.3">
      <c r="A143" s="121" t="s">
        <v>1307</v>
      </c>
    </row>
    <row r="144" spans="1:1" ht="17.399999999999999" x14ac:dyDescent="0.3">
      <c r="A144" s="121" t="s">
        <v>1306</v>
      </c>
    </row>
    <row r="145" spans="1:1" ht="17.399999999999999" x14ac:dyDescent="0.3">
      <c r="A145" s="122" t="s">
        <v>1305</v>
      </c>
    </row>
    <row r="146" spans="1:1" ht="17.399999999999999" x14ac:dyDescent="0.3">
      <c r="A146" s="120" t="s">
        <v>1304</v>
      </c>
    </row>
    <row r="147" spans="1:1" ht="17.399999999999999" x14ac:dyDescent="0.3">
      <c r="A147" s="122" t="s">
        <v>1303</v>
      </c>
    </row>
    <row r="148" spans="1:1" ht="17.399999999999999" x14ac:dyDescent="0.3">
      <c r="A148" s="121" t="s">
        <v>1302</v>
      </c>
    </row>
    <row r="149" spans="1:1" ht="17.399999999999999" x14ac:dyDescent="0.3">
      <c r="A149" s="121" t="s">
        <v>1301</v>
      </c>
    </row>
    <row r="150" spans="1:1" ht="17.399999999999999" x14ac:dyDescent="0.3">
      <c r="A150" s="121" t="s">
        <v>1300</v>
      </c>
    </row>
    <row r="151" spans="1:1" ht="34.799999999999997" x14ac:dyDescent="0.3">
      <c r="A151" s="122" t="s">
        <v>1299</v>
      </c>
    </row>
    <row r="152" spans="1:1" ht="17.399999999999999" x14ac:dyDescent="0.3">
      <c r="A152" s="120" t="s">
        <v>1298</v>
      </c>
    </row>
    <row r="153" spans="1:1" ht="17.399999999999999" x14ac:dyDescent="0.3">
      <c r="A153" s="121" t="s">
        <v>1297</v>
      </c>
    </row>
    <row r="154" spans="1:1" ht="17.399999999999999" x14ac:dyDescent="0.3">
      <c r="A154" s="121" t="s">
        <v>1296</v>
      </c>
    </row>
    <row r="155" spans="1:1" ht="17.399999999999999" x14ac:dyDescent="0.3">
      <c r="A155" s="121" t="s">
        <v>1295</v>
      </c>
    </row>
    <row r="156" spans="1:1" ht="17.399999999999999" x14ac:dyDescent="0.3">
      <c r="A156" s="121" t="s">
        <v>1294</v>
      </c>
    </row>
    <row r="157" spans="1:1" ht="34.799999999999997" x14ac:dyDescent="0.3">
      <c r="A157" s="121" t="s">
        <v>1293</v>
      </c>
    </row>
    <row r="158" spans="1:1" ht="34.799999999999997" x14ac:dyDescent="0.3">
      <c r="A158" s="121" t="s">
        <v>1292</v>
      </c>
    </row>
    <row r="159" spans="1:1" ht="17.399999999999999" x14ac:dyDescent="0.3">
      <c r="A159" s="120" t="s">
        <v>1291</v>
      </c>
    </row>
    <row r="160" spans="1:1" ht="34.799999999999997" x14ac:dyDescent="0.3">
      <c r="A160" s="121" t="s">
        <v>1290</v>
      </c>
    </row>
    <row r="161" spans="1:1" ht="34.799999999999997" x14ac:dyDescent="0.3">
      <c r="A161" s="121" t="s">
        <v>1289</v>
      </c>
    </row>
    <row r="162" spans="1:1" ht="17.399999999999999" x14ac:dyDescent="0.3">
      <c r="A162" s="121" t="s">
        <v>1288</v>
      </c>
    </row>
    <row r="163" spans="1:1" ht="17.399999999999999" x14ac:dyDescent="0.3">
      <c r="A163" s="120" t="s">
        <v>1287</v>
      </c>
    </row>
    <row r="164" spans="1:1" ht="34.799999999999997" x14ac:dyDescent="0.35">
      <c r="A164" s="119" t="s">
        <v>1286</v>
      </c>
    </row>
    <row r="165" spans="1:1" ht="34.799999999999997" x14ac:dyDescent="0.3">
      <c r="A165" s="121" t="s">
        <v>1285</v>
      </c>
    </row>
    <row r="166" spans="1:1" ht="17.399999999999999" x14ac:dyDescent="0.3">
      <c r="A166" s="120" t="s">
        <v>1284</v>
      </c>
    </row>
    <row r="167" spans="1:1" ht="17.399999999999999" x14ac:dyDescent="0.3">
      <c r="A167" s="121" t="s">
        <v>1283</v>
      </c>
    </row>
    <row r="168" spans="1:1" ht="17.399999999999999" x14ac:dyDescent="0.3">
      <c r="A168" s="120" t="s">
        <v>1282</v>
      </c>
    </row>
    <row r="169" spans="1:1" ht="17.399999999999999" x14ac:dyDescent="0.35">
      <c r="A169" s="119" t="s">
        <v>1281</v>
      </c>
    </row>
    <row r="170" spans="1:1" ht="17.399999999999999" x14ac:dyDescent="0.35">
      <c r="A170" s="119"/>
    </row>
    <row r="171" spans="1:1" ht="17.399999999999999" x14ac:dyDescent="0.35">
      <c r="A171" s="119"/>
    </row>
    <row r="172" spans="1:1" ht="17.399999999999999" x14ac:dyDescent="0.35">
      <c r="A172" s="119"/>
    </row>
    <row r="173" spans="1:1" ht="17.399999999999999" x14ac:dyDescent="0.35">
      <c r="A173" s="119"/>
    </row>
    <row r="174" spans="1:1" ht="17.399999999999999" x14ac:dyDescent="0.35">
      <c r="A174" s="119"/>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59"/>
  <sheetViews>
    <sheetView zoomScaleNormal="100" workbookViewId="0"/>
  </sheetViews>
  <sheetFormatPr defaultRowHeight="14.4" x14ac:dyDescent="0.25"/>
  <cols>
    <col min="1" max="1" width="0.33203125" customWidth="1"/>
    <col min="2" max="2" width="14.77734375" customWidth="1"/>
    <col min="3" max="3" width="14.6640625" customWidth="1"/>
    <col min="4" max="4" width="17.21875" customWidth="1"/>
    <col min="5" max="6" width="14.6640625" customWidth="1"/>
    <col min="7" max="7" width="8.6640625" customWidth="1"/>
    <col min="8" max="9" width="0.21875" customWidth="1"/>
  </cols>
  <sheetData>
    <row r="1" spans="2:8" s="1" customFormat="1" ht="9" customHeight="1" x14ac:dyDescent="0.15">
      <c r="B1" s="65"/>
    </row>
    <row r="2" spans="2:8" s="1" customFormat="1" ht="22.95" customHeight="1" x14ac:dyDescent="0.15">
      <c r="B2" s="65"/>
      <c r="D2" s="71" t="s">
        <v>940</v>
      </c>
      <c r="E2" s="71"/>
      <c r="F2" s="71"/>
      <c r="G2" s="71"/>
      <c r="H2" s="71"/>
    </row>
    <row r="3" spans="2:8" s="1" customFormat="1" ht="5.85" customHeight="1" x14ac:dyDescent="0.15">
      <c r="B3" s="65"/>
    </row>
    <row r="4" spans="2:8" s="1" customFormat="1" ht="1.05" customHeight="1" x14ac:dyDescent="0.15"/>
    <row r="5" spans="2:8" s="1" customFormat="1" ht="33" customHeight="1" x14ac:dyDescent="0.15">
      <c r="B5" s="67" t="s">
        <v>1109</v>
      </c>
      <c r="C5" s="67"/>
      <c r="D5" s="67"/>
      <c r="E5" s="67"/>
      <c r="F5" s="67"/>
      <c r="G5" s="67"/>
    </row>
    <row r="6" spans="2:8" s="1" customFormat="1" ht="6.3" customHeight="1" x14ac:dyDescent="0.15"/>
    <row r="7" spans="2:8" s="1" customFormat="1" ht="24.45" customHeight="1" x14ac:dyDescent="0.15">
      <c r="B7" s="9" t="s">
        <v>1111</v>
      </c>
      <c r="C7" s="3">
        <v>46173</v>
      </c>
      <c r="D7" s="41" t="s">
        <v>1110</v>
      </c>
    </row>
    <row r="8" spans="2:8" s="1" customFormat="1" ht="4.2" customHeight="1" x14ac:dyDescent="0.15"/>
    <row r="9" spans="2:8" s="1" customFormat="1" ht="19.2" customHeight="1" x14ac:dyDescent="0.15">
      <c r="B9" s="80" t="s">
        <v>1112</v>
      </c>
      <c r="C9" s="80"/>
      <c r="D9" s="80"/>
      <c r="E9" s="80"/>
      <c r="F9" s="80"/>
      <c r="G9" s="80"/>
    </row>
    <row r="10" spans="2:8" s="1" customFormat="1" ht="2.1" customHeight="1" x14ac:dyDescent="0.15"/>
    <row r="11" spans="2:8" s="1" customFormat="1" ht="11.1" customHeight="1" x14ac:dyDescent="0.15">
      <c r="B11" s="82" t="s">
        <v>1113</v>
      </c>
      <c r="C11" s="82"/>
    </row>
    <row r="12" spans="2:8" s="1" customFormat="1" ht="2.7" customHeight="1" x14ac:dyDescent="0.15"/>
    <row r="13" spans="2:8" s="1" customFormat="1" ht="17.100000000000001" customHeight="1" x14ac:dyDescent="0.15">
      <c r="B13" s="83" t="s">
        <v>1072</v>
      </c>
      <c r="C13" s="83"/>
      <c r="D13" s="83"/>
      <c r="E13" s="83"/>
      <c r="F13" s="87">
        <v>22397125476.349998</v>
      </c>
      <c r="G13" s="87"/>
    </row>
    <row r="14" spans="2:8" s="1" customFormat="1" ht="17.100000000000001" customHeight="1" x14ac:dyDescent="0.15">
      <c r="B14" s="84" t="s">
        <v>1073</v>
      </c>
      <c r="C14" s="84"/>
      <c r="D14" s="84"/>
      <c r="E14" s="84"/>
      <c r="F14" s="88">
        <v>22397125476.349998</v>
      </c>
      <c r="G14" s="88"/>
    </row>
    <row r="15" spans="2:8" s="1" customFormat="1" ht="17.100000000000001" customHeight="1" x14ac:dyDescent="0.15">
      <c r="B15" s="84" t="s">
        <v>1074</v>
      </c>
      <c r="C15" s="84"/>
      <c r="D15" s="84"/>
      <c r="E15" s="84"/>
      <c r="F15" s="88">
        <v>4246553844.7500401</v>
      </c>
      <c r="G15" s="88"/>
    </row>
    <row r="16" spans="2:8" s="1" customFormat="1" ht="17.100000000000001" customHeight="1" x14ac:dyDescent="0.15">
      <c r="B16" s="84" t="s">
        <v>498</v>
      </c>
      <c r="C16" s="84"/>
      <c r="D16" s="84"/>
      <c r="E16" s="84"/>
      <c r="F16" s="88">
        <v>143048</v>
      </c>
      <c r="G16" s="88"/>
    </row>
    <row r="17" spans="2:7" s="1" customFormat="1" ht="17.100000000000001" customHeight="1" x14ac:dyDescent="0.15">
      <c r="B17" s="84" t="s">
        <v>1075</v>
      </c>
      <c r="C17" s="84"/>
      <c r="D17" s="84"/>
      <c r="E17" s="84"/>
      <c r="F17" s="88">
        <v>299625</v>
      </c>
      <c r="G17" s="88"/>
    </row>
    <row r="18" spans="2:7" s="1" customFormat="1" ht="17.100000000000001" customHeight="1" x14ac:dyDescent="0.15">
      <c r="B18" s="84" t="s">
        <v>1076</v>
      </c>
      <c r="C18" s="84"/>
      <c r="D18" s="84"/>
      <c r="E18" s="84"/>
      <c r="F18" s="88">
        <v>156570.69987941001</v>
      </c>
      <c r="G18" s="88"/>
    </row>
    <row r="19" spans="2:7" s="1" customFormat="1" ht="17.100000000000001" customHeight="1" x14ac:dyDescent="0.15">
      <c r="B19" s="84" t="s">
        <v>1077</v>
      </c>
      <c r="C19" s="84"/>
      <c r="D19" s="84"/>
      <c r="E19" s="84"/>
      <c r="F19" s="88">
        <v>74750.5230750107</v>
      </c>
      <c r="G19" s="88"/>
    </row>
    <row r="20" spans="2:7" s="1" customFormat="1" ht="17.100000000000001" customHeight="1" x14ac:dyDescent="0.15">
      <c r="B20" s="84" t="s">
        <v>1078</v>
      </c>
      <c r="C20" s="84"/>
      <c r="D20" s="84"/>
      <c r="E20" s="84"/>
      <c r="F20" s="89">
        <v>0.51109545608798101</v>
      </c>
      <c r="G20" s="89"/>
    </row>
    <row r="21" spans="2:7" s="1" customFormat="1" ht="17.100000000000001" customHeight="1" x14ac:dyDescent="0.15">
      <c r="B21" s="84" t="s">
        <v>1079</v>
      </c>
      <c r="C21" s="84"/>
      <c r="D21" s="84"/>
      <c r="E21" s="84"/>
      <c r="F21" s="89">
        <v>0.58674765077657498</v>
      </c>
      <c r="G21" s="89"/>
    </row>
    <row r="22" spans="2:7" s="1" customFormat="1" ht="17.100000000000001" customHeight="1" x14ac:dyDescent="0.15">
      <c r="B22" s="84" t="s">
        <v>1080</v>
      </c>
      <c r="C22" s="84"/>
      <c r="D22" s="84"/>
      <c r="E22" s="84"/>
      <c r="F22" s="90">
        <v>5.3304787449491897</v>
      </c>
      <c r="G22" s="90"/>
    </row>
    <row r="23" spans="2:7" s="1" customFormat="1" ht="17.100000000000001" customHeight="1" x14ac:dyDescent="0.15">
      <c r="B23" s="84" t="s">
        <v>1081</v>
      </c>
      <c r="C23" s="84"/>
      <c r="D23" s="84"/>
      <c r="E23" s="84"/>
      <c r="F23" s="90">
        <v>15.4732363960677</v>
      </c>
      <c r="G23" s="90"/>
    </row>
    <row r="24" spans="2:7" s="1" customFormat="1" ht="17.100000000000001" customHeight="1" x14ac:dyDescent="0.15">
      <c r="B24" s="84" t="s">
        <v>1082</v>
      </c>
      <c r="C24" s="84"/>
      <c r="D24" s="84"/>
      <c r="E24" s="84"/>
      <c r="F24" s="90">
        <v>20.803712632514198</v>
      </c>
      <c r="G24" s="90"/>
    </row>
    <row r="25" spans="2:7" s="1" customFormat="1" ht="17.100000000000001" customHeight="1" x14ac:dyDescent="0.15">
      <c r="B25" s="84" t="s">
        <v>1083</v>
      </c>
      <c r="C25" s="84"/>
      <c r="D25" s="84"/>
      <c r="E25" s="84"/>
      <c r="F25" s="89">
        <v>0.87944284139985396</v>
      </c>
      <c r="G25" s="89"/>
    </row>
    <row r="26" spans="2:7" s="1" customFormat="1" ht="17.100000000000001" customHeight="1" x14ac:dyDescent="0.15">
      <c r="B26" s="84" t="s">
        <v>1084</v>
      </c>
      <c r="C26" s="84"/>
      <c r="D26" s="84"/>
      <c r="E26" s="84"/>
      <c r="F26" s="89">
        <v>0.120557158600159</v>
      </c>
      <c r="G26" s="89"/>
    </row>
    <row r="27" spans="2:7" s="1" customFormat="1" ht="17.100000000000001" customHeight="1" x14ac:dyDescent="0.15">
      <c r="B27" s="84" t="s">
        <v>1085</v>
      </c>
      <c r="C27" s="84"/>
      <c r="D27" s="84"/>
      <c r="E27" s="84"/>
      <c r="F27" s="89">
        <v>2.1690589565136299E-2</v>
      </c>
      <c r="G27" s="89"/>
    </row>
    <row r="28" spans="2:7" s="1" customFormat="1" ht="17.100000000000001" customHeight="1" x14ac:dyDescent="0.15">
      <c r="B28" s="84" t="s">
        <v>1086</v>
      </c>
      <c r="C28" s="84"/>
      <c r="D28" s="84"/>
      <c r="E28" s="84"/>
      <c r="F28" s="89">
        <v>2.1131395600756001E-2</v>
      </c>
      <c r="G28" s="89"/>
    </row>
    <row r="29" spans="2:7" s="1" customFormat="1" ht="17.100000000000001" customHeight="1" x14ac:dyDescent="0.15">
      <c r="B29" s="84" t="s">
        <v>1087</v>
      </c>
      <c r="C29" s="84"/>
      <c r="D29" s="84"/>
      <c r="E29" s="84"/>
      <c r="F29" s="89">
        <v>2.5769809203675401E-2</v>
      </c>
      <c r="G29" s="89"/>
    </row>
    <row r="30" spans="2:7" s="1" customFormat="1" ht="17.100000000000001" customHeight="1" x14ac:dyDescent="0.15">
      <c r="B30" s="84" t="s">
        <v>1088</v>
      </c>
      <c r="C30" s="84"/>
      <c r="D30" s="84"/>
      <c r="E30" s="84"/>
      <c r="F30" s="90">
        <v>8.2207022839300397</v>
      </c>
      <c r="G30" s="90"/>
    </row>
    <row r="31" spans="2:7" s="1" customFormat="1" ht="17.100000000000001" customHeight="1" x14ac:dyDescent="0.15">
      <c r="B31" s="84" t="s">
        <v>1089</v>
      </c>
      <c r="C31" s="84"/>
      <c r="D31" s="84"/>
      <c r="E31" s="84"/>
      <c r="F31" s="90">
        <v>7.3501160444426903</v>
      </c>
      <c r="G31" s="90"/>
    </row>
    <row r="32" spans="2:7" s="1" customFormat="1" ht="17.100000000000001" customHeight="1" x14ac:dyDescent="0.15">
      <c r="B32" s="85" t="s">
        <v>1090</v>
      </c>
      <c r="C32" s="85"/>
      <c r="D32" s="85"/>
      <c r="E32" s="85"/>
      <c r="F32" s="91">
        <v>4.3800926598187498E-4</v>
      </c>
      <c r="G32" s="91"/>
    </row>
    <row r="33" spans="2:7" s="1" customFormat="1" ht="5.25" customHeight="1" x14ac:dyDescent="0.15"/>
    <row r="34" spans="2:7" s="1" customFormat="1" ht="19.2" customHeight="1" x14ac:dyDescent="0.15">
      <c r="B34" s="80" t="s">
        <v>1114</v>
      </c>
      <c r="C34" s="80"/>
      <c r="D34" s="80"/>
      <c r="E34" s="80"/>
      <c r="F34" s="80"/>
    </row>
    <row r="35" spans="2:7" s="1" customFormat="1" ht="5.25" customHeight="1" x14ac:dyDescent="0.15"/>
    <row r="36" spans="2:7" s="1" customFormat="1" ht="21.3" customHeight="1" x14ac:dyDescent="0.25">
      <c r="B36" s="86" t="s">
        <v>1091</v>
      </c>
      <c r="C36" s="86"/>
      <c r="D36" s="86"/>
      <c r="E36" s="86"/>
      <c r="F36" s="92">
        <v>922585522.39999998</v>
      </c>
      <c r="G36" s="92"/>
    </row>
    <row r="37" spans="2:7" s="1" customFormat="1" ht="5.25" customHeight="1" x14ac:dyDescent="0.15"/>
    <row r="38" spans="2:7" s="1" customFormat="1" ht="19.2" customHeight="1" x14ac:dyDescent="0.15">
      <c r="B38" s="80" t="s">
        <v>1115</v>
      </c>
      <c r="C38" s="80"/>
      <c r="D38" s="80"/>
      <c r="E38" s="80"/>
      <c r="F38" s="80"/>
    </row>
    <row r="39" spans="2:7" s="1" customFormat="1" ht="5.25" customHeight="1" x14ac:dyDescent="0.15"/>
    <row r="40" spans="2:7" s="1" customFormat="1" ht="13.35" customHeight="1" x14ac:dyDescent="0.15">
      <c r="B40" s="33"/>
      <c r="C40" s="34" t="s">
        <v>1092</v>
      </c>
      <c r="D40" s="34" t="s">
        <v>1092</v>
      </c>
      <c r="E40" s="34" t="s">
        <v>1092</v>
      </c>
      <c r="F40" s="34" t="s">
        <v>1092</v>
      </c>
    </row>
    <row r="41" spans="2:7" s="1" customFormat="1" ht="10.65" customHeight="1" x14ac:dyDescent="0.15">
      <c r="B41" s="35" t="s">
        <v>945</v>
      </c>
      <c r="C41" s="36" t="s">
        <v>1093</v>
      </c>
      <c r="D41" s="36" t="s">
        <v>1094</v>
      </c>
      <c r="E41" s="36" t="s">
        <v>1095</v>
      </c>
      <c r="F41" s="36" t="s">
        <v>1096</v>
      </c>
    </row>
    <row r="42" spans="2:7" s="1" customFormat="1" ht="14.4" customHeight="1" x14ac:dyDescent="0.15">
      <c r="B42" s="37" t="s">
        <v>10</v>
      </c>
      <c r="C42" s="12" t="s">
        <v>1097</v>
      </c>
      <c r="D42" s="12" t="s">
        <v>1097</v>
      </c>
      <c r="E42" s="12" t="s">
        <v>1097</v>
      </c>
      <c r="F42" s="12" t="s">
        <v>1097</v>
      </c>
    </row>
    <row r="43" spans="2:7" s="1" customFormat="1" ht="12.75" customHeight="1" x14ac:dyDescent="0.15">
      <c r="B43" s="38" t="s">
        <v>944</v>
      </c>
      <c r="C43" s="39" t="s">
        <v>1098</v>
      </c>
      <c r="D43" s="39" t="s">
        <v>1099</v>
      </c>
      <c r="E43" s="39" t="s">
        <v>1100</v>
      </c>
      <c r="F43" s="39" t="s">
        <v>1101</v>
      </c>
    </row>
    <row r="44" spans="2:7" s="1" customFormat="1" ht="12.75" customHeight="1" x14ac:dyDescent="0.15">
      <c r="B44" s="37" t="s">
        <v>949</v>
      </c>
      <c r="C44" s="12" t="s">
        <v>1</v>
      </c>
      <c r="D44" s="12" t="s">
        <v>1</v>
      </c>
      <c r="E44" s="12" t="s">
        <v>1</v>
      </c>
      <c r="F44" s="12" t="s">
        <v>1</v>
      </c>
    </row>
    <row r="45" spans="2:7" s="1" customFormat="1" ht="12.75" customHeight="1" x14ac:dyDescent="0.15">
      <c r="B45" s="38" t="s">
        <v>1102</v>
      </c>
      <c r="C45" s="13">
        <v>45000000</v>
      </c>
      <c r="D45" s="13">
        <v>50000000</v>
      </c>
      <c r="E45" s="13">
        <v>46500000</v>
      </c>
      <c r="F45" s="13">
        <v>100000000</v>
      </c>
    </row>
    <row r="46" spans="2:7" s="1" customFormat="1" ht="12.75" customHeight="1" x14ac:dyDescent="0.15">
      <c r="B46" s="38" t="s">
        <v>948</v>
      </c>
      <c r="C46" s="14">
        <v>46560</v>
      </c>
      <c r="D46" s="14">
        <v>50213</v>
      </c>
      <c r="E46" s="14">
        <v>46682</v>
      </c>
      <c r="F46" s="14">
        <v>49482</v>
      </c>
    </row>
    <row r="47" spans="2:7" s="1" customFormat="1" ht="12.75" customHeight="1" x14ac:dyDescent="0.15">
      <c r="B47" s="38" t="s">
        <v>950</v>
      </c>
      <c r="C47" s="12" t="s">
        <v>1103</v>
      </c>
      <c r="D47" s="12" t="s">
        <v>1103</v>
      </c>
      <c r="E47" s="12" t="s">
        <v>1103</v>
      </c>
      <c r="F47" s="12" t="s">
        <v>1103</v>
      </c>
    </row>
    <row r="48" spans="2:7" s="1" customFormat="1" ht="12.75" customHeight="1" x14ac:dyDescent="0.15">
      <c r="B48" s="37" t="s">
        <v>951</v>
      </c>
      <c r="C48" s="15">
        <v>8.0000000000000002E-3</v>
      </c>
      <c r="D48" s="15">
        <v>1.4500000000000001E-2</v>
      </c>
      <c r="E48" s="15">
        <v>0</v>
      </c>
      <c r="F48" s="15">
        <v>3.1E-2</v>
      </c>
    </row>
    <row r="49" spans="2:6" s="1" customFormat="1" ht="12.3" customHeight="1" x14ac:dyDescent="0.15">
      <c r="B49" s="37" t="s">
        <v>1104</v>
      </c>
      <c r="C49" s="12" t="s">
        <v>1105</v>
      </c>
      <c r="D49" s="12" t="s">
        <v>1105</v>
      </c>
      <c r="E49" s="12" t="s">
        <v>1105</v>
      </c>
      <c r="F49" s="12" t="s">
        <v>1105</v>
      </c>
    </row>
    <row r="50" spans="2:6" s="1" customFormat="1" ht="10.65" customHeight="1" x14ac:dyDescent="0.15">
      <c r="B50" s="37" t="s">
        <v>1106</v>
      </c>
      <c r="C50" s="12" t="s">
        <v>996</v>
      </c>
      <c r="D50" s="12" t="s">
        <v>996</v>
      </c>
      <c r="E50" s="12" t="s">
        <v>996</v>
      </c>
      <c r="F50" s="12" t="s">
        <v>996</v>
      </c>
    </row>
    <row r="51" spans="2:6" s="1" customFormat="1" ht="14.85" customHeight="1" x14ac:dyDescent="0.15">
      <c r="B51" s="37" t="s">
        <v>1107</v>
      </c>
      <c r="C51" s="12" t="s">
        <v>1108</v>
      </c>
      <c r="D51" s="12" t="s">
        <v>1108</v>
      </c>
      <c r="E51" s="12" t="s">
        <v>1108</v>
      </c>
      <c r="F51" s="12" t="s">
        <v>1108</v>
      </c>
    </row>
    <row r="52" spans="2:6" s="1" customFormat="1" ht="26.1" customHeight="1" x14ac:dyDescent="0.15"/>
    <row r="53" spans="2:6" s="1" customFormat="1" ht="19.2" customHeight="1" x14ac:dyDescent="0.15">
      <c r="B53" s="80" t="s">
        <v>1116</v>
      </c>
      <c r="C53" s="80"/>
      <c r="D53" s="80"/>
      <c r="E53" s="80"/>
      <c r="F53" s="80"/>
    </row>
    <row r="54" spans="2:6" s="1" customFormat="1" ht="5.25" customHeight="1" x14ac:dyDescent="0.15"/>
    <row r="55" spans="2:6" s="1" customFormat="1" ht="19.2" customHeight="1" x14ac:dyDescent="0.15">
      <c r="B55" s="7" t="s">
        <v>1117</v>
      </c>
    </row>
    <row r="56" spans="2:6" s="1" customFormat="1" ht="5.25" customHeight="1" x14ac:dyDescent="0.15"/>
    <row r="57" spans="2:6" s="1" customFormat="1" ht="19.2" customHeight="1" x14ac:dyDescent="0.15">
      <c r="B57" s="80" t="s">
        <v>1118</v>
      </c>
      <c r="C57" s="80"/>
      <c r="D57" s="80"/>
      <c r="E57" s="80"/>
      <c r="F57" s="80"/>
    </row>
    <row r="58" spans="2:6" s="1" customFormat="1" ht="5.25" customHeight="1" x14ac:dyDescent="0.15"/>
    <row r="59" spans="2:6" s="1" customFormat="1" ht="21.3" customHeight="1" x14ac:dyDescent="0.25">
      <c r="B59" s="40">
        <v>41651979.200000003</v>
      </c>
      <c r="C59" s="23" t="s">
        <v>1</v>
      </c>
    </row>
  </sheetData>
  <mergeCells count="51">
    <mergeCell ref="F30:G30"/>
    <mergeCell ref="F31:G31"/>
    <mergeCell ref="F32:G32"/>
    <mergeCell ref="F36:G36"/>
    <mergeCell ref="F25:G25"/>
    <mergeCell ref="F26:G26"/>
    <mergeCell ref="F27:G27"/>
    <mergeCell ref="F28:G28"/>
    <mergeCell ref="F29:G29"/>
    <mergeCell ref="B53:F53"/>
    <mergeCell ref="B57:F57"/>
    <mergeCell ref="B9:G9"/>
    <mergeCell ref="D2:H2"/>
    <mergeCell ref="F13:G13"/>
    <mergeCell ref="F14:G14"/>
    <mergeCell ref="F15:G15"/>
    <mergeCell ref="F16:G16"/>
    <mergeCell ref="F17:G17"/>
    <mergeCell ref="F18:G18"/>
    <mergeCell ref="F19:G19"/>
    <mergeCell ref="F20:G20"/>
    <mergeCell ref="F21:G21"/>
    <mergeCell ref="F22:G22"/>
    <mergeCell ref="F23:G23"/>
    <mergeCell ref="F24:G24"/>
    <mergeCell ref="B31:E31"/>
    <mergeCell ref="B32:E32"/>
    <mergeCell ref="B34:F34"/>
    <mergeCell ref="B36:E36"/>
    <mergeCell ref="B38:F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G5"/>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63"/>
  <sheetViews>
    <sheetView view="pageBreakPreview" topLeftCell="A2" zoomScale="60" zoomScaleNormal="100" workbookViewId="0">
      <selection activeCell="N3" sqref="N3:AV3"/>
    </sheetView>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5"/>
      <c r="C2" s="65"/>
      <c r="D2" s="65"/>
      <c r="E2" s="65"/>
      <c r="F2" s="65"/>
      <c r="G2" s="65"/>
      <c r="H2" s="65"/>
      <c r="I2" s="65"/>
      <c r="J2" s="65"/>
      <c r="K2" s="65"/>
      <c r="L2" s="65"/>
    </row>
    <row r="3" spans="2:48" s="1" customFormat="1" ht="22.95" customHeight="1" x14ac:dyDescent="0.15">
      <c r="B3" s="65"/>
      <c r="C3" s="65"/>
      <c r="D3" s="65"/>
      <c r="E3" s="65"/>
      <c r="F3" s="65"/>
      <c r="G3" s="65"/>
      <c r="H3" s="65"/>
      <c r="I3" s="65"/>
      <c r="J3" s="65"/>
      <c r="K3" s="65"/>
      <c r="L3" s="65"/>
      <c r="N3" s="71" t="s">
        <v>940</v>
      </c>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row>
    <row r="4" spans="2:48" s="1" customFormat="1" ht="6.3" customHeight="1" x14ac:dyDescent="0.15">
      <c r="B4" s="65"/>
      <c r="C4" s="65"/>
      <c r="D4" s="65"/>
      <c r="E4" s="65"/>
      <c r="F4" s="65"/>
      <c r="G4" s="65"/>
      <c r="H4" s="65"/>
      <c r="I4" s="65"/>
      <c r="J4" s="65"/>
      <c r="K4" s="65"/>
      <c r="L4" s="65"/>
    </row>
    <row r="5" spans="2:48" s="1" customFormat="1" ht="2.7" customHeight="1" x14ac:dyDescent="0.15"/>
    <row r="6" spans="2:48" s="1" customFormat="1" ht="33" customHeight="1" x14ac:dyDescent="0.15">
      <c r="B6" s="67" t="s">
        <v>1242</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2:48" s="1" customFormat="1" ht="6.9" customHeight="1" x14ac:dyDescent="0.15"/>
    <row r="8" spans="2:48" s="1" customFormat="1" ht="2.7" customHeight="1" x14ac:dyDescent="0.15">
      <c r="B8" s="60" t="s">
        <v>1111</v>
      </c>
      <c r="C8" s="60"/>
      <c r="D8" s="60"/>
      <c r="E8" s="60"/>
      <c r="F8" s="60"/>
      <c r="G8" s="60"/>
      <c r="H8" s="60"/>
      <c r="I8" s="60"/>
      <c r="J8" s="60"/>
      <c r="K8" s="60"/>
    </row>
    <row r="9" spans="2:48" s="1" customFormat="1" ht="21.3" customHeight="1" x14ac:dyDescent="0.15">
      <c r="B9" s="60"/>
      <c r="C9" s="60"/>
      <c r="D9" s="60"/>
      <c r="E9" s="60"/>
      <c r="F9" s="60"/>
      <c r="G9" s="60"/>
      <c r="H9" s="60"/>
      <c r="I9" s="60"/>
      <c r="J9" s="60"/>
      <c r="K9" s="60"/>
      <c r="N9" s="68">
        <v>46173</v>
      </c>
      <c r="O9" s="68"/>
      <c r="P9" s="68"/>
      <c r="Q9" s="68"/>
      <c r="R9" s="68"/>
      <c r="S9" s="68"/>
      <c r="T9" s="68"/>
      <c r="U9" s="68"/>
      <c r="V9" s="68"/>
      <c r="W9" s="68"/>
      <c r="X9" s="68"/>
    </row>
    <row r="10" spans="2:48" s="1" customFormat="1" ht="5.25" customHeight="1" x14ac:dyDescent="0.15">
      <c r="B10" s="60"/>
      <c r="C10" s="60"/>
      <c r="D10" s="60"/>
      <c r="E10" s="60"/>
      <c r="F10" s="60"/>
      <c r="G10" s="60"/>
      <c r="H10" s="60"/>
      <c r="I10" s="60"/>
      <c r="J10" s="60"/>
      <c r="K10" s="60"/>
    </row>
    <row r="11" spans="2:48" s="1" customFormat="1" ht="2.1" customHeight="1" x14ac:dyDescent="0.15"/>
    <row r="12" spans="2:48" s="1" customFormat="1" ht="19.2" customHeight="1" x14ac:dyDescent="0.15">
      <c r="B12" s="80" t="s">
        <v>1243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row>
    <row r="13" spans="2:48" s="1" customFormat="1" ht="5.25" customHeight="1" x14ac:dyDescent="0.15"/>
    <row r="14" spans="2:48" s="1" customFormat="1" ht="14.85" customHeight="1" x14ac:dyDescent="0.15">
      <c r="B14" s="101"/>
      <c r="C14" s="101"/>
      <c r="D14" s="101"/>
      <c r="E14" s="101"/>
      <c r="F14" s="101"/>
      <c r="G14" s="101"/>
      <c r="H14" s="101"/>
      <c r="I14" s="101"/>
      <c r="J14" s="101"/>
      <c r="K14" s="74" t="s">
        <v>1119</v>
      </c>
      <c r="L14" s="74"/>
      <c r="M14" s="74"/>
      <c r="N14" s="74"/>
      <c r="O14" s="74"/>
      <c r="P14" s="74"/>
      <c r="Q14" s="74"/>
      <c r="R14" s="74"/>
      <c r="S14" s="74"/>
      <c r="T14" s="74"/>
      <c r="U14" s="74"/>
      <c r="V14" s="74"/>
      <c r="W14" s="74" t="s">
        <v>1120</v>
      </c>
      <c r="X14" s="74"/>
      <c r="Y14" s="74"/>
      <c r="Z14" s="74"/>
      <c r="AA14" s="74"/>
      <c r="AB14" s="74"/>
      <c r="AC14" s="74"/>
      <c r="AD14" s="74"/>
      <c r="AE14" s="74"/>
      <c r="AF14" s="74"/>
      <c r="AG14" s="74"/>
      <c r="AH14" s="74" t="s">
        <v>1121</v>
      </c>
      <c r="AI14" s="74"/>
      <c r="AJ14" s="74"/>
      <c r="AK14" s="74"/>
      <c r="AL14" s="74"/>
      <c r="AM14" s="74"/>
      <c r="AN14" s="74"/>
      <c r="AO14" s="74"/>
      <c r="AP14" s="74"/>
      <c r="AQ14" s="74"/>
      <c r="AR14" s="74"/>
      <c r="AS14" s="10" t="s">
        <v>1120</v>
      </c>
    </row>
    <row r="15" spans="2:48" s="1" customFormat="1" ht="12.3" customHeight="1" x14ac:dyDescent="0.15">
      <c r="B15" s="104" t="s">
        <v>601</v>
      </c>
      <c r="C15" s="104"/>
      <c r="D15" s="104"/>
      <c r="E15" s="104"/>
      <c r="F15" s="104"/>
      <c r="G15" s="104"/>
      <c r="H15" s="104"/>
      <c r="I15" s="104"/>
      <c r="J15" s="104"/>
      <c r="K15" s="105">
        <v>3422060187.9899998</v>
      </c>
      <c r="L15" s="105"/>
      <c r="M15" s="105"/>
      <c r="N15" s="105"/>
      <c r="O15" s="105"/>
      <c r="P15" s="105"/>
      <c r="Q15" s="105"/>
      <c r="R15" s="105"/>
      <c r="S15" s="105"/>
      <c r="T15" s="105"/>
      <c r="U15" s="105"/>
      <c r="V15" s="105"/>
      <c r="W15" s="95">
        <v>0.15279015120058501</v>
      </c>
      <c r="X15" s="95"/>
      <c r="Y15" s="95"/>
      <c r="Z15" s="95"/>
      <c r="AA15" s="95"/>
      <c r="AB15" s="95"/>
      <c r="AC15" s="95"/>
      <c r="AD15" s="95"/>
      <c r="AE15" s="95"/>
      <c r="AF15" s="95"/>
      <c r="AG15" s="95"/>
      <c r="AH15" s="93">
        <v>45070</v>
      </c>
      <c r="AI15" s="93"/>
      <c r="AJ15" s="93"/>
      <c r="AK15" s="93"/>
      <c r="AL15" s="93"/>
      <c r="AM15" s="93"/>
      <c r="AN15" s="93"/>
      <c r="AO15" s="93"/>
      <c r="AP15" s="93"/>
      <c r="AQ15" s="93"/>
      <c r="AR15" s="93"/>
      <c r="AS15" s="15">
        <v>0.150421360033375</v>
      </c>
    </row>
    <row r="16" spans="2:48" s="1" customFormat="1" ht="12.3" customHeight="1" x14ac:dyDescent="0.15">
      <c r="B16" s="104" t="s">
        <v>605</v>
      </c>
      <c r="C16" s="104"/>
      <c r="D16" s="104"/>
      <c r="E16" s="104"/>
      <c r="F16" s="104"/>
      <c r="G16" s="104"/>
      <c r="H16" s="104"/>
      <c r="I16" s="104"/>
      <c r="J16" s="104"/>
      <c r="K16" s="105">
        <v>3190273328.6700201</v>
      </c>
      <c r="L16" s="105"/>
      <c r="M16" s="105"/>
      <c r="N16" s="105"/>
      <c r="O16" s="105"/>
      <c r="P16" s="105"/>
      <c r="Q16" s="105"/>
      <c r="R16" s="105"/>
      <c r="S16" s="105"/>
      <c r="T16" s="105"/>
      <c r="U16" s="105"/>
      <c r="V16" s="105"/>
      <c r="W16" s="95">
        <v>0.14244119550246601</v>
      </c>
      <c r="X16" s="95"/>
      <c r="Y16" s="95"/>
      <c r="Z16" s="95"/>
      <c r="AA16" s="95"/>
      <c r="AB16" s="95"/>
      <c r="AC16" s="95"/>
      <c r="AD16" s="95"/>
      <c r="AE16" s="95"/>
      <c r="AF16" s="95"/>
      <c r="AG16" s="95"/>
      <c r="AH16" s="93">
        <v>45347</v>
      </c>
      <c r="AI16" s="93"/>
      <c r="AJ16" s="93"/>
      <c r="AK16" s="93"/>
      <c r="AL16" s="93"/>
      <c r="AM16" s="93"/>
      <c r="AN16" s="93"/>
      <c r="AO16" s="93"/>
      <c r="AP16" s="93"/>
      <c r="AQ16" s="93"/>
      <c r="AR16" s="93"/>
      <c r="AS16" s="15">
        <v>0.151345848977889</v>
      </c>
    </row>
    <row r="17" spans="2:47" s="1" customFormat="1" ht="12.3" customHeight="1" x14ac:dyDescent="0.15">
      <c r="B17" s="104" t="s">
        <v>603</v>
      </c>
      <c r="C17" s="104"/>
      <c r="D17" s="104"/>
      <c r="E17" s="104"/>
      <c r="F17" s="104"/>
      <c r="G17" s="104"/>
      <c r="H17" s="104"/>
      <c r="I17" s="104"/>
      <c r="J17" s="104"/>
      <c r="K17" s="105">
        <v>3164024270.5300002</v>
      </c>
      <c r="L17" s="105"/>
      <c r="M17" s="105"/>
      <c r="N17" s="105"/>
      <c r="O17" s="105"/>
      <c r="P17" s="105"/>
      <c r="Q17" s="105"/>
      <c r="R17" s="105"/>
      <c r="S17" s="105"/>
      <c r="T17" s="105"/>
      <c r="U17" s="105"/>
      <c r="V17" s="105"/>
      <c r="W17" s="95">
        <v>0.14126921215273899</v>
      </c>
      <c r="X17" s="95"/>
      <c r="Y17" s="95"/>
      <c r="Z17" s="95"/>
      <c r="AA17" s="95"/>
      <c r="AB17" s="95"/>
      <c r="AC17" s="95"/>
      <c r="AD17" s="95"/>
      <c r="AE17" s="95"/>
      <c r="AF17" s="95"/>
      <c r="AG17" s="95"/>
      <c r="AH17" s="93">
        <v>40259</v>
      </c>
      <c r="AI17" s="93"/>
      <c r="AJ17" s="93"/>
      <c r="AK17" s="93"/>
      <c r="AL17" s="93"/>
      <c r="AM17" s="93"/>
      <c r="AN17" s="93"/>
      <c r="AO17" s="93"/>
      <c r="AP17" s="93"/>
      <c r="AQ17" s="93"/>
      <c r="AR17" s="93"/>
      <c r="AS17" s="15">
        <v>0.134364622444723</v>
      </c>
    </row>
    <row r="18" spans="2:47" s="1" customFormat="1" ht="12.3" customHeight="1" x14ac:dyDescent="0.15">
      <c r="B18" s="104" t="s">
        <v>609</v>
      </c>
      <c r="C18" s="104"/>
      <c r="D18" s="104"/>
      <c r="E18" s="104"/>
      <c r="F18" s="104"/>
      <c r="G18" s="104"/>
      <c r="H18" s="104"/>
      <c r="I18" s="104"/>
      <c r="J18" s="104"/>
      <c r="K18" s="105">
        <v>2235354306.5899901</v>
      </c>
      <c r="L18" s="105"/>
      <c r="M18" s="105"/>
      <c r="N18" s="105"/>
      <c r="O18" s="105"/>
      <c r="P18" s="105"/>
      <c r="Q18" s="105"/>
      <c r="R18" s="105"/>
      <c r="S18" s="105"/>
      <c r="T18" s="105"/>
      <c r="U18" s="105"/>
      <c r="V18" s="105"/>
      <c r="W18" s="95">
        <v>9.9805410696582095E-2</v>
      </c>
      <c r="X18" s="95"/>
      <c r="Y18" s="95"/>
      <c r="Z18" s="95"/>
      <c r="AA18" s="95"/>
      <c r="AB18" s="95"/>
      <c r="AC18" s="95"/>
      <c r="AD18" s="95"/>
      <c r="AE18" s="95"/>
      <c r="AF18" s="95"/>
      <c r="AG18" s="95"/>
      <c r="AH18" s="93">
        <v>35134</v>
      </c>
      <c r="AI18" s="93"/>
      <c r="AJ18" s="93"/>
      <c r="AK18" s="93"/>
      <c r="AL18" s="93"/>
      <c r="AM18" s="93"/>
      <c r="AN18" s="93"/>
      <c r="AO18" s="93"/>
      <c r="AP18" s="93"/>
      <c r="AQ18" s="93"/>
      <c r="AR18" s="93"/>
      <c r="AS18" s="15">
        <v>0.117259908218607</v>
      </c>
    </row>
    <row r="19" spans="2:47" s="1" customFormat="1" ht="12.3" customHeight="1" x14ac:dyDescent="0.15">
      <c r="B19" s="104" t="s">
        <v>607</v>
      </c>
      <c r="C19" s="104"/>
      <c r="D19" s="104"/>
      <c r="E19" s="104"/>
      <c r="F19" s="104"/>
      <c r="G19" s="104"/>
      <c r="H19" s="104"/>
      <c r="I19" s="104"/>
      <c r="J19" s="104"/>
      <c r="K19" s="105">
        <v>2046047689.49999</v>
      </c>
      <c r="L19" s="105"/>
      <c r="M19" s="105"/>
      <c r="N19" s="105"/>
      <c r="O19" s="105"/>
      <c r="P19" s="105"/>
      <c r="Q19" s="105"/>
      <c r="R19" s="105"/>
      <c r="S19" s="105"/>
      <c r="T19" s="105"/>
      <c r="U19" s="105"/>
      <c r="V19" s="105"/>
      <c r="W19" s="95">
        <v>9.1353137779242796E-2</v>
      </c>
      <c r="X19" s="95"/>
      <c r="Y19" s="95"/>
      <c r="Z19" s="95"/>
      <c r="AA19" s="95"/>
      <c r="AB19" s="95"/>
      <c r="AC19" s="95"/>
      <c r="AD19" s="95"/>
      <c r="AE19" s="95"/>
      <c r="AF19" s="95"/>
      <c r="AG19" s="95"/>
      <c r="AH19" s="93">
        <v>18133</v>
      </c>
      <c r="AI19" s="93"/>
      <c r="AJ19" s="93"/>
      <c r="AK19" s="93"/>
      <c r="AL19" s="93"/>
      <c r="AM19" s="93"/>
      <c r="AN19" s="93"/>
      <c r="AO19" s="93"/>
      <c r="AP19" s="93"/>
      <c r="AQ19" s="93"/>
      <c r="AR19" s="93"/>
      <c r="AS19" s="15">
        <v>6.0518982060909499E-2</v>
      </c>
    </row>
    <row r="20" spans="2:47" s="1" customFormat="1" ht="12.3" customHeight="1" x14ac:dyDescent="0.15">
      <c r="B20" s="104" t="s">
        <v>613</v>
      </c>
      <c r="C20" s="104"/>
      <c r="D20" s="104"/>
      <c r="E20" s="104"/>
      <c r="F20" s="104"/>
      <c r="G20" s="104"/>
      <c r="H20" s="104"/>
      <c r="I20" s="104"/>
      <c r="J20" s="104"/>
      <c r="K20" s="105">
        <v>1852219551.1900001</v>
      </c>
      <c r="L20" s="105"/>
      <c r="M20" s="105"/>
      <c r="N20" s="105"/>
      <c r="O20" s="105"/>
      <c r="P20" s="105"/>
      <c r="Q20" s="105"/>
      <c r="R20" s="105"/>
      <c r="S20" s="105"/>
      <c r="T20" s="105"/>
      <c r="U20" s="105"/>
      <c r="V20" s="105"/>
      <c r="W20" s="95">
        <v>8.2698985329427002E-2</v>
      </c>
      <c r="X20" s="95"/>
      <c r="Y20" s="95"/>
      <c r="Z20" s="95"/>
      <c r="AA20" s="95"/>
      <c r="AB20" s="95"/>
      <c r="AC20" s="95"/>
      <c r="AD20" s="95"/>
      <c r="AE20" s="95"/>
      <c r="AF20" s="95"/>
      <c r="AG20" s="95"/>
      <c r="AH20" s="93">
        <v>24978</v>
      </c>
      <c r="AI20" s="93"/>
      <c r="AJ20" s="93"/>
      <c r="AK20" s="93"/>
      <c r="AL20" s="93"/>
      <c r="AM20" s="93"/>
      <c r="AN20" s="93"/>
      <c r="AO20" s="93"/>
      <c r="AP20" s="93"/>
      <c r="AQ20" s="93"/>
      <c r="AR20" s="93"/>
      <c r="AS20" s="15">
        <v>8.3364205256570706E-2</v>
      </c>
    </row>
    <row r="21" spans="2:47" s="1" customFormat="1" ht="12.3" customHeight="1" x14ac:dyDescent="0.15">
      <c r="B21" s="104" t="s">
        <v>615</v>
      </c>
      <c r="C21" s="104"/>
      <c r="D21" s="104"/>
      <c r="E21" s="104"/>
      <c r="F21" s="104"/>
      <c r="G21" s="104"/>
      <c r="H21" s="104"/>
      <c r="I21" s="104"/>
      <c r="J21" s="104"/>
      <c r="K21" s="105">
        <v>1779811222.6800001</v>
      </c>
      <c r="L21" s="105"/>
      <c r="M21" s="105"/>
      <c r="N21" s="105"/>
      <c r="O21" s="105"/>
      <c r="P21" s="105"/>
      <c r="Q21" s="105"/>
      <c r="R21" s="105"/>
      <c r="S21" s="105"/>
      <c r="T21" s="105"/>
      <c r="U21" s="105"/>
      <c r="V21" s="105"/>
      <c r="W21" s="95">
        <v>7.9466055791819104E-2</v>
      </c>
      <c r="X21" s="95"/>
      <c r="Y21" s="95"/>
      <c r="Z21" s="95"/>
      <c r="AA21" s="95"/>
      <c r="AB21" s="95"/>
      <c r="AC21" s="95"/>
      <c r="AD21" s="95"/>
      <c r="AE21" s="95"/>
      <c r="AF21" s="95"/>
      <c r="AG21" s="95"/>
      <c r="AH21" s="93">
        <v>25284</v>
      </c>
      <c r="AI21" s="93"/>
      <c r="AJ21" s="93"/>
      <c r="AK21" s="93"/>
      <c r="AL21" s="93"/>
      <c r="AM21" s="93"/>
      <c r="AN21" s="93"/>
      <c r="AO21" s="93"/>
      <c r="AP21" s="93"/>
      <c r="AQ21" s="93"/>
      <c r="AR21" s="93"/>
      <c r="AS21" s="15">
        <v>8.4385481852315397E-2</v>
      </c>
    </row>
    <row r="22" spans="2:47" s="1" customFormat="1" ht="12.3" customHeight="1" x14ac:dyDescent="0.15">
      <c r="B22" s="104" t="s">
        <v>611</v>
      </c>
      <c r="C22" s="104"/>
      <c r="D22" s="104"/>
      <c r="E22" s="104"/>
      <c r="F22" s="104"/>
      <c r="G22" s="104"/>
      <c r="H22" s="104"/>
      <c r="I22" s="104"/>
      <c r="J22" s="104"/>
      <c r="K22" s="105">
        <v>1740316675.3499999</v>
      </c>
      <c r="L22" s="105"/>
      <c r="M22" s="105"/>
      <c r="N22" s="105"/>
      <c r="O22" s="105"/>
      <c r="P22" s="105"/>
      <c r="Q22" s="105"/>
      <c r="R22" s="105"/>
      <c r="S22" s="105"/>
      <c r="T22" s="105"/>
      <c r="U22" s="105"/>
      <c r="V22" s="105"/>
      <c r="W22" s="95">
        <v>7.77026800688181E-2</v>
      </c>
      <c r="X22" s="95"/>
      <c r="Y22" s="95"/>
      <c r="Z22" s="95"/>
      <c r="AA22" s="95"/>
      <c r="AB22" s="95"/>
      <c r="AC22" s="95"/>
      <c r="AD22" s="95"/>
      <c r="AE22" s="95"/>
      <c r="AF22" s="95"/>
      <c r="AG22" s="95"/>
      <c r="AH22" s="93">
        <v>27002</v>
      </c>
      <c r="AI22" s="93"/>
      <c r="AJ22" s="93"/>
      <c r="AK22" s="93"/>
      <c r="AL22" s="93"/>
      <c r="AM22" s="93"/>
      <c r="AN22" s="93"/>
      <c r="AO22" s="93"/>
      <c r="AP22" s="93"/>
      <c r="AQ22" s="93"/>
      <c r="AR22" s="93"/>
      <c r="AS22" s="15">
        <v>9.0119315811430997E-2</v>
      </c>
    </row>
    <row r="23" spans="2:47" s="1" customFormat="1" ht="12.3" customHeight="1" x14ac:dyDescent="0.15">
      <c r="B23" s="104" t="s">
        <v>617</v>
      </c>
      <c r="C23" s="104"/>
      <c r="D23" s="104"/>
      <c r="E23" s="104"/>
      <c r="F23" s="104"/>
      <c r="G23" s="104"/>
      <c r="H23" s="104"/>
      <c r="I23" s="104"/>
      <c r="J23" s="104"/>
      <c r="K23" s="105">
        <v>1130509929.6300001</v>
      </c>
      <c r="L23" s="105"/>
      <c r="M23" s="105"/>
      <c r="N23" s="105"/>
      <c r="O23" s="105"/>
      <c r="P23" s="105"/>
      <c r="Q23" s="105"/>
      <c r="R23" s="105"/>
      <c r="S23" s="105"/>
      <c r="T23" s="105"/>
      <c r="U23" s="105"/>
      <c r="V23" s="105"/>
      <c r="W23" s="95">
        <v>5.0475670675852798E-2</v>
      </c>
      <c r="X23" s="95"/>
      <c r="Y23" s="95"/>
      <c r="Z23" s="95"/>
      <c r="AA23" s="95"/>
      <c r="AB23" s="95"/>
      <c r="AC23" s="95"/>
      <c r="AD23" s="95"/>
      <c r="AE23" s="95"/>
      <c r="AF23" s="95"/>
      <c r="AG23" s="95"/>
      <c r="AH23" s="93">
        <v>13180</v>
      </c>
      <c r="AI23" s="93"/>
      <c r="AJ23" s="93"/>
      <c r="AK23" s="93"/>
      <c r="AL23" s="93"/>
      <c r="AM23" s="93"/>
      <c r="AN23" s="93"/>
      <c r="AO23" s="93"/>
      <c r="AP23" s="93"/>
      <c r="AQ23" s="93"/>
      <c r="AR23" s="93"/>
      <c r="AS23" s="15">
        <v>4.3988318731748001E-2</v>
      </c>
    </row>
    <row r="24" spans="2:47" s="1" customFormat="1" ht="12.3" customHeight="1" x14ac:dyDescent="0.15">
      <c r="B24" s="104" t="s">
        <v>619</v>
      </c>
      <c r="C24" s="104"/>
      <c r="D24" s="104"/>
      <c r="E24" s="104"/>
      <c r="F24" s="104"/>
      <c r="G24" s="104"/>
      <c r="H24" s="104"/>
      <c r="I24" s="104"/>
      <c r="J24" s="104"/>
      <c r="K24" s="105">
        <v>1072653519.35</v>
      </c>
      <c r="L24" s="105"/>
      <c r="M24" s="105"/>
      <c r="N24" s="105"/>
      <c r="O24" s="105"/>
      <c r="P24" s="105"/>
      <c r="Q24" s="105"/>
      <c r="R24" s="105"/>
      <c r="S24" s="105"/>
      <c r="T24" s="105"/>
      <c r="U24" s="105"/>
      <c r="V24" s="105"/>
      <c r="W24" s="95">
        <v>4.7892463721858299E-2</v>
      </c>
      <c r="X24" s="95"/>
      <c r="Y24" s="95"/>
      <c r="Z24" s="95"/>
      <c r="AA24" s="95"/>
      <c r="AB24" s="95"/>
      <c r="AC24" s="95"/>
      <c r="AD24" s="95"/>
      <c r="AE24" s="95"/>
      <c r="AF24" s="95"/>
      <c r="AG24" s="95"/>
      <c r="AH24" s="93">
        <v>15099</v>
      </c>
      <c r="AI24" s="93"/>
      <c r="AJ24" s="93"/>
      <c r="AK24" s="93"/>
      <c r="AL24" s="93"/>
      <c r="AM24" s="93"/>
      <c r="AN24" s="93"/>
      <c r="AO24" s="93"/>
      <c r="AP24" s="93"/>
      <c r="AQ24" s="93"/>
      <c r="AR24" s="93"/>
      <c r="AS24" s="15">
        <v>5.03929912390488E-2</v>
      </c>
    </row>
    <row r="25" spans="2:47" s="1" customFormat="1" ht="12.3" customHeight="1" x14ac:dyDescent="0.15">
      <c r="B25" s="104" t="s">
        <v>554</v>
      </c>
      <c r="C25" s="104"/>
      <c r="D25" s="104"/>
      <c r="E25" s="104"/>
      <c r="F25" s="104"/>
      <c r="G25" s="104"/>
      <c r="H25" s="104"/>
      <c r="I25" s="104"/>
      <c r="J25" s="104"/>
      <c r="K25" s="105">
        <v>728558262.75</v>
      </c>
      <c r="L25" s="105"/>
      <c r="M25" s="105"/>
      <c r="N25" s="105"/>
      <c r="O25" s="105"/>
      <c r="P25" s="105"/>
      <c r="Q25" s="105"/>
      <c r="R25" s="105"/>
      <c r="S25" s="105"/>
      <c r="T25" s="105"/>
      <c r="U25" s="105"/>
      <c r="V25" s="105"/>
      <c r="W25" s="95">
        <v>3.2529096803931998E-2</v>
      </c>
      <c r="X25" s="95"/>
      <c r="Y25" s="95"/>
      <c r="Z25" s="95"/>
      <c r="AA25" s="95"/>
      <c r="AB25" s="95"/>
      <c r="AC25" s="95"/>
      <c r="AD25" s="95"/>
      <c r="AE25" s="95"/>
      <c r="AF25" s="95"/>
      <c r="AG25" s="95"/>
      <c r="AH25" s="93">
        <v>9578</v>
      </c>
      <c r="AI25" s="93"/>
      <c r="AJ25" s="93"/>
      <c r="AK25" s="93"/>
      <c r="AL25" s="93"/>
      <c r="AM25" s="93"/>
      <c r="AN25" s="93"/>
      <c r="AO25" s="93"/>
      <c r="AP25" s="93"/>
      <c r="AQ25" s="93"/>
      <c r="AR25" s="93"/>
      <c r="AS25" s="15">
        <v>3.1966624947851498E-2</v>
      </c>
    </row>
    <row r="26" spans="2:47" s="1" customFormat="1" ht="12.3" customHeight="1" x14ac:dyDescent="0.15">
      <c r="B26" s="104" t="s">
        <v>68</v>
      </c>
      <c r="C26" s="104"/>
      <c r="D26" s="104"/>
      <c r="E26" s="104"/>
      <c r="F26" s="104"/>
      <c r="G26" s="104"/>
      <c r="H26" s="104"/>
      <c r="I26" s="104"/>
      <c r="J26" s="104"/>
      <c r="K26" s="105">
        <v>35296532.119999997</v>
      </c>
      <c r="L26" s="105"/>
      <c r="M26" s="105"/>
      <c r="N26" s="105"/>
      <c r="O26" s="105"/>
      <c r="P26" s="105"/>
      <c r="Q26" s="105"/>
      <c r="R26" s="105"/>
      <c r="S26" s="105"/>
      <c r="T26" s="105"/>
      <c r="U26" s="105"/>
      <c r="V26" s="105"/>
      <c r="W26" s="95">
        <v>1.5759402766784101E-3</v>
      </c>
      <c r="X26" s="95"/>
      <c r="Y26" s="95"/>
      <c r="Z26" s="95"/>
      <c r="AA26" s="95"/>
      <c r="AB26" s="95"/>
      <c r="AC26" s="95"/>
      <c r="AD26" s="95"/>
      <c r="AE26" s="95"/>
      <c r="AF26" s="95"/>
      <c r="AG26" s="95"/>
      <c r="AH26" s="93">
        <v>561</v>
      </c>
      <c r="AI26" s="93"/>
      <c r="AJ26" s="93"/>
      <c r="AK26" s="93"/>
      <c r="AL26" s="93"/>
      <c r="AM26" s="93"/>
      <c r="AN26" s="93"/>
      <c r="AO26" s="93"/>
      <c r="AP26" s="93"/>
      <c r="AQ26" s="93"/>
      <c r="AR26" s="93"/>
      <c r="AS26" s="15">
        <v>1.87234042553191E-3</v>
      </c>
    </row>
    <row r="27" spans="2:47" s="1" customFormat="1" ht="13.35" customHeight="1" x14ac:dyDescent="0.15">
      <c r="B27" s="101"/>
      <c r="C27" s="101"/>
      <c r="D27" s="101"/>
      <c r="E27" s="101"/>
      <c r="F27" s="101"/>
      <c r="G27" s="101"/>
      <c r="H27" s="101"/>
      <c r="I27" s="101"/>
      <c r="J27" s="101"/>
      <c r="K27" s="106">
        <v>22397125476.349998</v>
      </c>
      <c r="L27" s="106"/>
      <c r="M27" s="106"/>
      <c r="N27" s="106"/>
      <c r="O27" s="106"/>
      <c r="P27" s="106"/>
      <c r="Q27" s="106"/>
      <c r="R27" s="106"/>
      <c r="S27" s="106"/>
      <c r="T27" s="106"/>
      <c r="U27" s="106"/>
      <c r="V27" s="106"/>
      <c r="W27" s="96">
        <v>1</v>
      </c>
      <c r="X27" s="96"/>
      <c r="Y27" s="96"/>
      <c r="Z27" s="96"/>
      <c r="AA27" s="96"/>
      <c r="AB27" s="96"/>
      <c r="AC27" s="96"/>
      <c r="AD27" s="96"/>
      <c r="AE27" s="96"/>
      <c r="AF27" s="96"/>
      <c r="AG27" s="96"/>
      <c r="AH27" s="94">
        <v>299625</v>
      </c>
      <c r="AI27" s="94"/>
      <c r="AJ27" s="94"/>
      <c r="AK27" s="94"/>
      <c r="AL27" s="94"/>
      <c r="AM27" s="94"/>
      <c r="AN27" s="94"/>
      <c r="AO27" s="94"/>
      <c r="AP27" s="94"/>
      <c r="AQ27" s="94"/>
      <c r="AR27" s="94"/>
      <c r="AS27" s="42">
        <v>1</v>
      </c>
    </row>
    <row r="28" spans="2:47" s="1" customFormat="1" ht="9" customHeight="1" x14ac:dyDescent="0.15"/>
    <row r="29" spans="2:47" s="1" customFormat="1" ht="19.2" customHeight="1" x14ac:dyDescent="0.15">
      <c r="B29" s="80" t="s">
        <v>1244</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row>
    <row r="30" spans="2:47" s="1" customFormat="1" ht="7.95" customHeight="1" x14ac:dyDescent="0.15"/>
    <row r="31" spans="2:47" s="1" customFormat="1" ht="13.35" customHeight="1" x14ac:dyDescent="0.15">
      <c r="B31" s="74" t="s">
        <v>1122</v>
      </c>
      <c r="C31" s="74"/>
      <c r="D31" s="74"/>
      <c r="E31" s="74"/>
      <c r="F31" s="74"/>
      <c r="G31" s="74"/>
      <c r="H31" s="74"/>
      <c r="I31" s="74"/>
      <c r="J31" s="74"/>
      <c r="K31" s="74"/>
      <c r="L31" s="74" t="s">
        <v>1119</v>
      </c>
      <c r="M31" s="74"/>
      <c r="N31" s="74"/>
      <c r="O31" s="74"/>
      <c r="P31" s="74"/>
      <c r="Q31" s="74"/>
      <c r="R31" s="74"/>
      <c r="S31" s="74"/>
      <c r="T31" s="74"/>
      <c r="U31" s="74"/>
      <c r="V31" s="74"/>
      <c r="W31" s="74"/>
      <c r="X31" s="74" t="s">
        <v>1120</v>
      </c>
      <c r="Y31" s="74"/>
      <c r="Z31" s="74"/>
      <c r="AA31" s="74"/>
      <c r="AB31" s="74"/>
      <c r="AC31" s="74"/>
      <c r="AD31" s="74"/>
      <c r="AE31" s="74"/>
      <c r="AF31" s="74"/>
      <c r="AG31" s="74"/>
      <c r="AH31" s="74"/>
      <c r="AI31" s="74" t="s">
        <v>1121</v>
      </c>
      <c r="AJ31" s="74"/>
      <c r="AK31" s="74"/>
      <c r="AL31" s="74"/>
      <c r="AM31" s="74"/>
      <c r="AN31" s="74"/>
      <c r="AO31" s="74"/>
      <c r="AP31" s="74"/>
      <c r="AQ31" s="74"/>
      <c r="AR31" s="74" t="s">
        <v>1120</v>
      </c>
      <c r="AS31" s="74"/>
    </row>
    <row r="32" spans="2:47" s="1" customFormat="1" ht="10.65" customHeight="1" x14ac:dyDescent="0.15">
      <c r="B32" s="100" t="s">
        <v>1123</v>
      </c>
      <c r="C32" s="100"/>
      <c r="D32" s="100"/>
      <c r="E32" s="100"/>
      <c r="F32" s="100"/>
      <c r="G32" s="100"/>
      <c r="H32" s="100"/>
      <c r="I32" s="100"/>
      <c r="J32" s="100"/>
      <c r="K32" s="100"/>
      <c r="L32" s="105">
        <v>1342533966.9300001</v>
      </c>
      <c r="M32" s="105"/>
      <c r="N32" s="105"/>
      <c r="O32" s="105"/>
      <c r="P32" s="105"/>
      <c r="Q32" s="105"/>
      <c r="R32" s="105"/>
      <c r="S32" s="105"/>
      <c r="T32" s="105"/>
      <c r="U32" s="105"/>
      <c r="V32" s="105"/>
      <c r="W32" s="105"/>
      <c r="X32" s="95">
        <v>5.9942244300395998E-2</v>
      </c>
      <c r="Y32" s="95"/>
      <c r="Z32" s="95"/>
      <c r="AA32" s="95"/>
      <c r="AB32" s="95"/>
      <c r="AC32" s="95"/>
      <c r="AD32" s="95"/>
      <c r="AE32" s="95"/>
      <c r="AF32" s="95"/>
      <c r="AG32" s="95"/>
      <c r="AH32" s="95"/>
      <c r="AI32" s="93">
        <v>9366</v>
      </c>
      <c r="AJ32" s="93"/>
      <c r="AK32" s="93"/>
      <c r="AL32" s="93"/>
      <c r="AM32" s="93"/>
      <c r="AN32" s="93"/>
      <c r="AO32" s="93"/>
      <c r="AP32" s="93"/>
      <c r="AQ32" s="93"/>
      <c r="AR32" s="95">
        <v>3.1259073842302899E-2</v>
      </c>
      <c r="AS32" s="95"/>
    </row>
    <row r="33" spans="2:45" s="1" customFormat="1" ht="10.65" customHeight="1" x14ac:dyDescent="0.15">
      <c r="B33" s="100" t="s">
        <v>1124</v>
      </c>
      <c r="C33" s="100"/>
      <c r="D33" s="100"/>
      <c r="E33" s="100"/>
      <c r="F33" s="100"/>
      <c r="G33" s="100"/>
      <c r="H33" s="100"/>
      <c r="I33" s="100"/>
      <c r="J33" s="100"/>
      <c r="K33" s="100"/>
      <c r="L33" s="105">
        <v>2289557312.7399998</v>
      </c>
      <c r="M33" s="105"/>
      <c r="N33" s="105"/>
      <c r="O33" s="105"/>
      <c r="P33" s="105"/>
      <c r="Q33" s="105"/>
      <c r="R33" s="105"/>
      <c r="S33" s="105"/>
      <c r="T33" s="105"/>
      <c r="U33" s="105"/>
      <c r="V33" s="105"/>
      <c r="W33" s="105"/>
      <c r="X33" s="95">
        <v>0.10222549831930999</v>
      </c>
      <c r="Y33" s="95"/>
      <c r="Z33" s="95"/>
      <c r="AA33" s="95"/>
      <c r="AB33" s="95"/>
      <c r="AC33" s="95"/>
      <c r="AD33" s="95"/>
      <c r="AE33" s="95"/>
      <c r="AF33" s="95"/>
      <c r="AG33" s="95"/>
      <c r="AH33" s="95"/>
      <c r="AI33" s="93">
        <v>17239</v>
      </c>
      <c r="AJ33" s="93"/>
      <c r="AK33" s="93"/>
      <c r="AL33" s="93"/>
      <c r="AM33" s="93"/>
      <c r="AN33" s="93"/>
      <c r="AO33" s="93"/>
      <c r="AP33" s="93"/>
      <c r="AQ33" s="93"/>
      <c r="AR33" s="95">
        <v>5.75352523988319E-2</v>
      </c>
      <c r="AS33" s="95"/>
    </row>
    <row r="34" spans="2:45" s="1" customFormat="1" ht="10.65" customHeight="1" x14ac:dyDescent="0.15">
      <c r="B34" s="100" t="s">
        <v>1125</v>
      </c>
      <c r="C34" s="100"/>
      <c r="D34" s="100"/>
      <c r="E34" s="100"/>
      <c r="F34" s="100"/>
      <c r="G34" s="100"/>
      <c r="H34" s="100"/>
      <c r="I34" s="100"/>
      <c r="J34" s="100"/>
      <c r="K34" s="100"/>
      <c r="L34" s="105">
        <v>1666815672.1400001</v>
      </c>
      <c r="M34" s="105"/>
      <c r="N34" s="105"/>
      <c r="O34" s="105"/>
      <c r="P34" s="105"/>
      <c r="Q34" s="105"/>
      <c r="R34" s="105"/>
      <c r="S34" s="105"/>
      <c r="T34" s="105"/>
      <c r="U34" s="105"/>
      <c r="V34" s="105"/>
      <c r="W34" s="105"/>
      <c r="X34" s="95">
        <v>7.4420964150066896E-2</v>
      </c>
      <c r="Y34" s="95"/>
      <c r="Z34" s="95"/>
      <c r="AA34" s="95"/>
      <c r="AB34" s="95"/>
      <c r="AC34" s="95"/>
      <c r="AD34" s="95"/>
      <c r="AE34" s="95"/>
      <c r="AF34" s="95"/>
      <c r="AG34" s="95"/>
      <c r="AH34" s="95"/>
      <c r="AI34" s="93">
        <v>13650</v>
      </c>
      <c r="AJ34" s="93"/>
      <c r="AK34" s="93"/>
      <c r="AL34" s="93"/>
      <c r="AM34" s="93"/>
      <c r="AN34" s="93"/>
      <c r="AO34" s="93"/>
      <c r="AP34" s="93"/>
      <c r="AQ34" s="93"/>
      <c r="AR34" s="95">
        <v>4.5556946182728403E-2</v>
      </c>
      <c r="AS34" s="95"/>
    </row>
    <row r="35" spans="2:45" s="1" customFormat="1" ht="10.65" customHeight="1" x14ac:dyDescent="0.15">
      <c r="B35" s="100" t="s">
        <v>1126</v>
      </c>
      <c r="C35" s="100"/>
      <c r="D35" s="100"/>
      <c r="E35" s="100"/>
      <c r="F35" s="100"/>
      <c r="G35" s="100"/>
      <c r="H35" s="100"/>
      <c r="I35" s="100"/>
      <c r="J35" s="100"/>
      <c r="K35" s="100"/>
      <c r="L35" s="105">
        <v>1922698755.03001</v>
      </c>
      <c r="M35" s="105"/>
      <c r="N35" s="105"/>
      <c r="O35" s="105"/>
      <c r="P35" s="105"/>
      <c r="Q35" s="105"/>
      <c r="R35" s="105"/>
      <c r="S35" s="105"/>
      <c r="T35" s="105"/>
      <c r="U35" s="105"/>
      <c r="V35" s="105"/>
      <c r="W35" s="105"/>
      <c r="X35" s="95">
        <v>8.5845782176835903E-2</v>
      </c>
      <c r="Y35" s="95"/>
      <c r="Z35" s="95"/>
      <c r="AA35" s="95"/>
      <c r="AB35" s="95"/>
      <c r="AC35" s="95"/>
      <c r="AD35" s="95"/>
      <c r="AE35" s="95"/>
      <c r="AF35" s="95"/>
      <c r="AG35" s="95"/>
      <c r="AH35" s="95"/>
      <c r="AI35" s="93">
        <v>17524</v>
      </c>
      <c r="AJ35" s="93"/>
      <c r="AK35" s="93"/>
      <c r="AL35" s="93"/>
      <c r="AM35" s="93"/>
      <c r="AN35" s="93"/>
      <c r="AO35" s="93"/>
      <c r="AP35" s="93"/>
      <c r="AQ35" s="93"/>
      <c r="AR35" s="95">
        <v>5.8486441385064702E-2</v>
      </c>
      <c r="AS35" s="95"/>
    </row>
    <row r="36" spans="2:45" s="1" customFormat="1" ht="10.65" customHeight="1" x14ac:dyDescent="0.15">
      <c r="B36" s="100" t="s">
        <v>1127</v>
      </c>
      <c r="C36" s="100"/>
      <c r="D36" s="100"/>
      <c r="E36" s="100"/>
      <c r="F36" s="100"/>
      <c r="G36" s="100"/>
      <c r="H36" s="100"/>
      <c r="I36" s="100"/>
      <c r="J36" s="100"/>
      <c r="K36" s="100"/>
      <c r="L36" s="105">
        <v>3300390862.9299898</v>
      </c>
      <c r="M36" s="105"/>
      <c r="N36" s="105"/>
      <c r="O36" s="105"/>
      <c r="P36" s="105"/>
      <c r="Q36" s="105"/>
      <c r="R36" s="105"/>
      <c r="S36" s="105"/>
      <c r="T36" s="105"/>
      <c r="U36" s="105"/>
      <c r="V36" s="105"/>
      <c r="W36" s="105"/>
      <c r="X36" s="95">
        <v>0.14735778778464201</v>
      </c>
      <c r="Y36" s="95"/>
      <c r="Z36" s="95"/>
      <c r="AA36" s="95"/>
      <c r="AB36" s="95"/>
      <c r="AC36" s="95"/>
      <c r="AD36" s="95"/>
      <c r="AE36" s="95"/>
      <c r="AF36" s="95"/>
      <c r="AG36" s="95"/>
      <c r="AH36" s="95"/>
      <c r="AI36" s="93">
        <v>33341</v>
      </c>
      <c r="AJ36" s="93"/>
      <c r="AK36" s="93"/>
      <c r="AL36" s="93"/>
      <c r="AM36" s="93"/>
      <c r="AN36" s="93"/>
      <c r="AO36" s="93"/>
      <c r="AP36" s="93"/>
      <c r="AQ36" s="93"/>
      <c r="AR36" s="95">
        <v>0.111275761368377</v>
      </c>
      <c r="AS36" s="95"/>
    </row>
    <row r="37" spans="2:45" s="1" customFormat="1" ht="10.65" customHeight="1" x14ac:dyDescent="0.15">
      <c r="B37" s="100" t="s">
        <v>1128</v>
      </c>
      <c r="C37" s="100"/>
      <c r="D37" s="100"/>
      <c r="E37" s="100"/>
      <c r="F37" s="100"/>
      <c r="G37" s="100"/>
      <c r="H37" s="100"/>
      <c r="I37" s="100"/>
      <c r="J37" s="100"/>
      <c r="K37" s="100"/>
      <c r="L37" s="105">
        <v>3020468648.70998</v>
      </c>
      <c r="M37" s="105"/>
      <c r="N37" s="105"/>
      <c r="O37" s="105"/>
      <c r="P37" s="105"/>
      <c r="Q37" s="105"/>
      <c r="R37" s="105"/>
      <c r="S37" s="105"/>
      <c r="T37" s="105"/>
      <c r="U37" s="105"/>
      <c r="V37" s="105"/>
      <c r="W37" s="105"/>
      <c r="X37" s="95">
        <v>0.134859656517056</v>
      </c>
      <c r="Y37" s="95"/>
      <c r="Z37" s="95"/>
      <c r="AA37" s="95"/>
      <c r="AB37" s="95"/>
      <c r="AC37" s="95"/>
      <c r="AD37" s="95"/>
      <c r="AE37" s="95"/>
      <c r="AF37" s="95"/>
      <c r="AG37" s="95"/>
      <c r="AH37" s="95"/>
      <c r="AI37" s="93">
        <v>35840</v>
      </c>
      <c r="AJ37" s="93"/>
      <c r="AK37" s="93"/>
      <c r="AL37" s="93"/>
      <c r="AM37" s="93"/>
      <c r="AN37" s="93"/>
      <c r="AO37" s="93"/>
      <c r="AP37" s="93"/>
      <c r="AQ37" s="93"/>
      <c r="AR37" s="95">
        <v>0.11961618690029199</v>
      </c>
      <c r="AS37" s="95"/>
    </row>
    <row r="38" spans="2:45" s="1" customFormat="1" ht="10.65" customHeight="1" x14ac:dyDescent="0.15">
      <c r="B38" s="100" t="s">
        <v>1129</v>
      </c>
      <c r="C38" s="100"/>
      <c r="D38" s="100"/>
      <c r="E38" s="100"/>
      <c r="F38" s="100"/>
      <c r="G38" s="100"/>
      <c r="H38" s="100"/>
      <c r="I38" s="100"/>
      <c r="J38" s="100"/>
      <c r="K38" s="100"/>
      <c r="L38" s="105">
        <v>4044705501.2500501</v>
      </c>
      <c r="M38" s="105"/>
      <c r="N38" s="105"/>
      <c r="O38" s="105"/>
      <c r="P38" s="105"/>
      <c r="Q38" s="105"/>
      <c r="R38" s="105"/>
      <c r="S38" s="105"/>
      <c r="T38" s="105"/>
      <c r="U38" s="105"/>
      <c r="V38" s="105"/>
      <c r="W38" s="105"/>
      <c r="X38" s="95">
        <v>0.18059038449023301</v>
      </c>
      <c r="Y38" s="95"/>
      <c r="Z38" s="95"/>
      <c r="AA38" s="95"/>
      <c r="AB38" s="95"/>
      <c r="AC38" s="95"/>
      <c r="AD38" s="95"/>
      <c r="AE38" s="95"/>
      <c r="AF38" s="95"/>
      <c r="AG38" s="95"/>
      <c r="AH38" s="95"/>
      <c r="AI38" s="93">
        <v>60400</v>
      </c>
      <c r="AJ38" s="93"/>
      <c r="AK38" s="93"/>
      <c r="AL38" s="93"/>
      <c r="AM38" s="93"/>
      <c r="AN38" s="93"/>
      <c r="AO38" s="93"/>
      <c r="AP38" s="93"/>
      <c r="AQ38" s="93"/>
      <c r="AR38" s="95">
        <v>0.20158531497705501</v>
      </c>
      <c r="AS38" s="95"/>
    </row>
    <row r="39" spans="2:45" s="1" customFormat="1" ht="10.65" customHeight="1" x14ac:dyDescent="0.15">
      <c r="B39" s="100" t="s">
        <v>1130</v>
      </c>
      <c r="C39" s="100"/>
      <c r="D39" s="100"/>
      <c r="E39" s="100"/>
      <c r="F39" s="100"/>
      <c r="G39" s="100"/>
      <c r="H39" s="100"/>
      <c r="I39" s="100"/>
      <c r="J39" s="100"/>
      <c r="K39" s="100"/>
      <c r="L39" s="105">
        <v>1462857071.1100099</v>
      </c>
      <c r="M39" s="105"/>
      <c r="N39" s="105"/>
      <c r="O39" s="105"/>
      <c r="P39" s="105"/>
      <c r="Q39" s="105"/>
      <c r="R39" s="105"/>
      <c r="S39" s="105"/>
      <c r="T39" s="105"/>
      <c r="U39" s="105"/>
      <c r="V39" s="105"/>
      <c r="W39" s="105"/>
      <c r="X39" s="95">
        <v>6.5314500856580596E-2</v>
      </c>
      <c r="Y39" s="95"/>
      <c r="Z39" s="95"/>
      <c r="AA39" s="95"/>
      <c r="AB39" s="95"/>
      <c r="AC39" s="95"/>
      <c r="AD39" s="95"/>
      <c r="AE39" s="95"/>
      <c r="AF39" s="95"/>
      <c r="AG39" s="95"/>
      <c r="AH39" s="95"/>
      <c r="AI39" s="93">
        <v>26737</v>
      </c>
      <c r="AJ39" s="93"/>
      <c r="AK39" s="93"/>
      <c r="AL39" s="93"/>
      <c r="AM39" s="93"/>
      <c r="AN39" s="93"/>
      <c r="AO39" s="93"/>
      <c r="AP39" s="93"/>
      <c r="AQ39" s="93"/>
      <c r="AR39" s="95">
        <v>8.9234876929495194E-2</v>
      </c>
      <c r="AS39" s="95"/>
    </row>
    <row r="40" spans="2:45" s="1" customFormat="1" ht="10.65" customHeight="1" x14ac:dyDescent="0.15">
      <c r="B40" s="100" t="s">
        <v>1131</v>
      </c>
      <c r="C40" s="100"/>
      <c r="D40" s="100"/>
      <c r="E40" s="100"/>
      <c r="F40" s="100"/>
      <c r="G40" s="100"/>
      <c r="H40" s="100"/>
      <c r="I40" s="100"/>
      <c r="J40" s="100"/>
      <c r="K40" s="100"/>
      <c r="L40" s="105">
        <v>886865165.85000801</v>
      </c>
      <c r="M40" s="105"/>
      <c r="N40" s="105"/>
      <c r="O40" s="105"/>
      <c r="P40" s="105"/>
      <c r="Q40" s="105"/>
      <c r="R40" s="105"/>
      <c r="S40" s="105"/>
      <c r="T40" s="105"/>
      <c r="U40" s="105"/>
      <c r="V40" s="105"/>
      <c r="W40" s="105"/>
      <c r="X40" s="95">
        <v>3.9597276301661301E-2</v>
      </c>
      <c r="Y40" s="95"/>
      <c r="Z40" s="95"/>
      <c r="AA40" s="95"/>
      <c r="AB40" s="95"/>
      <c r="AC40" s="95"/>
      <c r="AD40" s="95"/>
      <c r="AE40" s="95"/>
      <c r="AF40" s="95"/>
      <c r="AG40" s="95"/>
      <c r="AH40" s="95"/>
      <c r="AI40" s="93">
        <v>18334</v>
      </c>
      <c r="AJ40" s="93"/>
      <c r="AK40" s="93"/>
      <c r="AL40" s="93"/>
      <c r="AM40" s="93"/>
      <c r="AN40" s="93"/>
      <c r="AO40" s="93"/>
      <c r="AP40" s="93"/>
      <c r="AQ40" s="93"/>
      <c r="AR40" s="95">
        <v>6.1189820609094697E-2</v>
      </c>
      <c r="AS40" s="95"/>
    </row>
    <row r="41" spans="2:45" s="1" customFormat="1" ht="10.65" customHeight="1" x14ac:dyDescent="0.15">
      <c r="B41" s="100" t="s">
        <v>1132</v>
      </c>
      <c r="C41" s="100"/>
      <c r="D41" s="100"/>
      <c r="E41" s="100"/>
      <c r="F41" s="100"/>
      <c r="G41" s="100"/>
      <c r="H41" s="100"/>
      <c r="I41" s="100"/>
      <c r="J41" s="100"/>
      <c r="K41" s="100"/>
      <c r="L41" s="105">
        <v>1246005943.8299999</v>
      </c>
      <c r="M41" s="105"/>
      <c r="N41" s="105"/>
      <c r="O41" s="105"/>
      <c r="P41" s="105"/>
      <c r="Q41" s="105"/>
      <c r="R41" s="105"/>
      <c r="S41" s="105"/>
      <c r="T41" s="105"/>
      <c r="U41" s="105"/>
      <c r="V41" s="105"/>
      <c r="W41" s="105"/>
      <c r="X41" s="95">
        <v>5.56324044862678E-2</v>
      </c>
      <c r="Y41" s="95"/>
      <c r="Z41" s="95"/>
      <c r="AA41" s="95"/>
      <c r="AB41" s="95"/>
      <c r="AC41" s="95"/>
      <c r="AD41" s="95"/>
      <c r="AE41" s="95"/>
      <c r="AF41" s="95"/>
      <c r="AG41" s="95"/>
      <c r="AH41" s="95"/>
      <c r="AI41" s="93">
        <v>30447</v>
      </c>
      <c r="AJ41" s="93"/>
      <c r="AK41" s="93"/>
      <c r="AL41" s="93"/>
      <c r="AM41" s="93"/>
      <c r="AN41" s="93"/>
      <c r="AO41" s="93"/>
      <c r="AP41" s="93"/>
      <c r="AQ41" s="93"/>
      <c r="AR41" s="95">
        <v>0.101617021276596</v>
      </c>
      <c r="AS41" s="95"/>
    </row>
    <row r="42" spans="2:45" s="1" customFormat="1" ht="10.65" customHeight="1" x14ac:dyDescent="0.15">
      <c r="B42" s="100" t="s">
        <v>1133</v>
      </c>
      <c r="C42" s="100"/>
      <c r="D42" s="100"/>
      <c r="E42" s="100"/>
      <c r="F42" s="100"/>
      <c r="G42" s="100"/>
      <c r="H42" s="100"/>
      <c r="I42" s="100"/>
      <c r="J42" s="100"/>
      <c r="K42" s="100"/>
      <c r="L42" s="105">
        <v>487522231.65000099</v>
      </c>
      <c r="M42" s="105"/>
      <c r="N42" s="105"/>
      <c r="O42" s="105"/>
      <c r="P42" s="105"/>
      <c r="Q42" s="105"/>
      <c r="R42" s="105"/>
      <c r="S42" s="105"/>
      <c r="T42" s="105"/>
      <c r="U42" s="105"/>
      <c r="V42" s="105"/>
      <c r="W42" s="105"/>
      <c r="X42" s="95">
        <v>2.1767178657135899E-2</v>
      </c>
      <c r="Y42" s="95"/>
      <c r="Z42" s="95"/>
      <c r="AA42" s="95"/>
      <c r="AB42" s="95"/>
      <c r="AC42" s="95"/>
      <c r="AD42" s="95"/>
      <c r="AE42" s="95"/>
      <c r="AF42" s="95"/>
      <c r="AG42" s="95"/>
      <c r="AH42" s="95"/>
      <c r="AI42" s="93">
        <v>12634</v>
      </c>
      <c r="AJ42" s="93"/>
      <c r="AK42" s="93"/>
      <c r="AL42" s="93"/>
      <c r="AM42" s="93"/>
      <c r="AN42" s="93"/>
      <c r="AO42" s="93"/>
      <c r="AP42" s="93"/>
      <c r="AQ42" s="93"/>
      <c r="AR42" s="95">
        <v>4.2166040884438899E-2</v>
      </c>
      <c r="AS42" s="95"/>
    </row>
    <row r="43" spans="2:45" s="1" customFormat="1" ht="10.65" customHeight="1" x14ac:dyDescent="0.15">
      <c r="B43" s="100" t="s">
        <v>1134</v>
      </c>
      <c r="C43" s="100"/>
      <c r="D43" s="100"/>
      <c r="E43" s="100"/>
      <c r="F43" s="100"/>
      <c r="G43" s="100"/>
      <c r="H43" s="100"/>
      <c r="I43" s="100"/>
      <c r="J43" s="100"/>
      <c r="K43" s="100"/>
      <c r="L43" s="105">
        <v>274717720.16000003</v>
      </c>
      <c r="M43" s="105"/>
      <c r="N43" s="105"/>
      <c r="O43" s="105"/>
      <c r="P43" s="105"/>
      <c r="Q43" s="105"/>
      <c r="R43" s="105"/>
      <c r="S43" s="105"/>
      <c r="T43" s="105"/>
      <c r="U43" s="105"/>
      <c r="V43" s="105"/>
      <c r="W43" s="105"/>
      <c r="X43" s="95">
        <v>1.2265757963006701E-2</v>
      </c>
      <c r="Y43" s="95"/>
      <c r="Z43" s="95"/>
      <c r="AA43" s="95"/>
      <c r="AB43" s="95"/>
      <c r="AC43" s="95"/>
      <c r="AD43" s="95"/>
      <c r="AE43" s="95"/>
      <c r="AF43" s="95"/>
      <c r="AG43" s="95"/>
      <c r="AH43" s="95"/>
      <c r="AI43" s="93">
        <v>7838</v>
      </c>
      <c r="AJ43" s="93"/>
      <c r="AK43" s="93"/>
      <c r="AL43" s="93"/>
      <c r="AM43" s="93"/>
      <c r="AN43" s="93"/>
      <c r="AO43" s="93"/>
      <c r="AP43" s="93"/>
      <c r="AQ43" s="93"/>
      <c r="AR43" s="95">
        <v>2.6159365874009199E-2</v>
      </c>
      <c r="AS43" s="95"/>
    </row>
    <row r="44" spans="2:45" s="1" customFormat="1" ht="10.65" customHeight="1" x14ac:dyDescent="0.15">
      <c r="B44" s="100" t="s">
        <v>1135</v>
      </c>
      <c r="C44" s="100"/>
      <c r="D44" s="100"/>
      <c r="E44" s="100"/>
      <c r="F44" s="100"/>
      <c r="G44" s="100"/>
      <c r="H44" s="100"/>
      <c r="I44" s="100"/>
      <c r="J44" s="100"/>
      <c r="K44" s="100"/>
      <c r="L44" s="105">
        <v>36009121.689999998</v>
      </c>
      <c r="M44" s="105"/>
      <c r="N44" s="105"/>
      <c r="O44" s="105"/>
      <c r="P44" s="105"/>
      <c r="Q44" s="105"/>
      <c r="R44" s="105"/>
      <c r="S44" s="105"/>
      <c r="T44" s="105"/>
      <c r="U44" s="105"/>
      <c r="V44" s="105"/>
      <c r="W44" s="105"/>
      <c r="X44" s="95">
        <v>1.60775639391865E-3</v>
      </c>
      <c r="Y44" s="95"/>
      <c r="Z44" s="95"/>
      <c r="AA44" s="95"/>
      <c r="AB44" s="95"/>
      <c r="AC44" s="95"/>
      <c r="AD44" s="95"/>
      <c r="AE44" s="95"/>
      <c r="AF44" s="95"/>
      <c r="AG44" s="95"/>
      <c r="AH44" s="95"/>
      <c r="AI44" s="93">
        <v>1099</v>
      </c>
      <c r="AJ44" s="93"/>
      <c r="AK44" s="93"/>
      <c r="AL44" s="93"/>
      <c r="AM44" s="93"/>
      <c r="AN44" s="93"/>
      <c r="AO44" s="93"/>
      <c r="AP44" s="93"/>
      <c r="AQ44" s="93"/>
      <c r="AR44" s="95">
        <v>3.6679182311222399E-3</v>
      </c>
      <c r="AS44" s="95"/>
    </row>
    <row r="45" spans="2:45" s="1" customFormat="1" ht="10.65" customHeight="1" x14ac:dyDescent="0.15">
      <c r="B45" s="100" t="s">
        <v>1136</v>
      </c>
      <c r="C45" s="100"/>
      <c r="D45" s="100"/>
      <c r="E45" s="100"/>
      <c r="F45" s="100"/>
      <c r="G45" s="100"/>
      <c r="H45" s="100"/>
      <c r="I45" s="100"/>
      <c r="J45" s="100"/>
      <c r="K45" s="100"/>
      <c r="L45" s="105">
        <v>35969945.369999997</v>
      </c>
      <c r="M45" s="105"/>
      <c r="N45" s="105"/>
      <c r="O45" s="105"/>
      <c r="P45" s="105"/>
      <c r="Q45" s="105"/>
      <c r="R45" s="105"/>
      <c r="S45" s="105"/>
      <c r="T45" s="105"/>
      <c r="U45" s="105"/>
      <c r="V45" s="105"/>
      <c r="W45" s="105"/>
      <c r="X45" s="95">
        <v>1.6060072265961999E-3</v>
      </c>
      <c r="Y45" s="95"/>
      <c r="Z45" s="95"/>
      <c r="AA45" s="95"/>
      <c r="AB45" s="95"/>
      <c r="AC45" s="95"/>
      <c r="AD45" s="95"/>
      <c r="AE45" s="95"/>
      <c r="AF45" s="95"/>
      <c r="AG45" s="95"/>
      <c r="AH45" s="95"/>
      <c r="AI45" s="93">
        <v>1261</v>
      </c>
      <c r="AJ45" s="93"/>
      <c r="AK45" s="93"/>
      <c r="AL45" s="93"/>
      <c r="AM45" s="93"/>
      <c r="AN45" s="93"/>
      <c r="AO45" s="93"/>
      <c r="AP45" s="93"/>
      <c r="AQ45" s="93"/>
      <c r="AR45" s="95">
        <v>4.2085940759282398E-3</v>
      </c>
      <c r="AS45" s="95"/>
    </row>
    <row r="46" spans="2:45" s="1" customFormat="1" ht="10.65" customHeight="1" x14ac:dyDescent="0.15">
      <c r="B46" s="100" t="s">
        <v>1137</v>
      </c>
      <c r="C46" s="100"/>
      <c r="D46" s="100"/>
      <c r="E46" s="100"/>
      <c r="F46" s="100"/>
      <c r="G46" s="100"/>
      <c r="H46" s="100"/>
      <c r="I46" s="100"/>
      <c r="J46" s="100"/>
      <c r="K46" s="100"/>
      <c r="L46" s="105">
        <v>54996551.5</v>
      </c>
      <c r="M46" s="105"/>
      <c r="N46" s="105"/>
      <c r="O46" s="105"/>
      <c r="P46" s="105"/>
      <c r="Q46" s="105"/>
      <c r="R46" s="105"/>
      <c r="S46" s="105"/>
      <c r="T46" s="105"/>
      <c r="U46" s="105"/>
      <c r="V46" s="105"/>
      <c r="W46" s="105"/>
      <c r="X46" s="95">
        <v>2.4555183011352498E-3</v>
      </c>
      <c r="Y46" s="95"/>
      <c r="Z46" s="95"/>
      <c r="AA46" s="95"/>
      <c r="AB46" s="95"/>
      <c r="AC46" s="95"/>
      <c r="AD46" s="95"/>
      <c r="AE46" s="95"/>
      <c r="AF46" s="95"/>
      <c r="AG46" s="95"/>
      <c r="AH46" s="95"/>
      <c r="AI46" s="93">
        <v>2763</v>
      </c>
      <c r="AJ46" s="93"/>
      <c r="AK46" s="93"/>
      <c r="AL46" s="93"/>
      <c r="AM46" s="93"/>
      <c r="AN46" s="93"/>
      <c r="AO46" s="93"/>
      <c r="AP46" s="93"/>
      <c r="AQ46" s="93"/>
      <c r="AR46" s="95">
        <v>9.2215269086357906E-3</v>
      </c>
      <c r="AS46" s="95"/>
    </row>
    <row r="47" spans="2:45" s="1" customFormat="1" ht="10.65" customHeight="1" x14ac:dyDescent="0.15">
      <c r="B47" s="100" t="s">
        <v>1138</v>
      </c>
      <c r="C47" s="100"/>
      <c r="D47" s="100"/>
      <c r="E47" s="100"/>
      <c r="F47" s="100"/>
      <c r="G47" s="100"/>
      <c r="H47" s="100"/>
      <c r="I47" s="100"/>
      <c r="J47" s="100"/>
      <c r="K47" s="100"/>
      <c r="L47" s="105">
        <v>132996089.17</v>
      </c>
      <c r="M47" s="105"/>
      <c r="N47" s="105"/>
      <c r="O47" s="105"/>
      <c r="P47" s="105"/>
      <c r="Q47" s="105"/>
      <c r="R47" s="105"/>
      <c r="S47" s="105"/>
      <c r="T47" s="105"/>
      <c r="U47" s="105"/>
      <c r="V47" s="105"/>
      <c r="W47" s="105"/>
      <c r="X47" s="95">
        <v>5.9380874260152603E-3</v>
      </c>
      <c r="Y47" s="95"/>
      <c r="Z47" s="95"/>
      <c r="AA47" s="95"/>
      <c r="AB47" s="95"/>
      <c r="AC47" s="95"/>
      <c r="AD47" s="95"/>
      <c r="AE47" s="95"/>
      <c r="AF47" s="95"/>
      <c r="AG47" s="95"/>
      <c r="AH47" s="95"/>
      <c r="AI47" s="93">
        <v>4352</v>
      </c>
      <c r="AJ47" s="93"/>
      <c r="AK47" s="93"/>
      <c r="AL47" s="93"/>
      <c r="AM47" s="93"/>
      <c r="AN47" s="93"/>
      <c r="AO47" s="93"/>
      <c r="AP47" s="93"/>
      <c r="AQ47" s="93"/>
      <c r="AR47" s="95">
        <v>1.4524822695035499E-2</v>
      </c>
      <c r="AS47" s="95"/>
    </row>
    <row r="48" spans="2:45" s="1" customFormat="1" ht="10.65" customHeight="1" x14ac:dyDescent="0.15">
      <c r="B48" s="100" t="s">
        <v>1139</v>
      </c>
      <c r="C48" s="100"/>
      <c r="D48" s="100"/>
      <c r="E48" s="100"/>
      <c r="F48" s="100"/>
      <c r="G48" s="100"/>
      <c r="H48" s="100"/>
      <c r="I48" s="100"/>
      <c r="J48" s="100"/>
      <c r="K48" s="100"/>
      <c r="L48" s="105">
        <v>122657095.26000001</v>
      </c>
      <c r="M48" s="105"/>
      <c r="N48" s="105"/>
      <c r="O48" s="105"/>
      <c r="P48" s="105"/>
      <c r="Q48" s="105"/>
      <c r="R48" s="105"/>
      <c r="S48" s="105"/>
      <c r="T48" s="105"/>
      <c r="U48" s="105"/>
      <c r="V48" s="105"/>
      <c r="W48" s="105"/>
      <c r="X48" s="95">
        <v>5.47646595941601E-3</v>
      </c>
      <c r="Y48" s="95"/>
      <c r="Z48" s="95"/>
      <c r="AA48" s="95"/>
      <c r="AB48" s="95"/>
      <c r="AC48" s="95"/>
      <c r="AD48" s="95"/>
      <c r="AE48" s="95"/>
      <c r="AF48" s="95"/>
      <c r="AG48" s="95"/>
      <c r="AH48" s="95"/>
      <c r="AI48" s="93">
        <v>3535</v>
      </c>
      <c r="AJ48" s="93"/>
      <c r="AK48" s="93"/>
      <c r="AL48" s="93"/>
      <c r="AM48" s="93"/>
      <c r="AN48" s="93"/>
      <c r="AO48" s="93"/>
      <c r="AP48" s="93"/>
      <c r="AQ48" s="93"/>
      <c r="AR48" s="95">
        <v>1.1798080934501499E-2</v>
      </c>
      <c r="AS48" s="95"/>
    </row>
    <row r="49" spans="2:45" s="1" customFormat="1" ht="10.65" customHeight="1" x14ac:dyDescent="0.15">
      <c r="B49" s="100" t="s">
        <v>1140</v>
      </c>
      <c r="C49" s="100"/>
      <c r="D49" s="100"/>
      <c r="E49" s="100"/>
      <c r="F49" s="100"/>
      <c r="G49" s="100"/>
      <c r="H49" s="100"/>
      <c r="I49" s="100"/>
      <c r="J49" s="100"/>
      <c r="K49" s="100"/>
      <c r="L49" s="105">
        <v>18751039.739999998</v>
      </c>
      <c r="M49" s="105"/>
      <c r="N49" s="105"/>
      <c r="O49" s="105"/>
      <c r="P49" s="105"/>
      <c r="Q49" s="105"/>
      <c r="R49" s="105"/>
      <c r="S49" s="105"/>
      <c r="T49" s="105"/>
      <c r="U49" s="105"/>
      <c r="V49" s="105"/>
      <c r="W49" s="105"/>
      <c r="X49" s="95">
        <v>8.3720742466705995E-4</v>
      </c>
      <c r="Y49" s="95"/>
      <c r="Z49" s="95"/>
      <c r="AA49" s="95"/>
      <c r="AB49" s="95"/>
      <c r="AC49" s="95"/>
      <c r="AD49" s="95"/>
      <c r="AE49" s="95"/>
      <c r="AF49" s="95"/>
      <c r="AG49" s="95"/>
      <c r="AH49" s="95"/>
      <c r="AI49" s="93">
        <v>936</v>
      </c>
      <c r="AJ49" s="93"/>
      <c r="AK49" s="93"/>
      <c r="AL49" s="93"/>
      <c r="AM49" s="93"/>
      <c r="AN49" s="93"/>
      <c r="AO49" s="93"/>
      <c r="AP49" s="93"/>
      <c r="AQ49" s="93"/>
      <c r="AR49" s="95">
        <v>3.1239048811013801E-3</v>
      </c>
      <c r="AS49" s="95"/>
    </row>
    <row r="50" spans="2:45" s="1" customFormat="1" ht="10.65" customHeight="1" x14ac:dyDescent="0.15">
      <c r="B50" s="100" t="s">
        <v>1141</v>
      </c>
      <c r="C50" s="100"/>
      <c r="D50" s="100"/>
      <c r="E50" s="100"/>
      <c r="F50" s="100"/>
      <c r="G50" s="100"/>
      <c r="H50" s="100"/>
      <c r="I50" s="100"/>
      <c r="J50" s="100"/>
      <c r="K50" s="100"/>
      <c r="L50" s="105">
        <v>6579080.9699999997</v>
      </c>
      <c r="M50" s="105"/>
      <c r="N50" s="105"/>
      <c r="O50" s="105"/>
      <c r="P50" s="105"/>
      <c r="Q50" s="105"/>
      <c r="R50" s="105"/>
      <c r="S50" s="105"/>
      <c r="T50" s="105"/>
      <c r="U50" s="105"/>
      <c r="V50" s="105"/>
      <c r="W50" s="105"/>
      <c r="X50" s="95">
        <v>2.9374666748851802E-4</v>
      </c>
      <c r="Y50" s="95"/>
      <c r="Z50" s="95"/>
      <c r="AA50" s="95"/>
      <c r="AB50" s="95"/>
      <c r="AC50" s="95"/>
      <c r="AD50" s="95"/>
      <c r="AE50" s="95"/>
      <c r="AF50" s="95"/>
      <c r="AG50" s="95"/>
      <c r="AH50" s="95"/>
      <c r="AI50" s="93">
        <v>277</v>
      </c>
      <c r="AJ50" s="93"/>
      <c r="AK50" s="93"/>
      <c r="AL50" s="93"/>
      <c r="AM50" s="93"/>
      <c r="AN50" s="93"/>
      <c r="AO50" s="93"/>
      <c r="AP50" s="93"/>
      <c r="AQ50" s="93"/>
      <c r="AR50" s="95">
        <v>9.2448894451397604E-4</v>
      </c>
      <c r="AS50" s="95"/>
    </row>
    <row r="51" spans="2:45" s="1" customFormat="1" ht="10.65" customHeight="1" x14ac:dyDescent="0.15">
      <c r="B51" s="100" t="s">
        <v>1142</v>
      </c>
      <c r="C51" s="100"/>
      <c r="D51" s="100"/>
      <c r="E51" s="100"/>
      <c r="F51" s="100"/>
      <c r="G51" s="100"/>
      <c r="H51" s="100"/>
      <c r="I51" s="100"/>
      <c r="J51" s="100"/>
      <c r="K51" s="100"/>
      <c r="L51" s="105">
        <v>6100186.1299999896</v>
      </c>
      <c r="M51" s="105"/>
      <c r="N51" s="105"/>
      <c r="O51" s="105"/>
      <c r="P51" s="105"/>
      <c r="Q51" s="105"/>
      <c r="R51" s="105"/>
      <c r="S51" s="105"/>
      <c r="T51" s="105"/>
      <c r="U51" s="105"/>
      <c r="V51" s="105"/>
      <c r="W51" s="105"/>
      <c r="X51" s="95">
        <v>2.7236468967597701E-4</v>
      </c>
      <c r="Y51" s="95"/>
      <c r="Z51" s="95"/>
      <c r="AA51" s="95"/>
      <c r="AB51" s="95"/>
      <c r="AC51" s="95"/>
      <c r="AD51" s="95"/>
      <c r="AE51" s="95"/>
      <c r="AF51" s="95"/>
      <c r="AG51" s="95"/>
      <c r="AH51" s="95"/>
      <c r="AI51" s="93">
        <v>345</v>
      </c>
      <c r="AJ51" s="93"/>
      <c r="AK51" s="93"/>
      <c r="AL51" s="93"/>
      <c r="AM51" s="93"/>
      <c r="AN51" s="93"/>
      <c r="AO51" s="93"/>
      <c r="AP51" s="93"/>
      <c r="AQ51" s="93"/>
      <c r="AR51" s="95">
        <v>1.1514392991239001E-3</v>
      </c>
      <c r="AS51" s="95"/>
    </row>
    <row r="52" spans="2:45" s="1" customFormat="1" ht="10.65" customHeight="1" x14ac:dyDescent="0.15">
      <c r="B52" s="100" t="s">
        <v>1143</v>
      </c>
      <c r="C52" s="100"/>
      <c r="D52" s="100"/>
      <c r="E52" s="100"/>
      <c r="F52" s="100"/>
      <c r="G52" s="100"/>
      <c r="H52" s="100"/>
      <c r="I52" s="100"/>
      <c r="J52" s="100"/>
      <c r="K52" s="100"/>
      <c r="L52" s="105">
        <v>19676894.620000001</v>
      </c>
      <c r="M52" s="105"/>
      <c r="N52" s="105"/>
      <c r="O52" s="105"/>
      <c r="P52" s="105"/>
      <c r="Q52" s="105"/>
      <c r="R52" s="105"/>
      <c r="S52" s="105"/>
      <c r="T52" s="105"/>
      <c r="U52" s="105"/>
      <c r="V52" s="105"/>
      <c r="W52" s="105"/>
      <c r="X52" s="95">
        <v>8.7854553660368596E-4</v>
      </c>
      <c r="Y52" s="95"/>
      <c r="Z52" s="95"/>
      <c r="AA52" s="95"/>
      <c r="AB52" s="95"/>
      <c r="AC52" s="95"/>
      <c r="AD52" s="95"/>
      <c r="AE52" s="95"/>
      <c r="AF52" s="95"/>
      <c r="AG52" s="95"/>
      <c r="AH52" s="95"/>
      <c r="AI52" s="93">
        <v>731</v>
      </c>
      <c r="AJ52" s="93"/>
      <c r="AK52" s="93"/>
      <c r="AL52" s="93"/>
      <c r="AM52" s="93"/>
      <c r="AN52" s="93"/>
      <c r="AO52" s="93"/>
      <c r="AP52" s="93"/>
      <c r="AQ52" s="93"/>
      <c r="AR52" s="95">
        <v>2.43971631205674E-3</v>
      </c>
      <c r="AS52" s="95"/>
    </row>
    <row r="53" spans="2:45" s="1" customFormat="1" ht="10.65" customHeight="1" x14ac:dyDescent="0.15">
      <c r="B53" s="100" t="s">
        <v>1144</v>
      </c>
      <c r="C53" s="100"/>
      <c r="D53" s="100"/>
      <c r="E53" s="100"/>
      <c r="F53" s="100"/>
      <c r="G53" s="100"/>
      <c r="H53" s="100"/>
      <c r="I53" s="100"/>
      <c r="J53" s="100"/>
      <c r="K53" s="100"/>
      <c r="L53" s="105">
        <v>14527802.57</v>
      </c>
      <c r="M53" s="105"/>
      <c r="N53" s="105"/>
      <c r="O53" s="105"/>
      <c r="P53" s="105"/>
      <c r="Q53" s="105"/>
      <c r="R53" s="105"/>
      <c r="S53" s="105"/>
      <c r="T53" s="105"/>
      <c r="U53" s="105"/>
      <c r="V53" s="105"/>
      <c r="W53" s="105"/>
      <c r="X53" s="95">
        <v>6.4864585347528003E-4</v>
      </c>
      <c r="Y53" s="95"/>
      <c r="Z53" s="95"/>
      <c r="AA53" s="95"/>
      <c r="AB53" s="95"/>
      <c r="AC53" s="95"/>
      <c r="AD53" s="95"/>
      <c r="AE53" s="95"/>
      <c r="AF53" s="95"/>
      <c r="AG53" s="95"/>
      <c r="AH53" s="95"/>
      <c r="AI53" s="93">
        <v>696</v>
      </c>
      <c r="AJ53" s="93"/>
      <c r="AK53" s="93"/>
      <c r="AL53" s="93"/>
      <c r="AM53" s="93"/>
      <c r="AN53" s="93"/>
      <c r="AO53" s="93"/>
      <c r="AP53" s="93"/>
      <c r="AQ53" s="93"/>
      <c r="AR53" s="95">
        <v>2.3229036295369198E-3</v>
      </c>
      <c r="AS53" s="95"/>
    </row>
    <row r="54" spans="2:45" s="1" customFormat="1" ht="10.65" customHeight="1" x14ac:dyDescent="0.15">
      <c r="B54" s="100" t="s">
        <v>1145</v>
      </c>
      <c r="C54" s="100"/>
      <c r="D54" s="100"/>
      <c r="E54" s="100"/>
      <c r="F54" s="100"/>
      <c r="G54" s="100"/>
      <c r="H54" s="100"/>
      <c r="I54" s="100"/>
      <c r="J54" s="100"/>
      <c r="K54" s="100"/>
      <c r="L54" s="105">
        <v>2726965.56</v>
      </c>
      <c r="M54" s="105"/>
      <c r="N54" s="105"/>
      <c r="O54" s="105"/>
      <c r="P54" s="105"/>
      <c r="Q54" s="105"/>
      <c r="R54" s="105"/>
      <c r="S54" s="105"/>
      <c r="T54" s="105"/>
      <c r="U54" s="105"/>
      <c r="V54" s="105"/>
      <c r="W54" s="105"/>
      <c r="X54" s="95">
        <v>1.21755158396532E-4</v>
      </c>
      <c r="Y54" s="95"/>
      <c r="Z54" s="95"/>
      <c r="AA54" s="95"/>
      <c r="AB54" s="95"/>
      <c r="AC54" s="95"/>
      <c r="AD54" s="95"/>
      <c r="AE54" s="95"/>
      <c r="AF54" s="95"/>
      <c r="AG54" s="95"/>
      <c r="AH54" s="95"/>
      <c r="AI54" s="93">
        <v>166</v>
      </c>
      <c r="AJ54" s="93"/>
      <c r="AK54" s="93"/>
      <c r="AL54" s="93"/>
      <c r="AM54" s="93"/>
      <c r="AN54" s="93"/>
      <c r="AO54" s="93"/>
      <c r="AP54" s="93"/>
      <c r="AQ54" s="93"/>
      <c r="AR54" s="95">
        <v>5.5402586566541498E-4</v>
      </c>
      <c r="AS54" s="95"/>
    </row>
    <row r="55" spans="2:45" s="1" customFormat="1" ht="10.65" customHeight="1" x14ac:dyDescent="0.15">
      <c r="B55" s="100" t="s">
        <v>1146</v>
      </c>
      <c r="C55" s="100"/>
      <c r="D55" s="100"/>
      <c r="E55" s="100"/>
      <c r="F55" s="100"/>
      <c r="G55" s="100"/>
      <c r="H55" s="100"/>
      <c r="I55" s="100"/>
      <c r="J55" s="100"/>
      <c r="K55" s="100"/>
      <c r="L55" s="105">
        <v>697395.71</v>
      </c>
      <c r="M55" s="105"/>
      <c r="N55" s="105"/>
      <c r="O55" s="105"/>
      <c r="P55" s="105"/>
      <c r="Q55" s="105"/>
      <c r="R55" s="105"/>
      <c r="S55" s="105"/>
      <c r="T55" s="105"/>
      <c r="U55" s="105"/>
      <c r="V55" s="105"/>
      <c r="W55" s="105"/>
      <c r="X55" s="95">
        <v>3.1137732863818002E-5</v>
      </c>
      <c r="Y55" s="95"/>
      <c r="Z55" s="95"/>
      <c r="AA55" s="95"/>
      <c r="AB55" s="95"/>
      <c r="AC55" s="95"/>
      <c r="AD55" s="95"/>
      <c r="AE55" s="95"/>
      <c r="AF55" s="95"/>
      <c r="AG55" s="95"/>
      <c r="AH55" s="95"/>
      <c r="AI55" s="93">
        <v>70</v>
      </c>
      <c r="AJ55" s="93"/>
      <c r="AK55" s="93"/>
      <c r="AL55" s="93"/>
      <c r="AM55" s="93"/>
      <c r="AN55" s="93"/>
      <c r="AO55" s="93"/>
      <c r="AP55" s="93"/>
      <c r="AQ55" s="93"/>
      <c r="AR55" s="95">
        <v>2.3362536503963299E-4</v>
      </c>
      <c r="AS55" s="95"/>
    </row>
    <row r="56" spans="2:45" s="1" customFormat="1" ht="10.65" customHeight="1" x14ac:dyDescent="0.15">
      <c r="B56" s="100" t="s">
        <v>1147</v>
      </c>
      <c r="C56" s="100"/>
      <c r="D56" s="100"/>
      <c r="E56" s="100"/>
      <c r="F56" s="100"/>
      <c r="G56" s="100"/>
      <c r="H56" s="100"/>
      <c r="I56" s="100"/>
      <c r="J56" s="100"/>
      <c r="K56" s="100"/>
      <c r="L56" s="105">
        <v>44889.31</v>
      </c>
      <c r="M56" s="105"/>
      <c r="N56" s="105"/>
      <c r="O56" s="105"/>
      <c r="P56" s="105"/>
      <c r="Q56" s="105"/>
      <c r="R56" s="105"/>
      <c r="S56" s="105"/>
      <c r="T56" s="105"/>
      <c r="U56" s="105"/>
      <c r="V56" s="105"/>
      <c r="W56" s="105"/>
      <c r="X56" s="95">
        <v>2.0042442521206698E-6</v>
      </c>
      <c r="Y56" s="95"/>
      <c r="Z56" s="95"/>
      <c r="AA56" s="95"/>
      <c r="AB56" s="95"/>
      <c r="AC56" s="95"/>
      <c r="AD56" s="95"/>
      <c r="AE56" s="95"/>
      <c r="AF56" s="95"/>
      <c r="AG56" s="95"/>
      <c r="AH56" s="95"/>
      <c r="AI56" s="93">
        <v>21</v>
      </c>
      <c r="AJ56" s="93"/>
      <c r="AK56" s="93"/>
      <c r="AL56" s="93"/>
      <c r="AM56" s="93"/>
      <c r="AN56" s="93"/>
      <c r="AO56" s="93"/>
      <c r="AP56" s="93"/>
      <c r="AQ56" s="93"/>
      <c r="AR56" s="95">
        <v>7.0087609511889902E-5</v>
      </c>
      <c r="AS56" s="95"/>
    </row>
    <row r="57" spans="2:45" s="1" customFormat="1" ht="10.65" customHeight="1" x14ac:dyDescent="0.15">
      <c r="B57" s="100" t="s">
        <v>1148</v>
      </c>
      <c r="C57" s="100"/>
      <c r="D57" s="100"/>
      <c r="E57" s="100"/>
      <c r="F57" s="100"/>
      <c r="G57" s="100"/>
      <c r="H57" s="100"/>
      <c r="I57" s="100"/>
      <c r="J57" s="100"/>
      <c r="K57" s="100"/>
      <c r="L57" s="105">
        <v>1460.79</v>
      </c>
      <c r="M57" s="105"/>
      <c r="N57" s="105"/>
      <c r="O57" s="105"/>
      <c r="P57" s="105"/>
      <c r="Q57" s="105"/>
      <c r="R57" s="105"/>
      <c r="S57" s="105"/>
      <c r="T57" s="105"/>
      <c r="U57" s="105"/>
      <c r="V57" s="105"/>
      <c r="W57" s="105"/>
      <c r="X57" s="95">
        <v>6.5222209052786898E-8</v>
      </c>
      <c r="Y57" s="95"/>
      <c r="Z57" s="95"/>
      <c r="AA57" s="95"/>
      <c r="AB57" s="95"/>
      <c r="AC57" s="95"/>
      <c r="AD57" s="95"/>
      <c r="AE57" s="95"/>
      <c r="AF57" s="95"/>
      <c r="AG57" s="95"/>
      <c r="AH57" s="95"/>
      <c r="AI57" s="93">
        <v>1</v>
      </c>
      <c r="AJ57" s="93"/>
      <c r="AK57" s="93"/>
      <c r="AL57" s="93"/>
      <c r="AM57" s="93"/>
      <c r="AN57" s="93"/>
      <c r="AO57" s="93"/>
      <c r="AP57" s="93"/>
      <c r="AQ57" s="93"/>
      <c r="AR57" s="95">
        <v>3.3375052148518999E-6</v>
      </c>
      <c r="AS57" s="95"/>
    </row>
    <row r="58" spans="2:45" s="1" customFormat="1" ht="10.65" customHeight="1" x14ac:dyDescent="0.15">
      <c r="B58" s="100" t="s">
        <v>1149</v>
      </c>
      <c r="C58" s="100"/>
      <c r="D58" s="100"/>
      <c r="E58" s="100"/>
      <c r="F58" s="100"/>
      <c r="G58" s="100"/>
      <c r="H58" s="100"/>
      <c r="I58" s="100"/>
      <c r="J58" s="100"/>
      <c r="K58" s="100"/>
      <c r="L58" s="105">
        <v>44742.9</v>
      </c>
      <c r="M58" s="105"/>
      <c r="N58" s="105"/>
      <c r="O58" s="105"/>
      <c r="P58" s="105"/>
      <c r="Q58" s="105"/>
      <c r="R58" s="105"/>
      <c r="S58" s="105"/>
      <c r="T58" s="105"/>
      <c r="U58" s="105"/>
      <c r="V58" s="105"/>
      <c r="W58" s="105"/>
      <c r="X58" s="95">
        <v>1.9977072525331801E-6</v>
      </c>
      <c r="Y58" s="95"/>
      <c r="Z58" s="95"/>
      <c r="AA58" s="95"/>
      <c r="AB58" s="95"/>
      <c r="AC58" s="95"/>
      <c r="AD58" s="95"/>
      <c r="AE58" s="95"/>
      <c r="AF58" s="95"/>
      <c r="AG58" s="95"/>
      <c r="AH58" s="95"/>
      <c r="AI58" s="93">
        <v>2</v>
      </c>
      <c r="AJ58" s="93"/>
      <c r="AK58" s="93"/>
      <c r="AL58" s="93"/>
      <c r="AM58" s="93"/>
      <c r="AN58" s="93"/>
      <c r="AO58" s="93"/>
      <c r="AP58" s="93"/>
      <c r="AQ58" s="93"/>
      <c r="AR58" s="95">
        <v>6.6750104297037998E-6</v>
      </c>
      <c r="AS58" s="95"/>
    </row>
    <row r="59" spans="2:45" s="1" customFormat="1" ht="10.65" customHeight="1" x14ac:dyDescent="0.15">
      <c r="B59" s="100" t="s">
        <v>1150</v>
      </c>
      <c r="C59" s="100"/>
      <c r="D59" s="100"/>
      <c r="E59" s="100"/>
      <c r="F59" s="100"/>
      <c r="G59" s="100"/>
      <c r="H59" s="100"/>
      <c r="I59" s="100"/>
      <c r="J59" s="100"/>
      <c r="K59" s="100"/>
      <c r="L59" s="105">
        <v>0</v>
      </c>
      <c r="M59" s="105"/>
      <c r="N59" s="105"/>
      <c r="O59" s="105"/>
      <c r="P59" s="105"/>
      <c r="Q59" s="105"/>
      <c r="R59" s="105"/>
      <c r="S59" s="105"/>
      <c r="T59" s="105"/>
      <c r="U59" s="105"/>
      <c r="V59" s="105"/>
      <c r="W59" s="105"/>
      <c r="X59" s="95">
        <v>0</v>
      </c>
      <c r="Y59" s="95"/>
      <c r="Z59" s="95"/>
      <c r="AA59" s="95"/>
      <c r="AB59" s="95"/>
      <c r="AC59" s="95"/>
      <c r="AD59" s="95"/>
      <c r="AE59" s="95"/>
      <c r="AF59" s="95"/>
      <c r="AG59" s="95"/>
      <c r="AH59" s="95"/>
      <c r="AI59" s="93">
        <v>4</v>
      </c>
      <c r="AJ59" s="93"/>
      <c r="AK59" s="93"/>
      <c r="AL59" s="93"/>
      <c r="AM59" s="93"/>
      <c r="AN59" s="93"/>
      <c r="AO59" s="93"/>
      <c r="AP59" s="93"/>
      <c r="AQ59" s="93"/>
      <c r="AR59" s="95">
        <v>1.33500208594076E-5</v>
      </c>
      <c r="AS59" s="95"/>
    </row>
    <row r="60" spans="2:45" s="1" customFormat="1" ht="10.65" customHeight="1" x14ac:dyDescent="0.15">
      <c r="B60" s="100" t="s">
        <v>1151</v>
      </c>
      <c r="C60" s="100"/>
      <c r="D60" s="100"/>
      <c r="E60" s="100"/>
      <c r="F60" s="100"/>
      <c r="G60" s="100"/>
      <c r="H60" s="100"/>
      <c r="I60" s="100"/>
      <c r="J60" s="100"/>
      <c r="K60" s="100"/>
      <c r="L60" s="105">
        <v>3774.43</v>
      </c>
      <c r="M60" s="105"/>
      <c r="N60" s="105"/>
      <c r="O60" s="105"/>
      <c r="P60" s="105"/>
      <c r="Q60" s="105"/>
      <c r="R60" s="105"/>
      <c r="S60" s="105"/>
      <c r="T60" s="105"/>
      <c r="U60" s="105"/>
      <c r="V60" s="105"/>
      <c r="W60" s="105"/>
      <c r="X60" s="95">
        <v>1.6852296532363301E-7</v>
      </c>
      <c r="Y60" s="95"/>
      <c r="Z60" s="95"/>
      <c r="AA60" s="95"/>
      <c r="AB60" s="95"/>
      <c r="AC60" s="95"/>
      <c r="AD60" s="95"/>
      <c r="AE60" s="95"/>
      <c r="AF60" s="95"/>
      <c r="AG60" s="95"/>
      <c r="AH60" s="95"/>
      <c r="AI60" s="93">
        <v>1</v>
      </c>
      <c r="AJ60" s="93"/>
      <c r="AK60" s="93"/>
      <c r="AL60" s="93"/>
      <c r="AM60" s="93"/>
      <c r="AN60" s="93"/>
      <c r="AO60" s="93"/>
      <c r="AP60" s="93"/>
      <c r="AQ60" s="93"/>
      <c r="AR60" s="95">
        <v>3.3375052148518999E-6</v>
      </c>
      <c r="AS60" s="95"/>
    </row>
    <row r="61" spans="2:45" s="1" customFormat="1" ht="10.65" customHeight="1" x14ac:dyDescent="0.15">
      <c r="B61" s="100" t="s">
        <v>1152</v>
      </c>
      <c r="C61" s="100"/>
      <c r="D61" s="100"/>
      <c r="E61" s="100"/>
      <c r="F61" s="100"/>
      <c r="G61" s="100"/>
      <c r="H61" s="100"/>
      <c r="I61" s="100"/>
      <c r="J61" s="100"/>
      <c r="K61" s="100"/>
      <c r="L61" s="105">
        <v>49045.51</v>
      </c>
      <c r="M61" s="105"/>
      <c r="N61" s="105"/>
      <c r="O61" s="105"/>
      <c r="P61" s="105"/>
      <c r="Q61" s="105"/>
      <c r="R61" s="105"/>
      <c r="S61" s="105"/>
      <c r="T61" s="105"/>
      <c r="U61" s="105"/>
      <c r="V61" s="105"/>
      <c r="W61" s="105"/>
      <c r="X61" s="95">
        <v>2.1898127084115798E-6</v>
      </c>
      <c r="Y61" s="95"/>
      <c r="Z61" s="95"/>
      <c r="AA61" s="95"/>
      <c r="AB61" s="95"/>
      <c r="AC61" s="95"/>
      <c r="AD61" s="95"/>
      <c r="AE61" s="95"/>
      <c r="AF61" s="95"/>
      <c r="AG61" s="95"/>
      <c r="AH61" s="95"/>
      <c r="AI61" s="93">
        <v>5</v>
      </c>
      <c r="AJ61" s="93"/>
      <c r="AK61" s="93"/>
      <c r="AL61" s="93"/>
      <c r="AM61" s="93"/>
      <c r="AN61" s="93"/>
      <c r="AO61" s="93"/>
      <c r="AP61" s="93"/>
      <c r="AQ61" s="93"/>
      <c r="AR61" s="95">
        <v>1.6687526074259501E-5</v>
      </c>
      <c r="AS61" s="95"/>
    </row>
    <row r="62" spans="2:45" s="1" customFormat="1" ht="10.65" customHeight="1" x14ac:dyDescent="0.15">
      <c r="B62" s="100" t="s">
        <v>1153</v>
      </c>
      <c r="C62" s="100"/>
      <c r="D62" s="100"/>
      <c r="E62" s="100"/>
      <c r="F62" s="100"/>
      <c r="G62" s="100"/>
      <c r="H62" s="100"/>
      <c r="I62" s="100"/>
      <c r="J62" s="100"/>
      <c r="K62" s="100"/>
      <c r="L62" s="105">
        <v>154542.79</v>
      </c>
      <c r="M62" s="105"/>
      <c r="N62" s="105"/>
      <c r="O62" s="105"/>
      <c r="P62" s="105"/>
      <c r="Q62" s="105"/>
      <c r="R62" s="105"/>
      <c r="S62" s="105"/>
      <c r="T62" s="105"/>
      <c r="U62" s="105"/>
      <c r="V62" s="105"/>
      <c r="W62" s="105"/>
      <c r="X62" s="95">
        <v>6.90011716741006E-6</v>
      </c>
      <c r="Y62" s="95"/>
      <c r="Z62" s="95"/>
      <c r="AA62" s="95"/>
      <c r="AB62" s="95"/>
      <c r="AC62" s="95"/>
      <c r="AD62" s="95"/>
      <c r="AE62" s="95"/>
      <c r="AF62" s="95"/>
      <c r="AG62" s="95"/>
      <c r="AH62" s="95"/>
      <c r="AI62" s="93">
        <v>10</v>
      </c>
      <c r="AJ62" s="93"/>
      <c r="AK62" s="93"/>
      <c r="AL62" s="93"/>
      <c r="AM62" s="93"/>
      <c r="AN62" s="93"/>
      <c r="AO62" s="93"/>
      <c r="AP62" s="93"/>
      <c r="AQ62" s="93"/>
      <c r="AR62" s="95">
        <v>3.3375052148519001E-5</v>
      </c>
      <c r="AS62" s="95"/>
    </row>
    <row r="63" spans="2:45" s="1" customFormat="1" ht="12.75" customHeight="1" x14ac:dyDescent="0.15">
      <c r="B63" s="102"/>
      <c r="C63" s="102"/>
      <c r="D63" s="102"/>
      <c r="E63" s="102"/>
      <c r="F63" s="102"/>
      <c r="G63" s="102"/>
      <c r="H63" s="102"/>
      <c r="I63" s="102"/>
      <c r="J63" s="102"/>
      <c r="K63" s="102"/>
      <c r="L63" s="106">
        <v>22397125476.349998</v>
      </c>
      <c r="M63" s="106"/>
      <c r="N63" s="106"/>
      <c r="O63" s="106"/>
      <c r="P63" s="106"/>
      <c r="Q63" s="106"/>
      <c r="R63" s="106"/>
      <c r="S63" s="106"/>
      <c r="T63" s="106"/>
      <c r="U63" s="106"/>
      <c r="V63" s="106"/>
      <c r="W63" s="106"/>
      <c r="X63" s="96">
        <v>1</v>
      </c>
      <c r="Y63" s="96"/>
      <c r="Z63" s="96"/>
      <c r="AA63" s="96"/>
      <c r="AB63" s="96"/>
      <c r="AC63" s="96"/>
      <c r="AD63" s="96"/>
      <c r="AE63" s="96"/>
      <c r="AF63" s="96"/>
      <c r="AG63" s="96"/>
      <c r="AH63" s="96"/>
      <c r="AI63" s="94">
        <v>299625</v>
      </c>
      <c r="AJ63" s="94"/>
      <c r="AK63" s="94"/>
      <c r="AL63" s="94"/>
      <c r="AM63" s="94"/>
      <c r="AN63" s="94"/>
      <c r="AO63" s="94"/>
      <c r="AP63" s="94"/>
      <c r="AQ63" s="94"/>
      <c r="AR63" s="96">
        <v>1</v>
      </c>
      <c r="AS63" s="96"/>
    </row>
    <row r="64" spans="2:45" s="1" customFormat="1" ht="7.95" customHeight="1" x14ac:dyDescent="0.15"/>
    <row r="65" spans="2:47" s="1" customFormat="1" ht="19.2" customHeight="1" x14ac:dyDescent="0.15">
      <c r="B65" s="80" t="s">
        <v>1245</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row>
    <row r="66" spans="2:47" s="1" customFormat="1" ht="9.6" customHeight="1" x14ac:dyDescent="0.15"/>
    <row r="67" spans="2:47" s="1" customFormat="1" ht="13.35" customHeight="1" x14ac:dyDescent="0.15">
      <c r="B67" s="74" t="s">
        <v>1122</v>
      </c>
      <c r="C67" s="74"/>
      <c r="D67" s="74"/>
      <c r="E67" s="74"/>
      <c r="F67" s="74"/>
      <c r="G67" s="74"/>
      <c r="H67" s="74"/>
      <c r="I67" s="74"/>
      <c r="J67" s="74"/>
      <c r="K67" s="74"/>
      <c r="L67" s="74"/>
      <c r="M67" s="74" t="s">
        <v>1119</v>
      </c>
      <c r="N67" s="74"/>
      <c r="O67" s="74"/>
      <c r="P67" s="74"/>
      <c r="Q67" s="74"/>
      <c r="R67" s="74"/>
      <c r="S67" s="74"/>
      <c r="T67" s="74"/>
      <c r="U67" s="74"/>
      <c r="V67" s="74"/>
      <c r="W67" s="74"/>
      <c r="X67" s="74" t="s">
        <v>1120</v>
      </c>
      <c r="Y67" s="74"/>
      <c r="Z67" s="74"/>
      <c r="AA67" s="74"/>
      <c r="AB67" s="74"/>
      <c r="AC67" s="74"/>
      <c r="AD67" s="74"/>
      <c r="AE67" s="74"/>
      <c r="AF67" s="74"/>
      <c r="AG67" s="74"/>
      <c r="AH67" s="74"/>
      <c r="AI67" s="74" t="s">
        <v>1121</v>
      </c>
      <c r="AJ67" s="74"/>
      <c r="AK67" s="74"/>
      <c r="AL67" s="74"/>
      <c r="AM67" s="74"/>
      <c r="AN67" s="74"/>
      <c r="AO67" s="74" t="s">
        <v>1120</v>
      </c>
      <c r="AP67" s="74"/>
      <c r="AQ67" s="74"/>
      <c r="AR67" s="74"/>
      <c r="AS67" s="74"/>
      <c r="AT67" s="74"/>
      <c r="AU67" s="74"/>
    </row>
    <row r="68" spans="2:47" s="1" customFormat="1" ht="10.65" customHeight="1" x14ac:dyDescent="0.15">
      <c r="B68" s="100" t="s">
        <v>1154</v>
      </c>
      <c r="C68" s="100"/>
      <c r="D68" s="100"/>
      <c r="E68" s="100"/>
      <c r="F68" s="100"/>
      <c r="G68" s="100"/>
      <c r="H68" s="100"/>
      <c r="I68" s="100"/>
      <c r="J68" s="100"/>
      <c r="K68" s="100"/>
      <c r="L68" s="100"/>
      <c r="M68" s="105">
        <v>684031.1</v>
      </c>
      <c r="N68" s="105"/>
      <c r="O68" s="105"/>
      <c r="P68" s="105"/>
      <c r="Q68" s="105"/>
      <c r="R68" s="105"/>
      <c r="S68" s="105"/>
      <c r="T68" s="105"/>
      <c r="U68" s="105"/>
      <c r="V68" s="105"/>
      <c r="W68" s="105"/>
      <c r="X68" s="95">
        <v>3.05410219147227E-5</v>
      </c>
      <c r="Y68" s="95"/>
      <c r="Z68" s="95"/>
      <c r="AA68" s="95"/>
      <c r="AB68" s="95"/>
      <c r="AC68" s="95"/>
      <c r="AD68" s="95"/>
      <c r="AE68" s="95"/>
      <c r="AF68" s="95"/>
      <c r="AG68" s="95"/>
      <c r="AH68" s="95"/>
      <c r="AI68" s="93">
        <v>1655</v>
      </c>
      <c r="AJ68" s="93"/>
      <c r="AK68" s="93"/>
      <c r="AL68" s="93"/>
      <c r="AM68" s="93"/>
      <c r="AN68" s="93"/>
      <c r="AO68" s="95">
        <v>5.5235711305798903E-3</v>
      </c>
      <c r="AP68" s="95"/>
      <c r="AQ68" s="95"/>
      <c r="AR68" s="95"/>
      <c r="AS68" s="95"/>
      <c r="AT68" s="95"/>
      <c r="AU68" s="95"/>
    </row>
    <row r="69" spans="2:47" s="1" customFormat="1" ht="10.65" customHeight="1" x14ac:dyDescent="0.15">
      <c r="B69" s="100" t="s">
        <v>1123</v>
      </c>
      <c r="C69" s="100"/>
      <c r="D69" s="100"/>
      <c r="E69" s="100"/>
      <c r="F69" s="100"/>
      <c r="G69" s="100"/>
      <c r="H69" s="100"/>
      <c r="I69" s="100"/>
      <c r="J69" s="100"/>
      <c r="K69" s="100"/>
      <c r="L69" s="100"/>
      <c r="M69" s="105">
        <v>204849869.47</v>
      </c>
      <c r="N69" s="105"/>
      <c r="O69" s="105"/>
      <c r="P69" s="105"/>
      <c r="Q69" s="105"/>
      <c r="R69" s="105"/>
      <c r="S69" s="105"/>
      <c r="T69" s="105"/>
      <c r="U69" s="105"/>
      <c r="V69" s="105"/>
      <c r="W69" s="105"/>
      <c r="X69" s="95">
        <v>9.1462571697563892E-3</v>
      </c>
      <c r="Y69" s="95"/>
      <c r="Z69" s="95"/>
      <c r="AA69" s="95"/>
      <c r="AB69" s="95"/>
      <c r="AC69" s="95"/>
      <c r="AD69" s="95"/>
      <c r="AE69" s="95"/>
      <c r="AF69" s="95"/>
      <c r="AG69" s="95"/>
      <c r="AH69" s="95"/>
      <c r="AI69" s="93">
        <v>9685</v>
      </c>
      <c r="AJ69" s="93"/>
      <c r="AK69" s="93"/>
      <c r="AL69" s="93"/>
      <c r="AM69" s="93"/>
      <c r="AN69" s="93"/>
      <c r="AO69" s="95">
        <v>3.2323738005840597E-2</v>
      </c>
      <c r="AP69" s="95"/>
      <c r="AQ69" s="95"/>
      <c r="AR69" s="95"/>
      <c r="AS69" s="95"/>
      <c r="AT69" s="95"/>
      <c r="AU69" s="95"/>
    </row>
    <row r="70" spans="2:47" s="1" customFormat="1" ht="10.65" customHeight="1" x14ac:dyDescent="0.15">
      <c r="B70" s="100" t="s">
        <v>1124</v>
      </c>
      <c r="C70" s="100"/>
      <c r="D70" s="100"/>
      <c r="E70" s="100"/>
      <c r="F70" s="100"/>
      <c r="G70" s="100"/>
      <c r="H70" s="100"/>
      <c r="I70" s="100"/>
      <c r="J70" s="100"/>
      <c r="K70" s="100"/>
      <c r="L70" s="100"/>
      <c r="M70" s="105">
        <v>189426942.079999</v>
      </c>
      <c r="N70" s="105"/>
      <c r="O70" s="105"/>
      <c r="P70" s="105"/>
      <c r="Q70" s="105"/>
      <c r="R70" s="105"/>
      <c r="S70" s="105"/>
      <c r="T70" s="105"/>
      <c r="U70" s="105"/>
      <c r="V70" s="105"/>
      <c r="W70" s="105"/>
      <c r="X70" s="95">
        <v>8.4576452580945195E-3</v>
      </c>
      <c r="Y70" s="95"/>
      <c r="Z70" s="95"/>
      <c r="AA70" s="95"/>
      <c r="AB70" s="95"/>
      <c r="AC70" s="95"/>
      <c r="AD70" s="95"/>
      <c r="AE70" s="95"/>
      <c r="AF70" s="95"/>
      <c r="AG70" s="95"/>
      <c r="AH70" s="95"/>
      <c r="AI70" s="93">
        <v>8640</v>
      </c>
      <c r="AJ70" s="93"/>
      <c r="AK70" s="93"/>
      <c r="AL70" s="93"/>
      <c r="AM70" s="93"/>
      <c r="AN70" s="93"/>
      <c r="AO70" s="95">
        <v>2.8836045056320401E-2</v>
      </c>
      <c r="AP70" s="95"/>
      <c r="AQ70" s="95"/>
      <c r="AR70" s="95"/>
      <c r="AS70" s="95"/>
      <c r="AT70" s="95"/>
      <c r="AU70" s="95"/>
    </row>
    <row r="71" spans="2:47" s="1" customFormat="1" ht="10.65" customHeight="1" x14ac:dyDescent="0.15">
      <c r="B71" s="100" t="s">
        <v>1125</v>
      </c>
      <c r="C71" s="100"/>
      <c r="D71" s="100"/>
      <c r="E71" s="100"/>
      <c r="F71" s="100"/>
      <c r="G71" s="100"/>
      <c r="H71" s="100"/>
      <c r="I71" s="100"/>
      <c r="J71" s="100"/>
      <c r="K71" s="100"/>
      <c r="L71" s="100"/>
      <c r="M71" s="105">
        <v>244161633.49999899</v>
      </c>
      <c r="N71" s="105"/>
      <c r="O71" s="105"/>
      <c r="P71" s="105"/>
      <c r="Q71" s="105"/>
      <c r="R71" s="105"/>
      <c r="S71" s="105"/>
      <c r="T71" s="105"/>
      <c r="U71" s="105"/>
      <c r="V71" s="105"/>
      <c r="W71" s="105"/>
      <c r="X71" s="95">
        <v>1.0901471876729E-2</v>
      </c>
      <c r="Y71" s="95"/>
      <c r="Z71" s="95"/>
      <c r="AA71" s="95"/>
      <c r="AB71" s="95"/>
      <c r="AC71" s="95"/>
      <c r="AD71" s="95"/>
      <c r="AE71" s="95"/>
      <c r="AF71" s="95"/>
      <c r="AG71" s="95"/>
      <c r="AH71" s="95"/>
      <c r="AI71" s="93">
        <v>10738</v>
      </c>
      <c r="AJ71" s="93"/>
      <c r="AK71" s="93"/>
      <c r="AL71" s="93"/>
      <c r="AM71" s="93"/>
      <c r="AN71" s="93"/>
      <c r="AO71" s="95">
        <v>3.5838130997079699E-2</v>
      </c>
      <c r="AP71" s="95"/>
      <c r="AQ71" s="95"/>
      <c r="AR71" s="95"/>
      <c r="AS71" s="95"/>
      <c r="AT71" s="95"/>
      <c r="AU71" s="95"/>
    </row>
    <row r="72" spans="2:47" s="1" customFormat="1" ht="10.65" customHeight="1" x14ac:dyDescent="0.15">
      <c r="B72" s="100" t="s">
        <v>1126</v>
      </c>
      <c r="C72" s="100"/>
      <c r="D72" s="100"/>
      <c r="E72" s="100"/>
      <c r="F72" s="100"/>
      <c r="G72" s="100"/>
      <c r="H72" s="100"/>
      <c r="I72" s="100"/>
      <c r="J72" s="100"/>
      <c r="K72" s="100"/>
      <c r="L72" s="100"/>
      <c r="M72" s="105">
        <v>390822282.49999899</v>
      </c>
      <c r="N72" s="105"/>
      <c r="O72" s="105"/>
      <c r="P72" s="105"/>
      <c r="Q72" s="105"/>
      <c r="R72" s="105"/>
      <c r="S72" s="105"/>
      <c r="T72" s="105"/>
      <c r="U72" s="105"/>
      <c r="V72" s="105"/>
      <c r="W72" s="105"/>
      <c r="X72" s="95">
        <v>1.74496625878479E-2</v>
      </c>
      <c r="Y72" s="95"/>
      <c r="Z72" s="95"/>
      <c r="AA72" s="95"/>
      <c r="AB72" s="95"/>
      <c r="AC72" s="95"/>
      <c r="AD72" s="95"/>
      <c r="AE72" s="95"/>
      <c r="AF72" s="95"/>
      <c r="AG72" s="95"/>
      <c r="AH72" s="95"/>
      <c r="AI72" s="93">
        <v>14900</v>
      </c>
      <c r="AJ72" s="93"/>
      <c r="AK72" s="93"/>
      <c r="AL72" s="93"/>
      <c r="AM72" s="93"/>
      <c r="AN72" s="93"/>
      <c r="AO72" s="95">
        <v>4.9728827701293297E-2</v>
      </c>
      <c r="AP72" s="95"/>
      <c r="AQ72" s="95"/>
      <c r="AR72" s="95"/>
      <c r="AS72" s="95"/>
      <c r="AT72" s="95"/>
      <c r="AU72" s="95"/>
    </row>
    <row r="73" spans="2:47" s="1" customFormat="1" ht="10.65" customHeight="1" x14ac:dyDescent="0.15">
      <c r="B73" s="100" t="s">
        <v>1127</v>
      </c>
      <c r="C73" s="100"/>
      <c r="D73" s="100"/>
      <c r="E73" s="100"/>
      <c r="F73" s="100"/>
      <c r="G73" s="100"/>
      <c r="H73" s="100"/>
      <c r="I73" s="100"/>
      <c r="J73" s="100"/>
      <c r="K73" s="100"/>
      <c r="L73" s="100"/>
      <c r="M73" s="105">
        <v>323278123.609999</v>
      </c>
      <c r="N73" s="105"/>
      <c r="O73" s="105"/>
      <c r="P73" s="105"/>
      <c r="Q73" s="105"/>
      <c r="R73" s="105"/>
      <c r="S73" s="105"/>
      <c r="T73" s="105"/>
      <c r="U73" s="105"/>
      <c r="V73" s="105"/>
      <c r="W73" s="105"/>
      <c r="X73" s="95">
        <v>1.4433911349532799E-2</v>
      </c>
      <c r="Y73" s="95"/>
      <c r="Z73" s="95"/>
      <c r="AA73" s="95"/>
      <c r="AB73" s="95"/>
      <c r="AC73" s="95"/>
      <c r="AD73" s="95"/>
      <c r="AE73" s="95"/>
      <c r="AF73" s="95"/>
      <c r="AG73" s="95"/>
      <c r="AH73" s="95"/>
      <c r="AI73" s="93">
        <v>10504</v>
      </c>
      <c r="AJ73" s="93"/>
      <c r="AK73" s="93"/>
      <c r="AL73" s="93"/>
      <c r="AM73" s="93"/>
      <c r="AN73" s="93"/>
      <c r="AO73" s="95">
        <v>3.5057154776804302E-2</v>
      </c>
      <c r="AP73" s="95"/>
      <c r="AQ73" s="95"/>
      <c r="AR73" s="95"/>
      <c r="AS73" s="95"/>
      <c r="AT73" s="95"/>
      <c r="AU73" s="95"/>
    </row>
    <row r="74" spans="2:47" s="1" customFormat="1" ht="10.65" customHeight="1" x14ac:dyDescent="0.15">
      <c r="B74" s="100" t="s">
        <v>1128</v>
      </c>
      <c r="C74" s="100"/>
      <c r="D74" s="100"/>
      <c r="E74" s="100"/>
      <c r="F74" s="100"/>
      <c r="G74" s="100"/>
      <c r="H74" s="100"/>
      <c r="I74" s="100"/>
      <c r="J74" s="100"/>
      <c r="K74" s="100"/>
      <c r="L74" s="100"/>
      <c r="M74" s="105">
        <v>409858784.07999903</v>
      </c>
      <c r="N74" s="105"/>
      <c r="O74" s="105"/>
      <c r="P74" s="105"/>
      <c r="Q74" s="105"/>
      <c r="R74" s="105"/>
      <c r="S74" s="105"/>
      <c r="T74" s="105"/>
      <c r="U74" s="105"/>
      <c r="V74" s="105"/>
      <c r="W74" s="105"/>
      <c r="X74" s="95">
        <v>1.8299615480244801E-2</v>
      </c>
      <c r="Y74" s="95"/>
      <c r="Z74" s="95"/>
      <c r="AA74" s="95"/>
      <c r="AB74" s="95"/>
      <c r="AC74" s="95"/>
      <c r="AD74" s="95"/>
      <c r="AE74" s="95"/>
      <c r="AF74" s="95"/>
      <c r="AG74" s="95"/>
      <c r="AH74" s="95"/>
      <c r="AI74" s="93">
        <v>11227</v>
      </c>
      <c r="AJ74" s="93"/>
      <c r="AK74" s="93"/>
      <c r="AL74" s="93"/>
      <c r="AM74" s="93"/>
      <c r="AN74" s="93"/>
      <c r="AO74" s="95">
        <v>3.7470171047142301E-2</v>
      </c>
      <c r="AP74" s="95"/>
      <c r="AQ74" s="95"/>
      <c r="AR74" s="95"/>
      <c r="AS74" s="95"/>
      <c r="AT74" s="95"/>
      <c r="AU74" s="95"/>
    </row>
    <row r="75" spans="2:47" s="1" customFormat="1" ht="10.65" customHeight="1" x14ac:dyDescent="0.15">
      <c r="B75" s="100" t="s">
        <v>1129</v>
      </c>
      <c r="C75" s="100"/>
      <c r="D75" s="100"/>
      <c r="E75" s="100"/>
      <c r="F75" s="100"/>
      <c r="G75" s="100"/>
      <c r="H75" s="100"/>
      <c r="I75" s="100"/>
      <c r="J75" s="100"/>
      <c r="K75" s="100"/>
      <c r="L75" s="100"/>
      <c r="M75" s="105">
        <v>485307410.38</v>
      </c>
      <c r="N75" s="105"/>
      <c r="O75" s="105"/>
      <c r="P75" s="105"/>
      <c r="Q75" s="105"/>
      <c r="R75" s="105"/>
      <c r="S75" s="105"/>
      <c r="T75" s="105"/>
      <c r="U75" s="105"/>
      <c r="V75" s="105"/>
      <c r="W75" s="105"/>
      <c r="X75" s="95">
        <v>2.16682900175049E-2</v>
      </c>
      <c r="Y75" s="95"/>
      <c r="Z75" s="95"/>
      <c r="AA75" s="95"/>
      <c r="AB75" s="95"/>
      <c r="AC75" s="95"/>
      <c r="AD75" s="95"/>
      <c r="AE75" s="95"/>
      <c r="AF75" s="95"/>
      <c r="AG75" s="95"/>
      <c r="AH75" s="95"/>
      <c r="AI75" s="93">
        <v>11470</v>
      </c>
      <c r="AJ75" s="93"/>
      <c r="AK75" s="93"/>
      <c r="AL75" s="93"/>
      <c r="AM75" s="93"/>
      <c r="AN75" s="93"/>
      <c r="AO75" s="95">
        <v>3.8281184814351298E-2</v>
      </c>
      <c r="AP75" s="95"/>
      <c r="AQ75" s="95"/>
      <c r="AR75" s="95"/>
      <c r="AS75" s="95"/>
      <c r="AT75" s="95"/>
      <c r="AU75" s="95"/>
    </row>
    <row r="76" spans="2:47" s="1" customFormat="1" ht="10.65" customHeight="1" x14ac:dyDescent="0.15">
      <c r="B76" s="100" t="s">
        <v>1130</v>
      </c>
      <c r="C76" s="100"/>
      <c r="D76" s="100"/>
      <c r="E76" s="100"/>
      <c r="F76" s="100"/>
      <c r="G76" s="100"/>
      <c r="H76" s="100"/>
      <c r="I76" s="100"/>
      <c r="J76" s="100"/>
      <c r="K76" s="100"/>
      <c r="L76" s="100"/>
      <c r="M76" s="105">
        <v>542520774.65999997</v>
      </c>
      <c r="N76" s="105"/>
      <c r="O76" s="105"/>
      <c r="P76" s="105"/>
      <c r="Q76" s="105"/>
      <c r="R76" s="105"/>
      <c r="S76" s="105"/>
      <c r="T76" s="105"/>
      <c r="U76" s="105"/>
      <c r="V76" s="105"/>
      <c r="W76" s="105"/>
      <c r="X76" s="95">
        <v>2.4222785876378199E-2</v>
      </c>
      <c r="Y76" s="95"/>
      <c r="Z76" s="95"/>
      <c r="AA76" s="95"/>
      <c r="AB76" s="95"/>
      <c r="AC76" s="95"/>
      <c r="AD76" s="95"/>
      <c r="AE76" s="95"/>
      <c r="AF76" s="95"/>
      <c r="AG76" s="95"/>
      <c r="AH76" s="95"/>
      <c r="AI76" s="93">
        <v>11635</v>
      </c>
      <c r="AJ76" s="93"/>
      <c r="AK76" s="93"/>
      <c r="AL76" s="93"/>
      <c r="AM76" s="93"/>
      <c r="AN76" s="93"/>
      <c r="AO76" s="95">
        <v>3.8831873174801801E-2</v>
      </c>
      <c r="AP76" s="95"/>
      <c r="AQ76" s="95"/>
      <c r="AR76" s="95"/>
      <c r="AS76" s="95"/>
      <c r="AT76" s="95"/>
      <c r="AU76" s="95"/>
    </row>
    <row r="77" spans="2:47" s="1" customFormat="1" ht="10.65" customHeight="1" x14ac:dyDescent="0.15">
      <c r="B77" s="100" t="s">
        <v>1131</v>
      </c>
      <c r="C77" s="100"/>
      <c r="D77" s="100"/>
      <c r="E77" s="100"/>
      <c r="F77" s="100"/>
      <c r="G77" s="100"/>
      <c r="H77" s="100"/>
      <c r="I77" s="100"/>
      <c r="J77" s="100"/>
      <c r="K77" s="100"/>
      <c r="L77" s="100"/>
      <c r="M77" s="105">
        <v>877310747.80999696</v>
      </c>
      <c r="N77" s="105"/>
      <c r="O77" s="105"/>
      <c r="P77" s="105"/>
      <c r="Q77" s="105"/>
      <c r="R77" s="105"/>
      <c r="S77" s="105"/>
      <c r="T77" s="105"/>
      <c r="U77" s="105"/>
      <c r="V77" s="105"/>
      <c r="W77" s="105"/>
      <c r="X77" s="95">
        <v>3.9170685038862903E-2</v>
      </c>
      <c r="Y77" s="95"/>
      <c r="Z77" s="95"/>
      <c r="AA77" s="95"/>
      <c r="AB77" s="95"/>
      <c r="AC77" s="95"/>
      <c r="AD77" s="95"/>
      <c r="AE77" s="95"/>
      <c r="AF77" s="95"/>
      <c r="AG77" s="95"/>
      <c r="AH77" s="95"/>
      <c r="AI77" s="93">
        <v>17299</v>
      </c>
      <c r="AJ77" s="93"/>
      <c r="AK77" s="93"/>
      <c r="AL77" s="93"/>
      <c r="AM77" s="93"/>
      <c r="AN77" s="93"/>
      <c r="AO77" s="95">
        <v>5.7735502711723001E-2</v>
      </c>
      <c r="AP77" s="95"/>
      <c r="AQ77" s="95"/>
      <c r="AR77" s="95"/>
      <c r="AS77" s="95"/>
      <c r="AT77" s="95"/>
      <c r="AU77" s="95"/>
    </row>
    <row r="78" spans="2:47" s="1" customFormat="1" ht="10.65" customHeight="1" x14ac:dyDescent="0.15">
      <c r="B78" s="100" t="s">
        <v>1132</v>
      </c>
      <c r="C78" s="100"/>
      <c r="D78" s="100"/>
      <c r="E78" s="100"/>
      <c r="F78" s="100"/>
      <c r="G78" s="100"/>
      <c r="H78" s="100"/>
      <c r="I78" s="100"/>
      <c r="J78" s="100"/>
      <c r="K78" s="100"/>
      <c r="L78" s="100"/>
      <c r="M78" s="105">
        <v>651200196.76000202</v>
      </c>
      <c r="N78" s="105"/>
      <c r="O78" s="105"/>
      <c r="P78" s="105"/>
      <c r="Q78" s="105"/>
      <c r="R78" s="105"/>
      <c r="S78" s="105"/>
      <c r="T78" s="105"/>
      <c r="U78" s="105"/>
      <c r="V78" s="105"/>
      <c r="W78" s="105"/>
      <c r="X78" s="95">
        <v>2.9075168483010502E-2</v>
      </c>
      <c r="Y78" s="95"/>
      <c r="Z78" s="95"/>
      <c r="AA78" s="95"/>
      <c r="AB78" s="95"/>
      <c r="AC78" s="95"/>
      <c r="AD78" s="95"/>
      <c r="AE78" s="95"/>
      <c r="AF78" s="95"/>
      <c r="AG78" s="95"/>
      <c r="AH78" s="95"/>
      <c r="AI78" s="93">
        <v>11652</v>
      </c>
      <c r="AJ78" s="93"/>
      <c r="AK78" s="93"/>
      <c r="AL78" s="93"/>
      <c r="AM78" s="93"/>
      <c r="AN78" s="93"/>
      <c r="AO78" s="95">
        <v>3.8888610763454297E-2</v>
      </c>
      <c r="AP78" s="95"/>
      <c r="AQ78" s="95"/>
      <c r="AR78" s="95"/>
      <c r="AS78" s="95"/>
      <c r="AT78" s="95"/>
      <c r="AU78" s="95"/>
    </row>
    <row r="79" spans="2:47" s="1" customFormat="1" ht="10.65" customHeight="1" x14ac:dyDescent="0.15">
      <c r="B79" s="100" t="s">
        <v>1133</v>
      </c>
      <c r="C79" s="100"/>
      <c r="D79" s="100"/>
      <c r="E79" s="100"/>
      <c r="F79" s="100"/>
      <c r="G79" s="100"/>
      <c r="H79" s="100"/>
      <c r="I79" s="100"/>
      <c r="J79" s="100"/>
      <c r="K79" s="100"/>
      <c r="L79" s="100"/>
      <c r="M79" s="105">
        <v>790887735.58999801</v>
      </c>
      <c r="N79" s="105"/>
      <c r="O79" s="105"/>
      <c r="P79" s="105"/>
      <c r="Q79" s="105"/>
      <c r="R79" s="105"/>
      <c r="S79" s="105"/>
      <c r="T79" s="105"/>
      <c r="U79" s="105"/>
      <c r="V79" s="105"/>
      <c r="W79" s="105"/>
      <c r="X79" s="95">
        <v>3.5312019679718601E-2</v>
      </c>
      <c r="Y79" s="95"/>
      <c r="Z79" s="95"/>
      <c r="AA79" s="95"/>
      <c r="AB79" s="95"/>
      <c r="AC79" s="95"/>
      <c r="AD79" s="95"/>
      <c r="AE79" s="95"/>
      <c r="AF79" s="95"/>
      <c r="AG79" s="95"/>
      <c r="AH79" s="95"/>
      <c r="AI79" s="93">
        <v>12862</v>
      </c>
      <c r="AJ79" s="93"/>
      <c r="AK79" s="93"/>
      <c r="AL79" s="93"/>
      <c r="AM79" s="93"/>
      <c r="AN79" s="93"/>
      <c r="AO79" s="95">
        <v>4.2926992073425103E-2</v>
      </c>
      <c r="AP79" s="95"/>
      <c r="AQ79" s="95"/>
      <c r="AR79" s="95"/>
      <c r="AS79" s="95"/>
      <c r="AT79" s="95"/>
      <c r="AU79" s="95"/>
    </row>
    <row r="80" spans="2:47" s="1" customFormat="1" ht="10.65" customHeight="1" x14ac:dyDescent="0.15">
      <c r="B80" s="100" t="s">
        <v>1134</v>
      </c>
      <c r="C80" s="100"/>
      <c r="D80" s="100"/>
      <c r="E80" s="100"/>
      <c r="F80" s="100"/>
      <c r="G80" s="100"/>
      <c r="H80" s="100"/>
      <c r="I80" s="100"/>
      <c r="J80" s="100"/>
      <c r="K80" s="100"/>
      <c r="L80" s="100"/>
      <c r="M80" s="105">
        <v>780225550.58000004</v>
      </c>
      <c r="N80" s="105"/>
      <c r="O80" s="105"/>
      <c r="P80" s="105"/>
      <c r="Q80" s="105"/>
      <c r="R80" s="105"/>
      <c r="S80" s="105"/>
      <c r="T80" s="105"/>
      <c r="U80" s="105"/>
      <c r="V80" s="105"/>
      <c r="W80" s="105"/>
      <c r="X80" s="95">
        <v>3.4835968187251098E-2</v>
      </c>
      <c r="Y80" s="95"/>
      <c r="Z80" s="95"/>
      <c r="AA80" s="95"/>
      <c r="AB80" s="95"/>
      <c r="AC80" s="95"/>
      <c r="AD80" s="95"/>
      <c r="AE80" s="95"/>
      <c r="AF80" s="95"/>
      <c r="AG80" s="95"/>
      <c r="AH80" s="95"/>
      <c r="AI80" s="93">
        <v>11954</v>
      </c>
      <c r="AJ80" s="93"/>
      <c r="AK80" s="93"/>
      <c r="AL80" s="93"/>
      <c r="AM80" s="93"/>
      <c r="AN80" s="93"/>
      <c r="AO80" s="95">
        <v>3.9896537338339602E-2</v>
      </c>
      <c r="AP80" s="95"/>
      <c r="AQ80" s="95"/>
      <c r="AR80" s="95"/>
      <c r="AS80" s="95"/>
      <c r="AT80" s="95"/>
      <c r="AU80" s="95"/>
    </row>
    <row r="81" spans="2:47" s="1" customFormat="1" ht="10.65" customHeight="1" x14ac:dyDescent="0.15">
      <c r="B81" s="100" t="s">
        <v>1135</v>
      </c>
      <c r="C81" s="100"/>
      <c r="D81" s="100"/>
      <c r="E81" s="100"/>
      <c r="F81" s="100"/>
      <c r="G81" s="100"/>
      <c r="H81" s="100"/>
      <c r="I81" s="100"/>
      <c r="J81" s="100"/>
      <c r="K81" s="100"/>
      <c r="L81" s="100"/>
      <c r="M81" s="105">
        <v>886484050.76000094</v>
      </c>
      <c r="N81" s="105"/>
      <c r="O81" s="105"/>
      <c r="P81" s="105"/>
      <c r="Q81" s="105"/>
      <c r="R81" s="105"/>
      <c r="S81" s="105"/>
      <c r="T81" s="105"/>
      <c r="U81" s="105"/>
      <c r="V81" s="105"/>
      <c r="W81" s="105"/>
      <c r="X81" s="95">
        <v>3.9580260051499699E-2</v>
      </c>
      <c r="Y81" s="95"/>
      <c r="Z81" s="95"/>
      <c r="AA81" s="95"/>
      <c r="AB81" s="95"/>
      <c r="AC81" s="95"/>
      <c r="AD81" s="95"/>
      <c r="AE81" s="95"/>
      <c r="AF81" s="95"/>
      <c r="AG81" s="95"/>
      <c r="AH81" s="95"/>
      <c r="AI81" s="93">
        <v>12704</v>
      </c>
      <c r="AJ81" s="93"/>
      <c r="AK81" s="93"/>
      <c r="AL81" s="93"/>
      <c r="AM81" s="93"/>
      <c r="AN81" s="93"/>
      <c r="AO81" s="95">
        <v>4.2399666249478503E-2</v>
      </c>
      <c r="AP81" s="95"/>
      <c r="AQ81" s="95"/>
      <c r="AR81" s="95"/>
      <c r="AS81" s="95"/>
      <c r="AT81" s="95"/>
      <c r="AU81" s="95"/>
    </row>
    <row r="82" spans="2:47" s="1" customFormat="1" ht="10.65" customHeight="1" x14ac:dyDescent="0.15">
      <c r="B82" s="100" t="s">
        <v>1136</v>
      </c>
      <c r="C82" s="100"/>
      <c r="D82" s="100"/>
      <c r="E82" s="100"/>
      <c r="F82" s="100"/>
      <c r="G82" s="100"/>
      <c r="H82" s="100"/>
      <c r="I82" s="100"/>
      <c r="J82" s="100"/>
      <c r="K82" s="100"/>
      <c r="L82" s="100"/>
      <c r="M82" s="105">
        <v>1663237322.6599901</v>
      </c>
      <c r="N82" s="105"/>
      <c r="O82" s="105"/>
      <c r="P82" s="105"/>
      <c r="Q82" s="105"/>
      <c r="R82" s="105"/>
      <c r="S82" s="105"/>
      <c r="T82" s="105"/>
      <c r="U82" s="105"/>
      <c r="V82" s="105"/>
      <c r="W82" s="105"/>
      <c r="X82" s="95">
        <v>7.4261195902852198E-2</v>
      </c>
      <c r="Y82" s="95"/>
      <c r="Z82" s="95"/>
      <c r="AA82" s="95"/>
      <c r="AB82" s="95"/>
      <c r="AC82" s="95"/>
      <c r="AD82" s="95"/>
      <c r="AE82" s="95"/>
      <c r="AF82" s="95"/>
      <c r="AG82" s="95"/>
      <c r="AH82" s="95"/>
      <c r="AI82" s="93">
        <v>22063</v>
      </c>
      <c r="AJ82" s="93"/>
      <c r="AK82" s="93"/>
      <c r="AL82" s="93"/>
      <c r="AM82" s="93"/>
      <c r="AN82" s="93"/>
      <c r="AO82" s="95">
        <v>7.3635377555277395E-2</v>
      </c>
      <c r="AP82" s="95"/>
      <c r="AQ82" s="95"/>
      <c r="AR82" s="95"/>
      <c r="AS82" s="95"/>
      <c r="AT82" s="95"/>
      <c r="AU82" s="95"/>
    </row>
    <row r="83" spans="2:47" s="1" customFormat="1" ht="10.65" customHeight="1" x14ac:dyDescent="0.15">
      <c r="B83" s="100" t="s">
        <v>1137</v>
      </c>
      <c r="C83" s="100"/>
      <c r="D83" s="100"/>
      <c r="E83" s="100"/>
      <c r="F83" s="100"/>
      <c r="G83" s="100"/>
      <c r="H83" s="100"/>
      <c r="I83" s="100"/>
      <c r="J83" s="100"/>
      <c r="K83" s="100"/>
      <c r="L83" s="100"/>
      <c r="M83" s="105">
        <v>1301755470.3599999</v>
      </c>
      <c r="N83" s="105"/>
      <c r="O83" s="105"/>
      <c r="P83" s="105"/>
      <c r="Q83" s="105"/>
      <c r="R83" s="105"/>
      <c r="S83" s="105"/>
      <c r="T83" s="105"/>
      <c r="U83" s="105"/>
      <c r="V83" s="105"/>
      <c r="W83" s="105"/>
      <c r="X83" s="95">
        <v>5.8121542058358101E-2</v>
      </c>
      <c r="Y83" s="95"/>
      <c r="Z83" s="95"/>
      <c r="AA83" s="95"/>
      <c r="AB83" s="95"/>
      <c r="AC83" s="95"/>
      <c r="AD83" s="95"/>
      <c r="AE83" s="95"/>
      <c r="AF83" s="95"/>
      <c r="AG83" s="95"/>
      <c r="AH83" s="95"/>
      <c r="AI83" s="93">
        <v>16120</v>
      </c>
      <c r="AJ83" s="93"/>
      <c r="AK83" s="93"/>
      <c r="AL83" s="93"/>
      <c r="AM83" s="93"/>
      <c r="AN83" s="93"/>
      <c r="AO83" s="95">
        <v>5.38005840634126E-2</v>
      </c>
      <c r="AP83" s="95"/>
      <c r="AQ83" s="95"/>
      <c r="AR83" s="95"/>
      <c r="AS83" s="95"/>
      <c r="AT83" s="95"/>
      <c r="AU83" s="95"/>
    </row>
    <row r="84" spans="2:47" s="1" customFormat="1" ht="10.65" customHeight="1" x14ac:dyDescent="0.15">
      <c r="B84" s="100" t="s">
        <v>1138</v>
      </c>
      <c r="C84" s="100"/>
      <c r="D84" s="100"/>
      <c r="E84" s="100"/>
      <c r="F84" s="100"/>
      <c r="G84" s="100"/>
      <c r="H84" s="100"/>
      <c r="I84" s="100"/>
      <c r="J84" s="100"/>
      <c r="K84" s="100"/>
      <c r="L84" s="100"/>
      <c r="M84" s="105">
        <v>1473883827.1199901</v>
      </c>
      <c r="N84" s="105"/>
      <c r="O84" s="105"/>
      <c r="P84" s="105"/>
      <c r="Q84" s="105"/>
      <c r="R84" s="105"/>
      <c r="S84" s="105"/>
      <c r="T84" s="105"/>
      <c r="U84" s="105"/>
      <c r="V84" s="105"/>
      <c r="W84" s="105"/>
      <c r="X84" s="95">
        <v>6.58068299289713E-2</v>
      </c>
      <c r="Y84" s="95"/>
      <c r="Z84" s="95"/>
      <c r="AA84" s="95"/>
      <c r="AB84" s="95"/>
      <c r="AC84" s="95"/>
      <c r="AD84" s="95"/>
      <c r="AE84" s="95"/>
      <c r="AF84" s="95"/>
      <c r="AG84" s="95"/>
      <c r="AH84" s="95"/>
      <c r="AI84" s="93">
        <v>16231</v>
      </c>
      <c r="AJ84" s="93"/>
      <c r="AK84" s="93"/>
      <c r="AL84" s="93"/>
      <c r="AM84" s="93"/>
      <c r="AN84" s="93"/>
      <c r="AO84" s="95">
        <v>5.4171047142261203E-2</v>
      </c>
      <c r="AP84" s="95"/>
      <c r="AQ84" s="95"/>
      <c r="AR84" s="95"/>
      <c r="AS84" s="95"/>
      <c r="AT84" s="95"/>
      <c r="AU84" s="95"/>
    </row>
    <row r="85" spans="2:47" s="1" customFormat="1" ht="10.65" customHeight="1" x14ac:dyDescent="0.15">
      <c r="B85" s="100" t="s">
        <v>1139</v>
      </c>
      <c r="C85" s="100"/>
      <c r="D85" s="100"/>
      <c r="E85" s="100"/>
      <c r="F85" s="100"/>
      <c r="G85" s="100"/>
      <c r="H85" s="100"/>
      <c r="I85" s="100"/>
      <c r="J85" s="100"/>
      <c r="K85" s="100"/>
      <c r="L85" s="100"/>
      <c r="M85" s="105">
        <v>975074042.04000497</v>
      </c>
      <c r="N85" s="105"/>
      <c r="O85" s="105"/>
      <c r="P85" s="105"/>
      <c r="Q85" s="105"/>
      <c r="R85" s="105"/>
      <c r="S85" s="105"/>
      <c r="T85" s="105"/>
      <c r="U85" s="105"/>
      <c r="V85" s="105"/>
      <c r="W85" s="105"/>
      <c r="X85" s="95">
        <v>4.3535677963211103E-2</v>
      </c>
      <c r="Y85" s="95"/>
      <c r="Z85" s="95"/>
      <c r="AA85" s="95"/>
      <c r="AB85" s="95"/>
      <c r="AC85" s="95"/>
      <c r="AD85" s="95"/>
      <c r="AE85" s="95"/>
      <c r="AF85" s="95"/>
      <c r="AG85" s="95"/>
      <c r="AH85" s="95"/>
      <c r="AI85" s="93">
        <v>10216</v>
      </c>
      <c r="AJ85" s="93"/>
      <c r="AK85" s="93"/>
      <c r="AL85" s="93"/>
      <c r="AM85" s="93"/>
      <c r="AN85" s="93"/>
      <c r="AO85" s="95">
        <v>3.4095953274927003E-2</v>
      </c>
      <c r="AP85" s="95"/>
      <c r="AQ85" s="95"/>
      <c r="AR85" s="95"/>
      <c r="AS85" s="95"/>
      <c r="AT85" s="95"/>
      <c r="AU85" s="95"/>
    </row>
    <row r="86" spans="2:47" s="1" customFormat="1" ht="10.65" customHeight="1" x14ac:dyDescent="0.15">
      <c r="B86" s="100" t="s">
        <v>1140</v>
      </c>
      <c r="C86" s="100"/>
      <c r="D86" s="100"/>
      <c r="E86" s="100"/>
      <c r="F86" s="100"/>
      <c r="G86" s="100"/>
      <c r="H86" s="100"/>
      <c r="I86" s="100"/>
      <c r="J86" s="100"/>
      <c r="K86" s="100"/>
      <c r="L86" s="100"/>
      <c r="M86" s="105">
        <v>932117248.39999795</v>
      </c>
      <c r="N86" s="105"/>
      <c r="O86" s="105"/>
      <c r="P86" s="105"/>
      <c r="Q86" s="105"/>
      <c r="R86" s="105"/>
      <c r="S86" s="105"/>
      <c r="T86" s="105"/>
      <c r="U86" s="105"/>
      <c r="V86" s="105"/>
      <c r="W86" s="105"/>
      <c r="X86" s="95">
        <v>4.1617717835454301E-2</v>
      </c>
      <c r="Y86" s="95"/>
      <c r="Z86" s="95"/>
      <c r="AA86" s="95"/>
      <c r="AB86" s="95"/>
      <c r="AC86" s="95"/>
      <c r="AD86" s="95"/>
      <c r="AE86" s="95"/>
      <c r="AF86" s="95"/>
      <c r="AG86" s="95"/>
      <c r="AH86" s="95"/>
      <c r="AI86" s="93">
        <v>9755</v>
      </c>
      <c r="AJ86" s="93"/>
      <c r="AK86" s="93"/>
      <c r="AL86" s="93"/>
      <c r="AM86" s="93"/>
      <c r="AN86" s="93"/>
      <c r="AO86" s="95">
        <v>3.2557363370880298E-2</v>
      </c>
      <c r="AP86" s="95"/>
      <c r="AQ86" s="95"/>
      <c r="AR86" s="95"/>
      <c r="AS86" s="95"/>
      <c r="AT86" s="95"/>
      <c r="AU86" s="95"/>
    </row>
    <row r="87" spans="2:47" s="1" customFormat="1" ht="10.65" customHeight="1" x14ac:dyDescent="0.15">
      <c r="B87" s="100" t="s">
        <v>1141</v>
      </c>
      <c r="C87" s="100"/>
      <c r="D87" s="100"/>
      <c r="E87" s="100"/>
      <c r="F87" s="100"/>
      <c r="G87" s="100"/>
      <c r="H87" s="100"/>
      <c r="I87" s="100"/>
      <c r="J87" s="100"/>
      <c r="K87" s="100"/>
      <c r="L87" s="100"/>
      <c r="M87" s="105">
        <v>1932375415.52001</v>
      </c>
      <c r="N87" s="105"/>
      <c r="O87" s="105"/>
      <c r="P87" s="105"/>
      <c r="Q87" s="105"/>
      <c r="R87" s="105"/>
      <c r="S87" s="105"/>
      <c r="T87" s="105"/>
      <c r="U87" s="105"/>
      <c r="V87" s="105"/>
      <c r="W87" s="105"/>
      <c r="X87" s="95">
        <v>8.6277831392268703E-2</v>
      </c>
      <c r="Y87" s="95"/>
      <c r="Z87" s="95"/>
      <c r="AA87" s="95"/>
      <c r="AB87" s="95"/>
      <c r="AC87" s="95"/>
      <c r="AD87" s="95"/>
      <c r="AE87" s="95"/>
      <c r="AF87" s="95"/>
      <c r="AG87" s="95"/>
      <c r="AH87" s="95"/>
      <c r="AI87" s="93">
        <v>18250</v>
      </c>
      <c r="AJ87" s="93"/>
      <c r="AK87" s="93"/>
      <c r="AL87" s="93"/>
      <c r="AM87" s="93"/>
      <c r="AN87" s="93"/>
      <c r="AO87" s="95">
        <v>6.09094701710471E-2</v>
      </c>
      <c r="AP87" s="95"/>
      <c r="AQ87" s="95"/>
      <c r="AR87" s="95"/>
      <c r="AS87" s="95"/>
      <c r="AT87" s="95"/>
      <c r="AU87" s="95"/>
    </row>
    <row r="88" spans="2:47" s="1" customFormat="1" ht="10.65" customHeight="1" x14ac:dyDescent="0.15">
      <c r="B88" s="100" t="s">
        <v>1142</v>
      </c>
      <c r="C88" s="100"/>
      <c r="D88" s="100"/>
      <c r="E88" s="100"/>
      <c r="F88" s="100"/>
      <c r="G88" s="100"/>
      <c r="H88" s="100"/>
      <c r="I88" s="100"/>
      <c r="J88" s="100"/>
      <c r="K88" s="100"/>
      <c r="L88" s="100"/>
      <c r="M88" s="105">
        <v>1710519168.8699999</v>
      </c>
      <c r="N88" s="105"/>
      <c r="O88" s="105"/>
      <c r="P88" s="105"/>
      <c r="Q88" s="105"/>
      <c r="R88" s="105"/>
      <c r="S88" s="105"/>
      <c r="T88" s="105"/>
      <c r="U88" s="105"/>
      <c r="V88" s="105"/>
      <c r="W88" s="105"/>
      <c r="X88" s="95">
        <v>7.6372263515521399E-2</v>
      </c>
      <c r="Y88" s="95"/>
      <c r="Z88" s="95"/>
      <c r="AA88" s="95"/>
      <c r="AB88" s="95"/>
      <c r="AC88" s="95"/>
      <c r="AD88" s="95"/>
      <c r="AE88" s="95"/>
      <c r="AF88" s="95"/>
      <c r="AG88" s="95"/>
      <c r="AH88" s="95"/>
      <c r="AI88" s="93">
        <v>13692</v>
      </c>
      <c r="AJ88" s="93"/>
      <c r="AK88" s="93"/>
      <c r="AL88" s="93"/>
      <c r="AM88" s="93"/>
      <c r="AN88" s="93"/>
      <c r="AO88" s="95">
        <v>4.5697121401752201E-2</v>
      </c>
      <c r="AP88" s="95"/>
      <c r="AQ88" s="95"/>
      <c r="AR88" s="95"/>
      <c r="AS88" s="95"/>
      <c r="AT88" s="95"/>
      <c r="AU88" s="95"/>
    </row>
    <row r="89" spans="2:47" s="1" customFormat="1" ht="10.65" customHeight="1" x14ac:dyDescent="0.15">
      <c r="B89" s="100" t="s">
        <v>1143</v>
      </c>
      <c r="C89" s="100"/>
      <c r="D89" s="100"/>
      <c r="E89" s="100"/>
      <c r="F89" s="100"/>
      <c r="G89" s="100"/>
      <c r="H89" s="100"/>
      <c r="I89" s="100"/>
      <c r="J89" s="100"/>
      <c r="K89" s="100"/>
      <c r="L89" s="100"/>
      <c r="M89" s="105">
        <v>1419365631.97</v>
      </c>
      <c r="N89" s="105"/>
      <c r="O89" s="105"/>
      <c r="P89" s="105"/>
      <c r="Q89" s="105"/>
      <c r="R89" s="105"/>
      <c r="S89" s="105"/>
      <c r="T89" s="105"/>
      <c r="U89" s="105"/>
      <c r="V89" s="105"/>
      <c r="W89" s="105"/>
      <c r="X89" s="95">
        <v>6.3372669562831302E-2</v>
      </c>
      <c r="Y89" s="95"/>
      <c r="Z89" s="95"/>
      <c r="AA89" s="95"/>
      <c r="AB89" s="95"/>
      <c r="AC89" s="95"/>
      <c r="AD89" s="95"/>
      <c r="AE89" s="95"/>
      <c r="AF89" s="95"/>
      <c r="AG89" s="95"/>
      <c r="AH89" s="95"/>
      <c r="AI89" s="93">
        <v>10251</v>
      </c>
      <c r="AJ89" s="93"/>
      <c r="AK89" s="93"/>
      <c r="AL89" s="93"/>
      <c r="AM89" s="93"/>
      <c r="AN89" s="93"/>
      <c r="AO89" s="95">
        <v>3.4212765957446802E-2</v>
      </c>
      <c r="AP89" s="95"/>
      <c r="AQ89" s="95"/>
      <c r="AR89" s="95"/>
      <c r="AS89" s="95"/>
      <c r="AT89" s="95"/>
      <c r="AU89" s="95"/>
    </row>
    <row r="90" spans="2:47" s="1" customFormat="1" ht="10.65" customHeight="1" x14ac:dyDescent="0.15">
      <c r="B90" s="100" t="s">
        <v>1144</v>
      </c>
      <c r="C90" s="100"/>
      <c r="D90" s="100"/>
      <c r="E90" s="100"/>
      <c r="F90" s="100"/>
      <c r="G90" s="100"/>
      <c r="H90" s="100"/>
      <c r="I90" s="100"/>
      <c r="J90" s="100"/>
      <c r="K90" s="100"/>
      <c r="L90" s="100"/>
      <c r="M90" s="105">
        <v>809768100.67999899</v>
      </c>
      <c r="N90" s="105"/>
      <c r="O90" s="105"/>
      <c r="P90" s="105"/>
      <c r="Q90" s="105"/>
      <c r="R90" s="105"/>
      <c r="S90" s="105"/>
      <c r="T90" s="105"/>
      <c r="U90" s="105"/>
      <c r="V90" s="105"/>
      <c r="W90" s="105"/>
      <c r="X90" s="95">
        <v>3.6155001298495401E-2</v>
      </c>
      <c r="Y90" s="95"/>
      <c r="Z90" s="95"/>
      <c r="AA90" s="95"/>
      <c r="AB90" s="95"/>
      <c r="AC90" s="95"/>
      <c r="AD90" s="95"/>
      <c r="AE90" s="95"/>
      <c r="AF90" s="95"/>
      <c r="AG90" s="95"/>
      <c r="AH90" s="95"/>
      <c r="AI90" s="93">
        <v>5763</v>
      </c>
      <c r="AJ90" s="93"/>
      <c r="AK90" s="93"/>
      <c r="AL90" s="93"/>
      <c r="AM90" s="93"/>
      <c r="AN90" s="93"/>
      <c r="AO90" s="95">
        <v>1.9234042553191499E-2</v>
      </c>
      <c r="AP90" s="95"/>
      <c r="AQ90" s="95"/>
      <c r="AR90" s="95"/>
      <c r="AS90" s="95"/>
      <c r="AT90" s="95"/>
      <c r="AU90" s="95"/>
    </row>
    <row r="91" spans="2:47" s="1" customFormat="1" ht="10.65" customHeight="1" x14ac:dyDescent="0.15">
      <c r="B91" s="100" t="s">
        <v>1145</v>
      </c>
      <c r="C91" s="100"/>
      <c r="D91" s="100"/>
      <c r="E91" s="100"/>
      <c r="F91" s="100"/>
      <c r="G91" s="100"/>
      <c r="H91" s="100"/>
      <c r="I91" s="100"/>
      <c r="J91" s="100"/>
      <c r="K91" s="100"/>
      <c r="L91" s="100"/>
      <c r="M91" s="105">
        <v>1024107519.59</v>
      </c>
      <c r="N91" s="105"/>
      <c r="O91" s="105"/>
      <c r="P91" s="105"/>
      <c r="Q91" s="105"/>
      <c r="R91" s="105"/>
      <c r="S91" s="105"/>
      <c r="T91" s="105"/>
      <c r="U91" s="105"/>
      <c r="V91" s="105"/>
      <c r="W91" s="105"/>
      <c r="X91" s="95">
        <v>4.5724953439734803E-2</v>
      </c>
      <c r="Y91" s="95"/>
      <c r="Z91" s="95"/>
      <c r="AA91" s="95"/>
      <c r="AB91" s="95"/>
      <c r="AC91" s="95"/>
      <c r="AD91" s="95"/>
      <c r="AE91" s="95"/>
      <c r="AF91" s="95"/>
      <c r="AG91" s="95"/>
      <c r="AH91" s="95"/>
      <c r="AI91" s="93">
        <v>6438</v>
      </c>
      <c r="AJ91" s="93"/>
      <c r="AK91" s="93"/>
      <c r="AL91" s="93"/>
      <c r="AM91" s="93"/>
      <c r="AN91" s="93"/>
      <c r="AO91" s="95">
        <v>2.14868585732165E-2</v>
      </c>
      <c r="AP91" s="95"/>
      <c r="AQ91" s="95"/>
      <c r="AR91" s="95"/>
      <c r="AS91" s="95"/>
      <c r="AT91" s="95"/>
      <c r="AU91" s="95"/>
    </row>
    <row r="92" spans="2:47" s="1" customFormat="1" ht="10.65" customHeight="1" x14ac:dyDescent="0.15">
      <c r="B92" s="100" t="s">
        <v>1146</v>
      </c>
      <c r="C92" s="100"/>
      <c r="D92" s="100"/>
      <c r="E92" s="100"/>
      <c r="F92" s="100"/>
      <c r="G92" s="100"/>
      <c r="H92" s="100"/>
      <c r="I92" s="100"/>
      <c r="J92" s="100"/>
      <c r="K92" s="100"/>
      <c r="L92" s="100"/>
      <c r="M92" s="105">
        <v>1330290981.52</v>
      </c>
      <c r="N92" s="105"/>
      <c r="O92" s="105"/>
      <c r="P92" s="105"/>
      <c r="Q92" s="105"/>
      <c r="R92" s="105"/>
      <c r="S92" s="105"/>
      <c r="T92" s="105"/>
      <c r="U92" s="105"/>
      <c r="V92" s="105"/>
      <c r="W92" s="105"/>
      <c r="X92" s="95">
        <v>5.9395612304119397E-2</v>
      </c>
      <c r="Y92" s="95"/>
      <c r="Z92" s="95"/>
      <c r="AA92" s="95"/>
      <c r="AB92" s="95"/>
      <c r="AC92" s="95"/>
      <c r="AD92" s="95"/>
      <c r="AE92" s="95"/>
      <c r="AF92" s="95"/>
      <c r="AG92" s="95"/>
      <c r="AH92" s="95"/>
      <c r="AI92" s="93">
        <v>7885</v>
      </c>
      <c r="AJ92" s="93"/>
      <c r="AK92" s="93"/>
      <c r="AL92" s="93"/>
      <c r="AM92" s="93"/>
      <c r="AN92" s="93"/>
      <c r="AO92" s="95">
        <v>2.63162286191072E-2</v>
      </c>
      <c r="AP92" s="95"/>
      <c r="AQ92" s="95"/>
      <c r="AR92" s="95"/>
      <c r="AS92" s="95"/>
      <c r="AT92" s="95"/>
      <c r="AU92" s="95"/>
    </row>
    <row r="93" spans="2:47" s="1" customFormat="1" ht="10.65" customHeight="1" x14ac:dyDescent="0.15">
      <c r="B93" s="100" t="s">
        <v>1147</v>
      </c>
      <c r="C93" s="100"/>
      <c r="D93" s="100"/>
      <c r="E93" s="100"/>
      <c r="F93" s="100"/>
      <c r="G93" s="100"/>
      <c r="H93" s="100"/>
      <c r="I93" s="100"/>
      <c r="J93" s="100"/>
      <c r="K93" s="100"/>
      <c r="L93" s="100"/>
      <c r="M93" s="105">
        <v>756172709.47000003</v>
      </c>
      <c r="N93" s="105"/>
      <c r="O93" s="105"/>
      <c r="P93" s="105"/>
      <c r="Q93" s="105"/>
      <c r="R93" s="105"/>
      <c r="S93" s="105"/>
      <c r="T93" s="105"/>
      <c r="U93" s="105"/>
      <c r="V93" s="105"/>
      <c r="W93" s="105"/>
      <c r="X93" s="95">
        <v>3.3762042824132601E-2</v>
      </c>
      <c r="Y93" s="95"/>
      <c r="Z93" s="95"/>
      <c r="AA93" s="95"/>
      <c r="AB93" s="95"/>
      <c r="AC93" s="95"/>
      <c r="AD93" s="95"/>
      <c r="AE93" s="95"/>
      <c r="AF93" s="95"/>
      <c r="AG93" s="95"/>
      <c r="AH93" s="95"/>
      <c r="AI93" s="93">
        <v>4232</v>
      </c>
      <c r="AJ93" s="93"/>
      <c r="AK93" s="93"/>
      <c r="AL93" s="93"/>
      <c r="AM93" s="93"/>
      <c r="AN93" s="93"/>
      <c r="AO93" s="95">
        <v>1.41243220692532E-2</v>
      </c>
      <c r="AP93" s="95"/>
      <c r="AQ93" s="95"/>
      <c r="AR93" s="95"/>
      <c r="AS93" s="95"/>
      <c r="AT93" s="95"/>
      <c r="AU93" s="95"/>
    </row>
    <row r="94" spans="2:47" s="1" customFormat="1" ht="10.65" customHeight="1" x14ac:dyDescent="0.15">
      <c r="B94" s="100" t="s">
        <v>1150</v>
      </c>
      <c r="C94" s="100"/>
      <c r="D94" s="100"/>
      <c r="E94" s="100"/>
      <c r="F94" s="100"/>
      <c r="G94" s="100"/>
      <c r="H94" s="100"/>
      <c r="I94" s="100"/>
      <c r="J94" s="100"/>
      <c r="K94" s="100"/>
      <c r="L94" s="100"/>
      <c r="M94" s="105">
        <v>42342708.359999999</v>
      </c>
      <c r="N94" s="105"/>
      <c r="O94" s="105"/>
      <c r="P94" s="105"/>
      <c r="Q94" s="105"/>
      <c r="R94" s="105"/>
      <c r="S94" s="105"/>
      <c r="T94" s="105"/>
      <c r="U94" s="105"/>
      <c r="V94" s="105"/>
      <c r="W94" s="105"/>
      <c r="X94" s="95">
        <v>1.89054208785459E-3</v>
      </c>
      <c r="Y94" s="95"/>
      <c r="Z94" s="95"/>
      <c r="AA94" s="95"/>
      <c r="AB94" s="95"/>
      <c r="AC94" s="95"/>
      <c r="AD94" s="95"/>
      <c r="AE94" s="95"/>
      <c r="AF94" s="95"/>
      <c r="AG94" s="95"/>
      <c r="AH94" s="95"/>
      <c r="AI94" s="93">
        <v>292</v>
      </c>
      <c r="AJ94" s="93"/>
      <c r="AK94" s="93"/>
      <c r="AL94" s="93"/>
      <c r="AM94" s="93"/>
      <c r="AN94" s="93"/>
      <c r="AO94" s="95">
        <v>9.7455152273675399E-4</v>
      </c>
      <c r="AP94" s="95"/>
      <c r="AQ94" s="95"/>
      <c r="AR94" s="95"/>
      <c r="AS94" s="95"/>
      <c r="AT94" s="95"/>
      <c r="AU94" s="95"/>
    </row>
    <row r="95" spans="2:47" s="1" customFormat="1" ht="10.65" customHeight="1" x14ac:dyDescent="0.15">
      <c r="B95" s="100" t="s">
        <v>1153</v>
      </c>
      <c r="C95" s="100"/>
      <c r="D95" s="100"/>
      <c r="E95" s="100"/>
      <c r="F95" s="100"/>
      <c r="G95" s="100"/>
      <c r="H95" s="100"/>
      <c r="I95" s="100"/>
      <c r="J95" s="100"/>
      <c r="K95" s="100"/>
      <c r="L95" s="100"/>
      <c r="M95" s="105">
        <v>165691808.19999999</v>
      </c>
      <c r="N95" s="105"/>
      <c r="O95" s="105"/>
      <c r="P95" s="105"/>
      <c r="Q95" s="105"/>
      <c r="R95" s="105"/>
      <c r="S95" s="105"/>
      <c r="T95" s="105"/>
      <c r="U95" s="105"/>
      <c r="V95" s="105"/>
      <c r="W95" s="105"/>
      <c r="X95" s="95">
        <v>7.3979050737988904E-3</v>
      </c>
      <c r="Y95" s="95"/>
      <c r="Z95" s="95"/>
      <c r="AA95" s="95"/>
      <c r="AB95" s="95"/>
      <c r="AC95" s="95"/>
      <c r="AD95" s="95"/>
      <c r="AE95" s="95"/>
      <c r="AF95" s="95"/>
      <c r="AG95" s="95"/>
      <c r="AH95" s="95"/>
      <c r="AI95" s="93">
        <v>1111</v>
      </c>
      <c r="AJ95" s="93"/>
      <c r="AK95" s="93"/>
      <c r="AL95" s="93"/>
      <c r="AM95" s="93"/>
      <c r="AN95" s="93"/>
      <c r="AO95" s="95">
        <v>3.7079682937004601E-3</v>
      </c>
      <c r="AP95" s="95"/>
      <c r="AQ95" s="95"/>
      <c r="AR95" s="95"/>
      <c r="AS95" s="95"/>
      <c r="AT95" s="95"/>
      <c r="AU95" s="95"/>
    </row>
    <row r="96" spans="2:47" s="1" customFormat="1" ht="10.65" customHeight="1" x14ac:dyDescent="0.15">
      <c r="B96" s="100" t="s">
        <v>1149</v>
      </c>
      <c r="C96" s="100"/>
      <c r="D96" s="100"/>
      <c r="E96" s="100"/>
      <c r="F96" s="100"/>
      <c r="G96" s="100"/>
      <c r="H96" s="100"/>
      <c r="I96" s="100"/>
      <c r="J96" s="100"/>
      <c r="K96" s="100"/>
      <c r="L96" s="100"/>
      <c r="M96" s="105">
        <v>18008280.100000001</v>
      </c>
      <c r="N96" s="105"/>
      <c r="O96" s="105"/>
      <c r="P96" s="105"/>
      <c r="Q96" s="105"/>
      <c r="R96" s="105"/>
      <c r="S96" s="105"/>
      <c r="T96" s="105"/>
      <c r="U96" s="105"/>
      <c r="V96" s="105"/>
      <c r="W96" s="105"/>
      <c r="X96" s="95">
        <v>8.04044256438874E-4</v>
      </c>
      <c r="Y96" s="95"/>
      <c r="Z96" s="95"/>
      <c r="AA96" s="95"/>
      <c r="AB96" s="95"/>
      <c r="AC96" s="95"/>
      <c r="AD96" s="95"/>
      <c r="AE96" s="95"/>
      <c r="AF96" s="95"/>
      <c r="AG96" s="95"/>
      <c r="AH96" s="95"/>
      <c r="AI96" s="93">
        <v>98</v>
      </c>
      <c r="AJ96" s="93"/>
      <c r="AK96" s="93"/>
      <c r="AL96" s="93"/>
      <c r="AM96" s="93"/>
      <c r="AN96" s="93"/>
      <c r="AO96" s="95">
        <v>3.2707551105548598E-4</v>
      </c>
      <c r="AP96" s="95"/>
      <c r="AQ96" s="95"/>
      <c r="AR96" s="95"/>
      <c r="AS96" s="95"/>
      <c r="AT96" s="95"/>
      <c r="AU96" s="95"/>
    </row>
    <row r="97" spans="2:47" s="1" customFormat="1" ht="10.65" customHeight="1" x14ac:dyDescent="0.15">
      <c r="B97" s="100" t="s">
        <v>1152</v>
      </c>
      <c r="C97" s="100"/>
      <c r="D97" s="100"/>
      <c r="E97" s="100"/>
      <c r="F97" s="100"/>
      <c r="G97" s="100"/>
      <c r="H97" s="100"/>
      <c r="I97" s="100"/>
      <c r="J97" s="100"/>
      <c r="K97" s="100"/>
      <c r="L97" s="100"/>
      <c r="M97" s="105">
        <v>41728589.969999999</v>
      </c>
      <c r="N97" s="105"/>
      <c r="O97" s="105"/>
      <c r="P97" s="105"/>
      <c r="Q97" s="105"/>
      <c r="R97" s="105"/>
      <c r="S97" s="105"/>
      <c r="T97" s="105"/>
      <c r="U97" s="105"/>
      <c r="V97" s="105"/>
      <c r="W97" s="105"/>
      <c r="X97" s="95">
        <v>1.86312256963792E-3</v>
      </c>
      <c r="Y97" s="95"/>
      <c r="Z97" s="95"/>
      <c r="AA97" s="95"/>
      <c r="AB97" s="95"/>
      <c r="AC97" s="95"/>
      <c r="AD97" s="95"/>
      <c r="AE97" s="95"/>
      <c r="AF97" s="95"/>
      <c r="AG97" s="95"/>
      <c r="AH97" s="95"/>
      <c r="AI97" s="93">
        <v>200</v>
      </c>
      <c r="AJ97" s="93"/>
      <c r="AK97" s="93"/>
      <c r="AL97" s="93"/>
      <c r="AM97" s="93"/>
      <c r="AN97" s="93"/>
      <c r="AO97" s="95">
        <v>6.6750104297038E-4</v>
      </c>
      <c r="AP97" s="95"/>
      <c r="AQ97" s="95"/>
      <c r="AR97" s="95"/>
      <c r="AS97" s="95"/>
      <c r="AT97" s="95"/>
      <c r="AU97" s="95"/>
    </row>
    <row r="98" spans="2:47" s="1" customFormat="1" ht="10.65" customHeight="1" x14ac:dyDescent="0.15">
      <c r="B98" s="100" t="s">
        <v>1148</v>
      </c>
      <c r="C98" s="100"/>
      <c r="D98" s="100"/>
      <c r="E98" s="100"/>
      <c r="F98" s="100"/>
      <c r="G98" s="100"/>
      <c r="H98" s="100"/>
      <c r="I98" s="100"/>
      <c r="J98" s="100"/>
      <c r="K98" s="100"/>
      <c r="L98" s="100"/>
      <c r="M98" s="105">
        <v>23668518.640000001</v>
      </c>
      <c r="N98" s="105"/>
      <c r="O98" s="105"/>
      <c r="P98" s="105"/>
      <c r="Q98" s="105"/>
      <c r="R98" s="105"/>
      <c r="S98" s="105"/>
      <c r="T98" s="105"/>
      <c r="U98" s="105"/>
      <c r="V98" s="105"/>
      <c r="W98" s="105"/>
      <c r="X98" s="95">
        <v>1.0567659079729901E-3</v>
      </c>
      <c r="Y98" s="95"/>
      <c r="Z98" s="95"/>
      <c r="AA98" s="95"/>
      <c r="AB98" s="95"/>
      <c r="AC98" s="95"/>
      <c r="AD98" s="95"/>
      <c r="AE98" s="95"/>
      <c r="AF98" s="95"/>
      <c r="AG98" s="95"/>
      <c r="AH98" s="95"/>
      <c r="AI98" s="93">
        <v>103</v>
      </c>
      <c r="AJ98" s="93"/>
      <c r="AK98" s="93"/>
      <c r="AL98" s="93"/>
      <c r="AM98" s="93"/>
      <c r="AN98" s="93"/>
      <c r="AO98" s="95">
        <v>3.4376303712974602E-4</v>
      </c>
      <c r="AP98" s="95"/>
      <c r="AQ98" s="95"/>
      <c r="AR98" s="95"/>
      <c r="AS98" s="95"/>
      <c r="AT98" s="95"/>
      <c r="AU98" s="95"/>
    </row>
    <row r="99" spans="2:47" s="1" customFormat="1" ht="13.35" customHeight="1" x14ac:dyDescent="0.15">
      <c r="B99" s="102"/>
      <c r="C99" s="102"/>
      <c r="D99" s="102"/>
      <c r="E99" s="102"/>
      <c r="F99" s="102"/>
      <c r="G99" s="102"/>
      <c r="H99" s="102"/>
      <c r="I99" s="102"/>
      <c r="J99" s="102"/>
      <c r="K99" s="102"/>
      <c r="L99" s="102"/>
      <c r="M99" s="106">
        <v>22397125476.349998</v>
      </c>
      <c r="N99" s="106"/>
      <c r="O99" s="106"/>
      <c r="P99" s="106"/>
      <c r="Q99" s="106"/>
      <c r="R99" s="106"/>
      <c r="S99" s="106"/>
      <c r="T99" s="106"/>
      <c r="U99" s="106"/>
      <c r="V99" s="106"/>
      <c r="W99" s="106"/>
      <c r="X99" s="96">
        <v>1</v>
      </c>
      <c r="Y99" s="96"/>
      <c r="Z99" s="96"/>
      <c r="AA99" s="96"/>
      <c r="AB99" s="96"/>
      <c r="AC99" s="96"/>
      <c r="AD99" s="96"/>
      <c r="AE99" s="96"/>
      <c r="AF99" s="96"/>
      <c r="AG99" s="96"/>
      <c r="AH99" s="96"/>
      <c r="AI99" s="94">
        <v>299625</v>
      </c>
      <c r="AJ99" s="94"/>
      <c r="AK99" s="94"/>
      <c r="AL99" s="94"/>
      <c r="AM99" s="94"/>
      <c r="AN99" s="94"/>
      <c r="AO99" s="96">
        <v>1</v>
      </c>
      <c r="AP99" s="96"/>
      <c r="AQ99" s="96"/>
      <c r="AR99" s="96"/>
      <c r="AS99" s="96"/>
      <c r="AT99" s="96"/>
      <c r="AU99" s="96"/>
    </row>
    <row r="100" spans="2:47" s="1" customFormat="1" ht="9" customHeight="1" x14ac:dyDescent="0.15"/>
    <row r="101" spans="2:47" s="1" customFormat="1" ht="19.2" customHeight="1" x14ac:dyDescent="0.15">
      <c r="B101" s="80" t="s">
        <v>1246</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row>
    <row r="102" spans="2:47" s="1" customFormat="1" ht="9" customHeight="1" x14ac:dyDescent="0.15"/>
    <row r="103" spans="2:47" s="1" customFormat="1" ht="12.75" customHeight="1" x14ac:dyDescent="0.15">
      <c r="B103" s="74" t="s">
        <v>1122</v>
      </c>
      <c r="C103" s="74"/>
      <c r="D103" s="74"/>
      <c r="E103" s="74"/>
      <c r="F103" s="74"/>
      <c r="G103" s="74"/>
      <c r="H103" s="74"/>
      <c r="I103" s="74"/>
      <c r="J103" s="74"/>
      <c r="K103" s="74" t="s">
        <v>1119</v>
      </c>
      <c r="L103" s="74"/>
      <c r="M103" s="74"/>
      <c r="N103" s="74"/>
      <c r="O103" s="74"/>
      <c r="P103" s="74"/>
      <c r="Q103" s="74"/>
      <c r="R103" s="74"/>
      <c r="S103" s="74"/>
      <c r="T103" s="74"/>
      <c r="U103" s="74"/>
      <c r="V103" s="74"/>
      <c r="W103" s="74" t="s">
        <v>1120</v>
      </c>
      <c r="X103" s="74"/>
      <c r="Y103" s="74"/>
      <c r="Z103" s="74"/>
      <c r="AA103" s="74"/>
      <c r="AB103" s="74"/>
      <c r="AC103" s="74"/>
      <c r="AD103" s="74"/>
      <c r="AE103" s="74"/>
      <c r="AF103" s="74"/>
      <c r="AG103" s="74"/>
      <c r="AH103" s="74" t="s">
        <v>1121</v>
      </c>
      <c r="AI103" s="74"/>
      <c r="AJ103" s="74"/>
      <c r="AK103" s="74"/>
      <c r="AL103" s="74"/>
      <c r="AM103" s="74"/>
      <c r="AN103" s="74"/>
      <c r="AO103" s="74" t="s">
        <v>1120</v>
      </c>
      <c r="AP103" s="74"/>
      <c r="AQ103" s="74"/>
      <c r="AR103" s="74"/>
      <c r="AS103" s="74"/>
      <c r="AT103" s="74"/>
    </row>
    <row r="104" spans="2:47" s="1" customFormat="1" ht="10.65" customHeight="1" x14ac:dyDescent="0.15">
      <c r="B104" s="100" t="s">
        <v>1123</v>
      </c>
      <c r="C104" s="100"/>
      <c r="D104" s="100"/>
      <c r="E104" s="100"/>
      <c r="F104" s="100"/>
      <c r="G104" s="100"/>
      <c r="H104" s="100"/>
      <c r="I104" s="100"/>
      <c r="J104" s="100"/>
      <c r="K104" s="105">
        <v>1550500</v>
      </c>
      <c r="L104" s="105"/>
      <c r="M104" s="105"/>
      <c r="N104" s="105"/>
      <c r="O104" s="105"/>
      <c r="P104" s="105"/>
      <c r="Q104" s="105"/>
      <c r="R104" s="105"/>
      <c r="S104" s="105"/>
      <c r="T104" s="105"/>
      <c r="U104" s="105"/>
      <c r="V104" s="105"/>
      <c r="W104" s="95">
        <v>6.9227633771004799E-5</v>
      </c>
      <c r="X104" s="95"/>
      <c r="Y104" s="95"/>
      <c r="Z104" s="95"/>
      <c r="AA104" s="95"/>
      <c r="AB104" s="95"/>
      <c r="AC104" s="95"/>
      <c r="AD104" s="95"/>
      <c r="AE104" s="95"/>
      <c r="AF104" s="95"/>
      <c r="AG104" s="95"/>
      <c r="AH104" s="93">
        <v>33</v>
      </c>
      <c r="AI104" s="93"/>
      <c r="AJ104" s="93"/>
      <c r="AK104" s="93"/>
      <c r="AL104" s="93"/>
      <c r="AM104" s="93"/>
      <c r="AN104" s="93"/>
      <c r="AO104" s="95">
        <v>1.1013767209011299E-4</v>
      </c>
      <c r="AP104" s="95"/>
      <c r="AQ104" s="95"/>
      <c r="AR104" s="95"/>
      <c r="AS104" s="95"/>
      <c r="AT104" s="95"/>
    </row>
    <row r="105" spans="2:47" s="1" customFormat="1" ht="10.65" customHeight="1" x14ac:dyDescent="0.15">
      <c r="B105" s="100" t="s">
        <v>1124</v>
      </c>
      <c r="C105" s="100"/>
      <c r="D105" s="100"/>
      <c r="E105" s="100"/>
      <c r="F105" s="100"/>
      <c r="G105" s="100"/>
      <c r="H105" s="100"/>
      <c r="I105" s="100"/>
      <c r="J105" s="100"/>
      <c r="K105" s="105">
        <v>36514983.920000002</v>
      </c>
      <c r="L105" s="105"/>
      <c r="M105" s="105"/>
      <c r="N105" s="105"/>
      <c r="O105" s="105"/>
      <c r="P105" s="105"/>
      <c r="Q105" s="105"/>
      <c r="R105" s="105"/>
      <c r="S105" s="105"/>
      <c r="T105" s="105"/>
      <c r="U105" s="105"/>
      <c r="V105" s="105"/>
      <c r="W105" s="95">
        <v>1.6303424275832901E-3</v>
      </c>
      <c r="X105" s="95"/>
      <c r="Y105" s="95"/>
      <c r="Z105" s="95"/>
      <c r="AA105" s="95"/>
      <c r="AB105" s="95"/>
      <c r="AC105" s="95"/>
      <c r="AD105" s="95"/>
      <c r="AE105" s="95"/>
      <c r="AF105" s="95"/>
      <c r="AG105" s="95"/>
      <c r="AH105" s="93">
        <v>260</v>
      </c>
      <c r="AI105" s="93"/>
      <c r="AJ105" s="93"/>
      <c r="AK105" s="93"/>
      <c r="AL105" s="93"/>
      <c r="AM105" s="93"/>
      <c r="AN105" s="93"/>
      <c r="AO105" s="95">
        <v>8.6775135586149397E-4</v>
      </c>
      <c r="AP105" s="95"/>
      <c r="AQ105" s="95"/>
      <c r="AR105" s="95"/>
      <c r="AS105" s="95"/>
      <c r="AT105" s="95"/>
    </row>
    <row r="106" spans="2:47" s="1" customFormat="1" ht="10.65" customHeight="1" x14ac:dyDescent="0.15">
      <c r="B106" s="100" t="s">
        <v>1125</v>
      </c>
      <c r="C106" s="100"/>
      <c r="D106" s="100"/>
      <c r="E106" s="100"/>
      <c r="F106" s="100"/>
      <c r="G106" s="100"/>
      <c r="H106" s="100"/>
      <c r="I106" s="100"/>
      <c r="J106" s="100"/>
      <c r="K106" s="105">
        <v>48295593.049999997</v>
      </c>
      <c r="L106" s="105"/>
      <c r="M106" s="105"/>
      <c r="N106" s="105"/>
      <c r="O106" s="105"/>
      <c r="P106" s="105"/>
      <c r="Q106" s="105"/>
      <c r="R106" s="105"/>
      <c r="S106" s="105"/>
      <c r="T106" s="105"/>
      <c r="U106" s="105"/>
      <c r="V106" s="105"/>
      <c r="W106" s="95">
        <v>2.15632997640689E-3</v>
      </c>
      <c r="X106" s="95"/>
      <c r="Y106" s="95"/>
      <c r="Z106" s="95"/>
      <c r="AA106" s="95"/>
      <c r="AB106" s="95"/>
      <c r="AC106" s="95"/>
      <c r="AD106" s="95"/>
      <c r="AE106" s="95"/>
      <c r="AF106" s="95"/>
      <c r="AG106" s="95"/>
      <c r="AH106" s="93">
        <v>291</v>
      </c>
      <c r="AI106" s="93"/>
      <c r="AJ106" s="93"/>
      <c r="AK106" s="93"/>
      <c r="AL106" s="93"/>
      <c r="AM106" s="93"/>
      <c r="AN106" s="93"/>
      <c r="AO106" s="95">
        <v>9.7121401752190198E-4</v>
      </c>
      <c r="AP106" s="95"/>
      <c r="AQ106" s="95"/>
      <c r="AR106" s="95"/>
      <c r="AS106" s="95"/>
      <c r="AT106" s="95"/>
    </row>
    <row r="107" spans="2:47" s="1" customFormat="1" ht="10.65" customHeight="1" x14ac:dyDescent="0.15">
      <c r="B107" s="100" t="s">
        <v>1126</v>
      </c>
      <c r="C107" s="100"/>
      <c r="D107" s="100"/>
      <c r="E107" s="100"/>
      <c r="F107" s="100"/>
      <c r="G107" s="100"/>
      <c r="H107" s="100"/>
      <c r="I107" s="100"/>
      <c r="J107" s="100"/>
      <c r="K107" s="105">
        <v>15144163</v>
      </c>
      <c r="L107" s="105"/>
      <c r="M107" s="105"/>
      <c r="N107" s="105"/>
      <c r="O107" s="105"/>
      <c r="P107" s="105"/>
      <c r="Q107" s="105"/>
      <c r="R107" s="105"/>
      <c r="S107" s="105"/>
      <c r="T107" s="105"/>
      <c r="U107" s="105"/>
      <c r="V107" s="105"/>
      <c r="W107" s="95">
        <v>6.7616547560941703E-4</v>
      </c>
      <c r="X107" s="95"/>
      <c r="Y107" s="95"/>
      <c r="Z107" s="95"/>
      <c r="AA107" s="95"/>
      <c r="AB107" s="95"/>
      <c r="AC107" s="95"/>
      <c r="AD107" s="95"/>
      <c r="AE107" s="95"/>
      <c r="AF107" s="95"/>
      <c r="AG107" s="95"/>
      <c r="AH107" s="93">
        <v>216</v>
      </c>
      <c r="AI107" s="93"/>
      <c r="AJ107" s="93"/>
      <c r="AK107" s="93"/>
      <c r="AL107" s="93"/>
      <c r="AM107" s="93"/>
      <c r="AN107" s="93"/>
      <c r="AO107" s="95">
        <v>7.2090112640800996E-4</v>
      </c>
      <c r="AP107" s="95"/>
      <c r="AQ107" s="95"/>
      <c r="AR107" s="95"/>
      <c r="AS107" s="95"/>
      <c r="AT107" s="95"/>
    </row>
    <row r="108" spans="2:47" s="1" customFormat="1" ht="10.65" customHeight="1" x14ac:dyDescent="0.15">
      <c r="B108" s="100" t="s">
        <v>1127</v>
      </c>
      <c r="C108" s="100"/>
      <c r="D108" s="100"/>
      <c r="E108" s="100"/>
      <c r="F108" s="100"/>
      <c r="G108" s="100"/>
      <c r="H108" s="100"/>
      <c r="I108" s="100"/>
      <c r="J108" s="100"/>
      <c r="K108" s="105">
        <v>252833343.50999999</v>
      </c>
      <c r="L108" s="105"/>
      <c r="M108" s="105"/>
      <c r="N108" s="105"/>
      <c r="O108" s="105"/>
      <c r="P108" s="105"/>
      <c r="Q108" s="105"/>
      <c r="R108" s="105"/>
      <c r="S108" s="105"/>
      <c r="T108" s="105"/>
      <c r="U108" s="105"/>
      <c r="V108" s="105"/>
      <c r="W108" s="95">
        <v>1.12886514734659E-2</v>
      </c>
      <c r="X108" s="95"/>
      <c r="Y108" s="95"/>
      <c r="Z108" s="95"/>
      <c r="AA108" s="95"/>
      <c r="AB108" s="95"/>
      <c r="AC108" s="95"/>
      <c r="AD108" s="95"/>
      <c r="AE108" s="95"/>
      <c r="AF108" s="95"/>
      <c r="AG108" s="95"/>
      <c r="AH108" s="93">
        <v>1747</v>
      </c>
      <c r="AI108" s="93"/>
      <c r="AJ108" s="93"/>
      <c r="AK108" s="93"/>
      <c r="AL108" s="93"/>
      <c r="AM108" s="93"/>
      <c r="AN108" s="93"/>
      <c r="AO108" s="95">
        <v>5.8306216103462703E-3</v>
      </c>
      <c r="AP108" s="95"/>
      <c r="AQ108" s="95"/>
      <c r="AR108" s="95"/>
      <c r="AS108" s="95"/>
      <c r="AT108" s="95"/>
    </row>
    <row r="109" spans="2:47" s="1" customFormat="1" ht="10.65" customHeight="1" x14ac:dyDescent="0.15">
      <c r="B109" s="100" t="s">
        <v>1128</v>
      </c>
      <c r="C109" s="100"/>
      <c r="D109" s="100"/>
      <c r="E109" s="100"/>
      <c r="F109" s="100"/>
      <c r="G109" s="100"/>
      <c r="H109" s="100"/>
      <c r="I109" s="100"/>
      <c r="J109" s="100"/>
      <c r="K109" s="105">
        <v>18856527.390000001</v>
      </c>
      <c r="L109" s="105"/>
      <c r="M109" s="105"/>
      <c r="N109" s="105"/>
      <c r="O109" s="105"/>
      <c r="P109" s="105"/>
      <c r="Q109" s="105"/>
      <c r="R109" s="105"/>
      <c r="S109" s="105"/>
      <c r="T109" s="105"/>
      <c r="U109" s="105"/>
      <c r="V109" s="105"/>
      <c r="W109" s="95">
        <v>8.4191729916016796E-4</v>
      </c>
      <c r="X109" s="95"/>
      <c r="Y109" s="95"/>
      <c r="Z109" s="95"/>
      <c r="AA109" s="95"/>
      <c r="AB109" s="95"/>
      <c r="AC109" s="95"/>
      <c r="AD109" s="95"/>
      <c r="AE109" s="95"/>
      <c r="AF109" s="95"/>
      <c r="AG109" s="95"/>
      <c r="AH109" s="93">
        <v>425</v>
      </c>
      <c r="AI109" s="93"/>
      <c r="AJ109" s="93"/>
      <c r="AK109" s="93"/>
      <c r="AL109" s="93"/>
      <c r="AM109" s="93"/>
      <c r="AN109" s="93"/>
      <c r="AO109" s="95">
        <v>1.4184397163120601E-3</v>
      </c>
      <c r="AP109" s="95"/>
      <c r="AQ109" s="95"/>
      <c r="AR109" s="95"/>
      <c r="AS109" s="95"/>
      <c r="AT109" s="95"/>
    </row>
    <row r="110" spans="2:47" s="1" customFormat="1" ht="10.65" customHeight="1" x14ac:dyDescent="0.15">
      <c r="B110" s="100" t="s">
        <v>1129</v>
      </c>
      <c r="C110" s="100"/>
      <c r="D110" s="100"/>
      <c r="E110" s="100"/>
      <c r="F110" s="100"/>
      <c r="G110" s="100"/>
      <c r="H110" s="100"/>
      <c r="I110" s="100"/>
      <c r="J110" s="100"/>
      <c r="K110" s="105">
        <v>24183189.82</v>
      </c>
      <c r="L110" s="105"/>
      <c r="M110" s="105"/>
      <c r="N110" s="105"/>
      <c r="O110" s="105"/>
      <c r="P110" s="105"/>
      <c r="Q110" s="105"/>
      <c r="R110" s="105"/>
      <c r="S110" s="105"/>
      <c r="T110" s="105"/>
      <c r="U110" s="105"/>
      <c r="V110" s="105"/>
      <c r="W110" s="95">
        <v>1.07974524880597E-3</v>
      </c>
      <c r="X110" s="95"/>
      <c r="Y110" s="95"/>
      <c r="Z110" s="95"/>
      <c r="AA110" s="95"/>
      <c r="AB110" s="95"/>
      <c r="AC110" s="95"/>
      <c r="AD110" s="95"/>
      <c r="AE110" s="95"/>
      <c r="AF110" s="95"/>
      <c r="AG110" s="95"/>
      <c r="AH110" s="93">
        <v>904</v>
      </c>
      <c r="AI110" s="93"/>
      <c r="AJ110" s="93"/>
      <c r="AK110" s="93"/>
      <c r="AL110" s="93"/>
      <c r="AM110" s="93"/>
      <c r="AN110" s="93"/>
      <c r="AO110" s="95">
        <v>3.0171047142261201E-3</v>
      </c>
      <c r="AP110" s="95"/>
      <c r="AQ110" s="95"/>
      <c r="AR110" s="95"/>
      <c r="AS110" s="95"/>
      <c r="AT110" s="95"/>
    </row>
    <row r="111" spans="2:47" s="1" customFormat="1" ht="10.65" customHeight="1" x14ac:dyDescent="0.15">
      <c r="B111" s="100" t="s">
        <v>1130</v>
      </c>
      <c r="C111" s="100"/>
      <c r="D111" s="100"/>
      <c r="E111" s="100"/>
      <c r="F111" s="100"/>
      <c r="G111" s="100"/>
      <c r="H111" s="100"/>
      <c r="I111" s="100"/>
      <c r="J111" s="100"/>
      <c r="K111" s="105">
        <v>44374150.829999998</v>
      </c>
      <c r="L111" s="105"/>
      <c r="M111" s="105"/>
      <c r="N111" s="105"/>
      <c r="O111" s="105"/>
      <c r="P111" s="105"/>
      <c r="Q111" s="105"/>
      <c r="R111" s="105"/>
      <c r="S111" s="105"/>
      <c r="T111" s="105"/>
      <c r="U111" s="105"/>
      <c r="V111" s="105"/>
      <c r="W111" s="95">
        <v>1.9812431232238401E-3</v>
      </c>
      <c r="X111" s="95"/>
      <c r="Y111" s="95"/>
      <c r="Z111" s="95"/>
      <c r="AA111" s="95"/>
      <c r="AB111" s="95"/>
      <c r="AC111" s="95"/>
      <c r="AD111" s="95"/>
      <c r="AE111" s="95"/>
      <c r="AF111" s="95"/>
      <c r="AG111" s="95"/>
      <c r="AH111" s="93">
        <v>1437</v>
      </c>
      <c r="AI111" s="93"/>
      <c r="AJ111" s="93"/>
      <c r="AK111" s="93"/>
      <c r="AL111" s="93"/>
      <c r="AM111" s="93"/>
      <c r="AN111" s="93"/>
      <c r="AO111" s="95">
        <v>4.7959949937421802E-3</v>
      </c>
      <c r="AP111" s="95"/>
      <c r="AQ111" s="95"/>
      <c r="AR111" s="95"/>
      <c r="AS111" s="95"/>
      <c r="AT111" s="95"/>
    </row>
    <row r="112" spans="2:47" s="1" customFormat="1" ht="10.65" customHeight="1" x14ac:dyDescent="0.15">
      <c r="B112" s="100" t="s">
        <v>1131</v>
      </c>
      <c r="C112" s="100"/>
      <c r="D112" s="100"/>
      <c r="E112" s="100"/>
      <c r="F112" s="100"/>
      <c r="G112" s="100"/>
      <c r="H112" s="100"/>
      <c r="I112" s="100"/>
      <c r="J112" s="100"/>
      <c r="K112" s="105">
        <v>44919232.729999997</v>
      </c>
      <c r="L112" s="105"/>
      <c r="M112" s="105"/>
      <c r="N112" s="105"/>
      <c r="O112" s="105"/>
      <c r="P112" s="105"/>
      <c r="Q112" s="105"/>
      <c r="R112" s="105"/>
      <c r="S112" s="105"/>
      <c r="T112" s="105"/>
      <c r="U112" s="105"/>
      <c r="V112" s="105"/>
      <c r="W112" s="95">
        <v>2.0055802597271702E-3</v>
      </c>
      <c r="X112" s="95"/>
      <c r="Y112" s="95"/>
      <c r="Z112" s="95"/>
      <c r="AA112" s="95"/>
      <c r="AB112" s="95"/>
      <c r="AC112" s="95"/>
      <c r="AD112" s="95"/>
      <c r="AE112" s="95"/>
      <c r="AF112" s="95"/>
      <c r="AG112" s="95"/>
      <c r="AH112" s="93">
        <v>1751</v>
      </c>
      <c r="AI112" s="93"/>
      <c r="AJ112" s="93"/>
      <c r="AK112" s="93"/>
      <c r="AL112" s="93"/>
      <c r="AM112" s="93"/>
      <c r="AN112" s="93"/>
      <c r="AO112" s="95">
        <v>5.8439716312056701E-3</v>
      </c>
      <c r="AP112" s="95"/>
      <c r="AQ112" s="95"/>
      <c r="AR112" s="95"/>
      <c r="AS112" s="95"/>
      <c r="AT112" s="95"/>
    </row>
    <row r="113" spans="2:46" s="1" customFormat="1" ht="10.65" customHeight="1" x14ac:dyDescent="0.15">
      <c r="B113" s="100" t="s">
        <v>1132</v>
      </c>
      <c r="C113" s="100"/>
      <c r="D113" s="100"/>
      <c r="E113" s="100"/>
      <c r="F113" s="100"/>
      <c r="G113" s="100"/>
      <c r="H113" s="100"/>
      <c r="I113" s="100"/>
      <c r="J113" s="100"/>
      <c r="K113" s="105">
        <v>829931868.189996</v>
      </c>
      <c r="L113" s="105"/>
      <c r="M113" s="105"/>
      <c r="N113" s="105"/>
      <c r="O113" s="105"/>
      <c r="P113" s="105"/>
      <c r="Q113" s="105"/>
      <c r="R113" s="105"/>
      <c r="S113" s="105"/>
      <c r="T113" s="105"/>
      <c r="U113" s="105"/>
      <c r="V113" s="105"/>
      <c r="W113" s="95">
        <v>3.7055285021569101E-2</v>
      </c>
      <c r="X113" s="95"/>
      <c r="Y113" s="95"/>
      <c r="Z113" s="95"/>
      <c r="AA113" s="95"/>
      <c r="AB113" s="95"/>
      <c r="AC113" s="95"/>
      <c r="AD113" s="95"/>
      <c r="AE113" s="95"/>
      <c r="AF113" s="95"/>
      <c r="AG113" s="95"/>
      <c r="AH113" s="93">
        <v>30934</v>
      </c>
      <c r="AI113" s="93"/>
      <c r="AJ113" s="93"/>
      <c r="AK113" s="93"/>
      <c r="AL113" s="93"/>
      <c r="AM113" s="93"/>
      <c r="AN113" s="93"/>
      <c r="AO113" s="95">
        <v>0.10324238631622901</v>
      </c>
      <c r="AP113" s="95"/>
      <c r="AQ113" s="95"/>
      <c r="AR113" s="95"/>
      <c r="AS113" s="95"/>
      <c r="AT113" s="95"/>
    </row>
    <row r="114" spans="2:46" s="1" customFormat="1" ht="10.65" customHeight="1" x14ac:dyDescent="0.15">
      <c r="B114" s="100" t="s">
        <v>1133</v>
      </c>
      <c r="C114" s="100"/>
      <c r="D114" s="100"/>
      <c r="E114" s="100"/>
      <c r="F114" s="100"/>
      <c r="G114" s="100"/>
      <c r="H114" s="100"/>
      <c r="I114" s="100"/>
      <c r="J114" s="100"/>
      <c r="K114" s="105">
        <v>66365919.4799999</v>
      </c>
      <c r="L114" s="105"/>
      <c r="M114" s="105"/>
      <c r="N114" s="105"/>
      <c r="O114" s="105"/>
      <c r="P114" s="105"/>
      <c r="Q114" s="105"/>
      <c r="R114" s="105"/>
      <c r="S114" s="105"/>
      <c r="T114" s="105"/>
      <c r="U114" s="105"/>
      <c r="V114" s="105"/>
      <c r="W114" s="95">
        <v>2.9631445137938898E-3</v>
      </c>
      <c r="X114" s="95"/>
      <c r="Y114" s="95"/>
      <c r="Z114" s="95"/>
      <c r="AA114" s="95"/>
      <c r="AB114" s="95"/>
      <c r="AC114" s="95"/>
      <c r="AD114" s="95"/>
      <c r="AE114" s="95"/>
      <c r="AF114" s="95"/>
      <c r="AG114" s="95"/>
      <c r="AH114" s="93">
        <v>3152</v>
      </c>
      <c r="AI114" s="93"/>
      <c r="AJ114" s="93"/>
      <c r="AK114" s="93"/>
      <c r="AL114" s="93"/>
      <c r="AM114" s="93"/>
      <c r="AN114" s="93"/>
      <c r="AO114" s="95">
        <v>1.0519816437213199E-2</v>
      </c>
      <c r="AP114" s="95"/>
      <c r="AQ114" s="95"/>
      <c r="AR114" s="95"/>
      <c r="AS114" s="95"/>
      <c r="AT114" s="95"/>
    </row>
    <row r="115" spans="2:46" s="1" customFormat="1" ht="10.65" customHeight="1" x14ac:dyDescent="0.15">
      <c r="B115" s="100" t="s">
        <v>1134</v>
      </c>
      <c r="C115" s="100"/>
      <c r="D115" s="100"/>
      <c r="E115" s="100"/>
      <c r="F115" s="100"/>
      <c r="G115" s="100"/>
      <c r="H115" s="100"/>
      <c r="I115" s="100"/>
      <c r="J115" s="100"/>
      <c r="K115" s="105">
        <v>175811964.19999999</v>
      </c>
      <c r="L115" s="105"/>
      <c r="M115" s="105"/>
      <c r="N115" s="105"/>
      <c r="O115" s="105"/>
      <c r="P115" s="105"/>
      <c r="Q115" s="105"/>
      <c r="R115" s="105"/>
      <c r="S115" s="105"/>
      <c r="T115" s="105"/>
      <c r="U115" s="105"/>
      <c r="V115" s="105"/>
      <c r="W115" s="95">
        <v>7.84975573698719E-3</v>
      </c>
      <c r="X115" s="95"/>
      <c r="Y115" s="95"/>
      <c r="Z115" s="95"/>
      <c r="AA115" s="95"/>
      <c r="AB115" s="95"/>
      <c r="AC115" s="95"/>
      <c r="AD115" s="95"/>
      <c r="AE115" s="95"/>
      <c r="AF115" s="95"/>
      <c r="AG115" s="95"/>
      <c r="AH115" s="93">
        <v>5569</v>
      </c>
      <c r="AI115" s="93"/>
      <c r="AJ115" s="93"/>
      <c r="AK115" s="93"/>
      <c r="AL115" s="93"/>
      <c r="AM115" s="93"/>
      <c r="AN115" s="93"/>
      <c r="AO115" s="95">
        <v>1.85865665415102E-2</v>
      </c>
      <c r="AP115" s="95"/>
      <c r="AQ115" s="95"/>
      <c r="AR115" s="95"/>
      <c r="AS115" s="95"/>
      <c r="AT115" s="95"/>
    </row>
    <row r="116" spans="2:46" s="1" customFormat="1" ht="10.65" customHeight="1" x14ac:dyDescent="0.15">
      <c r="B116" s="100" t="s">
        <v>1135</v>
      </c>
      <c r="C116" s="100"/>
      <c r="D116" s="100"/>
      <c r="E116" s="100"/>
      <c r="F116" s="100"/>
      <c r="G116" s="100"/>
      <c r="H116" s="100"/>
      <c r="I116" s="100"/>
      <c r="J116" s="100"/>
      <c r="K116" s="105">
        <v>544768242.03000104</v>
      </c>
      <c r="L116" s="105"/>
      <c r="M116" s="105"/>
      <c r="N116" s="105"/>
      <c r="O116" s="105"/>
      <c r="P116" s="105"/>
      <c r="Q116" s="105"/>
      <c r="R116" s="105"/>
      <c r="S116" s="105"/>
      <c r="T116" s="105"/>
      <c r="U116" s="105"/>
      <c r="V116" s="105"/>
      <c r="W116" s="95">
        <v>2.43231321182374E-2</v>
      </c>
      <c r="X116" s="95"/>
      <c r="Y116" s="95"/>
      <c r="Z116" s="95"/>
      <c r="AA116" s="95"/>
      <c r="AB116" s="95"/>
      <c r="AC116" s="95"/>
      <c r="AD116" s="95"/>
      <c r="AE116" s="95"/>
      <c r="AF116" s="95"/>
      <c r="AG116" s="95"/>
      <c r="AH116" s="93">
        <v>15396</v>
      </c>
      <c r="AI116" s="93"/>
      <c r="AJ116" s="93"/>
      <c r="AK116" s="93"/>
      <c r="AL116" s="93"/>
      <c r="AM116" s="93"/>
      <c r="AN116" s="93"/>
      <c r="AO116" s="95">
        <v>5.1384230287859801E-2</v>
      </c>
      <c r="AP116" s="95"/>
      <c r="AQ116" s="95"/>
      <c r="AR116" s="95"/>
      <c r="AS116" s="95"/>
      <c r="AT116" s="95"/>
    </row>
    <row r="117" spans="2:46" s="1" customFormat="1" ht="10.65" customHeight="1" x14ac:dyDescent="0.15">
      <c r="B117" s="100" t="s">
        <v>1136</v>
      </c>
      <c r="C117" s="100"/>
      <c r="D117" s="100"/>
      <c r="E117" s="100"/>
      <c r="F117" s="100"/>
      <c r="G117" s="100"/>
      <c r="H117" s="100"/>
      <c r="I117" s="100"/>
      <c r="J117" s="100"/>
      <c r="K117" s="105">
        <v>127419575.56999999</v>
      </c>
      <c r="L117" s="105"/>
      <c r="M117" s="105"/>
      <c r="N117" s="105"/>
      <c r="O117" s="105"/>
      <c r="P117" s="105"/>
      <c r="Q117" s="105"/>
      <c r="R117" s="105"/>
      <c r="S117" s="105"/>
      <c r="T117" s="105"/>
      <c r="U117" s="105"/>
      <c r="V117" s="105"/>
      <c r="W117" s="95">
        <v>5.6891039747286902E-3</v>
      </c>
      <c r="X117" s="95"/>
      <c r="Y117" s="95"/>
      <c r="Z117" s="95"/>
      <c r="AA117" s="95"/>
      <c r="AB117" s="95"/>
      <c r="AC117" s="95"/>
      <c r="AD117" s="95"/>
      <c r="AE117" s="95"/>
      <c r="AF117" s="95"/>
      <c r="AG117" s="95"/>
      <c r="AH117" s="93">
        <v>2957</v>
      </c>
      <c r="AI117" s="93"/>
      <c r="AJ117" s="93"/>
      <c r="AK117" s="93"/>
      <c r="AL117" s="93"/>
      <c r="AM117" s="93"/>
      <c r="AN117" s="93"/>
      <c r="AO117" s="95">
        <v>9.8690029203170604E-3</v>
      </c>
      <c r="AP117" s="95"/>
      <c r="AQ117" s="95"/>
      <c r="AR117" s="95"/>
      <c r="AS117" s="95"/>
      <c r="AT117" s="95"/>
    </row>
    <row r="118" spans="2:46" s="1" customFormat="1" ht="10.65" customHeight="1" x14ac:dyDescent="0.15">
      <c r="B118" s="100" t="s">
        <v>1137</v>
      </c>
      <c r="C118" s="100"/>
      <c r="D118" s="100"/>
      <c r="E118" s="100"/>
      <c r="F118" s="100"/>
      <c r="G118" s="100"/>
      <c r="H118" s="100"/>
      <c r="I118" s="100"/>
      <c r="J118" s="100"/>
      <c r="K118" s="105">
        <v>1874349130.1699901</v>
      </c>
      <c r="L118" s="105"/>
      <c r="M118" s="105"/>
      <c r="N118" s="105"/>
      <c r="O118" s="105"/>
      <c r="P118" s="105"/>
      <c r="Q118" s="105"/>
      <c r="R118" s="105"/>
      <c r="S118" s="105"/>
      <c r="T118" s="105"/>
      <c r="U118" s="105"/>
      <c r="V118" s="105"/>
      <c r="W118" s="95">
        <v>8.3687039756471904E-2</v>
      </c>
      <c r="X118" s="95"/>
      <c r="Y118" s="95"/>
      <c r="Z118" s="95"/>
      <c r="AA118" s="95"/>
      <c r="AB118" s="95"/>
      <c r="AC118" s="95"/>
      <c r="AD118" s="95"/>
      <c r="AE118" s="95"/>
      <c r="AF118" s="95"/>
      <c r="AG118" s="95"/>
      <c r="AH118" s="93">
        <v>37392</v>
      </c>
      <c r="AI118" s="93"/>
      <c r="AJ118" s="93"/>
      <c r="AK118" s="93"/>
      <c r="AL118" s="93"/>
      <c r="AM118" s="93"/>
      <c r="AN118" s="93"/>
      <c r="AO118" s="95">
        <v>0.124795994993742</v>
      </c>
      <c r="AP118" s="95"/>
      <c r="AQ118" s="95"/>
      <c r="AR118" s="95"/>
      <c r="AS118" s="95"/>
      <c r="AT118" s="95"/>
    </row>
    <row r="119" spans="2:46" s="1" customFormat="1" ht="10.65" customHeight="1" x14ac:dyDescent="0.15">
      <c r="B119" s="100" t="s">
        <v>1138</v>
      </c>
      <c r="C119" s="100"/>
      <c r="D119" s="100"/>
      <c r="E119" s="100"/>
      <c r="F119" s="100"/>
      <c r="G119" s="100"/>
      <c r="H119" s="100"/>
      <c r="I119" s="100"/>
      <c r="J119" s="100"/>
      <c r="K119" s="105">
        <v>184888657.40000001</v>
      </c>
      <c r="L119" s="105"/>
      <c r="M119" s="105"/>
      <c r="N119" s="105"/>
      <c r="O119" s="105"/>
      <c r="P119" s="105"/>
      <c r="Q119" s="105"/>
      <c r="R119" s="105"/>
      <c r="S119" s="105"/>
      <c r="T119" s="105"/>
      <c r="U119" s="105"/>
      <c r="V119" s="105"/>
      <c r="W119" s="95">
        <v>8.2550172608190694E-3</v>
      </c>
      <c r="X119" s="95"/>
      <c r="Y119" s="95"/>
      <c r="Z119" s="95"/>
      <c r="AA119" s="95"/>
      <c r="AB119" s="95"/>
      <c r="AC119" s="95"/>
      <c r="AD119" s="95"/>
      <c r="AE119" s="95"/>
      <c r="AF119" s="95"/>
      <c r="AG119" s="95"/>
      <c r="AH119" s="93">
        <v>3726</v>
      </c>
      <c r="AI119" s="93"/>
      <c r="AJ119" s="93"/>
      <c r="AK119" s="93"/>
      <c r="AL119" s="93"/>
      <c r="AM119" s="93"/>
      <c r="AN119" s="93"/>
      <c r="AO119" s="95">
        <v>1.24355444305382E-2</v>
      </c>
      <c r="AP119" s="95"/>
      <c r="AQ119" s="95"/>
      <c r="AR119" s="95"/>
      <c r="AS119" s="95"/>
      <c r="AT119" s="95"/>
    </row>
    <row r="120" spans="2:46" s="1" customFormat="1" ht="10.65" customHeight="1" x14ac:dyDescent="0.15">
      <c r="B120" s="100" t="s">
        <v>1139</v>
      </c>
      <c r="C120" s="100"/>
      <c r="D120" s="100"/>
      <c r="E120" s="100"/>
      <c r="F120" s="100"/>
      <c r="G120" s="100"/>
      <c r="H120" s="100"/>
      <c r="I120" s="100"/>
      <c r="J120" s="100"/>
      <c r="K120" s="105">
        <v>273610669.61000001</v>
      </c>
      <c r="L120" s="105"/>
      <c r="M120" s="105"/>
      <c r="N120" s="105"/>
      <c r="O120" s="105"/>
      <c r="P120" s="105"/>
      <c r="Q120" s="105"/>
      <c r="R120" s="105"/>
      <c r="S120" s="105"/>
      <c r="T120" s="105"/>
      <c r="U120" s="105"/>
      <c r="V120" s="105"/>
      <c r="W120" s="95">
        <v>1.2216329720477599E-2</v>
      </c>
      <c r="X120" s="95"/>
      <c r="Y120" s="95"/>
      <c r="Z120" s="95"/>
      <c r="AA120" s="95"/>
      <c r="AB120" s="95"/>
      <c r="AC120" s="95"/>
      <c r="AD120" s="95"/>
      <c r="AE120" s="95"/>
      <c r="AF120" s="95"/>
      <c r="AG120" s="95"/>
      <c r="AH120" s="93">
        <v>4641</v>
      </c>
      <c r="AI120" s="93"/>
      <c r="AJ120" s="93"/>
      <c r="AK120" s="93"/>
      <c r="AL120" s="93"/>
      <c r="AM120" s="93"/>
      <c r="AN120" s="93"/>
      <c r="AO120" s="95">
        <v>1.54893617021277E-2</v>
      </c>
      <c r="AP120" s="95"/>
      <c r="AQ120" s="95"/>
      <c r="AR120" s="95"/>
      <c r="AS120" s="95"/>
      <c r="AT120" s="95"/>
    </row>
    <row r="121" spans="2:46" s="1" customFormat="1" ht="10.65" customHeight="1" x14ac:dyDescent="0.15">
      <c r="B121" s="100" t="s">
        <v>1140</v>
      </c>
      <c r="C121" s="100"/>
      <c r="D121" s="100"/>
      <c r="E121" s="100"/>
      <c r="F121" s="100"/>
      <c r="G121" s="100"/>
      <c r="H121" s="100"/>
      <c r="I121" s="100"/>
      <c r="J121" s="100"/>
      <c r="K121" s="105">
        <v>1017998796.3200001</v>
      </c>
      <c r="L121" s="105"/>
      <c r="M121" s="105"/>
      <c r="N121" s="105"/>
      <c r="O121" s="105"/>
      <c r="P121" s="105"/>
      <c r="Q121" s="105"/>
      <c r="R121" s="105"/>
      <c r="S121" s="105"/>
      <c r="T121" s="105"/>
      <c r="U121" s="105"/>
      <c r="V121" s="105"/>
      <c r="W121" s="95">
        <v>4.5452207578822797E-2</v>
      </c>
      <c r="X121" s="95"/>
      <c r="Y121" s="95"/>
      <c r="Z121" s="95"/>
      <c r="AA121" s="95"/>
      <c r="AB121" s="95"/>
      <c r="AC121" s="95"/>
      <c r="AD121" s="95"/>
      <c r="AE121" s="95"/>
      <c r="AF121" s="95"/>
      <c r="AG121" s="95"/>
      <c r="AH121" s="93">
        <v>16482</v>
      </c>
      <c r="AI121" s="93"/>
      <c r="AJ121" s="93"/>
      <c r="AK121" s="93"/>
      <c r="AL121" s="93"/>
      <c r="AM121" s="93"/>
      <c r="AN121" s="93"/>
      <c r="AO121" s="95">
        <v>5.5008760951188999E-2</v>
      </c>
      <c r="AP121" s="95"/>
      <c r="AQ121" s="95"/>
      <c r="AR121" s="95"/>
      <c r="AS121" s="95"/>
      <c r="AT121" s="95"/>
    </row>
    <row r="122" spans="2:46" s="1" customFormat="1" ht="10.65" customHeight="1" x14ac:dyDescent="0.15">
      <c r="B122" s="100" t="s">
        <v>1141</v>
      </c>
      <c r="C122" s="100"/>
      <c r="D122" s="100"/>
      <c r="E122" s="100"/>
      <c r="F122" s="100"/>
      <c r="G122" s="100"/>
      <c r="H122" s="100"/>
      <c r="I122" s="100"/>
      <c r="J122" s="100"/>
      <c r="K122" s="105">
        <v>207876290.77000001</v>
      </c>
      <c r="L122" s="105"/>
      <c r="M122" s="105"/>
      <c r="N122" s="105"/>
      <c r="O122" s="105"/>
      <c r="P122" s="105"/>
      <c r="Q122" s="105"/>
      <c r="R122" s="105"/>
      <c r="S122" s="105"/>
      <c r="T122" s="105"/>
      <c r="U122" s="105"/>
      <c r="V122" s="105"/>
      <c r="W122" s="95">
        <v>9.2813826037410202E-3</v>
      </c>
      <c r="X122" s="95"/>
      <c r="Y122" s="95"/>
      <c r="Z122" s="95"/>
      <c r="AA122" s="95"/>
      <c r="AB122" s="95"/>
      <c r="AC122" s="95"/>
      <c r="AD122" s="95"/>
      <c r="AE122" s="95"/>
      <c r="AF122" s="95"/>
      <c r="AG122" s="95"/>
      <c r="AH122" s="93">
        <v>3534</v>
      </c>
      <c r="AI122" s="93"/>
      <c r="AJ122" s="93"/>
      <c r="AK122" s="93"/>
      <c r="AL122" s="93"/>
      <c r="AM122" s="93"/>
      <c r="AN122" s="93"/>
      <c r="AO122" s="95">
        <v>1.1794743429286599E-2</v>
      </c>
      <c r="AP122" s="95"/>
      <c r="AQ122" s="95"/>
      <c r="AR122" s="95"/>
      <c r="AS122" s="95"/>
      <c r="AT122" s="95"/>
    </row>
    <row r="123" spans="2:46" s="1" customFormat="1" ht="10.65" customHeight="1" x14ac:dyDescent="0.15">
      <c r="B123" s="100" t="s">
        <v>1142</v>
      </c>
      <c r="C123" s="100"/>
      <c r="D123" s="100"/>
      <c r="E123" s="100"/>
      <c r="F123" s="100"/>
      <c r="G123" s="100"/>
      <c r="H123" s="100"/>
      <c r="I123" s="100"/>
      <c r="J123" s="100"/>
      <c r="K123" s="105">
        <v>5355702283.3600502</v>
      </c>
      <c r="L123" s="105"/>
      <c r="M123" s="105"/>
      <c r="N123" s="105"/>
      <c r="O123" s="105"/>
      <c r="P123" s="105"/>
      <c r="Q123" s="105"/>
      <c r="R123" s="105"/>
      <c r="S123" s="105"/>
      <c r="T123" s="105"/>
      <c r="U123" s="105"/>
      <c r="V123" s="105"/>
      <c r="W123" s="95">
        <v>0.23912453805803499</v>
      </c>
      <c r="X123" s="95"/>
      <c r="Y123" s="95"/>
      <c r="Z123" s="95"/>
      <c r="AA123" s="95"/>
      <c r="AB123" s="95"/>
      <c r="AC123" s="95"/>
      <c r="AD123" s="95"/>
      <c r="AE123" s="95"/>
      <c r="AF123" s="95"/>
      <c r="AG123" s="95"/>
      <c r="AH123" s="93">
        <v>68419</v>
      </c>
      <c r="AI123" s="93"/>
      <c r="AJ123" s="93"/>
      <c r="AK123" s="93"/>
      <c r="AL123" s="93"/>
      <c r="AM123" s="93"/>
      <c r="AN123" s="93"/>
      <c r="AO123" s="95">
        <v>0.22834876929495199</v>
      </c>
      <c r="AP123" s="95"/>
      <c r="AQ123" s="95"/>
      <c r="AR123" s="95"/>
      <c r="AS123" s="95"/>
      <c r="AT123" s="95"/>
    </row>
    <row r="124" spans="2:46" s="1" customFormat="1" ht="10.65" customHeight="1" x14ac:dyDescent="0.15">
      <c r="B124" s="100" t="s">
        <v>1143</v>
      </c>
      <c r="C124" s="100"/>
      <c r="D124" s="100"/>
      <c r="E124" s="100"/>
      <c r="F124" s="100"/>
      <c r="G124" s="100"/>
      <c r="H124" s="100"/>
      <c r="I124" s="100"/>
      <c r="J124" s="100"/>
      <c r="K124" s="105">
        <v>584697140.61999905</v>
      </c>
      <c r="L124" s="105"/>
      <c r="M124" s="105"/>
      <c r="N124" s="105"/>
      <c r="O124" s="105"/>
      <c r="P124" s="105"/>
      <c r="Q124" s="105"/>
      <c r="R124" s="105"/>
      <c r="S124" s="105"/>
      <c r="T124" s="105"/>
      <c r="U124" s="105"/>
      <c r="V124" s="105"/>
      <c r="W124" s="95">
        <v>2.6105901011154502E-2</v>
      </c>
      <c r="X124" s="95"/>
      <c r="Y124" s="95"/>
      <c r="Z124" s="95"/>
      <c r="AA124" s="95"/>
      <c r="AB124" s="95"/>
      <c r="AC124" s="95"/>
      <c r="AD124" s="95"/>
      <c r="AE124" s="95"/>
      <c r="AF124" s="95"/>
      <c r="AG124" s="95"/>
      <c r="AH124" s="93">
        <v>7143</v>
      </c>
      <c r="AI124" s="93"/>
      <c r="AJ124" s="93"/>
      <c r="AK124" s="93"/>
      <c r="AL124" s="93"/>
      <c r="AM124" s="93"/>
      <c r="AN124" s="93"/>
      <c r="AO124" s="95">
        <v>2.3839799749687099E-2</v>
      </c>
      <c r="AP124" s="95"/>
      <c r="AQ124" s="95"/>
      <c r="AR124" s="95"/>
      <c r="AS124" s="95"/>
      <c r="AT124" s="95"/>
    </row>
    <row r="125" spans="2:46" s="1" customFormat="1" ht="10.65" customHeight="1" x14ac:dyDescent="0.15">
      <c r="B125" s="100" t="s">
        <v>1144</v>
      </c>
      <c r="C125" s="100"/>
      <c r="D125" s="100"/>
      <c r="E125" s="100"/>
      <c r="F125" s="100"/>
      <c r="G125" s="100"/>
      <c r="H125" s="100"/>
      <c r="I125" s="100"/>
      <c r="J125" s="100"/>
      <c r="K125" s="105">
        <v>255262646.81</v>
      </c>
      <c r="L125" s="105"/>
      <c r="M125" s="105"/>
      <c r="N125" s="105"/>
      <c r="O125" s="105"/>
      <c r="P125" s="105"/>
      <c r="Q125" s="105"/>
      <c r="R125" s="105"/>
      <c r="S125" s="105"/>
      <c r="T125" s="105"/>
      <c r="U125" s="105"/>
      <c r="V125" s="105"/>
      <c r="W125" s="95">
        <v>1.1397116432621699E-2</v>
      </c>
      <c r="X125" s="95"/>
      <c r="Y125" s="95"/>
      <c r="Z125" s="95"/>
      <c r="AA125" s="95"/>
      <c r="AB125" s="95"/>
      <c r="AC125" s="95"/>
      <c r="AD125" s="95"/>
      <c r="AE125" s="95"/>
      <c r="AF125" s="95"/>
      <c r="AG125" s="95"/>
      <c r="AH125" s="93">
        <v>3499</v>
      </c>
      <c r="AI125" s="93"/>
      <c r="AJ125" s="93"/>
      <c r="AK125" s="93"/>
      <c r="AL125" s="93"/>
      <c r="AM125" s="93"/>
      <c r="AN125" s="93"/>
      <c r="AO125" s="95">
        <v>1.1677930746766801E-2</v>
      </c>
      <c r="AP125" s="95"/>
      <c r="AQ125" s="95"/>
      <c r="AR125" s="95"/>
      <c r="AS125" s="95"/>
      <c r="AT125" s="95"/>
    </row>
    <row r="126" spans="2:46" s="1" customFormat="1" ht="10.65" customHeight="1" x14ac:dyDescent="0.15">
      <c r="B126" s="100" t="s">
        <v>1145</v>
      </c>
      <c r="C126" s="100"/>
      <c r="D126" s="100"/>
      <c r="E126" s="100"/>
      <c r="F126" s="100"/>
      <c r="G126" s="100"/>
      <c r="H126" s="100"/>
      <c r="I126" s="100"/>
      <c r="J126" s="100"/>
      <c r="K126" s="105">
        <v>268035399.41</v>
      </c>
      <c r="L126" s="105"/>
      <c r="M126" s="105"/>
      <c r="N126" s="105"/>
      <c r="O126" s="105"/>
      <c r="P126" s="105"/>
      <c r="Q126" s="105"/>
      <c r="R126" s="105"/>
      <c r="S126" s="105"/>
      <c r="T126" s="105"/>
      <c r="U126" s="105"/>
      <c r="V126" s="105"/>
      <c r="W126" s="95">
        <v>1.19674017852438E-2</v>
      </c>
      <c r="X126" s="95"/>
      <c r="Y126" s="95"/>
      <c r="Z126" s="95"/>
      <c r="AA126" s="95"/>
      <c r="AB126" s="95"/>
      <c r="AC126" s="95"/>
      <c r="AD126" s="95"/>
      <c r="AE126" s="95"/>
      <c r="AF126" s="95"/>
      <c r="AG126" s="95"/>
      <c r="AH126" s="93">
        <v>3398</v>
      </c>
      <c r="AI126" s="93"/>
      <c r="AJ126" s="93"/>
      <c r="AK126" s="93"/>
      <c r="AL126" s="93"/>
      <c r="AM126" s="93"/>
      <c r="AN126" s="93"/>
      <c r="AO126" s="95">
        <v>1.13408427200668E-2</v>
      </c>
      <c r="AP126" s="95"/>
      <c r="AQ126" s="95"/>
      <c r="AR126" s="95"/>
      <c r="AS126" s="95"/>
      <c r="AT126" s="95"/>
    </row>
    <row r="127" spans="2:46" s="1" customFormat="1" ht="10.65" customHeight="1" x14ac:dyDescent="0.15">
      <c r="B127" s="100" t="s">
        <v>1146</v>
      </c>
      <c r="C127" s="100"/>
      <c r="D127" s="100"/>
      <c r="E127" s="100"/>
      <c r="F127" s="100"/>
      <c r="G127" s="100"/>
      <c r="H127" s="100"/>
      <c r="I127" s="100"/>
      <c r="J127" s="100"/>
      <c r="K127" s="105">
        <v>180923860.28</v>
      </c>
      <c r="L127" s="105"/>
      <c r="M127" s="105"/>
      <c r="N127" s="105"/>
      <c r="O127" s="105"/>
      <c r="P127" s="105"/>
      <c r="Q127" s="105"/>
      <c r="R127" s="105"/>
      <c r="S127" s="105"/>
      <c r="T127" s="105"/>
      <c r="U127" s="105"/>
      <c r="V127" s="105"/>
      <c r="W127" s="95">
        <v>8.0779946726219007E-3</v>
      </c>
      <c r="X127" s="95"/>
      <c r="Y127" s="95"/>
      <c r="Z127" s="95"/>
      <c r="AA127" s="95"/>
      <c r="AB127" s="95"/>
      <c r="AC127" s="95"/>
      <c r="AD127" s="95"/>
      <c r="AE127" s="95"/>
      <c r="AF127" s="95"/>
      <c r="AG127" s="95"/>
      <c r="AH127" s="93">
        <v>2417</v>
      </c>
      <c r="AI127" s="93"/>
      <c r="AJ127" s="93"/>
      <c r="AK127" s="93"/>
      <c r="AL127" s="93"/>
      <c r="AM127" s="93"/>
      <c r="AN127" s="93"/>
      <c r="AO127" s="95">
        <v>8.0667501042970408E-3</v>
      </c>
      <c r="AP127" s="95"/>
      <c r="AQ127" s="95"/>
      <c r="AR127" s="95"/>
      <c r="AS127" s="95"/>
      <c r="AT127" s="95"/>
    </row>
    <row r="128" spans="2:46" s="1" customFormat="1" ht="10.65" customHeight="1" x14ac:dyDescent="0.15">
      <c r="B128" s="100" t="s">
        <v>1147</v>
      </c>
      <c r="C128" s="100"/>
      <c r="D128" s="100"/>
      <c r="E128" s="100"/>
      <c r="F128" s="100"/>
      <c r="G128" s="100"/>
      <c r="H128" s="100"/>
      <c r="I128" s="100"/>
      <c r="J128" s="100"/>
      <c r="K128" s="105">
        <v>8835312633.3999691</v>
      </c>
      <c r="L128" s="105"/>
      <c r="M128" s="105"/>
      <c r="N128" s="105"/>
      <c r="O128" s="105"/>
      <c r="P128" s="105"/>
      <c r="Q128" s="105"/>
      <c r="R128" s="105"/>
      <c r="S128" s="105"/>
      <c r="T128" s="105"/>
      <c r="U128" s="105"/>
      <c r="V128" s="105"/>
      <c r="W128" s="95">
        <v>0.39448422266194499</v>
      </c>
      <c r="X128" s="95"/>
      <c r="Y128" s="95"/>
      <c r="Z128" s="95"/>
      <c r="AA128" s="95"/>
      <c r="AB128" s="95"/>
      <c r="AC128" s="95"/>
      <c r="AD128" s="95"/>
      <c r="AE128" s="95"/>
      <c r="AF128" s="95"/>
      <c r="AG128" s="95"/>
      <c r="AH128" s="93">
        <v>72194</v>
      </c>
      <c r="AI128" s="93"/>
      <c r="AJ128" s="93"/>
      <c r="AK128" s="93"/>
      <c r="AL128" s="93"/>
      <c r="AM128" s="93"/>
      <c r="AN128" s="93"/>
      <c r="AO128" s="95">
        <v>0.24094785148101799</v>
      </c>
      <c r="AP128" s="95"/>
      <c r="AQ128" s="95"/>
      <c r="AR128" s="95"/>
      <c r="AS128" s="95"/>
      <c r="AT128" s="95"/>
    </row>
    <row r="129" spans="2:46" s="1" customFormat="1" ht="10.65" customHeight="1" x14ac:dyDescent="0.15">
      <c r="B129" s="100" t="s">
        <v>1150</v>
      </c>
      <c r="C129" s="100"/>
      <c r="D129" s="100"/>
      <c r="E129" s="100"/>
      <c r="F129" s="100"/>
      <c r="G129" s="100"/>
      <c r="H129" s="100"/>
      <c r="I129" s="100"/>
      <c r="J129" s="100"/>
      <c r="K129" s="105">
        <v>493872185.50000101</v>
      </c>
      <c r="L129" s="105"/>
      <c r="M129" s="105"/>
      <c r="N129" s="105"/>
      <c r="O129" s="105"/>
      <c r="P129" s="105"/>
      <c r="Q129" s="105"/>
      <c r="R129" s="105"/>
      <c r="S129" s="105"/>
      <c r="T129" s="105"/>
      <c r="U129" s="105"/>
      <c r="V129" s="105"/>
      <c r="W129" s="95">
        <v>2.2050695122528101E-2</v>
      </c>
      <c r="X129" s="95"/>
      <c r="Y129" s="95"/>
      <c r="Z129" s="95"/>
      <c r="AA129" s="95"/>
      <c r="AB129" s="95"/>
      <c r="AC129" s="95"/>
      <c r="AD129" s="95"/>
      <c r="AE129" s="95"/>
      <c r="AF129" s="95"/>
      <c r="AG129" s="95"/>
      <c r="AH129" s="93">
        <v>5203</v>
      </c>
      <c r="AI129" s="93"/>
      <c r="AJ129" s="93"/>
      <c r="AK129" s="93"/>
      <c r="AL129" s="93"/>
      <c r="AM129" s="93"/>
      <c r="AN129" s="93"/>
      <c r="AO129" s="95">
        <v>1.7365039632874401E-2</v>
      </c>
      <c r="AP129" s="95"/>
      <c r="AQ129" s="95"/>
      <c r="AR129" s="95"/>
      <c r="AS129" s="95"/>
      <c r="AT129" s="95"/>
    </row>
    <row r="130" spans="2:46" s="1" customFormat="1" ht="10.65" customHeight="1" x14ac:dyDescent="0.15">
      <c r="B130" s="100" t="s">
        <v>1153</v>
      </c>
      <c r="C130" s="100"/>
      <c r="D130" s="100"/>
      <c r="E130" s="100"/>
      <c r="F130" s="100"/>
      <c r="G130" s="100"/>
      <c r="H130" s="100"/>
      <c r="I130" s="100"/>
      <c r="J130" s="100"/>
      <c r="K130" s="105">
        <v>52006170.259999901</v>
      </c>
      <c r="L130" s="105"/>
      <c r="M130" s="105"/>
      <c r="N130" s="105"/>
      <c r="O130" s="105"/>
      <c r="P130" s="105"/>
      <c r="Q130" s="105"/>
      <c r="R130" s="105"/>
      <c r="S130" s="105"/>
      <c r="T130" s="105"/>
      <c r="U130" s="105"/>
      <c r="V130" s="105"/>
      <c r="W130" s="95">
        <v>2.3220020048963499E-3</v>
      </c>
      <c r="X130" s="95"/>
      <c r="Y130" s="95"/>
      <c r="Z130" s="95"/>
      <c r="AA130" s="95"/>
      <c r="AB130" s="95"/>
      <c r="AC130" s="95"/>
      <c r="AD130" s="95"/>
      <c r="AE130" s="95"/>
      <c r="AF130" s="95"/>
      <c r="AG130" s="95"/>
      <c r="AH130" s="93">
        <v>545</v>
      </c>
      <c r="AI130" s="93"/>
      <c r="AJ130" s="93"/>
      <c r="AK130" s="93"/>
      <c r="AL130" s="93"/>
      <c r="AM130" s="93"/>
      <c r="AN130" s="93"/>
      <c r="AO130" s="95">
        <v>1.81894034209428E-3</v>
      </c>
      <c r="AP130" s="95"/>
      <c r="AQ130" s="95"/>
      <c r="AR130" s="95"/>
      <c r="AS130" s="95"/>
      <c r="AT130" s="95"/>
    </row>
    <row r="131" spans="2:46" s="1" customFormat="1" ht="10.65" customHeight="1" x14ac:dyDescent="0.15">
      <c r="B131" s="100" t="s">
        <v>1149</v>
      </c>
      <c r="C131" s="100"/>
      <c r="D131" s="100"/>
      <c r="E131" s="100"/>
      <c r="F131" s="100"/>
      <c r="G131" s="100"/>
      <c r="H131" s="100"/>
      <c r="I131" s="100"/>
      <c r="J131" s="100"/>
      <c r="K131" s="105">
        <v>26635044.640000001</v>
      </c>
      <c r="L131" s="105"/>
      <c r="M131" s="105"/>
      <c r="N131" s="105"/>
      <c r="O131" s="105"/>
      <c r="P131" s="105"/>
      <c r="Q131" s="105"/>
      <c r="R131" s="105"/>
      <c r="S131" s="105"/>
      <c r="T131" s="105"/>
      <c r="U131" s="105"/>
      <c r="V131" s="105"/>
      <c r="W131" s="95">
        <v>1.1892171014590701E-3</v>
      </c>
      <c r="X131" s="95"/>
      <c r="Y131" s="95"/>
      <c r="Z131" s="95"/>
      <c r="AA131" s="95"/>
      <c r="AB131" s="95"/>
      <c r="AC131" s="95"/>
      <c r="AD131" s="95"/>
      <c r="AE131" s="95"/>
      <c r="AF131" s="95"/>
      <c r="AG131" s="95"/>
      <c r="AH131" s="93">
        <v>373</v>
      </c>
      <c r="AI131" s="93"/>
      <c r="AJ131" s="93"/>
      <c r="AK131" s="93"/>
      <c r="AL131" s="93"/>
      <c r="AM131" s="93"/>
      <c r="AN131" s="93"/>
      <c r="AO131" s="95">
        <v>1.24488944513976E-3</v>
      </c>
      <c r="AP131" s="95"/>
      <c r="AQ131" s="95"/>
      <c r="AR131" s="95"/>
      <c r="AS131" s="95"/>
      <c r="AT131" s="95"/>
    </row>
    <row r="132" spans="2:46" s="1" customFormat="1" ht="10.65" customHeight="1" x14ac:dyDescent="0.15">
      <c r="B132" s="100" t="s">
        <v>1152</v>
      </c>
      <c r="C132" s="100"/>
      <c r="D132" s="100"/>
      <c r="E132" s="100"/>
      <c r="F132" s="100"/>
      <c r="G132" s="100"/>
      <c r="H132" s="100"/>
      <c r="I132" s="100"/>
      <c r="J132" s="100"/>
      <c r="K132" s="105">
        <v>24214695.530000001</v>
      </c>
      <c r="L132" s="105"/>
      <c r="M132" s="105"/>
      <c r="N132" s="105"/>
      <c r="O132" s="105"/>
      <c r="P132" s="105"/>
      <c r="Q132" s="105"/>
      <c r="R132" s="105"/>
      <c r="S132" s="105"/>
      <c r="T132" s="105"/>
      <c r="U132" s="105"/>
      <c r="V132" s="105"/>
      <c r="W132" s="95">
        <v>1.08115193423233E-3</v>
      </c>
      <c r="X132" s="95"/>
      <c r="Y132" s="95"/>
      <c r="Z132" s="95"/>
      <c r="AA132" s="95"/>
      <c r="AB132" s="95"/>
      <c r="AC132" s="95"/>
      <c r="AD132" s="95"/>
      <c r="AE132" s="95"/>
      <c r="AF132" s="95"/>
      <c r="AG132" s="95"/>
      <c r="AH132" s="93">
        <v>248</v>
      </c>
      <c r="AI132" s="93"/>
      <c r="AJ132" s="93"/>
      <c r="AK132" s="93"/>
      <c r="AL132" s="93"/>
      <c r="AM132" s="93"/>
      <c r="AN132" s="93"/>
      <c r="AO132" s="95">
        <v>8.2770129328327096E-4</v>
      </c>
      <c r="AP132" s="95"/>
      <c r="AQ132" s="95"/>
      <c r="AR132" s="95"/>
      <c r="AS132" s="95"/>
      <c r="AT132" s="95"/>
    </row>
    <row r="133" spans="2:46" s="1" customFormat="1" ht="10.65" customHeight="1" x14ac:dyDescent="0.15">
      <c r="B133" s="100" t="s">
        <v>1148</v>
      </c>
      <c r="C133" s="100"/>
      <c r="D133" s="100"/>
      <c r="E133" s="100"/>
      <c r="F133" s="100"/>
      <c r="G133" s="100"/>
      <c r="H133" s="100"/>
      <c r="I133" s="100"/>
      <c r="J133" s="100"/>
      <c r="K133" s="105">
        <v>500179089.85000199</v>
      </c>
      <c r="L133" s="105"/>
      <c r="M133" s="105"/>
      <c r="N133" s="105"/>
      <c r="O133" s="105"/>
      <c r="P133" s="105"/>
      <c r="Q133" s="105"/>
      <c r="R133" s="105"/>
      <c r="S133" s="105"/>
      <c r="T133" s="105"/>
      <c r="U133" s="105"/>
      <c r="V133" s="105"/>
      <c r="W133" s="95">
        <v>2.2332289488584602E-2</v>
      </c>
      <c r="X133" s="95"/>
      <c r="Y133" s="95"/>
      <c r="Z133" s="95"/>
      <c r="AA133" s="95"/>
      <c r="AB133" s="95"/>
      <c r="AC133" s="95"/>
      <c r="AD133" s="95"/>
      <c r="AE133" s="95"/>
      <c r="AF133" s="95"/>
      <c r="AG133" s="95"/>
      <c r="AH133" s="93">
        <v>4919</v>
      </c>
      <c r="AI133" s="93"/>
      <c r="AJ133" s="93"/>
      <c r="AK133" s="93"/>
      <c r="AL133" s="93"/>
      <c r="AM133" s="93"/>
      <c r="AN133" s="93"/>
      <c r="AO133" s="95">
        <v>1.6417188151856499E-2</v>
      </c>
      <c r="AP133" s="95"/>
      <c r="AQ133" s="95"/>
      <c r="AR133" s="95"/>
      <c r="AS133" s="95"/>
      <c r="AT133" s="95"/>
    </row>
    <row r="134" spans="2:46" s="1" customFormat="1" ht="10.65" customHeight="1" x14ac:dyDescent="0.15">
      <c r="B134" s="100" t="s">
        <v>1155</v>
      </c>
      <c r="C134" s="100"/>
      <c r="D134" s="100"/>
      <c r="E134" s="100"/>
      <c r="F134" s="100"/>
      <c r="G134" s="100"/>
      <c r="H134" s="100"/>
      <c r="I134" s="100"/>
      <c r="J134" s="100"/>
      <c r="K134" s="105">
        <v>24569664.039999999</v>
      </c>
      <c r="L134" s="105"/>
      <c r="M134" s="105"/>
      <c r="N134" s="105"/>
      <c r="O134" s="105"/>
      <c r="P134" s="105"/>
      <c r="Q134" s="105"/>
      <c r="R134" s="105"/>
      <c r="S134" s="105"/>
      <c r="T134" s="105"/>
      <c r="U134" s="105"/>
      <c r="V134" s="105"/>
      <c r="W134" s="95">
        <v>1.0970007765480499E-3</v>
      </c>
      <c r="X134" s="95"/>
      <c r="Y134" s="95"/>
      <c r="Z134" s="95"/>
      <c r="AA134" s="95"/>
      <c r="AB134" s="95"/>
      <c r="AC134" s="95"/>
      <c r="AD134" s="95"/>
      <c r="AE134" s="95"/>
      <c r="AF134" s="95"/>
      <c r="AG134" s="95"/>
      <c r="AH134" s="93">
        <v>339</v>
      </c>
      <c r="AI134" s="93"/>
      <c r="AJ134" s="93"/>
      <c r="AK134" s="93"/>
      <c r="AL134" s="93"/>
      <c r="AM134" s="93"/>
      <c r="AN134" s="93"/>
      <c r="AO134" s="95">
        <v>1.13141426783479E-3</v>
      </c>
      <c r="AP134" s="95"/>
      <c r="AQ134" s="95"/>
      <c r="AR134" s="95"/>
      <c r="AS134" s="95"/>
      <c r="AT134" s="95"/>
    </row>
    <row r="135" spans="2:46" s="1" customFormat="1" ht="10.65" customHeight="1" x14ac:dyDescent="0.15">
      <c r="B135" s="100" t="s">
        <v>1156</v>
      </c>
      <c r="C135" s="100"/>
      <c r="D135" s="100"/>
      <c r="E135" s="100"/>
      <c r="F135" s="100"/>
      <c r="G135" s="100"/>
      <c r="H135" s="100"/>
      <c r="I135" s="100"/>
      <c r="J135" s="100"/>
      <c r="K135" s="105">
        <v>288182.95</v>
      </c>
      <c r="L135" s="105"/>
      <c r="M135" s="105"/>
      <c r="N135" s="105"/>
      <c r="O135" s="105"/>
      <c r="P135" s="105"/>
      <c r="Q135" s="105"/>
      <c r="R135" s="105"/>
      <c r="S135" s="105"/>
      <c r="T135" s="105"/>
      <c r="U135" s="105"/>
      <c r="V135" s="105"/>
      <c r="W135" s="95">
        <v>1.2866961445757999E-5</v>
      </c>
      <c r="X135" s="95"/>
      <c r="Y135" s="95"/>
      <c r="Z135" s="95"/>
      <c r="AA135" s="95"/>
      <c r="AB135" s="95"/>
      <c r="AC135" s="95"/>
      <c r="AD135" s="95"/>
      <c r="AE135" s="95"/>
      <c r="AF135" s="95"/>
      <c r="AG135" s="95"/>
      <c r="AH135" s="93">
        <v>5</v>
      </c>
      <c r="AI135" s="93"/>
      <c r="AJ135" s="93"/>
      <c r="AK135" s="93"/>
      <c r="AL135" s="93"/>
      <c r="AM135" s="93"/>
      <c r="AN135" s="93"/>
      <c r="AO135" s="95">
        <v>1.6687526074259501E-5</v>
      </c>
      <c r="AP135" s="95"/>
      <c r="AQ135" s="95"/>
      <c r="AR135" s="95"/>
      <c r="AS135" s="95"/>
      <c r="AT135" s="95"/>
    </row>
    <row r="136" spans="2:46" s="1" customFormat="1" ht="10.65" customHeight="1" x14ac:dyDescent="0.15">
      <c r="B136" s="100" t="s">
        <v>1157</v>
      </c>
      <c r="C136" s="100"/>
      <c r="D136" s="100"/>
      <c r="E136" s="100"/>
      <c r="F136" s="100"/>
      <c r="G136" s="100"/>
      <c r="H136" s="100"/>
      <c r="I136" s="100"/>
      <c r="J136" s="100"/>
      <c r="K136" s="105">
        <v>609788.87</v>
      </c>
      <c r="L136" s="105"/>
      <c r="M136" s="105"/>
      <c r="N136" s="105"/>
      <c r="O136" s="105"/>
      <c r="P136" s="105"/>
      <c r="Q136" s="105"/>
      <c r="R136" s="105"/>
      <c r="S136" s="105"/>
      <c r="T136" s="105"/>
      <c r="U136" s="105"/>
      <c r="V136" s="105"/>
      <c r="W136" s="95">
        <v>2.7226211267329799E-5</v>
      </c>
      <c r="X136" s="95"/>
      <c r="Y136" s="95"/>
      <c r="Z136" s="95"/>
      <c r="AA136" s="95"/>
      <c r="AB136" s="95"/>
      <c r="AC136" s="95"/>
      <c r="AD136" s="95"/>
      <c r="AE136" s="95"/>
      <c r="AF136" s="95"/>
      <c r="AG136" s="95"/>
      <c r="AH136" s="93">
        <v>5</v>
      </c>
      <c r="AI136" s="93"/>
      <c r="AJ136" s="93"/>
      <c r="AK136" s="93"/>
      <c r="AL136" s="93"/>
      <c r="AM136" s="93"/>
      <c r="AN136" s="93"/>
      <c r="AO136" s="95">
        <v>1.6687526074259501E-5</v>
      </c>
      <c r="AP136" s="95"/>
      <c r="AQ136" s="95"/>
      <c r="AR136" s="95"/>
      <c r="AS136" s="95"/>
      <c r="AT136" s="95"/>
    </row>
    <row r="137" spans="2:46" s="1" customFormat="1" ht="10.65" customHeight="1" x14ac:dyDescent="0.15">
      <c r="B137" s="100" t="s">
        <v>1158</v>
      </c>
      <c r="C137" s="100"/>
      <c r="D137" s="100"/>
      <c r="E137" s="100"/>
      <c r="F137" s="100"/>
      <c r="G137" s="100"/>
      <c r="H137" s="100"/>
      <c r="I137" s="100"/>
      <c r="J137" s="100"/>
      <c r="K137" s="105">
        <v>230424.98</v>
      </c>
      <c r="L137" s="105"/>
      <c r="M137" s="105"/>
      <c r="N137" s="105"/>
      <c r="O137" s="105"/>
      <c r="P137" s="105"/>
      <c r="Q137" s="105"/>
      <c r="R137" s="105"/>
      <c r="S137" s="105"/>
      <c r="T137" s="105"/>
      <c r="U137" s="105"/>
      <c r="V137" s="105"/>
      <c r="W137" s="95">
        <v>1.0288149711145499E-5</v>
      </c>
      <c r="X137" s="95"/>
      <c r="Y137" s="95"/>
      <c r="Z137" s="95"/>
      <c r="AA137" s="95"/>
      <c r="AB137" s="95"/>
      <c r="AC137" s="95"/>
      <c r="AD137" s="95"/>
      <c r="AE137" s="95"/>
      <c r="AF137" s="95"/>
      <c r="AG137" s="95"/>
      <c r="AH137" s="93">
        <v>3</v>
      </c>
      <c r="AI137" s="93"/>
      <c r="AJ137" s="93"/>
      <c r="AK137" s="93"/>
      <c r="AL137" s="93"/>
      <c r="AM137" s="93"/>
      <c r="AN137" s="93"/>
      <c r="AO137" s="95">
        <v>1.00125156445557E-5</v>
      </c>
      <c r="AP137" s="95"/>
      <c r="AQ137" s="95"/>
      <c r="AR137" s="95"/>
      <c r="AS137" s="95"/>
      <c r="AT137" s="95"/>
    </row>
    <row r="138" spans="2:46" s="1" customFormat="1" ht="10.65" customHeight="1" x14ac:dyDescent="0.15">
      <c r="B138" s="100" t="s">
        <v>1151</v>
      </c>
      <c r="C138" s="100"/>
      <c r="D138" s="100"/>
      <c r="E138" s="100"/>
      <c r="F138" s="100"/>
      <c r="G138" s="100"/>
      <c r="H138" s="100"/>
      <c r="I138" s="100"/>
      <c r="J138" s="100"/>
      <c r="K138" s="105">
        <v>113800.42</v>
      </c>
      <c r="L138" s="105"/>
      <c r="M138" s="105"/>
      <c r="N138" s="105"/>
      <c r="O138" s="105"/>
      <c r="P138" s="105"/>
      <c r="Q138" s="105"/>
      <c r="R138" s="105"/>
      <c r="S138" s="105"/>
      <c r="T138" s="105"/>
      <c r="U138" s="105"/>
      <c r="V138" s="105"/>
      <c r="W138" s="95">
        <v>5.0810279256669001E-6</v>
      </c>
      <c r="X138" s="95"/>
      <c r="Y138" s="95"/>
      <c r="Z138" s="95"/>
      <c r="AA138" s="95"/>
      <c r="AB138" s="95"/>
      <c r="AC138" s="95"/>
      <c r="AD138" s="95"/>
      <c r="AE138" s="95"/>
      <c r="AF138" s="95"/>
      <c r="AG138" s="95"/>
      <c r="AH138" s="93">
        <v>2</v>
      </c>
      <c r="AI138" s="93"/>
      <c r="AJ138" s="93"/>
      <c r="AK138" s="93"/>
      <c r="AL138" s="93"/>
      <c r="AM138" s="93"/>
      <c r="AN138" s="93"/>
      <c r="AO138" s="95">
        <v>6.6750104297037998E-6</v>
      </c>
      <c r="AP138" s="95"/>
      <c r="AQ138" s="95"/>
      <c r="AR138" s="95"/>
      <c r="AS138" s="95"/>
      <c r="AT138" s="95"/>
    </row>
    <row r="139" spans="2:46" s="1" customFormat="1" ht="10.65" customHeight="1" x14ac:dyDescent="0.15">
      <c r="B139" s="100" t="s">
        <v>1159</v>
      </c>
      <c r="C139" s="100"/>
      <c r="D139" s="100"/>
      <c r="E139" s="100"/>
      <c r="F139" s="100"/>
      <c r="G139" s="100"/>
      <c r="H139" s="100"/>
      <c r="I139" s="100"/>
      <c r="J139" s="100"/>
      <c r="K139" s="105">
        <v>317069.7</v>
      </c>
      <c r="L139" s="105"/>
      <c r="M139" s="105"/>
      <c r="N139" s="105"/>
      <c r="O139" s="105"/>
      <c r="P139" s="105"/>
      <c r="Q139" s="105"/>
      <c r="R139" s="105"/>
      <c r="S139" s="105"/>
      <c r="T139" s="105"/>
      <c r="U139" s="105"/>
      <c r="V139" s="105"/>
      <c r="W139" s="95">
        <v>1.4156714009340399E-5</v>
      </c>
      <c r="X139" s="95"/>
      <c r="Y139" s="95"/>
      <c r="Z139" s="95"/>
      <c r="AA139" s="95"/>
      <c r="AB139" s="95"/>
      <c r="AC139" s="95"/>
      <c r="AD139" s="95"/>
      <c r="AE139" s="95"/>
      <c r="AF139" s="95"/>
      <c r="AG139" s="95"/>
      <c r="AH139" s="93">
        <v>5</v>
      </c>
      <c r="AI139" s="93"/>
      <c r="AJ139" s="93"/>
      <c r="AK139" s="93"/>
      <c r="AL139" s="93"/>
      <c r="AM139" s="93"/>
      <c r="AN139" s="93"/>
      <c r="AO139" s="95">
        <v>1.6687526074259501E-5</v>
      </c>
      <c r="AP139" s="95"/>
      <c r="AQ139" s="95"/>
      <c r="AR139" s="95"/>
      <c r="AS139" s="95"/>
      <c r="AT139" s="95"/>
    </row>
    <row r="140" spans="2:46" s="1" customFormat="1" ht="10.65" customHeight="1" x14ac:dyDescent="0.15">
      <c r="B140" s="100" t="s">
        <v>1160</v>
      </c>
      <c r="C140" s="100"/>
      <c r="D140" s="100"/>
      <c r="E140" s="100"/>
      <c r="F140" s="100"/>
      <c r="G140" s="100"/>
      <c r="H140" s="100"/>
      <c r="I140" s="100"/>
      <c r="J140" s="100"/>
      <c r="K140" s="105">
        <v>1199615.07</v>
      </c>
      <c r="L140" s="105"/>
      <c r="M140" s="105"/>
      <c r="N140" s="105"/>
      <c r="O140" s="105"/>
      <c r="P140" s="105"/>
      <c r="Q140" s="105"/>
      <c r="R140" s="105"/>
      <c r="S140" s="105"/>
      <c r="T140" s="105"/>
      <c r="U140" s="105"/>
      <c r="V140" s="105"/>
      <c r="W140" s="95">
        <v>5.35611175312082E-5</v>
      </c>
      <c r="X140" s="95"/>
      <c r="Y140" s="95"/>
      <c r="Z140" s="95"/>
      <c r="AA140" s="95"/>
      <c r="AB140" s="95"/>
      <c r="AC140" s="95"/>
      <c r="AD140" s="95"/>
      <c r="AE140" s="95"/>
      <c r="AF140" s="95"/>
      <c r="AG140" s="95"/>
      <c r="AH140" s="93">
        <v>14</v>
      </c>
      <c r="AI140" s="93"/>
      <c r="AJ140" s="93"/>
      <c r="AK140" s="93"/>
      <c r="AL140" s="93"/>
      <c r="AM140" s="93"/>
      <c r="AN140" s="93"/>
      <c r="AO140" s="95">
        <v>4.6725073007926599E-5</v>
      </c>
      <c r="AP140" s="95"/>
      <c r="AQ140" s="95"/>
      <c r="AR140" s="95"/>
      <c r="AS140" s="95"/>
      <c r="AT140" s="95"/>
    </row>
    <row r="141" spans="2:46" s="1" customFormat="1" ht="10.65" customHeight="1" x14ac:dyDescent="0.15">
      <c r="B141" s="100" t="s">
        <v>1161</v>
      </c>
      <c r="C141" s="100"/>
      <c r="D141" s="100"/>
      <c r="E141" s="100"/>
      <c r="F141" s="100"/>
      <c r="G141" s="100"/>
      <c r="H141" s="100"/>
      <c r="I141" s="100"/>
      <c r="J141" s="100"/>
      <c r="K141" s="105">
        <v>3071377.45</v>
      </c>
      <c r="L141" s="105"/>
      <c r="M141" s="105"/>
      <c r="N141" s="105"/>
      <c r="O141" s="105"/>
      <c r="P141" s="105"/>
      <c r="Q141" s="105"/>
      <c r="R141" s="105"/>
      <c r="S141" s="105"/>
      <c r="T141" s="105"/>
      <c r="U141" s="105"/>
      <c r="V141" s="105"/>
      <c r="W141" s="95">
        <v>1.3713266254828901E-4</v>
      </c>
      <c r="X141" s="95"/>
      <c r="Y141" s="95"/>
      <c r="Z141" s="95"/>
      <c r="AA141" s="95"/>
      <c r="AB141" s="95"/>
      <c r="AC141" s="95"/>
      <c r="AD141" s="95"/>
      <c r="AE141" s="95"/>
      <c r="AF141" s="95"/>
      <c r="AG141" s="95"/>
      <c r="AH141" s="93">
        <v>43</v>
      </c>
      <c r="AI141" s="93"/>
      <c r="AJ141" s="93"/>
      <c r="AK141" s="93"/>
      <c r="AL141" s="93"/>
      <c r="AM141" s="93"/>
      <c r="AN141" s="93"/>
      <c r="AO141" s="95">
        <v>1.43512724238632E-4</v>
      </c>
      <c r="AP141" s="95"/>
      <c r="AQ141" s="95"/>
      <c r="AR141" s="95"/>
      <c r="AS141" s="95"/>
      <c r="AT141" s="95"/>
    </row>
    <row r="142" spans="2:46" s="1" customFormat="1" ht="10.65" customHeight="1" x14ac:dyDescent="0.15">
      <c r="B142" s="100" t="s">
        <v>1162</v>
      </c>
      <c r="C142" s="100"/>
      <c r="D142" s="100"/>
      <c r="E142" s="100"/>
      <c r="F142" s="100"/>
      <c r="G142" s="100"/>
      <c r="H142" s="100"/>
      <c r="I142" s="100"/>
      <c r="J142" s="100"/>
      <c r="K142" s="105">
        <v>187830.79</v>
      </c>
      <c r="L142" s="105"/>
      <c r="M142" s="105"/>
      <c r="N142" s="105"/>
      <c r="O142" s="105"/>
      <c r="P142" s="105"/>
      <c r="Q142" s="105"/>
      <c r="R142" s="105"/>
      <c r="S142" s="105"/>
      <c r="T142" s="105"/>
      <c r="U142" s="105"/>
      <c r="V142" s="105"/>
      <c r="W142" s="95">
        <v>8.3863793234688898E-6</v>
      </c>
      <c r="X142" s="95"/>
      <c r="Y142" s="95"/>
      <c r="Z142" s="95"/>
      <c r="AA142" s="95"/>
      <c r="AB142" s="95"/>
      <c r="AC142" s="95"/>
      <c r="AD142" s="95"/>
      <c r="AE142" s="95"/>
      <c r="AF142" s="95"/>
      <c r="AG142" s="95"/>
      <c r="AH142" s="93">
        <v>3</v>
      </c>
      <c r="AI142" s="93"/>
      <c r="AJ142" s="93"/>
      <c r="AK142" s="93"/>
      <c r="AL142" s="93"/>
      <c r="AM142" s="93"/>
      <c r="AN142" s="93"/>
      <c r="AO142" s="95">
        <v>1.00125156445557E-5</v>
      </c>
      <c r="AP142" s="95"/>
      <c r="AQ142" s="95"/>
      <c r="AR142" s="95"/>
      <c r="AS142" s="95"/>
      <c r="AT142" s="95"/>
    </row>
    <row r="143" spans="2:46" s="1" customFormat="1" ht="10.65" customHeight="1" x14ac:dyDescent="0.15">
      <c r="B143" s="100" t="s">
        <v>1163</v>
      </c>
      <c r="C143" s="100"/>
      <c r="D143" s="100"/>
      <c r="E143" s="100"/>
      <c r="F143" s="100"/>
      <c r="G143" s="100"/>
      <c r="H143" s="100"/>
      <c r="I143" s="100"/>
      <c r="J143" s="100"/>
      <c r="K143" s="105">
        <v>3774.43</v>
      </c>
      <c r="L143" s="105"/>
      <c r="M143" s="105"/>
      <c r="N143" s="105"/>
      <c r="O143" s="105"/>
      <c r="P143" s="105"/>
      <c r="Q143" s="105"/>
      <c r="R143" s="105"/>
      <c r="S143" s="105"/>
      <c r="T143" s="105"/>
      <c r="U143" s="105"/>
      <c r="V143" s="105"/>
      <c r="W143" s="95">
        <v>1.6852296532363301E-7</v>
      </c>
      <c r="X143" s="95"/>
      <c r="Y143" s="95"/>
      <c r="Z143" s="95"/>
      <c r="AA143" s="95"/>
      <c r="AB143" s="95"/>
      <c r="AC143" s="95"/>
      <c r="AD143" s="95"/>
      <c r="AE143" s="95"/>
      <c r="AF143" s="95"/>
      <c r="AG143" s="95"/>
      <c r="AH143" s="93">
        <v>1</v>
      </c>
      <c r="AI143" s="93"/>
      <c r="AJ143" s="93"/>
      <c r="AK143" s="93"/>
      <c r="AL143" s="93"/>
      <c r="AM143" s="93"/>
      <c r="AN143" s="93"/>
      <c r="AO143" s="95">
        <v>3.3375052148518999E-6</v>
      </c>
      <c r="AP143" s="95"/>
      <c r="AQ143" s="95"/>
      <c r="AR143" s="95"/>
      <c r="AS143" s="95"/>
      <c r="AT143" s="95"/>
    </row>
    <row r="144" spans="2:46" s="1" customFormat="1" ht="12.75" customHeight="1" x14ac:dyDescent="0.15">
      <c r="B144" s="102"/>
      <c r="C144" s="102"/>
      <c r="D144" s="102"/>
      <c r="E144" s="102"/>
      <c r="F144" s="102"/>
      <c r="G144" s="102"/>
      <c r="H144" s="102"/>
      <c r="I144" s="102"/>
      <c r="J144" s="102"/>
      <c r="K144" s="106">
        <v>22397125476.349998</v>
      </c>
      <c r="L144" s="106"/>
      <c r="M144" s="106"/>
      <c r="N144" s="106"/>
      <c r="O144" s="106"/>
      <c r="P144" s="106"/>
      <c r="Q144" s="106"/>
      <c r="R144" s="106"/>
      <c r="S144" s="106"/>
      <c r="T144" s="106"/>
      <c r="U144" s="106"/>
      <c r="V144" s="106"/>
      <c r="W144" s="96">
        <v>1</v>
      </c>
      <c r="X144" s="96"/>
      <c r="Y144" s="96"/>
      <c r="Z144" s="96"/>
      <c r="AA144" s="96"/>
      <c r="AB144" s="96"/>
      <c r="AC144" s="96"/>
      <c r="AD144" s="96"/>
      <c r="AE144" s="96"/>
      <c r="AF144" s="96"/>
      <c r="AG144" s="96"/>
      <c r="AH144" s="94">
        <v>299625</v>
      </c>
      <c r="AI144" s="94"/>
      <c r="AJ144" s="94"/>
      <c r="AK144" s="94"/>
      <c r="AL144" s="94"/>
      <c r="AM144" s="94"/>
      <c r="AN144" s="94"/>
      <c r="AO144" s="96">
        <v>1</v>
      </c>
      <c r="AP144" s="96"/>
      <c r="AQ144" s="96"/>
      <c r="AR144" s="96"/>
      <c r="AS144" s="96"/>
      <c r="AT144" s="96"/>
    </row>
    <row r="145" spans="2:47" s="1" customFormat="1" ht="9" customHeight="1" x14ac:dyDescent="0.15"/>
    <row r="146" spans="2:47" s="1" customFormat="1" ht="19.2" customHeight="1" x14ac:dyDescent="0.15">
      <c r="B146" s="80" t="s">
        <v>1247</v>
      </c>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row>
    <row r="147" spans="2:47" s="1" customFormat="1" ht="7.95" customHeight="1" x14ac:dyDescent="0.15"/>
    <row r="148" spans="2:47" s="1" customFormat="1" ht="12.75" customHeight="1" x14ac:dyDescent="0.15">
      <c r="B148" s="74" t="s">
        <v>1164</v>
      </c>
      <c r="C148" s="74"/>
      <c r="D148" s="74"/>
      <c r="E148" s="74"/>
      <c r="F148" s="74"/>
      <c r="G148" s="74"/>
      <c r="H148" s="74"/>
      <c r="I148" s="74"/>
      <c r="J148" s="74"/>
      <c r="K148" s="74" t="s">
        <v>1119</v>
      </c>
      <c r="L148" s="74"/>
      <c r="M148" s="74"/>
      <c r="N148" s="74"/>
      <c r="O148" s="74"/>
      <c r="P148" s="74"/>
      <c r="Q148" s="74"/>
      <c r="R148" s="74"/>
      <c r="S148" s="74"/>
      <c r="T148" s="74"/>
      <c r="U148" s="74" t="s">
        <v>1120</v>
      </c>
      <c r="V148" s="74"/>
      <c r="W148" s="74"/>
      <c r="X148" s="74"/>
      <c r="Y148" s="74"/>
      <c r="Z148" s="74"/>
      <c r="AA148" s="74"/>
      <c r="AB148" s="74"/>
      <c r="AC148" s="74"/>
      <c r="AD148" s="74"/>
      <c r="AE148" s="74"/>
      <c r="AF148" s="74"/>
      <c r="AG148" s="74" t="s">
        <v>1121</v>
      </c>
      <c r="AH148" s="74"/>
      <c r="AI148" s="74"/>
      <c r="AJ148" s="74"/>
      <c r="AK148" s="74"/>
      <c r="AL148" s="74"/>
      <c r="AM148" s="74" t="s">
        <v>1120</v>
      </c>
      <c r="AN148" s="74"/>
      <c r="AO148" s="74"/>
      <c r="AP148" s="74"/>
      <c r="AQ148" s="74"/>
      <c r="AR148" s="74"/>
      <c r="AS148" s="74"/>
      <c r="AT148" s="74"/>
      <c r="AU148" s="74"/>
    </row>
    <row r="149" spans="2:47" s="1" customFormat="1" ht="12.3" customHeight="1" x14ac:dyDescent="0.15">
      <c r="B149" s="103">
        <v>1990</v>
      </c>
      <c r="C149" s="103"/>
      <c r="D149" s="103"/>
      <c r="E149" s="103"/>
      <c r="F149" s="103"/>
      <c r="G149" s="103"/>
      <c r="H149" s="103"/>
      <c r="I149" s="103"/>
      <c r="J149" s="103"/>
      <c r="K149" s="105">
        <v>3774.43</v>
      </c>
      <c r="L149" s="105"/>
      <c r="M149" s="105"/>
      <c r="N149" s="105"/>
      <c r="O149" s="105"/>
      <c r="P149" s="105"/>
      <c r="Q149" s="105"/>
      <c r="R149" s="105"/>
      <c r="S149" s="105"/>
      <c r="T149" s="105"/>
      <c r="U149" s="95">
        <v>1.6852296532363301E-7</v>
      </c>
      <c r="V149" s="95"/>
      <c r="W149" s="95"/>
      <c r="X149" s="95"/>
      <c r="Y149" s="95"/>
      <c r="Z149" s="95"/>
      <c r="AA149" s="95"/>
      <c r="AB149" s="95"/>
      <c r="AC149" s="95"/>
      <c r="AD149" s="95"/>
      <c r="AE149" s="95"/>
      <c r="AF149" s="95"/>
      <c r="AG149" s="93">
        <v>1</v>
      </c>
      <c r="AH149" s="93"/>
      <c r="AI149" s="93"/>
      <c r="AJ149" s="93"/>
      <c r="AK149" s="93"/>
      <c r="AL149" s="93"/>
      <c r="AM149" s="95">
        <v>3.3375052148518999E-6</v>
      </c>
      <c r="AN149" s="95"/>
      <c r="AO149" s="95"/>
      <c r="AP149" s="95"/>
      <c r="AQ149" s="95"/>
      <c r="AR149" s="95"/>
      <c r="AS149" s="95"/>
      <c r="AT149" s="95"/>
      <c r="AU149" s="95"/>
    </row>
    <row r="150" spans="2:47" s="1" customFormat="1" ht="12.3" customHeight="1" x14ac:dyDescent="0.15">
      <c r="B150" s="103">
        <v>1996</v>
      </c>
      <c r="C150" s="103"/>
      <c r="D150" s="103"/>
      <c r="E150" s="103"/>
      <c r="F150" s="103"/>
      <c r="G150" s="103"/>
      <c r="H150" s="103"/>
      <c r="I150" s="103"/>
      <c r="J150" s="103"/>
      <c r="K150" s="105">
        <v>1460.79</v>
      </c>
      <c r="L150" s="105"/>
      <c r="M150" s="105"/>
      <c r="N150" s="105"/>
      <c r="O150" s="105"/>
      <c r="P150" s="105"/>
      <c r="Q150" s="105"/>
      <c r="R150" s="105"/>
      <c r="S150" s="105"/>
      <c r="T150" s="105"/>
      <c r="U150" s="95">
        <v>6.5222209052786898E-8</v>
      </c>
      <c r="V150" s="95"/>
      <c r="W150" s="95"/>
      <c r="X150" s="95"/>
      <c r="Y150" s="95"/>
      <c r="Z150" s="95"/>
      <c r="AA150" s="95"/>
      <c r="AB150" s="95"/>
      <c r="AC150" s="95"/>
      <c r="AD150" s="95"/>
      <c r="AE150" s="95"/>
      <c r="AF150" s="95"/>
      <c r="AG150" s="93">
        <v>1</v>
      </c>
      <c r="AH150" s="93"/>
      <c r="AI150" s="93"/>
      <c r="AJ150" s="93"/>
      <c r="AK150" s="93"/>
      <c r="AL150" s="93"/>
      <c r="AM150" s="95">
        <v>3.3375052148518999E-6</v>
      </c>
      <c r="AN150" s="95"/>
      <c r="AO150" s="95"/>
      <c r="AP150" s="95"/>
      <c r="AQ150" s="95"/>
      <c r="AR150" s="95"/>
      <c r="AS150" s="95"/>
      <c r="AT150" s="95"/>
      <c r="AU150" s="95"/>
    </row>
    <row r="151" spans="2:47" s="1" customFormat="1" ht="12.3" customHeight="1" x14ac:dyDescent="0.15">
      <c r="B151" s="103">
        <v>1997</v>
      </c>
      <c r="C151" s="103"/>
      <c r="D151" s="103"/>
      <c r="E151" s="103"/>
      <c r="F151" s="103"/>
      <c r="G151" s="103"/>
      <c r="H151" s="103"/>
      <c r="I151" s="103"/>
      <c r="J151" s="103"/>
      <c r="K151" s="105">
        <v>23007.53</v>
      </c>
      <c r="L151" s="105"/>
      <c r="M151" s="105"/>
      <c r="N151" s="105"/>
      <c r="O151" s="105"/>
      <c r="P151" s="105"/>
      <c r="Q151" s="105"/>
      <c r="R151" s="105"/>
      <c r="S151" s="105"/>
      <c r="T151" s="105"/>
      <c r="U151" s="95">
        <v>1.02725369933273E-6</v>
      </c>
      <c r="V151" s="95"/>
      <c r="W151" s="95"/>
      <c r="X151" s="95"/>
      <c r="Y151" s="95"/>
      <c r="Z151" s="95"/>
      <c r="AA151" s="95"/>
      <c r="AB151" s="95"/>
      <c r="AC151" s="95"/>
      <c r="AD151" s="95"/>
      <c r="AE151" s="95"/>
      <c r="AF151" s="95"/>
      <c r="AG151" s="93">
        <v>3</v>
      </c>
      <c r="AH151" s="93"/>
      <c r="AI151" s="93"/>
      <c r="AJ151" s="93"/>
      <c r="AK151" s="93"/>
      <c r="AL151" s="93"/>
      <c r="AM151" s="95">
        <v>1.00125156445557E-5</v>
      </c>
      <c r="AN151" s="95"/>
      <c r="AO151" s="95"/>
      <c r="AP151" s="95"/>
      <c r="AQ151" s="95"/>
      <c r="AR151" s="95"/>
      <c r="AS151" s="95"/>
      <c r="AT151" s="95"/>
      <c r="AU151" s="95"/>
    </row>
    <row r="152" spans="2:47" s="1" customFormat="1" ht="12.3" customHeight="1" x14ac:dyDescent="0.15">
      <c r="B152" s="103">
        <v>1998</v>
      </c>
      <c r="C152" s="103"/>
      <c r="D152" s="103"/>
      <c r="E152" s="103"/>
      <c r="F152" s="103"/>
      <c r="G152" s="103"/>
      <c r="H152" s="103"/>
      <c r="I152" s="103"/>
      <c r="J152" s="103"/>
      <c r="K152" s="105">
        <v>26037.98</v>
      </c>
      <c r="L152" s="105"/>
      <c r="M152" s="105"/>
      <c r="N152" s="105"/>
      <c r="O152" s="105"/>
      <c r="P152" s="105"/>
      <c r="Q152" s="105"/>
      <c r="R152" s="105"/>
      <c r="S152" s="105"/>
      <c r="T152" s="105"/>
      <c r="U152" s="95">
        <v>1.1625590090788401E-6</v>
      </c>
      <c r="V152" s="95"/>
      <c r="W152" s="95"/>
      <c r="X152" s="95"/>
      <c r="Y152" s="95"/>
      <c r="Z152" s="95"/>
      <c r="AA152" s="95"/>
      <c r="AB152" s="95"/>
      <c r="AC152" s="95"/>
      <c r="AD152" s="95"/>
      <c r="AE152" s="95"/>
      <c r="AF152" s="95"/>
      <c r="AG152" s="93">
        <v>2</v>
      </c>
      <c r="AH152" s="93"/>
      <c r="AI152" s="93"/>
      <c r="AJ152" s="93"/>
      <c r="AK152" s="93"/>
      <c r="AL152" s="93"/>
      <c r="AM152" s="95">
        <v>6.6750104297037998E-6</v>
      </c>
      <c r="AN152" s="95"/>
      <c r="AO152" s="95"/>
      <c r="AP152" s="95"/>
      <c r="AQ152" s="95"/>
      <c r="AR152" s="95"/>
      <c r="AS152" s="95"/>
      <c r="AT152" s="95"/>
      <c r="AU152" s="95"/>
    </row>
    <row r="153" spans="2:47" s="1" customFormat="1" ht="12.3" customHeight="1" x14ac:dyDescent="0.15">
      <c r="B153" s="103">
        <v>1999</v>
      </c>
      <c r="C153" s="103"/>
      <c r="D153" s="103"/>
      <c r="E153" s="103"/>
      <c r="F153" s="103"/>
      <c r="G153" s="103"/>
      <c r="H153" s="103"/>
      <c r="I153" s="103"/>
      <c r="J153" s="103"/>
      <c r="K153" s="105">
        <v>118085.95</v>
      </c>
      <c r="L153" s="105"/>
      <c r="M153" s="105"/>
      <c r="N153" s="105"/>
      <c r="O153" s="105"/>
      <c r="P153" s="105"/>
      <c r="Q153" s="105"/>
      <c r="R153" s="105"/>
      <c r="S153" s="105"/>
      <c r="T153" s="105"/>
      <c r="U153" s="95">
        <v>5.2723707836834397E-6</v>
      </c>
      <c r="V153" s="95"/>
      <c r="W153" s="95"/>
      <c r="X153" s="95"/>
      <c r="Y153" s="95"/>
      <c r="Z153" s="95"/>
      <c r="AA153" s="95"/>
      <c r="AB153" s="95"/>
      <c r="AC153" s="95"/>
      <c r="AD153" s="95"/>
      <c r="AE153" s="95"/>
      <c r="AF153" s="95"/>
      <c r="AG153" s="93">
        <v>10</v>
      </c>
      <c r="AH153" s="93"/>
      <c r="AI153" s="93"/>
      <c r="AJ153" s="93"/>
      <c r="AK153" s="93"/>
      <c r="AL153" s="93"/>
      <c r="AM153" s="95">
        <v>3.3375052148519001E-5</v>
      </c>
      <c r="AN153" s="95"/>
      <c r="AO153" s="95"/>
      <c r="AP153" s="95"/>
      <c r="AQ153" s="95"/>
      <c r="AR153" s="95"/>
      <c r="AS153" s="95"/>
      <c r="AT153" s="95"/>
      <c r="AU153" s="95"/>
    </row>
    <row r="154" spans="2:47" s="1" customFormat="1" ht="12.3" customHeight="1" x14ac:dyDescent="0.15">
      <c r="B154" s="103">
        <v>2000</v>
      </c>
      <c r="C154" s="103"/>
      <c r="D154" s="103"/>
      <c r="E154" s="103"/>
      <c r="F154" s="103"/>
      <c r="G154" s="103"/>
      <c r="H154" s="103"/>
      <c r="I154" s="103"/>
      <c r="J154" s="103"/>
      <c r="K154" s="105">
        <v>81199.740000000005</v>
      </c>
      <c r="L154" s="105"/>
      <c r="M154" s="105"/>
      <c r="N154" s="105"/>
      <c r="O154" s="105"/>
      <c r="P154" s="105"/>
      <c r="Q154" s="105"/>
      <c r="R154" s="105"/>
      <c r="S154" s="105"/>
      <c r="T154" s="105"/>
      <c r="U154" s="95">
        <v>3.6254536362597899E-6</v>
      </c>
      <c r="V154" s="95"/>
      <c r="W154" s="95"/>
      <c r="X154" s="95"/>
      <c r="Y154" s="95"/>
      <c r="Z154" s="95"/>
      <c r="AA154" s="95"/>
      <c r="AB154" s="95"/>
      <c r="AC154" s="95"/>
      <c r="AD154" s="95"/>
      <c r="AE154" s="95"/>
      <c r="AF154" s="95"/>
      <c r="AG154" s="93">
        <v>2</v>
      </c>
      <c r="AH154" s="93"/>
      <c r="AI154" s="93"/>
      <c r="AJ154" s="93"/>
      <c r="AK154" s="93"/>
      <c r="AL154" s="93"/>
      <c r="AM154" s="95">
        <v>6.6750104297037998E-6</v>
      </c>
      <c r="AN154" s="95"/>
      <c r="AO154" s="95"/>
      <c r="AP154" s="95"/>
      <c r="AQ154" s="95"/>
      <c r="AR154" s="95"/>
      <c r="AS154" s="95"/>
      <c r="AT154" s="95"/>
      <c r="AU154" s="95"/>
    </row>
    <row r="155" spans="2:47" s="1" customFormat="1" ht="12.3" customHeight="1" x14ac:dyDescent="0.15">
      <c r="B155" s="103">
        <v>2001</v>
      </c>
      <c r="C155" s="103"/>
      <c r="D155" s="103"/>
      <c r="E155" s="103"/>
      <c r="F155" s="103"/>
      <c r="G155" s="103"/>
      <c r="H155" s="103"/>
      <c r="I155" s="103"/>
      <c r="J155" s="103"/>
      <c r="K155" s="105">
        <v>13698.53</v>
      </c>
      <c r="L155" s="105"/>
      <c r="M155" s="105"/>
      <c r="N155" s="105"/>
      <c r="O155" s="105"/>
      <c r="P155" s="105"/>
      <c r="Q155" s="105"/>
      <c r="R155" s="105"/>
      <c r="S155" s="105"/>
      <c r="T155" s="105"/>
      <c r="U155" s="95">
        <v>6.1162000518614802E-7</v>
      </c>
      <c r="V155" s="95"/>
      <c r="W155" s="95"/>
      <c r="X155" s="95"/>
      <c r="Y155" s="95"/>
      <c r="Z155" s="95"/>
      <c r="AA155" s="95"/>
      <c r="AB155" s="95"/>
      <c r="AC155" s="95"/>
      <c r="AD155" s="95"/>
      <c r="AE155" s="95"/>
      <c r="AF155" s="95"/>
      <c r="AG155" s="93">
        <v>14</v>
      </c>
      <c r="AH155" s="93"/>
      <c r="AI155" s="93"/>
      <c r="AJ155" s="93"/>
      <c r="AK155" s="93"/>
      <c r="AL155" s="93"/>
      <c r="AM155" s="95">
        <v>4.6725073007926599E-5</v>
      </c>
      <c r="AN155" s="95"/>
      <c r="AO155" s="95"/>
      <c r="AP155" s="95"/>
      <c r="AQ155" s="95"/>
      <c r="AR155" s="95"/>
      <c r="AS155" s="95"/>
      <c r="AT155" s="95"/>
      <c r="AU155" s="95"/>
    </row>
    <row r="156" spans="2:47" s="1" customFormat="1" ht="12.3" customHeight="1" x14ac:dyDescent="0.15">
      <c r="B156" s="103">
        <v>2002</v>
      </c>
      <c r="C156" s="103"/>
      <c r="D156" s="103"/>
      <c r="E156" s="103"/>
      <c r="F156" s="103"/>
      <c r="G156" s="103"/>
      <c r="H156" s="103"/>
      <c r="I156" s="103"/>
      <c r="J156" s="103"/>
      <c r="K156" s="105">
        <v>445475.9</v>
      </c>
      <c r="L156" s="105"/>
      <c r="M156" s="105"/>
      <c r="N156" s="105"/>
      <c r="O156" s="105"/>
      <c r="P156" s="105"/>
      <c r="Q156" s="105"/>
      <c r="R156" s="105"/>
      <c r="S156" s="105"/>
      <c r="T156" s="105"/>
      <c r="U156" s="95">
        <v>1.9889869370531299E-5</v>
      </c>
      <c r="V156" s="95"/>
      <c r="W156" s="95"/>
      <c r="X156" s="95"/>
      <c r="Y156" s="95"/>
      <c r="Z156" s="95"/>
      <c r="AA156" s="95"/>
      <c r="AB156" s="95"/>
      <c r="AC156" s="95"/>
      <c r="AD156" s="95"/>
      <c r="AE156" s="95"/>
      <c r="AF156" s="95"/>
      <c r="AG156" s="93">
        <v>52</v>
      </c>
      <c r="AH156" s="93"/>
      <c r="AI156" s="93"/>
      <c r="AJ156" s="93"/>
      <c r="AK156" s="93"/>
      <c r="AL156" s="93"/>
      <c r="AM156" s="95">
        <v>1.7355027117229899E-4</v>
      </c>
      <c r="AN156" s="95"/>
      <c r="AO156" s="95"/>
      <c r="AP156" s="95"/>
      <c r="AQ156" s="95"/>
      <c r="AR156" s="95"/>
      <c r="AS156" s="95"/>
      <c r="AT156" s="95"/>
      <c r="AU156" s="95"/>
    </row>
    <row r="157" spans="2:47" s="1" customFormat="1" ht="12.3" customHeight="1" x14ac:dyDescent="0.15">
      <c r="B157" s="103">
        <v>2003</v>
      </c>
      <c r="C157" s="103"/>
      <c r="D157" s="103"/>
      <c r="E157" s="103"/>
      <c r="F157" s="103"/>
      <c r="G157" s="103"/>
      <c r="H157" s="103"/>
      <c r="I157" s="103"/>
      <c r="J157" s="103"/>
      <c r="K157" s="105">
        <v>1887239.63</v>
      </c>
      <c r="L157" s="105"/>
      <c r="M157" s="105"/>
      <c r="N157" s="105"/>
      <c r="O157" s="105"/>
      <c r="P157" s="105"/>
      <c r="Q157" s="105"/>
      <c r="R157" s="105"/>
      <c r="S157" s="105"/>
      <c r="T157" s="105"/>
      <c r="U157" s="95">
        <v>8.4262582356508503E-5</v>
      </c>
      <c r="V157" s="95"/>
      <c r="W157" s="95"/>
      <c r="X157" s="95"/>
      <c r="Y157" s="95"/>
      <c r="Z157" s="95"/>
      <c r="AA157" s="95"/>
      <c r="AB157" s="95"/>
      <c r="AC157" s="95"/>
      <c r="AD157" s="95"/>
      <c r="AE157" s="95"/>
      <c r="AF157" s="95"/>
      <c r="AG157" s="93">
        <v>113</v>
      </c>
      <c r="AH157" s="93"/>
      <c r="AI157" s="93"/>
      <c r="AJ157" s="93"/>
      <c r="AK157" s="93"/>
      <c r="AL157" s="93"/>
      <c r="AM157" s="95">
        <v>3.7713808927826502E-4</v>
      </c>
      <c r="AN157" s="95"/>
      <c r="AO157" s="95"/>
      <c r="AP157" s="95"/>
      <c r="AQ157" s="95"/>
      <c r="AR157" s="95"/>
      <c r="AS157" s="95"/>
      <c r="AT157" s="95"/>
      <c r="AU157" s="95"/>
    </row>
    <row r="158" spans="2:47" s="1" customFormat="1" ht="12.3" customHeight="1" x14ac:dyDescent="0.15">
      <c r="B158" s="103">
        <v>2004</v>
      </c>
      <c r="C158" s="103"/>
      <c r="D158" s="103"/>
      <c r="E158" s="103"/>
      <c r="F158" s="103"/>
      <c r="G158" s="103"/>
      <c r="H158" s="103"/>
      <c r="I158" s="103"/>
      <c r="J158" s="103"/>
      <c r="K158" s="105">
        <v>7180564.1400000099</v>
      </c>
      <c r="L158" s="105"/>
      <c r="M158" s="105"/>
      <c r="N158" s="105"/>
      <c r="O158" s="105"/>
      <c r="P158" s="105"/>
      <c r="Q158" s="105"/>
      <c r="R158" s="105"/>
      <c r="S158" s="105"/>
      <c r="T158" s="105"/>
      <c r="U158" s="95">
        <v>3.2060204098879701E-4</v>
      </c>
      <c r="V158" s="95"/>
      <c r="W158" s="95"/>
      <c r="X158" s="95"/>
      <c r="Y158" s="95"/>
      <c r="Z158" s="95"/>
      <c r="AA158" s="95"/>
      <c r="AB158" s="95"/>
      <c r="AC158" s="95"/>
      <c r="AD158" s="95"/>
      <c r="AE158" s="95"/>
      <c r="AF158" s="95"/>
      <c r="AG158" s="93">
        <v>406</v>
      </c>
      <c r="AH158" s="93"/>
      <c r="AI158" s="93"/>
      <c r="AJ158" s="93"/>
      <c r="AK158" s="93"/>
      <c r="AL158" s="93"/>
      <c r="AM158" s="95">
        <v>1.3550271172298701E-3</v>
      </c>
      <c r="AN158" s="95"/>
      <c r="AO158" s="95"/>
      <c r="AP158" s="95"/>
      <c r="AQ158" s="95"/>
      <c r="AR158" s="95"/>
      <c r="AS158" s="95"/>
      <c r="AT158" s="95"/>
      <c r="AU158" s="95"/>
    </row>
    <row r="159" spans="2:47" s="1" customFormat="1" ht="12.3" customHeight="1" x14ac:dyDescent="0.15">
      <c r="B159" s="103">
        <v>2005</v>
      </c>
      <c r="C159" s="103"/>
      <c r="D159" s="103"/>
      <c r="E159" s="103"/>
      <c r="F159" s="103"/>
      <c r="G159" s="103"/>
      <c r="H159" s="103"/>
      <c r="I159" s="103"/>
      <c r="J159" s="103"/>
      <c r="K159" s="105">
        <v>23112025.870000001</v>
      </c>
      <c r="L159" s="105"/>
      <c r="M159" s="105"/>
      <c r="N159" s="105"/>
      <c r="O159" s="105"/>
      <c r="P159" s="105"/>
      <c r="Q159" s="105"/>
      <c r="R159" s="105"/>
      <c r="S159" s="105"/>
      <c r="T159" s="105"/>
      <c r="U159" s="95">
        <v>1.03191929225047E-3</v>
      </c>
      <c r="V159" s="95"/>
      <c r="W159" s="95"/>
      <c r="X159" s="95"/>
      <c r="Y159" s="95"/>
      <c r="Z159" s="95"/>
      <c r="AA159" s="95"/>
      <c r="AB159" s="95"/>
      <c r="AC159" s="95"/>
      <c r="AD159" s="95"/>
      <c r="AE159" s="95"/>
      <c r="AF159" s="95"/>
      <c r="AG159" s="93">
        <v>932</v>
      </c>
      <c r="AH159" s="93"/>
      <c r="AI159" s="93"/>
      <c r="AJ159" s="93"/>
      <c r="AK159" s="93"/>
      <c r="AL159" s="93"/>
      <c r="AM159" s="95">
        <v>3.1105548602419699E-3</v>
      </c>
      <c r="AN159" s="95"/>
      <c r="AO159" s="95"/>
      <c r="AP159" s="95"/>
      <c r="AQ159" s="95"/>
      <c r="AR159" s="95"/>
      <c r="AS159" s="95"/>
      <c r="AT159" s="95"/>
      <c r="AU159" s="95"/>
    </row>
    <row r="160" spans="2:47" s="1" customFormat="1" ht="12.3" customHeight="1" x14ac:dyDescent="0.15">
      <c r="B160" s="103">
        <v>2006</v>
      </c>
      <c r="C160" s="103"/>
      <c r="D160" s="103"/>
      <c r="E160" s="103"/>
      <c r="F160" s="103"/>
      <c r="G160" s="103"/>
      <c r="H160" s="103"/>
      <c r="I160" s="103"/>
      <c r="J160" s="103"/>
      <c r="K160" s="105">
        <v>9172620.8600000106</v>
      </c>
      <c r="L160" s="105"/>
      <c r="M160" s="105"/>
      <c r="N160" s="105"/>
      <c r="O160" s="105"/>
      <c r="P160" s="105"/>
      <c r="Q160" s="105"/>
      <c r="R160" s="105"/>
      <c r="S160" s="105"/>
      <c r="T160" s="105"/>
      <c r="U160" s="95">
        <v>4.0954455828207603E-4</v>
      </c>
      <c r="V160" s="95"/>
      <c r="W160" s="95"/>
      <c r="X160" s="95"/>
      <c r="Y160" s="95"/>
      <c r="Z160" s="95"/>
      <c r="AA160" s="95"/>
      <c r="AB160" s="95"/>
      <c r="AC160" s="95"/>
      <c r="AD160" s="95"/>
      <c r="AE160" s="95"/>
      <c r="AF160" s="95"/>
      <c r="AG160" s="93">
        <v>402</v>
      </c>
      <c r="AH160" s="93"/>
      <c r="AI160" s="93"/>
      <c r="AJ160" s="93"/>
      <c r="AK160" s="93"/>
      <c r="AL160" s="93"/>
      <c r="AM160" s="95">
        <v>1.3416770963704599E-3</v>
      </c>
      <c r="AN160" s="95"/>
      <c r="AO160" s="95"/>
      <c r="AP160" s="95"/>
      <c r="AQ160" s="95"/>
      <c r="AR160" s="95"/>
      <c r="AS160" s="95"/>
      <c r="AT160" s="95"/>
      <c r="AU160" s="95"/>
    </row>
    <row r="161" spans="2:47" s="1" customFormat="1" ht="12.3" customHeight="1" x14ac:dyDescent="0.15">
      <c r="B161" s="103">
        <v>2007</v>
      </c>
      <c r="C161" s="103"/>
      <c r="D161" s="103"/>
      <c r="E161" s="103"/>
      <c r="F161" s="103"/>
      <c r="G161" s="103"/>
      <c r="H161" s="103"/>
      <c r="I161" s="103"/>
      <c r="J161" s="103"/>
      <c r="K161" s="105">
        <v>5328722.2699999996</v>
      </c>
      <c r="L161" s="105"/>
      <c r="M161" s="105"/>
      <c r="N161" s="105"/>
      <c r="O161" s="105"/>
      <c r="P161" s="105"/>
      <c r="Q161" s="105"/>
      <c r="R161" s="105"/>
      <c r="S161" s="105"/>
      <c r="T161" s="105"/>
      <c r="U161" s="95">
        <v>2.3791991859075E-4</v>
      </c>
      <c r="V161" s="95"/>
      <c r="W161" s="95"/>
      <c r="X161" s="95"/>
      <c r="Y161" s="95"/>
      <c r="Z161" s="95"/>
      <c r="AA161" s="95"/>
      <c r="AB161" s="95"/>
      <c r="AC161" s="95"/>
      <c r="AD161" s="95"/>
      <c r="AE161" s="95"/>
      <c r="AF161" s="95"/>
      <c r="AG161" s="93">
        <v>261</v>
      </c>
      <c r="AH161" s="93"/>
      <c r="AI161" s="93"/>
      <c r="AJ161" s="93"/>
      <c r="AK161" s="93"/>
      <c r="AL161" s="93"/>
      <c r="AM161" s="95">
        <v>8.71088861076345E-4</v>
      </c>
      <c r="AN161" s="95"/>
      <c r="AO161" s="95"/>
      <c r="AP161" s="95"/>
      <c r="AQ161" s="95"/>
      <c r="AR161" s="95"/>
      <c r="AS161" s="95"/>
      <c r="AT161" s="95"/>
      <c r="AU161" s="95"/>
    </row>
    <row r="162" spans="2:47" s="1" customFormat="1" ht="12.3" customHeight="1" x14ac:dyDescent="0.15">
      <c r="B162" s="103">
        <v>2008</v>
      </c>
      <c r="C162" s="103"/>
      <c r="D162" s="103"/>
      <c r="E162" s="103"/>
      <c r="F162" s="103"/>
      <c r="G162" s="103"/>
      <c r="H162" s="103"/>
      <c r="I162" s="103"/>
      <c r="J162" s="103"/>
      <c r="K162" s="105">
        <v>8617262.9900000002</v>
      </c>
      <c r="L162" s="105"/>
      <c r="M162" s="105"/>
      <c r="N162" s="105"/>
      <c r="O162" s="105"/>
      <c r="P162" s="105"/>
      <c r="Q162" s="105"/>
      <c r="R162" s="105"/>
      <c r="S162" s="105"/>
      <c r="T162" s="105"/>
      <c r="U162" s="95">
        <v>3.84748614240666E-4</v>
      </c>
      <c r="V162" s="95"/>
      <c r="W162" s="95"/>
      <c r="X162" s="95"/>
      <c r="Y162" s="95"/>
      <c r="Z162" s="95"/>
      <c r="AA162" s="95"/>
      <c r="AB162" s="95"/>
      <c r="AC162" s="95"/>
      <c r="AD162" s="95"/>
      <c r="AE162" s="95"/>
      <c r="AF162" s="95"/>
      <c r="AG162" s="93">
        <v>362</v>
      </c>
      <c r="AH162" s="93"/>
      <c r="AI162" s="93"/>
      <c r="AJ162" s="93"/>
      <c r="AK162" s="93"/>
      <c r="AL162" s="93"/>
      <c r="AM162" s="95">
        <v>1.20817688777639E-3</v>
      </c>
      <c r="AN162" s="95"/>
      <c r="AO162" s="95"/>
      <c r="AP162" s="95"/>
      <c r="AQ162" s="95"/>
      <c r="AR162" s="95"/>
      <c r="AS162" s="95"/>
      <c r="AT162" s="95"/>
      <c r="AU162" s="95"/>
    </row>
    <row r="163" spans="2:47" s="1" customFormat="1" ht="12.3" customHeight="1" x14ac:dyDescent="0.15">
      <c r="B163" s="103">
        <v>2009</v>
      </c>
      <c r="C163" s="103"/>
      <c r="D163" s="103"/>
      <c r="E163" s="103"/>
      <c r="F163" s="103"/>
      <c r="G163" s="103"/>
      <c r="H163" s="103"/>
      <c r="I163" s="103"/>
      <c r="J163" s="103"/>
      <c r="K163" s="105">
        <v>78027963.5200001</v>
      </c>
      <c r="L163" s="105"/>
      <c r="M163" s="105"/>
      <c r="N163" s="105"/>
      <c r="O163" s="105"/>
      <c r="P163" s="105"/>
      <c r="Q163" s="105"/>
      <c r="R163" s="105"/>
      <c r="S163" s="105"/>
      <c r="T163" s="105"/>
      <c r="U163" s="95">
        <v>3.4838382989099501E-3</v>
      </c>
      <c r="V163" s="95"/>
      <c r="W163" s="95"/>
      <c r="X163" s="95"/>
      <c r="Y163" s="95"/>
      <c r="Z163" s="95"/>
      <c r="AA163" s="95"/>
      <c r="AB163" s="95"/>
      <c r="AC163" s="95"/>
      <c r="AD163" s="95"/>
      <c r="AE163" s="95"/>
      <c r="AF163" s="95"/>
      <c r="AG163" s="93">
        <v>2535</v>
      </c>
      <c r="AH163" s="93"/>
      <c r="AI163" s="93"/>
      <c r="AJ163" s="93"/>
      <c r="AK163" s="93"/>
      <c r="AL163" s="93"/>
      <c r="AM163" s="95">
        <v>8.4605757196495601E-3</v>
      </c>
      <c r="AN163" s="95"/>
      <c r="AO163" s="95"/>
      <c r="AP163" s="95"/>
      <c r="AQ163" s="95"/>
      <c r="AR163" s="95"/>
      <c r="AS163" s="95"/>
      <c r="AT163" s="95"/>
      <c r="AU163" s="95"/>
    </row>
    <row r="164" spans="2:47" s="1" customFormat="1" ht="12.3" customHeight="1" x14ac:dyDescent="0.15">
      <c r="B164" s="103">
        <v>2010</v>
      </c>
      <c r="C164" s="103"/>
      <c r="D164" s="103"/>
      <c r="E164" s="103"/>
      <c r="F164" s="103"/>
      <c r="G164" s="103"/>
      <c r="H164" s="103"/>
      <c r="I164" s="103"/>
      <c r="J164" s="103"/>
      <c r="K164" s="105">
        <v>148382014.97</v>
      </c>
      <c r="L164" s="105"/>
      <c r="M164" s="105"/>
      <c r="N164" s="105"/>
      <c r="O164" s="105"/>
      <c r="P164" s="105"/>
      <c r="Q164" s="105"/>
      <c r="R164" s="105"/>
      <c r="S164" s="105"/>
      <c r="T164" s="105"/>
      <c r="U164" s="95">
        <v>6.6250472689757603E-3</v>
      </c>
      <c r="V164" s="95"/>
      <c r="W164" s="95"/>
      <c r="X164" s="95"/>
      <c r="Y164" s="95"/>
      <c r="Z164" s="95"/>
      <c r="AA164" s="95"/>
      <c r="AB164" s="95"/>
      <c r="AC164" s="95"/>
      <c r="AD164" s="95"/>
      <c r="AE164" s="95"/>
      <c r="AF164" s="95"/>
      <c r="AG164" s="93">
        <v>4349</v>
      </c>
      <c r="AH164" s="93"/>
      <c r="AI164" s="93"/>
      <c r="AJ164" s="93"/>
      <c r="AK164" s="93"/>
      <c r="AL164" s="93"/>
      <c r="AM164" s="95">
        <v>1.4514810179390899E-2</v>
      </c>
      <c r="AN164" s="95"/>
      <c r="AO164" s="95"/>
      <c r="AP164" s="95"/>
      <c r="AQ164" s="95"/>
      <c r="AR164" s="95"/>
      <c r="AS164" s="95"/>
      <c r="AT164" s="95"/>
      <c r="AU164" s="95"/>
    </row>
    <row r="165" spans="2:47" s="1" customFormat="1" ht="12.3" customHeight="1" x14ac:dyDescent="0.15">
      <c r="B165" s="103">
        <v>2011</v>
      </c>
      <c r="C165" s="103"/>
      <c r="D165" s="103"/>
      <c r="E165" s="103"/>
      <c r="F165" s="103"/>
      <c r="G165" s="103"/>
      <c r="H165" s="103"/>
      <c r="I165" s="103"/>
      <c r="J165" s="103"/>
      <c r="K165" s="105">
        <v>85239149.560000196</v>
      </c>
      <c r="L165" s="105"/>
      <c r="M165" s="105"/>
      <c r="N165" s="105"/>
      <c r="O165" s="105"/>
      <c r="P165" s="105"/>
      <c r="Q165" s="105"/>
      <c r="R165" s="105"/>
      <c r="S165" s="105"/>
      <c r="T165" s="105"/>
      <c r="U165" s="95">
        <v>3.8058075644576499E-3</v>
      </c>
      <c r="V165" s="95"/>
      <c r="W165" s="95"/>
      <c r="X165" s="95"/>
      <c r="Y165" s="95"/>
      <c r="Z165" s="95"/>
      <c r="AA165" s="95"/>
      <c r="AB165" s="95"/>
      <c r="AC165" s="95"/>
      <c r="AD165" s="95"/>
      <c r="AE165" s="95"/>
      <c r="AF165" s="95"/>
      <c r="AG165" s="93">
        <v>4072</v>
      </c>
      <c r="AH165" s="93"/>
      <c r="AI165" s="93"/>
      <c r="AJ165" s="93"/>
      <c r="AK165" s="93"/>
      <c r="AL165" s="93"/>
      <c r="AM165" s="95">
        <v>1.35903212348769E-2</v>
      </c>
      <c r="AN165" s="95"/>
      <c r="AO165" s="95"/>
      <c r="AP165" s="95"/>
      <c r="AQ165" s="95"/>
      <c r="AR165" s="95"/>
      <c r="AS165" s="95"/>
      <c r="AT165" s="95"/>
      <c r="AU165" s="95"/>
    </row>
    <row r="166" spans="2:47" s="1" customFormat="1" ht="12.3" customHeight="1" x14ac:dyDescent="0.15">
      <c r="B166" s="103">
        <v>2012</v>
      </c>
      <c r="C166" s="103"/>
      <c r="D166" s="103"/>
      <c r="E166" s="103"/>
      <c r="F166" s="103"/>
      <c r="G166" s="103"/>
      <c r="H166" s="103"/>
      <c r="I166" s="103"/>
      <c r="J166" s="103"/>
      <c r="K166" s="105">
        <v>27861090.41</v>
      </c>
      <c r="L166" s="105"/>
      <c r="M166" s="105"/>
      <c r="N166" s="105"/>
      <c r="O166" s="105"/>
      <c r="P166" s="105"/>
      <c r="Q166" s="105"/>
      <c r="R166" s="105"/>
      <c r="S166" s="105"/>
      <c r="T166" s="105"/>
      <c r="U166" s="95">
        <v>1.2439583123923499E-3</v>
      </c>
      <c r="V166" s="95"/>
      <c r="W166" s="95"/>
      <c r="X166" s="95"/>
      <c r="Y166" s="95"/>
      <c r="Z166" s="95"/>
      <c r="AA166" s="95"/>
      <c r="AB166" s="95"/>
      <c r="AC166" s="95"/>
      <c r="AD166" s="95"/>
      <c r="AE166" s="95"/>
      <c r="AF166" s="95"/>
      <c r="AG166" s="93">
        <v>1025</v>
      </c>
      <c r="AH166" s="93"/>
      <c r="AI166" s="93"/>
      <c r="AJ166" s="93"/>
      <c r="AK166" s="93"/>
      <c r="AL166" s="93"/>
      <c r="AM166" s="95">
        <v>3.4209428452232002E-3</v>
      </c>
      <c r="AN166" s="95"/>
      <c r="AO166" s="95"/>
      <c r="AP166" s="95"/>
      <c r="AQ166" s="95"/>
      <c r="AR166" s="95"/>
      <c r="AS166" s="95"/>
      <c r="AT166" s="95"/>
      <c r="AU166" s="95"/>
    </row>
    <row r="167" spans="2:47" s="1" customFormat="1" ht="12.3" customHeight="1" x14ac:dyDescent="0.15">
      <c r="B167" s="103">
        <v>2013</v>
      </c>
      <c r="C167" s="103"/>
      <c r="D167" s="103"/>
      <c r="E167" s="103"/>
      <c r="F167" s="103"/>
      <c r="G167" s="103"/>
      <c r="H167" s="103"/>
      <c r="I167" s="103"/>
      <c r="J167" s="103"/>
      <c r="K167" s="105">
        <v>42754255.460000001</v>
      </c>
      <c r="L167" s="105"/>
      <c r="M167" s="105"/>
      <c r="N167" s="105"/>
      <c r="O167" s="105"/>
      <c r="P167" s="105"/>
      <c r="Q167" s="105"/>
      <c r="R167" s="105"/>
      <c r="S167" s="105"/>
      <c r="T167" s="105"/>
      <c r="U167" s="95">
        <v>1.9089170842546701E-3</v>
      </c>
      <c r="V167" s="95"/>
      <c r="W167" s="95"/>
      <c r="X167" s="95"/>
      <c r="Y167" s="95"/>
      <c r="Z167" s="95"/>
      <c r="AA167" s="95"/>
      <c r="AB167" s="95"/>
      <c r="AC167" s="95"/>
      <c r="AD167" s="95"/>
      <c r="AE167" s="95"/>
      <c r="AF167" s="95"/>
      <c r="AG167" s="93">
        <v>1343</v>
      </c>
      <c r="AH167" s="93"/>
      <c r="AI167" s="93"/>
      <c r="AJ167" s="93"/>
      <c r="AK167" s="93"/>
      <c r="AL167" s="93"/>
      <c r="AM167" s="95">
        <v>4.4822695035461003E-3</v>
      </c>
      <c r="AN167" s="95"/>
      <c r="AO167" s="95"/>
      <c r="AP167" s="95"/>
      <c r="AQ167" s="95"/>
      <c r="AR167" s="95"/>
      <c r="AS167" s="95"/>
      <c r="AT167" s="95"/>
      <c r="AU167" s="95"/>
    </row>
    <row r="168" spans="2:47" s="1" customFormat="1" ht="12.3" customHeight="1" x14ac:dyDescent="0.15">
      <c r="B168" s="103">
        <v>2014</v>
      </c>
      <c r="C168" s="103"/>
      <c r="D168" s="103"/>
      <c r="E168" s="103"/>
      <c r="F168" s="103"/>
      <c r="G168" s="103"/>
      <c r="H168" s="103"/>
      <c r="I168" s="103"/>
      <c r="J168" s="103"/>
      <c r="K168" s="105">
        <v>115870132.45</v>
      </c>
      <c r="L168" s="105"/>
      <c r="M168" s="105"/>
      <c r="N168" s="105"/>
      <c r="O168" s="105"/>
      <c r="P168" s="105"/>
      <c r="Q168" s="105"/>
      <c r="R168" s="105"/>
      <c r="S168" s="105"/>
      <c r="T168" s="105"/>
      <c r="U168" s="95">
        <v>5.1734376615584802E-3</v>
      </c>
      <c r="V168" s="95"/>
      <c r="W168" s="95"/>
      <c r="X168" s="95"/>
      <c r="Y168" s="95"/>
      <c r="Z168" s="95"/>
      <c r="AA168" s="95"/>
      <c r="AB168" s="95"/>
      <c r="AC168" s="95"/>
      <c r="AD168" s="95"/>
      <c r="AE168" s="95"/>
      <c r="AF168" s="95"/>
      <c r="AG168" s="93">
        <v>3172</v>
      </c>
      <c r="AH168" s="93"/>
      <c r="AI168" s="93"/>
      <c r="AJ168" s="93"/>
      <c r="AK168" s="93"/>
      <c r="AL168" s="93"/>
      <c r="AM168" s="95">
        <v>1.05865665415102E-2</v>
      </c>
      <c r="AN168" s="95"/>
      <c r="AO168" s="95"/>
      <c r="AP168" s="95"/>
      <c r="AQ168" s="95"/>
      <c r="AR168" s="95"/>
      <c r="AS168" s="95"/>
      <c r="AT168" s="95"/>
      <c r="AU168" s="95"/>
    </row>
    <row r="169" spans="2:47" s="1" customFormat="1" ht="12.3" customHeight="1" x14ac:dyDescent="0.15">
      <c r="B169" s="103">
        <v>2015</v>
      </c>
      <c r="C169" s="103"/>
      <c r="D169" s="103"/>
      <c r="E169" s="103"/>
      <c r="F169" s="103"/>
      <c r="G169" s="103"/>
      <c r="H169" s="103"/>
      <c r="I169" s="103"/>
      <c r="J169" s="103"/>
      <c r="K169" s="105">
        <v>476749561.48000199</v>
      </c>
      <c r="L169" s="105"/>
      <c r="M169" s="105"/>
      <c r="N169" s="105"/>
      <c r="O169" s="105"/>
      <c r="P169" s="105"/>
      <c r="Q169" s="105"/>
      <c r="R169" s="105"/>
      <c r="S169" s="105"/>
      <c r="T169" s="105"/>
      <c r="U169" s="95">
        <v>2.1286194158416399E-2</v>
      </c>
      <c r="V169" s="95"/>
      <c r="W169" s="95"/>
      <c r="X169" s="95"/>
      <c r="Y169" s="95"/>
      <c r="Z169" s="95"/>
      <c r="AA169" s="95"/>
      <c r="AB169" s="95"/>
      <c r="AC169" s="95"/>
      <c r="AD169" s="95"/>
      <c r="AE169" s="95"/>
      <c r="AF169" s="95"/>
      <c r="AG169" s="93">
        <v>12757</v>
      </c>
      <c r="AH169" s="93"/>
      <c r="AI169" s="93"/>
      <c r="AJ169" s="93"/>
      <c r="AK169" s="93"/>
      <c r="AL169" s="93"/>
      <c r="AM169" s="95">
        <v>4.2576554025865701E-2</v>
      </c>
      <c r="AN169" s="95"/>
      <c r="AO169" s="95"/>
      <c r="AP169" s="95"/>
      <c r="AQ169" s="95"/>
      <c r="AR169" s="95"/>
      <c r="AS169" s="95"/>
      <c r="AT169" s="95"/>
      <c r="AU169" s="95"/>
    </row>
    <row r="170" spans="2:47" s="1" customFormat="1" ht="12.3" customHeight="1" x14ac:dyDescent="0.15">
      <c r="B170" s="103">
        <v>2016</v>
      </c>
      <c r="C170" s="103"/>
      <c r="D170" s="103"/>
      <c r="E170" s="103"/>
      <c r="F170" s="103"/>
      <c r="G170" s="103"/>
      <c r="H170" s="103"/>
      <c r="I170" s="103"/>
      <c r="J170" s="103"/>
      <c r="K170" s="105">
        <v>1040905182.42</v>
      </c>
      <c r="L170" s="105"/>
      <c r="M170" s="105"/>
      <c r="N170" s="105"/>
      <c r="O170" s="105"/>
      <c r="P170" s="105"/>
      <c r="Q170" s="105"/>
      <c r="R170" s="105"/>
      <c r="S170" s="105"/>
      <c r="T170" s="105"/>
      <c r="U170" s="95">
        <v>4.6474945345961201E-2</v>
      </c>
      <c r="V170" s="95"/>
      <c r="W170" s="95"/>
      <c r="X170" s="95"/>
      <c r="Y170" s="95"/>
      <c r="Z170" s="95"/>
      <c r="AA170" s="95"/>
      <c r="AB170" s="95"/>
      <c r="AC170" s="95"/>
      <c r="AD170" s="95"/>
      <c r="AE170" s="95"/>
      <c r="AF170" s="95"/>
      <c r="AG170" s="93">
        <v>26698</v>
      </c>
      <c r="AH170" s="93"/>
      <c r="AI170" s="93"/>
      <c r="AJ170" s="93"/>
      <c r="AK170" s="93"/>
      <c r="AL170" s="93"/>
      <c r="AM170" s="95">
        <v>8.9104714226116002E-2</v>
      </c>
      <c r="AN170" s="95"/>
      <c r="AO170" s="95"/>
      <c r="AP170" s="95"/>
      <c r="AQ170" s="95"/>
      <c r="AR170" s="95"/>
      <c r="AS170" s="95"/>
      <c r="AT170" s="95"/>
      <c r="AU170" s="95"/>
    </row>
    <row r="171" spans="2:47" s="1" customFormat="1" ht="12.3" customHeight="1" x14ac:dyDescent="0.15">
      <c r="B171" s="103">
        <v>2017</v>
      </c>
      <c r="C171" s="103"/>
      <c r="D171" s="103"/>
      <c r="E171" s="103"/>
      <c r="F171" s="103"/>
      <c r="G171" s="103"/>
      <c r="H171" s="103"/>
      <c r="I171" s="103"/>
      <c r="J171" s="103"/>
      <c r="K171" s="105">
        <v>813403014.68000495</v>
      </c>
      <c r="L171" s="105"/>
      <c r="M171" s="105"/>
      <c r="N171" s="105"/>
      <c r="O171" s="105"/>
      <c r="P171" s="105"/>
      <c r="Q171" s="105"/>
      <c r="R171" s="105"/>
      <c r="S171" s="105"/>
      <c r="T171" s="105"/>
      <c r="U171" s="95">
        <v>3.6317295071588901E-2</v>
      </c>
      <c r="V171" s="95"/>
      <c r="W171" s="95"/>
      <c r="X171" s="95"/>
      <c r="Y171" s="95"/>
      <c r="Z171" s="95"/>
      <c r="AA171" s="95"/>
      <c r="AB171" s="95"/>
      <c r="AC171" s="95"/>
      <c r="AD171" s="95"/>
      <c r="AE171" s="95"/>
      <c r="AF171" s="95"/>
      <c r="AG171" s="93">
        <v>17801</v>
      </c>
      <c r="AH171" s="93"/>
      <c r="AI171" s="93"/>
      <c r="AJ171" s="93"/>
      <c r="AK171" s="93"/>
      <c r="AL171" s="93"/>
      <c r="AM171" s="95">
        <v>5.9410930329578601E-2</v>
      </c>
      <c r="AN171" s="95"/>
      <c r="AO171" s="95"/>
      <c r="AP171" s="95"/>
      <c r="AQ171" s="95"/>
      <c r="AR171" s="95"/>
      <c r="AS171" s="95"/>
      <c r="AT171" s="95"/>
      <c r="AU171" s="95"/>
    </row>
    <row r="172" spans="2:47" s="1" customFormat="1" ht="12.3" customHeight="1" x14ac:dyDescent="0.15">
      <c r="B172" s="103">
        <v>2018</v>
      </c>
      <c r="C172" s="103"/>
      <c r="D172" s="103"/>
      <c r="E172" s="103"/>
      <c r="F172" s="103"/>
      <c r="G172" s="103"/>
      <c r="H172" s="103"/>
      <c r="I172" s="103"/>
      <c r="J172" s="103"/>
      <c r="K172" s="105">
        <v>1414370783.0999999</v>
      </c>
      <c r="L172" s="105"/>
      <c r="M172" s="105"/>
      <c r="N172" s="105"/>
      <c r="O172" s="105"/>
      <c r="P172" s="105"/>
      <c r="Q172" s="105"/>
      <c r="R172" s="105"/>
      <c r="S172" s="105"/>
      <c r="T172" s="105"/>
      <c r="U172" s="95">
        <v>6.3149656619707006E-2</v>
      </c>
      <c r="V172" s="95"/>
      <c r="W172" s="95"/>
      <c r="X172" s="95"/>
      <c r="Y172" s="95"/>
      <c r="Z172" s="95"/>
      <c r="AA172" s="95"/>
      <c r="AB172" s="95"/>
      <c r="AC172" s="95"/>
      <c r="AD172" s="95"/>
      <c r="AE172" s="95"/>
      <c r="AF172" s="95"/>
      <c r="AG172" s="93">
        <v>26531</v>
      </c>
      <c r="AH172" s="93"/>
      <c r="AI172" s="93"/>
      <c r="AJ172" s="93"/>
      <c r="AK172" s="93"/>
      <c r="AL172" s="93"/>
      <c r="AM172" s="95">
        <v>8.8547350855235699E-2</v>
      </c>
      <c r="AN172" s="95"/>
      <c r="AO172" s="95"/>
      <c r="AP172" s="95"/>
      <c r="AQ172" s="95"/>
      <c r="AR172" s="95"/>
      <c r="AS172" s="95"/>
      <c r="AT172" s="95"/>
      <c r="AU172" s="95"/>
    </row>
    <row r="173" spans="2:47" s="1" customFormat="1" ht="12.3" customHeight="1" x14ac:dyDescent="0.15">
      <c r="B173" s="103">
        <v>2019</v>
      </c>
      <c r="C173" s="103"/>
      <c r="D173" s="103"/>
      <c r="E173" s="103"/>
      <c r="F173" s="103"/>
      <c r="G173" s="103"/>
      <c r="H173" s="103"/>
      <c r="I173" s="103"/>
      <c r="J173" s="103"/>
      <c r="K173" s="105">
        <v>3397505899.5700402</v>
      </c>
      <c r="L173" s="105"/>
      <c r="M173" s="105"/>
      <c r="N173" s="105"/>
      <c r="O173" s="105"/>
      <c r="P173" s="105"/>
      <c r="Q173" s="105"/>
      <c r="R173" s="105"/>
      <c r="S173" s="105"/>
      <c r="T173" s="105"/>
      <c r="U173" s="95">
        <v>0.151693836923743</v>
      </c>
      <c r="V173" s="95"/>
      <c r="W173" s="95"/>
      <c r="X173" s="95"/>
      <c r="Y173" s="95"/>
      <c r="Z173" s="95"/>
      <c r="AA173" s="95"/>
      <c r="AB173" s="95"/>
      <c r="AC173" s="95"/>
      <c r="AD173" s="95"/>
      <c r="AE173" s="95"/>
      <c r="AF173" s="95"/>
      <c r="AG173" s="93">
        <v>52522</v>
      </c>
      <c r="AH173" s="93"/>
      <c r="AI173" s="93"/>
      <c r="AJ173" s="93"/>
      <c r="AK173" s="93"/>
      <c r="AL173" s="93"/>
      <c r="AM173" s="95">
        <v>0.175292448894451</v>
      </c>
      <c r="AN173" s="95"/>
      <c r="AO173" s="95"/>
      <c r="AP173" s="95"/>
      <c r="AQ173" s="95"/>
      <c r="AR173" s="95"/>
      <c r="AS173" s="95"/>
      <c r="AT173" s="95"/>
      <c r="AU173" s="95"/>
    </row>
    <row r="174" spans="2:47" s="1" customFormat="1" ht="12.3" customHeight="1" x14ac:dyDescent="0.15">
      <c r="B174" s="103">
        <v>2020</v>
      </c>
      <c r="C174" s="103"/>
      <c r="D174" s="103"/>
      <c r="E174" s="103"/>
      <c r="F174" s="103"/>
      <c r="G174" s="103"/>
      <c r="H174" s="103"/>
      <c r="I174" s="103"/>
      <c r="J174" s="103"/>
      <c r="K174" s="105">
        <v>2940478144.0599999</v>
      </c>
      <c r="L174" s="105"/>
      <c r="M174" s="105"/>
      <c r="N174" s="105"/>
      <c r="O174" s="105"/>
      <c r="P174" s="105"/>
      <c r="Q174" s="105"/>
      <c r="R174" s="105"/>
      <c r="S174" s="105"/>
      <c r="T174" s="105"/>
      <c r="U174" s="95">
        <v>0.13128819353023499</v>
      </c>
      <c r="V174" s="95"/>
      <c r="W174" s="95"/>
      <c r="X174" s="95"/>
      <c r="Y174" s="95"/>
      <c r="Z174" s="95"/>
      <c r="AA174" s="95"/>
      <c r="AB174" s="95"/>
      <c r="AC174" s="95"/>
      <c r="AD174" s="95"/>
      <c r="AE174" s="95"/>
      <c r="AF174" s="95"/>
      <c r="AG174" s="93">
        <v>38333</v>
      </c>
      <c r="AH174" s="93"/>
      <c r="AI174" s="93"/>
      <c r="AJ174" s="93"/>
      <c r="AK174" s="93"/>
      <c r="AL174" s="93"/>
      <c r="AM174" s="95">
        <v>0.12793658740091801</v>
      </c>
      <c r="AN174" s="95"/>
      <c r="AO174" s="95"/>
      <c r="AP174" s="95"/>
      <c r="AQ174" s="95"/>
      <c r="AR174" s="95"/>
      <c r="AS174" s="95"/>
      <c r="AT174" s="95"/>
      <c r="AU174" s="95"/>
    </row>
    <row r="175" spans="2:47" s="1" customFormat="1" ht="12.3" customHeight="1" x14ac:dyDescent="0.15">
      <c r="B175" s="103">
        <v>2021</v>
      </c>
      <c r="C175" s="103"/>
      <c r="D175" s="103"/>
      <c r="E175" s="103"/>
      <c r="F175" s="103"/>
      <c r="G175" s="103"/>
      <c r="H175" s="103"/>
      <c r="I175" s="103"/>
      <c r="J175" s="103"/>
      <c r="K175" s="105">
        <v>3394195641.2999902</v>
      </c>
      <c r="L175" s="105"/>
      <c r="M175" s="105"/>
      <c r="N175" s="105"/>
      <c r="O175" s="105"/>
      <c r="P175" s="105"/>
      <c r="Q175" s="105"/>
      <c r="R175" s="105"/>
      <c r="S175" s="105"/>
      <c r="T175" s="105"/>
      <c r="U175" s="95">
        <v>0.15154603857017501</v>
      </c>
      <c r="V175" s="95"/>
      <c r="W175" s="95"/>
      <c r="X175" s="95"/>
      <c r="Y175" s="95"/>
      <c r="Z175" s="95"/>
      <c r="AA175" s="95"/>
      <c r="AB175" s="95"/>
      <c r="AC175" s="95"/>
      <c r="AD175" s="95"/>
      <c r="AE175" s="95"/>
      <c r="AF175" s="95"/>
      <c r="AG175" s="93">
        <v>37036</v>
      </c>
      <c r="AH175" s="93"/>
      <c r="AI175" s="93"/>
      <c r="AJ175" s="93"/>
      <c r="AK175" s="93"/>
      <c r="AL175" s="93"/>
      <c r="AM175" s="95">
        <v>0.12360784313725499</v>
      </c>
      <c r="AN175" s="95"/>
      <c r="AO175" s="95"/>
      <c r="AP175" s="95"/>
      <c r="AQ175" s="95"/>
      <c r="AR175" s="95"/>
      <c r="AS175" s="95"/>
      <c r="AT175" s="95"/>
      <c r="AU175" s="95"/>
    </row>
    <row r="176" spans="2:47" s="1" customFormat="1" ht="12.3" customHeight="1" x14ac:dyDescent="0.15">
      <c r="B176" s="103">
        <v>2022</v>
      </c>
      <c r="C176" s="103"/>
      <c r="D176" s="103"/>
      <c r="E176" s="103"/>
      <c r="F176" s="103"/>
      <c r="G176" s="103"/>
      <c r="H176" s="103"/>
      <c r="I176" s="103"/>
      <c r="J176" s="103"/>
      <c r="K176" s="105">
        <v>2646865676.1799998</v>
      </c>
      <c r="L176" s="105"/>
      <c r="M176" s="105"/>
      <c r="N176" s="105"/>
      <c r="O176" s="105"/>
      <c r="P176" s="105"/>
      <c r="Q176" s="105"/>
      <c r="R176" s="105"/>
      <c r="S176" s="105"/>
      <c r="T176" s="105"/>
      <c r="U176" s="95">
        <v>0.118178811784348</v>
      </c>
      <c r="V176" s="95"/>
      <c r="W176" s="95"/>
      <c r="X176" s="95"/>
      <c r="Y176" s="95"/>
      <c r="Z176" s="95"/>
      <c r="AA176" s="95"/>
      <c r="AB176" s="95"/>
      <c r="AC176" s="95"/>
      <c r="AD176" s="95"/>
      <c r="AE176" s="95"/>
      <c r="AF176" s="95"/>
      <c r="AG176" s="93">
        <v>24429</v>
      </c>
      <c r="AH176" s="93"/>
      <c r="AI176" s="93"/>
      <c r="AJ176" s="93"/>
      <c r="AK176" s="93"/>
      <c r="AL176" s="93"/>
      <c r="AM176" s="95">
        <v>8.1531914893616997E-2</v>
      </c>
      <c r="AN176" s="95"/>
      <c r="AO176" s="95"/>
      <c r="AP176" s="95"/>
      <c r="AQ176" s="95"/>
      <c r="AR176" s="95"/>
      <c r="AS176" s="95"/>
      <c r="AT176" s="95"/>
      <c r="AU176" s="95"/>
    </row>
    <row r="177" spans="2:47" s="1" customFormat="1" ht="12.3" customHeight="1" x14ac:dyDescent="0.15">
      <c r="B177" s="103">
        <v>2023</v>
      </c>
      <c r="C177" s="103"/>
      <c r="D177" s="103"/>
      <c r="E177" s="103"/>
      <c r="F177" s="103"/>
      <c r="G177" s="103"/>
      <c r="H177" s="103"/>
      <c r="I177" s="103"/>
      <c r="J177" s="103"/>
      <c r="K177" s="105">
        <v>1448376853.55</v>
      </c>
      <c r="L177" s="105"/>
      <c r="M177" s="105"/>
      <c r="N177" s="105"/>
      <c r="O177" s="105"/>
      <c r="P177" s="105"/>
      <c r="Q177" s="105"/>
      <c r="R177" s="105"/>
      <c r="S177" s="105"/>
      <c r="T177" s="105"/>
      <c r="U177" s="95">
        <v>6.4667979606552295E-2</v>
      </c>
      <c r="V177" s="95"/>
      <c r="W177" s="95"/>
      <c r="X177" s="95"/>
      <c r="Y177" s="95"/>
      <c r="Z177" s="95"/>
      <c r="AA177" s="95"/>
      <c r="AB177" s="95"/>
      <c r="AC177" s="95"/>
      <c r="AD177" s="95"/>
      <c r="AE177" s="95"/>
      <c r="AF177" s="95"/>
      <c r="AG177" s="93">
        <v>12543</v>
      </c>
      <c r="AH177" s="93"/>
      <c r="AI177" s="93"/>
      <c r="AJ177" s="93"/>
      <c r="AK177" s="93"/>
      <c r="AL177" s="93"/>
      <c r="AM177" s="95">
        <v>4.1862327909887399E-2</v>
      </c>
      <c r="AN177" s="95"/>
      <c r="AO177" s="95"/>
      <c r="AP177" s="95"/>
      <c r="AQ177" s="95"/>
      <c r="AR177" s="95"/>
      <c r="AS177" s="95"/>
      <c r="AT177" s="95"/>
      <c r="AU177" s="95"/>
    </row>
    <row r="178" spans="2:47" s="1" customFormat="1" ht="12.3" customHeight="1" x14ac:dyDescent="0.15">
      <c r="B178" s="103">
        <v>2024</v>
      </c>
      <c r="C178" s="103"/>
      <c r="D178" s="103"/>
      <c r="E178" s="103"/>
      <c r="F178" s="103"/>
      <c r="G178" s="103"/>
      <c r="H178" s="103"/>
      <c r="I178" s="103"/>
      <c r="J178" s="103"/>
      <c r="K178" s="105">
        <v>2229665196.5</v>
      </c>
      <c r="L178" s="105"/>
      <c r="M178" s="105"/>
      <c r="N178" s="105"/>
      <c r="O178" s="105"/>
      <c r="P178" s="105"/>
      <c r="Q178" s="105"/>
      <c r="R178" s="105"/>
      <c r="S178" s="105"/>
      <c r="T178" s="105"/>
      <c r="U178" s="95">
        <v>9.9551399971143303E-2</v>
      </c>
      <c r="V178" s="95"/>
      <c r="W178" s="95"/>
      <c r="X178" s="95"/>
      <c r="Y178" s="95"/>
      <c r="Z178" s="95"/>
      <c r="AA178" s="95"/>
      <c r="AB178" s="95"/>
      <c r="AC178" s="95"/>
      <c r="AD178" s="95"/>
      <c r="AE178" s="95"/>
      <c r="AF178" s="95"/>
      <c r="AG178" s="93">
        <v>17033</v>
      </c>
      <c r="AH178" s="93"/>
      <c r="AI178" s="93"/>
      <c r="AJ178" s="93"/>
      <c r="AK178" s="93"/>
      <c r="AL178" s="93"/>
      <c r="AM178" s="95">
        <v>5.6847726324572398E-2</v>
      </c>
      <c r="AN178" s="95"/>
      <c r="AO178" s="95"/>
      <c r="AP178" s="95"/>
      <c r="AQ178" s="95"/>
      <c r="AR178" s="95"/>
      <c r="AS178" s="95"/>
      <c r="AT178" s="95"/>
      <c r="AU178" s="95"/>
    </row>
    <row r="179" spans="2:47" s="1" customFormat="1" ht="12.3" customHeight="1" x14ac:dyDescent="0.15">
      <c r="B179" s="103">
        <v>2025</v>
      </c>
      <c r="C179" s="103"/>
      <c r="D179" s="103"/>
      <c r="E179" s="103"/>
      <c r="F179" s="103"/>
      <c r="G179" s="103"/>
      <c r="H179" s="103"/>
      <c r="I179" s="103"/>
      <c r="J179" s="103"/>
      <c r="K179" s="105">
        <v>1920303493.8900001</v>
      </c>
      <c r="L179" s="105"/>
      <c r="M179" s="105"/>
      <c r="N179" s="105"/>
      <c r="O179" s="105"/>
      <c r="P179" s="105"/>
      <c r="Q179" s="105"/>
      <c r="R179" s="105"/>
      <c r="S179" s="105"/>
      <c r="T179" s="105"/>
      <c r="U179" s="95">
        <v>8.57388371520139E-2</v>
      </c>
      <c r="V179" s="95"/>
      <c r="W179" s="95"/>
      <c r="X179" s="95"/>
      <c r="Y179" s="95"/>
      <c r="Z179" s="95"/>
      <c r="AA179" s="95"/>
      <c r="AB179" s="95"/>
      <c r="AC179" s="95"/>
      <c r="AD179" s="95"/>
      <c r="AE179" s="95"/>
      <c r="AF179" s="95"/>
      <c r="AG179" s="93">
        <v>14076</v>
      </c>
      <c r="AH179" s="93"/>
      <c r="AI179" s="93"/>
      <c r="AJ179" s="93"/>
      <c r="AK179" s="93"/>
      <c r="AL179" s="93"/>
      <c r="AM179" s="95">
        <v>4.6978723404255303E-2</v>
      </c>
      <c r="AN179" s="95"/>
      <c r="AO179" s="95"/>
      <c r="AP179" s="95"/>
      <c r="AQ179" s="95"/>
      <c r="AR179" s="95"/>
      <c r="AS179" s="95"/>
      <c r="AT179" s="95"/>
      <c r="AU179" s="95"/>
    </row>
    <row r="180" spans="2:47" s="1" customFormat="1" ht="12.3" customHeight="1" x14ac:dyDescent="0.15">
      <c r="B180" s="103">
        <v>2026</v>
      </c>
      <c r="C180" s="103"/>
      <c r="D180" s="103"/>
      <c r="E180" s="103"/>
      <c r="F180" s="103"/>
      <c r="G180" s="103"/>
      <c r="H180" s="103"/>
      <c r="I180" s="103"/>
      <c r="J180" s="103"/>
      <c r="K180" s="105">
        <v>120160246.64</v>
      </c>
      <c r="L180" s="105"/>
      <c r="M180" s="105"/>
      <c r="N180" s="105"/>
      <c r="O180" s="105"/>
      <c r="P180" s="105"/>
      <c r="Q180" s="105"/>
      <c r="R180" s="105"/>
      <c r="S180" s="105"/>
      <c r="T180" s="105"/>
      <c r="U180" s="95">
        <v>5.3649851971799599E-3</v>
      </c>
      <c r="V180" s="95"/>
      <c r="W180" s="95"/>
      <c r="X180" s="95"/>
      <c r="Y180" s="95"/>
      <c r="Z180" s="95"/>
      <c r="AA180" s="95"/>
      <c r="AB180" s="95"/>
      <c r="AC180" s="95"/>
      <c r="AD180" s="95"/>
      <c r="AE180" s="95"/>
      <c r="AF180" s="95"/>
      <c r="AG180" s="93">
        <v>809</v>
      </c>
      <c r="AH180" s="93"/>
      <c r="AI180" s="93"/>
      <c r="AJ180" s="93"/>
      <c r="AK180" s="93"/>
      <c r="AL180" s="93"/>
      <c r="AM180" s="95">
        <v>2.7000417188151899E-3</v>
      </c>
      <c r="AN180" s="95"/>
      <c r="AO180" s="95"/>
      <c r="AP180" s="95"/>
      <c r="AQ180" s="95"/>
      <c r="AR180" s="95"/>
      <c r="AS180" s="95"/>
      <c r="AT180" s="95"/>
      <c r="AU180" s="95"/>
    </row>
    <row r="181" spans="2:47" s="1" customFormat="1" ht="12.3" customHeight="1" x14ac:dyDescent="0.15">
      <c r="B181" s="102"/>
      <c r="C181" s="102"/>
      <c r="D181" s="102"/>
      <c r="E181" s="102"/>
      <c r="F181" s="102"/>
      <c r="G181" s="102"/>
      <c r="H181" s="102"/>
      <c r="I181" s="102"/>
      <c r="J181" s="102"/>
      <c r="K181" s="106">
        <v>22397125476.349998</v>
      </c>
      <c r="L181" s="106"/>
      <c r="M181" s="106"/>
      <c r="N181" s="106"/>
      <c r="O181" s="106"/>
      <c r="P181" s="106"/>
      <c r="Q181" s="106"/>
      <c r="R181" s="106"/>
      <c r="S181" s="106"/>
      <c r="T181" s="106"/>
      <c r="U181" s="96">
        <v>1</v>
      </c>
      <c r="V181" s="96"/>
      <c r="W181" s="96"/>
      <c r="X181" s="96"/>
      <c r="Y181" s="96"/>
      <c r="Z181" s="96"/>
      <c r="AA181" s="96"/>
      <c r="AB181" s="96"/>
      <c r="AC181" s="96"/>
      <c r="AD181" s="96"/>
      <c r="AE181" s="96"/>
      <c r="AF181" s="96"/>
      <c r="AG181" s="94">
        <v>299625</v>
      </c>
      <c r="AH181" s="94"/>
      <c r="AI181" s="94"/>
      <c r="AJ181" s="94"/>
      <c r="AK181" s="94"/>
      <c r="AL181" s="94"/>
      <c r="AM181" s="96">
        <v>1</v>
      </c>
      <c r="AN181" s="96"/>
      <c r="AO181" s="96"/>
      <c r="AP181" s="96"/>
      <c r="AQ181" s="96"/>
      <c r="AR181" s="96"/>
      <c r="AS181" s="96"/>
      <c r="AT181" s="96"/>
      <c r="AU181" s="96"/>
    </row>
    <row r="182" spans="2:47" s="1" customFormat="1" ht="9" customHeight="1" x14ac:dyDescent="0.15"/>
    <row r="183" spans="2:47" s="1" customFormat="1" ht="19.2" customHeight="1" x14ac:dyDescent="0.15">
      <c r="B183" s="80" t="s">
        <v>1248</v>
      </c>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row>
    <row r="184" spans="2:47" s="1" customFormat="1" ht="7.95" customHeight="1" x14ac:dyDescent="0.15"/>
    <row r="185" spans="2:47" s="1" customFormat="1" ht="11.1" customHeight="1" x14ac:dyDescent="0.15">
      <c r="B185" s="74" t="s">
        <v>1165</v>
      </c>
      <c r="C185" s="74"/>
      <c r="D185" s="74"/>
      <c r="E185" s="74"/>
      <c r="F185" s="74"/>
      <c r="G185" s="74"/>
      <c r="H185" s="74"/>
      <c r="I185" s="74"/>
      <c r="J185" s="74" t="s">
        <v>1119</v>
      </c>
      <c r="K185" s="74"/>
      <c r="L185" s="74"/>
      <c r="M185" s="74"/>
      <c r="N185" s="74"/>
      <c r="O185" s="74"/>
      <c r="P185" s="74"/>
      <c r="Q185" s="74"/>
      <c r="R185" s="74"/>
      <c r="S185" s="74"/>
      <c r="T185" s="74"/>
      <c r="U185" s="74"/>
      <c r="V185" s="74" t="s">
        <v>1120</v>
      </c>
      <c r="W185" s="74"/>
      <c r="X185" s="74"/>
      <c r="Y185" s="74"/>
      <c r="Z185" s="74"/>
      <c r="AA185" s="74"/>
      <c r="AB185" s="74"/>
      <c r="AC185" s="74"/>
      <c r="AD185" s="74"/>
      <c r="AE185" s="74"/>
      <c r="AF185" s="74"/>
      <c r="AG185" s="74" t="s">
        <v>1166</v>
      </c>
      <c r="AH185" s="74"/>
      <c r="AI185" s="74"/>
      <c r="AJ185" s="74"/>
      <c r="AK185" s="74"/>
      <c r="AL185" s="74"/>
      <c r="AM185" s="74"/>
      <c r="AN185" s="74" t="s">
        <v>1120</v>
      </c>
      <c r="AO185" s="74"/>
      <c r="AP185" s="74"/>
      <c r="AQ185" s="74"/>
      <c r="AR185" s="74"/>
      <c r="AS185" s="74"/>
      <c r="AT185" s="74"/>
      <c r="AU185" s="74"/>
    </row>
    <row r="186" spans="2:47" s="1" customFormat="1" ht="10.65" customHeight="1" x14ac:dyDescent="0.15">
      <c r="B186" s="100" t="s">
        <v>1167</v>
      </c>
      <c r="C186" s="100"/>
      <c r="D186" s="100"/>
      <c r="E186" s="100"/>
      <c r="F186" s="100"/>
      <c r="G186" s="100"/>
      <c r="H186" s="100"/>
      <c r="I186" s="100"/>
      <c r="J186" s="105">
        <v>2595037482.4100099</v>
      </c>
      <c r="K186" s="105"/>
      <c r="L186" s="105"/>
      <c r="M186" s="105"/>
      <c r="N186" s="105"/>
      <c r="O186" s="105"/>
      <c r="P186" s="105"/>
      <c r="Q186" s="105"/>
      <c r="R186" s="105"/>
      <c r="S186" s="105"/>
      <c r="T186" s="105"/>
      <c r="U186" s="105"/>
      <c r="V186" s="95">
        <v>0.115864756178207</v>
      </c>
      <c r="W186" s="95"/>
      <c r="X186" s="95"/>
      <c r="Y186" s="95"/>
      <c r="Z186" s="95"/>
      <c r="AA186" s="95"/>
      <c r="AB186" s="95"/>
      <c r="AC186" s="95"/>
      <c r="AD186" s="95"/>
      <c r="AE186" s="95"/>
      <c r="AF186" s="95"/>
      <c r="AG186" s="93">
        <v>55650</v>
      </c>
      <c r="AH186" s="93"/>
      <c r="AI186" s="93"/>
      <c r="AJ186" s="93"/>
      <c r="AK186" s="93"/>
      <c r="AL186" s="93"/>
      <c r="AM186" s="93"/>
      <c r="AN186" s="95">
        <v>0.38903025557854698</v>
      </c>
      <c r="AO186" s="95"/>
      <c r="AP186" s="95"/>
      <c r="AQ186" s="95"/>
      <c r="AR186" s="95"/>
      <c r="AS186" s="95"/>
      <c r="AT186" s="95"/>
      <c r="AU186" s="95"/>
    </row>
    <row r="187" spans="2:47" s="1" customFormat="1" ht="10.65" customHeight="1" x14ac:dyDescent="0.15">
      <c r="B187" s="100" t="s">
        <v>1168</v>
      </c>
      <c r="C187" s="100"/>
      <c r="D187" s="100"/>
      <c r="E187" s="100"/>
      <c r="F187" s="100"/>
      <c r="G187" s="100"/>
      <c r="H187" s="100"/>
      <c r="I187" s="100"/>
      <c r="J187" s="105">
        <v>6913729170.4000397</v>
      </c>
      <c r="K187" s="105"/>
      <c r="L187" s="105"/>
      <c r="M187" s="105"/>
      <c r="N187" s="105"/>
      <c r="O187" s="105"/>
      <c r="P187" s="105"/>
      <c r="Q187" s="105"/>
      <c r="R187" s="105"/>
      <c r="S187" s="105"/>
      <c r="T187" s="105"/>
      <c r="U187" s="105"/>
      <c r="V187" s="95">
        <v>0.30868823669807499</v>
      </c>
      <c r="W187" s="95"/>
      <c r="X187" s="95"/>
      <c r="Y187" s="95"/>
      <c r="Z187" s="95"/>
      <c r="AA187" s="95"/>
      <c r="AB187" s="95"/>
      <c r="AC187" s="95"/>
      <c r="AD187" s="95"/>
      <c r="AE187" s="95"/>
      <c r="AF187" s="95"/>
      <c r="AG187" s="93">
        <v>47025</v>
      </c>
      <c r="AH187" s="93"/>
      <c r="AI187" s="93"/>
      <c r="AJ187" s="93"/>
      <c r="AK187" s="93"/>
      <c r="AL187" s="93"/>
      <c r="AM187" s="93"/>
      <c r="AN187" s="95">
        <v>0.32873580895923099</v>
      </c>
      <c r="AO187" s="95"/>
      <c r="AP187" s="95"/>
      <c r="AQ187" s="95"/>
      <c r="AR187" s="95"/>
      <c r="AS187" s="95"/>
      <c r="AT187" s="95"/>
      <c r="AU187" s="95"/>
    </row>
    <row r="188" spans="2:47" s="1" customFormat="1" ht="10.65" customHeight="1" x14ac:dyDescent="0.15">
      <c r="B188" s="100" t="s">
        <v>1169</v>
      </c>
      <c r="C188" s="100"/>
      <c r="D188" s="100"/>
      <c r="E188" s="100"/>
      <c r="F188" s="100"/>
      <c r="G188" s="100"/>
      <c r="H188" s="100"/>
      <c r="I188" s="100"/>
      <c r="J188" s="105">
        <v>6178317333.8800201</v>
      </c>
      <c r="K188" s="105"/>
      <c r="L188" s="105"/>
      <c r="M188" s="105"/>
      <c r="N188" s="105"/>
      <c r="O188" s="105"/>
      <c r="P188" s="105"/>
      <c r="Q188" s="105"/>
      <c r="R188" s="105"/>
      <c r="S188" s="105"/>
      <c r="T188" s="105"/>
      <c r="U188" s="105"/>
      <c r="V188" s="95">
        <v>0.275853137511058</v>
      </c>
      <c r="W188" s="95"/>
      <c r="X188" s="95"/>
      <c r="Y188" s="95"/>
      <c r="Z188" s="95"/>
      <c r="AA188" s="95"/>
      <c r="AB188" s="95"/>
      <c r="AC188" s="95"/>
      <c r="AD188" s="95"/>
      <c r="AE188" s="95"/>
      <c r="AF188" s="95"/>
      <c r="AG188" s="93">
        <v>25360</v>
      </c>
      <c r="AH188" s="93"/>
      <c r="AI188" s="93"/>
      <c r="AJ188" s="93"/>
      <c r="AK188" s="93"/>
      <c r="AL188" s="93"/>
      <c r="AM188" s="93"/>
      <c r="AN188" s="95">
        <v>0.177283149711985</v>
      </c>
      <c r="AO188" s="95"/>
      <c r="AP188" s="95"/>
      <c r="AQ188" s="95"/>
      <c r="AR188" s="95"/>
      <c r="AS188" s="95"/>
      <c r="AT188" s="95"/>
      <c r="AU188" s="95"/>
    </row>
    <row r="189" spans="2:47" s="1" customFormat="1" ht="10.65" customHeight="1" x14ac:dyDescent="0.15">
      <c r="B189" s="100" t="s">
        <v>1170</v>
      </c>
      <c r="C189" s="100"/>
      <c r="D189" s="100"/>
      <c r="E189" s="100"/>
      <c r="F189" s="100"/>
      <c r="G189" s="100"/>
      <c r="H189" s="100"/>
      <c r="I189" s="100"/>
      <c r="J189" s="105">
        <v>3085511554.1100101</v>
      </c>
      <c r="K189" s="105"/>
      <c r="L189" s="105"/>
      <c r="M189" s="105"/>
      <c r="N189" s="105"/>
      <c r="O189" s="105"/>
      <c r="P189" s="105"/>
      <c r="Q189" s="105"/>
      <c r="R189" s="105"/>
      <c r="S189" s="105"/>
      <c r="T189" s="105"/>
      <c r="U189" s="105"/>
      <c r="V189" s="95">
        <v>0.13776373032191599</v>
      </c>
      <c r="W189" s="95"/>
      <c r="X189" s="95"/>
      <c r="Y189" s="95"/>
      <c r="Z189" s="95"/>
      <c r="AA189" s="95"/>
      <c r="AB189" s="95"/>
      <c r="AC189" s="95"/>
      <c r="AD189" s="95"/>
      <c r="AE189" s="95"/>
      <c r="AF189" s="95"/>
      <c r="AG189" s="93">
        <v>9065</v>
      </c>
      <c r="AH189" s="93"/>
      <c r="AI189" s="93"/>
      <c r="AJ189" s="93"/>
      <c r="AK189" s="93"/>
      <c r="AL189" s="93"/>
      <c r="AM189" s="93"/>
      <c r="AN189" s="95">
        <v>6.3370337229461393E-2</v>
      </c>
      <c r="AO189" s="95"/>
      <c r="AP189" s="95"/>
      <c r="AQ189" s="95"/>
      <c r="AR189" s="95"/>
      <c r="AS189" s="95"/>
      <c r="AT189" s="95"/>
      <c r="AU189" s="95"/>
    </row>
    <row r="190" spans="2:47" s="1" customFormat="1" ht="10.65" customHeight="1" x14ac:dyDescent="0.15">
      <c r="B190" s="100" t="s">
        <v>1171</v>
      </c>
      <c r="C190" s="100"/>
      <c r="D190" s="100"/>
      <c r="E190" s="100"/>
      <c r="F190" s="100"/>
      <c r="G190" s="100"/>
      <c r="H190" s="100"/>
      <c r="I190" s="100"/>
      <c r="J190" s="105">
        <v>3624529935.5500002</v>
      </c>
      <c r="K190" s="105"/>
      <c r="L190" s="105"/>
      <c r="M190" s="105"/>
      <c r="N190" s="105"/>
      <c r="O190" s="105"/>
      <c r="P190" s="105"/>
      <c r="Q190" s="105"/>
      <c r="R190" s="105"/>
      <c r="S190" s="105"/>
      <c r="T190" s="105"/>
      <c r="U190" s="105"/>
      <c r="V190" s="95">
        <v>0.161830139290744</v>
      </c>
      <c r="W190" s="95"/>
      <c r="X190" s="95"/>
      <c r="Y190" s="95"/>
      <c r="Z190" s="95"/>
      <c r="AA190" s="95"/>
      <c r="AB190" s="95"/>
      <c r="AC190" s="95"/>
      <c r="AD190" s="95"/>
      <c r="AE190" s="95"/>
      <c r="AF190" s="95"/>
      <c r="AG190" s="93">
        <v>5948</v>
      </c>
      <c r="AH190" s="93"/>
      <c r="AI190" s="93"/>
      <c r="AJ190" s="93"/>
      <c r="AK190" s="93"/>
      <c r="AL190" s="93"/>
      <c r="AM190" s="93"/>
      <c r="AN190" s="95">
        <v>4.1580448520776199E-2</v>
      </c>
      <c r="AO190" s="95"/>
      <c r="AP190" s="95"/>
      <c r="AQ190" s="95"/>
      <c r="AR190" s="95"/>
      <c r="AS190" s="95"/>
      <c r="AT190" s="95"/>
      <c r="AU190" s="95"/>
    </row>
    <row r="191" spans="2:47" s="1" customFormat="1" ht="12.3" customHeight="1" x14ac:dyDescent="0.15">
      <c r="B191" s="102"/>
      <c r="C191" s="102"/>
      <c r="D191" s="102"/>
      <c r="E191" s="102"/>
      <c r="F191" s="102"/>
      <c r="G191" s="102"/>
      <c r="H191" s="102"/>
      <c r="I191" s="102"/>
      <c r="J191" s="106">
        <v>22397125476.350101</v>
      </c>
      <c r="K191" s="106"/>
      <c r="L191" s="106"/>
      <c r="M191" s="106"/>
      <c r="N191" s="106"/>
      <c r="O191" s="106"/>
      <c r="P191" s="106"/>
      <c r="Q191" s="106"/>
      <c r="R191" s="106"/>
      <c r="S191" s="106"/>
      <c r="T191" s="106"/>
      <c r="U191" s="106"/>
      <c r="V191" s="96">
        <v>1</v>
      </c>
      <c r="W191" s="96"/>
      <c r="X191" s="96"/>
      <c r="Y191" s="96"/>
      <c r="Z191" s="96"/>
      <c r="AA191" s="96"/>
      <c r="AB191" s="96"/>
      <c r="AC191" s="96"/>
      <c r="AD191" s="96"/>
      <c r="AE191" s="96"/>
      <c r="AF191" s="96"/>
      <c r="AG191" s="94">
        <v>143048</v>
      </c>
      <c r="AH191" s="94"/>
      <c r="AI191" s="94"/>
      <c r="AJ191" s="94"/>
      <c r="AK191" s="94"/>
      <c r="AL191" s="94"/>
      <c r="AM191" s="94"/>
      <c r="AN191" s="96">
        <v>1</v>
      </c>
      <c r="AO191" s="96"/>
      <c r="AP191" s="96"/>
      <c r="AQ191" s="96"/>
      <c r="AR191" s="96"/>
      <c r="AS191" s="96"/>
      <c r="AT191" s="96"/>
      <c r="AU191" s="96"/>
    </row>
    <row r="192" spans="2:47" s="1" customFormat="1" ht="9" customHeight="1" x14ac:dyDescent="0.15"/>
    <row r="193" spans="2:47" s="1" customFormat="1" ht="19.2" customHeight="1" x14ac:dyDescent="0.15">
      <c r="B193" s="80" t="s">
        <v>1249</v>
      </c>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row>
    <row r="194" spans="2:47" s="1" customFormat="1" ht="7.95" customHeight="1" x14ac:dyDescent="0.15"/>
    <row r="195" spans="2:47" s="1" customFormat="1" ht="11.1" customHeight="1" x14ac:dyDescent="0.15">
      <c r="B195" s="102"/>
      <c r="C195" s="102"/>
      <c r="D195" s="102"/>
      <c r="E195" s="102"/>
      <c r="F195" s="102"/>
      <c r="G195" s="102"/>
      <c r="H195" s="102"/>
      <c r="I195" s="74" t="s">
        <v>1119</v>
      </c>
      <c r="J195" s="74"/>
      <c r="K195" s="74"/>
      <c r="L195" s="74"/>
      <c r="M195" s="74"/>
      <c r="N195" s="74"/>
      <c r="O195" s="74"/>
      <c r="P195" s="74"/>
      <c r="Q195" s="74"/>
      <c r="R195" s="74"/>
      <c r="S195" s="74"/>
      <c r="T195" s="74"/>
      <c r="U195" s="74" t="s">
        <v>1120</v>
      </c>
      <c r="V195" s="74"/>
      <c r="W195" s="74"/>
      <c r="X195" s="74"/>
      <c r="Y195" s="74"/>
      <c r="Z195" s="74"/>
      <c r="AA195" s="74"/>
      <c r="AB195" s="74"/>
      <c r="AC195" s="74"/>
      <c r="AD195" s="74"/>
      <c r="AE195" s="74"/>
      <c r="AF195" s="74" t="s">
        <v>1121</v>
      </c>
      <c r="AG195" s="74"/>
      <c r="AH195" s="74"/>
      <c r="AI195" s="74"/>
      <c r="AJ195" s="74"/>
      <c r="AK195" s="74"/>
      <c r="AL195" s="74"/>
      <c r="AM195" s="74"/>
      <c r="AN195" s="74"/>
      <c r="AO195" s="74"/>
      <c r="AP195" s="74"/>
      <c r="AQ195" s="74" t="s">
        <v>1120</v>
      </c>
      <c r="AR195" s="74"/>
      <c r="AS195" s="74"/>
      <c r="AT195" s="74"/>
      <c r="AU195" s="74"/>
    </row>
    <row r="196" spans="2:47" s="1" customFormat="1" ht="11.1" customHeight="1" x14ac:dyDescent="0.15">
      <c r="B196" s="100" t="s">
        <v>1172</v>
      </c>
      <c r="C196" s="100"/>
      <c r="D196" s="100"/>
      <c r="E196" s="100"/>
      <c r="F196" s="100"/>
      <c r="G196" s="100"/>
      <c r="H196" s="100"/>
      <c r="I196" s="105">
        <v>17074023.670000002</v>
      </c>
      <c r="J196" s="105"/>
      <c r="K196" s="105"/>
      <c r="L196" s="105"/>
      <c r="M196" s="105"/>
      <c r="N196" s="105"/>
      <c r="O196" s="105"/>
      <c r="P196" s="105"/>
      <c r="Q196" s="105"/>
      <c r="R196" s="105"/>
      <c r="S196" s="105"/>
      <c r="T196" s="105"/>
      <c r="U196" s="95">
        <v>7.6233102716815704E-4</v>
      </c>
      <c r="V196" s="95"/>
      <c r="W196" s="95"/>
      <c r="X196" s="95"/>
      <c r="Y196" s="95"/>
      <c r="Z196" s="95"/>
      <c r="AA196" s="95"/>
      <c r="AB196" s="95"/>
      <c r="AC196" s="95"/>
      <c r="AD196" s="95"/>
      <c r="AE196" s="95"/>
      <c r="AF196" s="93">
        <v>359</v>
      </c>
      <c r="AG196" s="93"/>
      <c r="AH196" s="93"/>
      <c r="AI196" s="93"/>
      <c r="AJ196" s="93"/>
      <c r="AK196" s="93"/>
      <c r="AL196" s="93"/>
      <c r="AM196" s="93"/>
      <c r="AN196" s="93"/>
      <c r="AO196" s="93"/>
      <c r="AP196" s="93"/>
      <c r="AQ196" s="95">
        <v>1.19816437213183E-3</v>
      </c>
      <c r="AR196" s="95"/>
      <c r="AS196" s="95"/>
      <c r="AT196" s="95"/>
      <c r="AU196" s="95"/>
    </row>
    <row r="197" spans="2:47" s="1" customFormat="1" ht="11.1" customHeight="1" x14ac:dyDescent="0.15">
      <c r="B197" s="100" t="s">
        <v>1173</v>
      </c>
      <c r="C197" s="100"/>
      <c r="D197" s="100"/>
      <c r="E197" s="100"/>
      <c r="F197" s="100"/>
      <c r="G197" s="100"/>
      <c r="H197" s="100"/>
      <c r="I197" s="105">
        <v>697931007.37</v>
      </c>
      <c r="J197" s="105"/>
      <c r="K197" s="105"/>
      <c r="L197" s="105"/>
      <c r="M197" s="105"/>
      <c r="N197" s="105"/>
      <c r="O197" s="105"/>
      <c r="P197" s="105"/>
      <c r="Q197" s="105"/>
      <c r="R197" s="105"/>
      <c r="S197" s="105"/>
      <c r="T197" s="105"/>
      <c r="U197" s="95">
        <v>3.1161633134884702E-2</v>
      </c>
      <c r="V197" s="95"/>
      <c r="W197" s="95"/>
      <c r="X197" s="95"/>
      <c r="Y197" s="95"/>
      <c r="Z197" s="95"/>
      <c r="AA197" s="95"/>
      <c r="AB197" s="95"/>
      <c r="AC197" s="95"/>
      <c r="AD197" s="95"/>
      <c r="AE197" s="95"/>
      <c r="AF197" s="93">
        <v>8366</v>
      </c>
      <c r="AG197" s="93"/>
      <c r="AH197" s="93"/>
      <c r="AI197" s="93"/>
      <c r="AJ197" s="93"/>
      <c r="AK197" s="93"/>
      <c r="AL197" s="93"/>
      <c r="AM197" s="93"/>
      <c r="AN197" s="93"/>
      <c r="AO197" s="93"/>
      <c r="AP197" s="93"/>
      <c r="AQ197" s="95">
        <v>2.7921568627451002E-2</v>
      </c>
      <c r="AR197" s="95"/>
      <c r="AS197" s="95"/>
      <c r="AT197" s="95"/>
      <c r="AU197" s="95"/>
    </row>
    <row r="198" spans="2:47" s="1" customFormat="1" ht="11.1" customHeight="1" x14ac:dyDescent="0.15">
      <c r="B198" s="100" t="s">
        <v>1174</v>
      </c>
      <c r="C198" s="100"/>
      <c r="D198" s="100"/>
      <c r="E198" s="100"/>
      <c r="F198" s="100"/>
      <c r="G198" s="100"/>
      <c r="H198" s="100"/>
      <c r="I198" s="105">
        <v>5635777692.8000498</v>
      </c>
      <c r="J198" s="105"/>
      <c r="K198" s="105"/>
      <c r="L198" s="105"/>
      <c r="M198" s="105"/>
      <c r="N198" s="105"/>
      <c r="O198" s="105"/>
      <c r="P198" s="105"/>
      <c r="Q198" s="105"/>
      <c r="R198" s="105"/>
      <c r="S198" s="105"/>
      <c r="T198" s="105"/>
      <c r="U198" s="95">
        <v>0.251629509275691</v>
      </c>
      <c r="V198" s="95"/>
      <c r="W198" s="95"/>
      <c r="X198" s="95"/>
      <c r="Y198" s="95"/>
      <c r="Z198" s="95"/>
      <c r="AA198" s="95"/>
      <c r="AB198" s="95"/>
      <c r="AC198" s="95"/>
      <c r="AD198" s="95"/>
      <c r="AE198" s="95"/>
      <c r="AF198" s="93">
        <v>71889</v>
      </c>
      <c r="AG198" s="93"/>
      <c r="AH198" s="93"/>
      <c r="AI198" s="93"/>
      <c r="AJ198" s="93"/>
      <c r="AK198" s="93"/>
      <c r="AL198" s="93"/>
      <c r="AM198" s="93"/>
      <c r="AN198" s="93"/>
      <c r="AO198" s="93"/>
      <c r="AP198" s="93"/>
      <c r="AQ198" s="95">
        <v>0.239929912390488</v>
      </c>
      <c r="AR198" s="95"/>
      <c r="AS198" s="95"/>
      <c r="AT198" s="95"/>
      <c r="AU198" s="95"/>
    </row>
    <row r="199" spans="2:47" s="1" customFormat="1" ht="11.1" customHeight="1" x14ac:dyDescent="0.15">
      <c r="B199" s="100" t="s">
        <v>1175</v>
      </c>
      <c r="C199" s="100"/>
      <c r="D199" s="100"/>
      <c r="E199" s="100"/>
      <c r="F199" s="100"/>
      <c r="G199" s="100"/>
      <c r="H199" s="100"/>
      <c r="I199" s="105">
        <v>6761291404.20998</v>
      </c>
      <c r="J199" s="105"/>
      <c r="K199" s="105"/>
      <c r="L199" s="105"/>
      <c r="M199" s="105"/>
      <c r="N199" s="105"/>
      <c r="O199" s="105"/>
      <c r="P199" s="105"/>
      <c r="Q199" s="105"/>
      <c r="R199" s="105"/>
      <c r="S199" s="105"/>
      <c r="T199" s="105"/>
      <c r="U199" s="95">
        <v>0.30188210586887498</v>
      </c>
      <c r="V199" s="95"/>
      <c r="W199" s="95"/>
      <c r="X199" s="95"/>
      <c r="Y199" s="95"/>
      <c r="Z199" s="95"/>
      <c r="AA199" s="95"/>
      <c r="AB199" s="95"/>
      <c r="AC199" s="95"/>
      <c r="AD199" s="95"/>
      <c r="AE199" s="95"/>
      <c r="AF199" s="93">
        <v>107530</v>
      </c>
      <c r="AG199" s="93"/>
      <c r="AH199" s="93"/>
      <c r="AI199" s="93"/>
      <c r="AJ199" s="93"/>
      <c r="AK199" s="93"/>
      <c r="AL199" s="93"/>
      <c r="AM199" s="93"/>
      <c r="AN199" s="93"/>
      <c r="AO199" s="93"/>
      <c r="AP199" s="93"/>
      <c r="AQ199" s="95">
        <v>0.35888193575302502</v>
      </c>
      <c r="AR199" s="95"/>
      <c r="AS199" s="95"/>
      <c r="AT199" s="95"/>
      <c r="AU199" s="95"/>
    </row>
    <row r="200" spans="2:47" s="1" customFormat="1" ht="11.1" customHeight="1" x14ac:dyDescent="0.15">
      <c r="B200" s="100" t="s">
        <v>1176</v>
      </c>
      <c r="C200" s="100"/>
      <c r="D200" s="100"/>
      <c r="E200" s="100"/>
      <c r="F200" s="100"/>
      <c r="G200" s="100"/>
      <c r="H200" s="100"/>
      <c r="I200" s="105">
        <v>1693131294.6199901</v>
      </c>
      <c r="J200" s="105"/>
      <c r="K200" s="105"/>
      <c r="L200" s="105"/>
      <c r="M200" s="105"/>
      <c r="N200" s="105"/>
      <c r="O200" s="105"/>
      <c r="P200" s="105"/>
      <c r="Q200" s="105"/>
      <c r="R200" s="105"/>
      <c r="S200" s="105"/>
      <c r="T200" s="105"/>
      <c r="U200" s="95">
        <v>7.5595919503502002E-2</v>
      </c>
      <c r="V200" s="95"/>
      <c r="W200" s="95"/>
      <c r="X200" s="95"/>
      <c r="Y200" s="95"/>
      <c r="Z200" s="95"/>
      <c r="AA200" s="95"/>
      <c r="AB200" s="95"/>
      <c r="AC200" s="95"/>
      <c r="AD200" s="95"/>
      <c r="AE200" s="95"/>
      <c r="AF200" s="93">
        <v>28471</v>
      </c>
      <c r="AG200" s="93"/>
      <c r="AH200" s="93"/>
      <c r="AI200" s="93"/>
      <c r="AJ200" s="93"/>
      <c r="AK200" s="93"/>
      <c r="AL200" s="93"/>
      <c r="AM200" s="93"/>
      <c r="AN200" s="93"/>
      <c r="AO200" s="93"/>
      <c r="AP200" s="93"/>
      <c r="AQ200" s="95">
        <v>9.5022110972048393E-2</v>
      </c>
      <c r="AR200" s="95"/>
      <c r="AS200" s="95"/>
      <c r="AT200" s="95"/>
      <c r="AU200" s="95"/>
    </row>
    <row r="201" spans="2:47" s="1" customFormat="1" ht="11.1" customHeight="1" x14ac:dyDescent="0.15">
      <c r="B201" s="100" t="s">
        <v>1177</v>
      </c>
      <c r="C201" s="100"/>
      <c r="D201" s="100"/>
      <c r="E201" s="100"/>
      <c r="F201" s="100"/>
      <c r="G201" s="100"/>
      <c r="H201" s="100"/>
      <c r="I201" s="105">
        <v>2302496859.1199899</v>
      </c>
      <c r="J201" s="105"/>
      <c r="K201" s="105"/>
      <c r="L201" s="105"/>
      <c r="M201" s="105"/>
      <c r="N201" s="105"/>
      <c r="O201" s="105"/>
      <c r="P201" s="105"/>
      <c r="Q201" s="105"/>
      <c r="R201" s="105"/>
      <c r="S201" s="105"/>
      <c r="T201" s="105"/>
      <c r="U201" s="95">
        <v>0.102803230778489</v>
      </c>
      <c r="V201" s="95"/>
      <c r="W201" s="95"/>
      <c r="X201" s="95"/>
      <c r="Y201" s="95"/>
      <c r="Z201" s="95"/>
      <c r="AA201" s="95"/>
      <c r="AB201" s="95"/>
      <c r="AC201" s="95"/>
      <c r="AD201" s="95"/>
      <c r="AE201" s="95"/>
      <c r="AF201" s="93">
        <v>25740</v>
      </c>
      <c r="AG201" s="93"/>
      <c r="AH201" s="93"/>
      <c r="AI201" s="93"/>
      <c r="AJ201" s="93"/>
      <c r="AK201" s="93"/>
      <c r="AL201" s="93"/>
      <c r="AM201" s="93"/>
      <c r="AN201" s="93"/>
      <c r="AO201" s="93"/>
      <c r="AP201" s="93"/>
      <c r="AQ201" s="95">
        <v>8.5907384230287903E-2</v>
      </c>
      <c r="AR201" s="95"/>
      <c r="AS201" s="95"/>
      <c r="AT201" s="95"/>
      <c r="AU201" s="95"/>
    </row>
    <row r="202" spans="2:47" s="1" customFormat="1" ht="11.1" customHeight="1" x14ac:dyDescent="0.15">
      <c r="B202" s="100" t="s">
        <v>1178</v>
      </c>
      <c r="C202" s="100"/>
      <c r="D202" s="100"/>
      <c r="E202" s="100"/>
      <c r="F202" s="100"/>
      <c r="G202" s="100"/>
      <c r="H202" s="100"/>
      <c r="I202" s="105">
        <v>3166852692.77002</v>
      </c>
      <c r="J202" s="105"/>
      <c r="K202" s="105"/>
      <c r="L202" s="105"/>
      <c r="M202" s="105"/>
      <c r="N202" s="105"/>
      <c r="O202" s="105"/>
      <c r="P202" s="105"/>
      <c r="Q202" s="105"/>
      <c r="R202" s="105"/>
      <c r="S202" s="105"/>
      <c r="T202" s="105"/>
      <c r="U202" s="95">
        <v>0.14139549720851499</v>
      </c>
      <c r="V202" s="95"/>
      <c r="W202" s="95"/>
      <c r="X202" s="95"/>
      <c r="Y202" s="95"/>
      <c r="Z202" s="95"/>
      <c r="AA202" s="95"/>
      <c r="AB202" s="95"/>
      <c r="AC202" s="95"/>
      <c r="AD202" s="95"/>
      <c r="AE202" s="95"/>
      <c r="AF202" s="93">
        <v>27822</v>
      </c>
      <c r="AG202" s="93"/>
      <c r="AH202" s="93"/>
      <c r="AI202" s="93"/>
      <c r="AJ202" s="93"/>
      <c r="AK202" s="93"/>
      <c r="AL202" s="93"/>
      <c r="AM202" s="93"/>
      <c r="AN202" s="93"/>
      <c r="AO202" s="93"/>
      <c r="AP202" s="93"/>
      <c r="AQ202" s="95">
        <v>9.2856070087609502E-2</v>
      </c>
      <c r="AR202" s="95"/>
      <c r="AS202" s="95"/>
      <c r="AT202" s="95"/>
      <c r="AU202" s="95"/>
    </row>
    <row r="203" spans="2:47" s="1" customFormat="1" ht="11.1" customHeight="1" x14ac:dyDescent="0.15">
      <c r="B203" s="100" t="s">
        <v>1179</v>
      </c>
      <c r="C203" s="100"/>
      <c r="D203" s="100"/>
      <c r="E203" s="100"/>
      <c r="F203" s="100"/>
      <c r="G203" s="100"/>
      <c r="H203" s="100"/>
      <c r="I203" s="105">
        <v>1457413672.79</v>
      </c>
      <c r="J203" s="105"/>
      <c r="K203" s="105"/>
      <c r="L203" s="105"/>
      <c r="M203" s="105"/>
      <c r="N203" s="105"/>
      <c r="O203" s="105"/>
      <c r="P203" s="105"/>
      <c r="Q203" s="105"/>
      <c r="R203" s="105"/>
      <c r="S203" s="105"/>
      <c r="T203" s="105"/>
      <c r="U203" s="95">
        <v>6.5071460814422E-2</v>
      </c>
      <c r="V203" s="95"/>
      <c r="W203" s="95"/>
      <c r="X203" s="95"/>
      <c r="Y203" s="95"/>
      <c r="Z203" s="95"/>
      <c r="AA203" s="95"/>
      <c r="AB203" s="95"/>
      <c r="AC203" s="95"/>
      <c r="AD203" s="95"/>
      <c r="AE203" s="95"/>
      <c r="AF203" s="93">
        <v>17131</v>
      </c>
      <c r="AG203" s="93"/>
      <c r="AH203" s="93"/>
      <c r="AI203" s="93"/>
      <c r="AJ203" s="93"/>
      <c r="AK203" s="93"/>
      <c r="AL203" s="93"/>
      <c r="AM203" s="93"/>
      <c r="AN203" s="93"/>
      <c r="AO203" s="93"/>
      <c r="AP203" s="93"/>
      <c r="AQ203" s="95">
        <v>5.7174801835627898E-2</v>
      </c>
      <c r="AR203" s="95"/>
      <c r="AS203" s="95"/>
      <c r="AT203" s="95"/>
      <c r="AU203" s="95"/>
    </row>
    <row r="204" spans="2:47" s="1" customFormat="1" ht="11.1" customHeight="1" x14ac:dyDescent="0.15">
      <c r="B204" s="100" t="s">
        <v>1180</v>
      </c>
      <c r="C204" s="100"/>
      <c r="D204" s="100"/>
      <c r="E204" s="100"/>
      <c r="F204" s="100"/>
      <c r="G204" s="100"/>
      <c r="H204" s="100"/>
      <c r="I204" s="105">
        <v>478084068.67999899</v>
      </c>
      <c r="J204" s="105"/>
      <c r="K204" s="105"/>
      <c r="L204" s="105"/>
      <c r="M204" s="105"/>
      <c r="N204" s="105"/>
      <c r="O204" s="105"/>
      <c r="P204" s="105"/>
      <c r="Q204" s="105"/>
      <c r="R204" s="105"/>
      <c r="S204" s="105"/>
      <c r="T204" s="105"/>
      <c r="U204" s="95">
        <v>2.1345778018916999E-2</v>
      </c>
      <c r="V204" s="95"/>
      <c r="W204" s="95"/>
      <c r="X204" s="95"/>
      <c r="Y204" s="95"/>
      <c r="Z204" s="95"/>
      <c r="AA204" s="95"/>
      <c r="AB204" s="95"/>
      <c r="AC204" s="95"/>
      <c r="AD204" s="95"/>
      <c r="AE204" s="95"/>
      <c r="AF204" s="93">
        <v>7856</v>
      </c>
      <c r="AG204" s="93"/>
      <c r="AH204" s="93"/>
      <c r="AI204" s="93"/>
      <c r="AJ204" s="93"/>
      <c r="AK204" s="93"/>
      <c r="AL204" s="93"/>
      <c r="AM204" s="93"/>
      <c r="AN204" s="93"/>
      <c r="AO204" s="93"/>
      <c r="AP204" s="93"/>
      <c r="AQ204" s="95">
        <v>2.6219440967876501E-2</v>
      </c>
      <c r="AR204" s="95"/>
      <c r="AS204" s="95"/>
      <c r="AT204" s="95"/>
      <c r="AU204" s="95"/>
    </row>
    <row r="205" spans="2:47" s="1" customFormat="1" ht="11.1" customHeight="1" x14ac:dyDescent="0.15">
      <c r="B205" s="100" t="s">
        <v>1181</v>
      </c>
      <c r="C205" s="100"/>
      <c r="D205" s="100"/>
      <c r="E205" s="100"/>
      <c r="F205" s="100"/>
      <c r="G205" s="100"/>
      <c r="H205" s="100"/>
      <c r="I205" s="105">
        <v>118390557.33</v>
      </c>
      <c r="J205" s="105"/>
      <c r="K205" s="105"/>
      <c r="L205" s="105"/>
      <c r="M205" s="105"/>
      <c r="N205" s="105"/>
      <c r="O205" s="105"/>
      <c r="P205" s="105"/>
      <c r="Q205" s="105"/>
      <c r="R205" s="105"/>
      <c r="S205" s="105"/>
      <c r="T205" s="105"/>
      <c r="U205" s="95">
        <v>5.2859710704846203E-3</v>
      </c>
      <c r="V205" s="95"/>
      <c r="W205" s="95"/>
      <c r="X205" s="95"/>
      <c r="Y205" s="95"/>
      <c r="Z205" s="95"/>
      <c r="AA205" s="95"/>
      <c r="AB205" s="95"/>
      <c r="AC205" s="95"/>
      <c r="AD205" s="95"/>
      <c r="AE205" s="95"/>
      <c r="AF205" s="93">
        <v>2950</v>
      </c>
      <c r="AG205" s="93"/>
      <c r="AH205" s="93"/>
      <c r="AI205" s="93"/>
      <c r="AJ205" s="93"/>
      <c r="AK205" s="93"/>
      <c r="AL205" s="93"/>
      <c r="AM205" s="93"/>
      <c r="AN205" s="93"/>
      <c r="AO205" s="93"/>
      <c r="AP205" s="93"/>
      <c r="AQ205" s="95">
        <v>9.8456403838131003E-3</v>
      </c>
      <c r="AR205" s="95"/>
      <c r="AS205" s="95"/>
      <c r="AT205" s="95"/>
      <c r="AU205" s="95"/>
    </row>
    <row r="206" spans="2:47" s="1" customFormat="1" ht="11.1" customHeight="1" x14ac:dyDescent="0.15">
      <c r="B206" s="100" t="s">
        <v>1182</v>
      </c>
      <c r="C206" s="100"/>
      <c r="D206" s="100"/>
      <c r="E206" s="100"/>
      <c r="F206" s="100"/>
      <c r="G206" s="100"/>
      <c r="H206" s="100"/>
      <c r="I206" s="105">
        <v>58841090.969999902</v>
      </c>
      <c r="J206" s="105"/>
      <c r="K206" s="105"/>
      <c r="L206" s="105"/>
      <c r="M206" s="105"/>
      <c r="N206" s="105"/>
      <c r="O206" s="105"/>
      <c r="P206" s="105"/>
      <c r="Q206" s="105"/>
      <c r="R206" s="105"/>
      <c r="S206" s="105"/>
      <c r="T206" s="105"/>
      <c r="U206" s="95">
        <v>2.6271715552128498E-3</v>
      </c>
      <c r="V206" s="95"/>
      <c r="W206" s="95"/>
      <c r="X206" s="95"/>
      <c r="Y206" s="95"/>
      <c r="Z206" s="95"/>
      <c r="AA206" s="95"/>
      <c r="AB206" s="95"/>
      <c r="AC206" s="95"/>
      <c r="AD206" s="95"/>
      <c r="AE206" s="95"/>
      <c r="AF206" s="93">
        <v>1171</v>
      </c>
      <c r="AG206" s="93"/>
      <c r="AH206" s="93"/>
      <c r="AI206" s="93"/>
      <c r="AJ206" s="93"/>
      <c r="AK206" s="93"/>
      <c r="AL206" s="93"/>
      <c r="AM206" s="93"/>
      <c r="AN206" s="93"/>
      <c r="AO206" s="93"/>
      <c r="AP206" s="93"/>
      <c r="AQ206" s="95">
        <v>3.9082186065915701E-3</v>
      </c>
      <c r="AR206" s="95"/>
      <c r="AS206" s="95"/>
      <c r="AT206" s="95"/>
      <c r="AU206" s="95"/>
    </row>
    <row r="207" spans="2:47" s="1" customFormat="1" ht="11.1" customHeight="1" x14ac:dyDescent="0.15">
      <c r="B207" s="100" t="s">
        <v>1183</v>
      </c>
      <c r="C207" s="100"/>
      <c r="D207" s="100"/>
      <c r="E207" s="100"/>
      <c r="F207" s="100"/>
      <c r="G207" s="100"/>
      <c r="H207" s="100"/>
      <c r="I207" s="105">
        <v>9060656.1099999994</v>
      </c>
      <c r="J207" s="105"/>
      <c r="K207" s="105"/>
      <c r="L207" s="105"/>
      <c r="M207" s="105"/>
      <c r="N207" s="105"/>
      <c r="O207" s="105"/>
      <c r="P207" s="105"/>
      <c r="Q207" s="105"/>
      <c r="R207" s="105"/>
      <c r="S207" s="105"/>
      <c r="T207" s="105"/>
      <c r="U207" s="95">
        <v>4.04545490427666E-4</v>
      </c>
      <c r="V207" s="95"/>
      <c r="W207" s="95"/>
      <c r="X207" s="95"/>
      <c r="Y207" s="95"/>
      <c r="Z207" s="95"/>
      <c r="AA207" s="95"/>
      <c r="AB207" s="95"/>
      <c r="AC207" s="95"/>
      <c r="AD207" s="95"/>
      <c r="AE207" s="95"/>
      <c r="AF207" s="93">
        <v>269</v>
      </c>
      <c r="AG207" s="93"/>
      <c r="AH207" s="93"/>
      <c r="AI207" s="93"/>
      <c r="AJ207" s="93"/>
      <c r="AK207" s="93"/>
      <c r="AL207" s="93"/>
      <c r="AM207" s="93"/>
      <c r="AN207" s="93"/>
      <c r="AO207" s="93"/>
      <c r="AP207" s="93"/>
      <c r="AQ207" s="95">
        <v>8.9778890279516095E-4</v>
      </c>
      <c r="AR207" s="95"/>
      <c r="AS207" s="95"/>
      <c r="AT207" s="95"/>
      <c r="AU207" s="95"/>
    </row>
    <row r="208" spans="2:47" s="1" customFormat="1" ht="11.1" customHeight="1" x14ac:dyDescent="0.15">
      <c r="B208" s="100" t="s">
        <v>1184</v>
      </c>
      <c r="C208" s="100"/>
      <c r="D208" s="100"/>
      <c r="E208" s="100"/>
      <c r="F208" s="100"/>
      <c r="G208" s="100"/>
      <c r="H208" s="100"/>
      <c r="I208" s="105">
        <v>693226.06</v>
      </c>
      <c r="J208" s="105"/>
      <c r="K208" s="105"/>
      <c r="L208" s="105"/>
      <c r="M208" s="105"/>
      <c r="N208" s="105"/>
      <c r="O208" s="105"/>
      <c r="P208" s="105"/>
      <c r="Q208" s="105"/>
      <c r="R208" s="105"/>
      <c r="S208" s="105"/>
      <c r="T208" s="105"/>
      <c r="U208" s="95">
        <v>3.0951563884035198E-5</v>
      </c>
      <c r="V208" s="95"/>
      <c r="W208" s="95"/>
      <c r="X208" s="95"/>
      <c r="Y208" s="95"/>
      <c r="Z208" s="95"/>
      <c r="AA208" s="95"/>
      <c r="AB208" s="95"/>
      <c r="AC208" s="95"/>
      <c r="AD208" s="95"/>
      <c r="AE208" s="95"/>
      <c r="AF208" s="93">
        <v>47</v>
      </c>
      <c r="AG208" s="93"/>
      <c r="AH208" s="93"/>
      <c r="AI208" s="93"/>
      <c r="AJ208" s="93"/>
      <c r="AK208" s="93"/>
      <c r="AL208" s="93"/>
      <c r="AM208" s="93"/>
      <c r="AN208" s="93"/>
      <c r="AO208" s="93"/>
      <c r="AP208" s="93"/>
      <c r="AQ208" s="95">
        <v>1.56862745098039E-4</v>
      </c>
      <c r="AR208" s="95"/>
      <c r="AS208" s="95"/>
      <c r="AT208" s="95"/>
      <c r="AU208" s="95"/>
    </row>
    <row r="209" spans="2:47" s="1" customFormat="1" ht="11.1" customHeight="1" x14ac:dyDescent="0.15">
      <c r="B209" s="100" t="s">
        <v>1185</v>
      </c>
      <c r="C209" s="100"/>
      <c r="D209" s="100"/>
      <c r="E209" s="100"/>
      <c r="F209" s="100"/>
      <c r="G209" s="100"/>
      <c r="H209" s="100"/>
      <c r="I209" s="105">
        <v>65965.03</v>
      </c>
      <c r="J209" s="105"/>
      <c r="K209" s="105"/>
      <c r="L209" s="105"/>
      <c r="M209" s="105"/>
      <c r="N209" s="105"/>
      <c r="O209" s="105"/>
      <c r="P209" s="105"/>
      <c r="Q209" s="105"/>
      <c r="R209" s="105"/>
      <c r="S209" s="105"/>
      <c r="T209" s="105"/>
      <c r="U209" s="95">
        <v>2.9452453650650402E-6</v>
      </c>
      <c r="V209" s="95"/>
      <c r="W209" s="95"/>
      <c r="X209" s="95"/>
      <c r="Y209" s="95"/>
      <c r="Z209" s="95"/>
      <c r="AA209" s="95"/>
      <c r="AB209" s="95"/>
      <c r="AC209" s="95"/>
      <c r="AD209" s="95"/>
      <c r="AE209" s="95"/>
      <c r="AF209" s="93">
        <v>21</v>
      </c>
      <c r="AG209" s="93"/>
      <c r="AH209" s="93"/>
      <c r="AI209" s="93"/>
      <c r="AJ209" s="93"/>
      <c r="AK209" s="93"/>
      <c r="AL209" s="93"/>
      <c r="AM209" s="93"/>
      <c r="AN209" s="93"/>
      <c r="AO209" s="93"/>
      <c r="AP209" s="93"/>
      <c r="AQ209" s="95">
        <v>7.0087609511889902E-5</v>
      </c>
      <c r="AR209" s="95"/>
      <c r="AS209" s="95"/>
      <c r="AT209" s="95"/>
      <c r="AU209" s="95"/>
    </row>
    <row r="210" spans="2:47" s="1" customFormat="1" ht="11.1" customHeight="1" x14ac:dyDescent="0.15">
      <c r="B210" s="100" t="s">
        <v>1186</v>
      </c>
      <c r="C210" s="100"/>
      <c r="D210" s="100"/>
      <c r="E210" s="100"/>
      <c r="F210" s="100"/>
      <c r="G210" s="100"/>
      <c r="H210" s="100"/>
      <c r="I210" s="105">
        <v>21264.82</v>
      </c>
      <c r="J210" s="105"/>
      <c r="K210" s="105"/>
      <c r="L210" s="105"/>
      <c r="M210" s="105"/>
      <c r="N210" s="105"/>
      <c r="O210" s="105"/>
      <c r="P210" s="105"/>
      <c r="Q210" s="105"/>
      <c r="R210" s="105"/>
      <c r="S210" s="105"/>
      <c r="T210" s="105"/>
      <c r="U210" s="95">
        <v>9.4944416070063597E-7</v>
      </c>
      <c r="V210" s="95"/>
      <c r="W210" s="95"/>
      <c r="X210" s="95"/>
      <c r="Y210" s="95"/>
      <c r="Z210" s="95"/>
      <c r="AA210" s="95"/>
      <c r="AB210" s="95"/>
      <c r="AC210" s="95"/>
      <c r="AD210" s="95"/>
      <c r="AE210" s="95"/>
      <c r="AF210" s="93">
        <v>3</v>
      </c>
      <c r="AG210" s="93"/>
      <c r="AH210" s="93"/>
      <c r="AI210" s="93"/>
      <c r="AJ210" s="93"/>
      <c r="AK210" s="93"/>
      <c r="AL210" s="93"/>
      <c r="AM210" s="93"/>
      <c r="AN210" s="93"/>
      <c r="AO210" s="93"/>
      <c r="AP210" s="93"/>
      <c r="AQ210" s="95">
        <v>1.00125156445557E-5</v>
      </c>
      <c r="AR210" s="95"/>
      <c r="AS210" s="95"/>
      <c r="AT210" s="95"/>
      <c r="AU210" s="95"/>
    </row>
    <row r="211" spans="2:47" s="1" customFormat="1" ht="11.1" customHeight="1" x14ac:dyDescent="0.15">
      <c r="B211" s="102"/>
      <c r="C211" s="102"/>
      <c r="D211" s="102"/>
      <c r="E211" s="102"/>
      <c r="F211" s="102"/>
      <c r="G211" s="102"/>
      <c r="H211" s="102"/>
      <c r="I211" s="106">
        <v>22397125476.349998</v>
      </c>
      <c r="J211" s="106"/>
      <c r="K211" s="106"/>
      <c r="L211" s="106"/>
      <c r="M211" s="106"/>
      <c r="N211" s="106"/>
      <c r="O211" s="106"/>
      <c r="P211" s="106"/>
      <c r="Q211" s="106"/>
      <c r="R211" s="106"/>
      <c r="S211" s="106"/>
      <c r="T211" s="106"/>
      <c r="U211" s="96">
        <v>1</v>
      </c>
      <c r="V211" s="96"/>
      <c r="W211" s="96"/>
      <c r="X211" s="96"/>
      <c r="Y211" s="96"/>
      <c r="Z211" s="96"/>
      <c r="AA211" s="96"/>
      <c r="AB211" s="96"/>
      <c r="AC211" s="96"/>
      <c r="AD211" s="96"/>
      <c r="AE211" s="96"/>
      <c r="AF211" s="94">
        <v>299625</v>
      </c>
      <c r="AG211" s="94"/>
      <c r="AH211" s="94"/>
      <c r="AI211" s="94"/>
      <c r="AJ211" s="94"/>
      <c r="AK211" s="94"/>
      <c r="AL211" s="94"/>
      <c r="AM211" s="94"/>
      <c r="AN211" s="94"/>
      <c r="AO211" s="94"/>
      <c r="AP211" s="94"/>
      <c r="AQ211" s="96">
        <v>1</v>
      </c>
      <c r="AR211" s="96"/>
      <c r="AS211" s="96"/>
      <c r="AT211" s="96"/>
      <c r="AU211" s="96"/>
    </row>
    <row r="212" spans="2:47" s="1" customFormat="1" ht="9" customHeight="1" x14ac:dyDescent="0.15"/>
    <row r="213" spans="2:47" s="1" customFormat="1" ht="19.2" customHeight="1" x14ac:dyDescent="0.15">
      <c r="B213" s="80" t="s">
        <v>1250</v>
      </c>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row>
    <row r="214" spans="2:47" s="1" customFormat="1" ht="7.95" customHeight="1" x14ac:dyDescent="0.15"/>
    <row r="215" spans="2:47" s="1" customFormat="1" ht="12.75" customHeight="1" x14ac:dyDescent="0.15">
      <c r="B215" s="102"/>
      <c r="C215" s="102"/>
      <c r="D215" s="102"/>
      <c r="E215" s="102"/>
      <c r="F215" s="102"/>
      <c r="G215" s="102"/>
      <c r="H215" s="74" t="s">
        <v>1119</v>
      </c>
      <c r="I215" s="74"/>
      <c r="J215" s="74"/>
      <c r="K215" s="74"/>
      <c r="L215" s="74"/>
      <c r="M215" s="74"/>
      <c r="N215" s="74"/>
      <c r="O215" s="74"/>
      <c r="P215" s="74"/>
      <c r="Q215" s="74"/>
      <c r="R215" s="74"/>
      <c r="S215" s="74"/>
      <c r="T215" s="74" t="s">
        <v>1120</v>
      </c>
      <c r="U215" s="74"/>
      <c r="V215" s="74"/>
      <c r="W215" s="74"/>
      <c r="X215" s="74"/>
      <c r="Y215" s="74"/>
      <c r="Z215" s="74"/>
      <c r="AA215" s="74"/>
      <c r="AB215" s="74"/>
      <c r="AC215" s="74"/>
      <c r="AD215" s="74"/>
      <c r="AE215" s="74" t="s">
        <v>1121</v>
      </c>
      <c r="AF215" s="74"/>
      <c r="AG215" s="74"/>
      <c r="AH215" s="74"/>
      <c r="AI215" s="74"/>
      <c r="AJ215" s="74"/>
      <c r="AK215" s="74"/>
      <c r="AL215" s="74"/>
      <c r="AM215" s="74"/>
      <c r="AN215" s="74"/>
      <c r="AO215" s="74"/>
      <c r="AP215" s="74" t="s">
        <v>1120</v>
      </c>
      <c r="AQ215" s="74"/>
      <c r="AR215" s="74"/>
      <c r="AS215" s="74"/>
      <c r="AT215" s="74"/>
      <c r="AU215" s="74"/>
    </row>
    <row r="216" spans="2:47" s="1" customFormat="1" ht="11.1" customHeight="1" x14ac:dyDescent="0.15">
      <c r="B216" s="100" t="s">
        <v>957</v>
      </c>
      <c r="C216" s="100"/>
      <c r="D216" s="100"/>
      <c r="E216" s="100"/>
      <c r="F216" s="100"/>
      <c r="G216" s="100"/>
      <c r="H216" s="105">
        <v>19696991668.110298</v>
      </c>
      <c r="I216" s="105"/>
      <c r="J216" s="105"/>
      <c r="K216" s="105"/>
      <c r="L216" s="105"/>
      <c r="M216" s="105"/>
      <c r="N216" s="105"/>
      <c r="O216" s="105"/>
      <c r="P216" s="105"/>
      <c r="Q216" s="105"/>
      <c r="R216" s="105"/>
      <c r="S216" s="105"/>
      <c r="T216" s="95">
        <v>0.87944284139984197</v>
      </c>
      <c r="U216" s="95"/>
      <c r="V216" s="95"/>
      <c r="W216" s="95"/>
      <c r="X216" s="95"/>
      <c r="Y216" s="95"/>
      <c r="Z216" s="95"/>
      <c r="AA216" s="95"/>
      <c r="AB216" s="95"/>
      <c r="AC216" s="95"/>
      <c r="AD216" s="95"/>
      <c r="AE216" s="93">
        <v>263773</v>
      </c>
      <c r="AF216" s="93"/>
      <c r="AG216" s="93"/>
      <c r="AH216" s="93"/>
      <c r="AI216" s="93"/>
      <c r="AJ216" s="93"/>
      <c r="AK216" s="93"/>
      <c r="AL216" s="93"/>
      <c r="AM216" s="93"/>
      <c r="AN216" s="93"/>
      <c r="AO216" s="93"/>
      <c r="AP216" s="95">
        <v>0.88034376303713002</v>
      </c>
      <c r="AQ216" s="95"/>
      <c r="AR216" s="95"/>
      <c r="AS216" s="95"/>
      <c r="AT216" s="95"/>
      <c r="AU216" s="95"/>
    </row>
    <row r="217" spans="2:47" s="1" customFormat="1" ht="11.1" customHeight="1" x14ac:dyDescent="0.15">
      <c r="B217" s="100" t="s">
        <v>1187</v>
      </c>
      <c r="C217" s="100"/>
      <c r="D217" s="100"/>
      <c r="E217" s="100"/>
      <c r="F217" s="100"/>
      <c r="G217" s="100"/>
      <c r="H217" s="105">
        <v>18483689.75</v>
      </c>
      <c r="I217" s="105"/>
      <c r="J217" s="105"/>
      <c r="K217" s="105"/>
      <c r="L217" s="105"/>
      <c r="M217" s="105"/>
      <c r="N217" s="105"/>
      <c r="O217" s="105"/>
      <c r="P217" s="105"/>
      <c r="Q217" s="105"/>
      <c r="R217" s="105"/>
      <c r="S217" s="105"/>
      <c r="T217" s="95">
        <v>8.25270625443315E-4</v>
      </c>
      <c r="U217" s="95"/>
      <c r="V217" s="95"/>
      <c r="W217" s="95"/>
      <c r="X217" s="95"/>
      <c r="Y217" s="95"/>
      <c r="Z217" s="95"/>
      <c r="AA217" s="95"/>
      <c r="AB217" s="95"/>
      <c r="AC217" s="95"/>
      <c r="AD217" s="95"/>
      <c r="AE217" s="93">
        <v>1158</v>
      </c>
      <c r="AF217" s="93"/>
      <c r="AG217" s="93"/>
      <c r="AH217" s="93"/>
      <c r="AI217" s="93"/>
      <c r="AJ217" s="93"/>
      <c r="AK217" s="93"/>
      <c r="AL217" s="93"/>
      <c r="AM217" s="93"/>
      <c r="AN217" s="93"/>
      <c r="AO217" s="93"/>
      <c r="AP217" s="95">
        <v>3.8648310387985E-3</v>
      </c>
      <c r="AQ217" s="95"/>
      <c r="AR217" s="95"/>
      <c r="AS217" s="95"/>
      <c r="AT217" s="95"/>
      <c r="AU217" s="95"/>
    </row>
    <row r="218" spans="2:47" s="1" customFormat="1" ht="11.1" customHeight="1" x14ac:dyDescent="0.15">
      <c r="B218" s="100" t="s">
        <v>1188</v>
      </c>
      <c r="C218" s="100"/>
      <c r="D218" s="100"/>
      <c r="E218" s="100"/>
      <c r="F218" s="100"/>
      <c r="G218" s="100"/>
      <c r="H218" s="105">
        <v>2681650118.4899902</v>
      </c>
      <c r="I218" s="105"/>
      <c r="J218" s="105"/>
      <c r="K218" s="105"/>
      <c r="L218" s="105"/>
      <c r="M218" s="105"/>
      <c r="N218" s="105"/>
      <c r="O218" s="105"/>
      <c r="P218" s="105"/>
      <c r="Q218" s="105"/>
      <c r="R218" s="105"/>
      <c r="S218" s="105"/>
      <c r="T218" s="95">
        <v>0.119731887974714</v>
      </c>
      <c r="U218" s="95"/>
      <c r="V218" s="95"/>
      <c r="W218" s="95"/>
      <c r="X218" s="95"/>
      <c r="Y218" s="95"/>
      <c r="Z218" s="95"/>
      <c r="AA218" s="95"/>
      <c r="AB218" s="95"/>
      <c r="AC218" s="95"/>
      <c r="AD218" s="95"/>
      <c r="AE218" s="93">
        <v>34694</v>
      </c>
      <c r="AF218" s="93"/>
      <c r="AG218" s="93"/>
      <c r="AH218" s="93"/>
      <c r="AI218" s="93"/>
      <c r="AJ218" s="93"/>
      <c r="AK218" s="93"/>
      <c r="AL218" s="93"/>
      <c r="AM218" s="93"/>
      <c r="AN218" s="93"/>
      <c r="AO218" s="93"/>
      <c r="AP218" s="95">
        <v>0.115791405924072</v>
      </c>
      <c r="AQ218" s="95"/>
      <c r="AR218" s="95"/>
      <c r="AS218" s="95"/>
      <c r="AT218" s="95"/>
      <c r="AU218" s="95"/>
    </row>
    <row r="219" spans="2:47" s="1" customFormat="1" ht="12.75" customHeight="1" x14ac:dyDescent="0.15">
      <c r="B219" s="102"/>
      <c r="C219" s="102"/>
      <c r="D219" s="102"/>
      <c r="E219" s="102"/>
      <c r="F219" s="102"/>
      <c r="G219" s="102"/>
      <c r="H219" s="106">
        <v>22397125476.3503</v>
      </c>
      <c r="I219" s="106"/>
      <c r="J219" s="106"/>
      <c r="K219" s="106"/>
      <c r="L219" s="106"/>
      <c r="M219" s="106"/>
      <c r="N219" s="106"/>
      <c r="O219" s="106"/>
      <c r="P219" s="106"/>
      <c r="Q219" s="106"/>
      <c r="R219" s="106"/>
      <c r="S219" s="106"/>
      <c r="T219" s="96">
        <v>1</v>
      </c>
      <c r="U219" s="96"/>
      <c r="V219" s="96"/>
      <c r="W219" s="96"/>
      <c r="X219" s="96"/>
      <c r="Y219" s="96"/>
      <c r="Z219" s="96"/>
      <c r="AA219" s="96"/>
      <c r="AB219" s="96"/>
      <c r="AC219" s="96"/>
      <c r="AD219" s="96"/>
      <c r="AE219" s="94">
        <v>299625</v>
      </c>
      <c r="AF219" s="94"/>
      <c r="AG219" s="94"/>
      <c r="AH219" s="94"/>
      <c r="AI219" s="94"/>
      <c r="AJ219" s="94"/>
      <c r="AK219" s="94"/>
      <c r="AL219" s="94"/>
      <c r="AM219" s="94"/>
      <c r="AN219" s="94"/>
      <c r="AO219" s="94"/>
      <c r="AP219" s="96">
        <v>1</v>
      </c>
      <c r="AQ219" s="96"/>
      <c r="AR219" s="96"/>
      <c r="AS219" s="96"/>
      <c r="AT219" s="96"/>
      <c r="AU219" s="96"/>
    </row>
    <row r="220" spans="2:47" s="1" customFormat="1" ht="9" customHeight="1" x14ac:dyDescent="0.15"/>
    <row r="221" spans="2:47" s="1" customFormat="1" ht="19.2" customHeight="1" x14ac:dyDescent="0.15">
      <c r="B221" s="80" t="s">
        <v>1251</v>
      </c>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row>
    <row r="222" spans="2:47" s="1" customFormat="1" ht="7.95" customHeight="1" x14ac:dyDescent="0.15"/>
    <row r="223" spans="2:47" s="1" customFormat="1" ht="12.75" customHeight="1" x14ac:dyDescent="0.15">
      <c r="B223" s="102"/>
      <c r="C223" s="102"/>
      <c r="D223" s="102"/>
      <c r="E223" s="102"/>
      <c r="F223" s="102"/>
      <c r="G223" s="74" t="s">
        <v>1119</v>
      </c>
      <c r="H223" s="74"/>
      <c r="I223" s="74"/>
      <c r="J223" s="74"/>
      <c r="K223" s="74"/>
      <c r="L223" s="74"/>
      <c r="M223" s="74"/>
      <c r="N223" s="74"/>
      <c r="O223" s="74"/>
      <c r="P223" s="74"/>
      <c r="Q223" s="74"/>
      <c r="R223" s="74"/>
      <c r="S223" s="74" t="s">
        <v>1120</v>
      </c>
      <c r="T223" s="74"/>
      <c r="U223" s="74"/>
      <c r="V223" s="74"/>
      <c r="W223" s="74"/>
      <c r="X223" s="74"/>
      <c r="Y223" s="74"/>
      <c r="Z223" s="74"/>
      <c r="AA223" s="74"/>
      <c r="AB223" s="74"/>
      <c r="AC223" s="74"/>
      <c r="AD223" s="74" t="s">
        <v>1121</v>
      </c>
      <c r="AE223" s="74"/>
      <c r="AF223" s="74"/>
      <c r="AG223" s="74"/>
      <c r="AH223" s="74"/>
      <c r="AI223" s="74"/>
      <c r="AJ223" s="74"/>
      <c r="AK223" s="74"/>
      <c r="AL223" s="74"/>
      <c r="AM223" s="74"/>
      <c r="AN223" s="74"/>
      <c r="AO223" s="74" t="s">
        <v>1120</v>
      </c>
      <c r="AP223" s="74"/>
      <c r="AQ223" s="74"/>
      <c r="AR223" s="74"/>
      <c r="AS223" s="74"/>
      <c r="AT223" s="74"/>
      <c r="AU223" s="74"/>
    </row>
    <row r="224" spans="2:47" s="1" customFormat="1" ht="12.3" customHeight="1" x14ac:dyDescent="0.15">
      <c r="B224" s="100" t="s">
        <v>1189</v>
      </c>
      <c r="C224" s="100"/>
      <c r="D224" s="100"/>
      <c r="E224" s="100"/>
      <c r="F224" s="100"/>
      <c r="G224" s="105">
        <v>675837685.49000096</v>
      </c>
      <c r="H224" s="105"/>
      <c r="I224" s="105"/>
      <c r="J224" s="105"/>
      <c r="K224" s="105"/>
      <c r="L224" s="105"/>
      <c r="M224" s="105"/>
      <c r="N224" s="105"/>
      <c r="O224" s="105"/>
      <c r="P224" s="105"/>
      <c r="Q224" s="105"/>
      <c r="R224" s="105"/>
      <c r="S224" s="95">
        <v>3.0175197536114001E-2</v>
      </c>
      <c r="T224" s="95"/>
      <c r="U224" s="95"/>
      <c r="V224" s="95"/>
      <c r="W224" s="95"/>
      <c r="X224" s="95"/>
      <c r="Y224" s="95"/>
      <c r="Z224" s="95"/>
      <c r="AA224" s="95"/>
      <c r="AB224" s="95"/>
      <c r="AC224" s="95"/>
      <c r="AD224" s="93">
        <v>10212</v>
      </c>
      <c r="AE224" s="93"/>
      <c r="AF224" s="93"/>
      <c r="AG224" s="93"/>
      <c r="AH224" s="93"/>
      <c r="AI224" s="93"/>
      <c r="AJ224" s="93"/>
      <c r="AK224" s="93"/>
      <c r="AL224" s="93"/>
      <c r="AM224" s="93"/>
      <c r="AN224" s="93"/>
      <c r="AO224" s="95">
        <v>3.4082603254067603E-2</v>
      </c>
      <c r="AP224" s="95"/>
      <c r="AQ224" s="95"/>
      <c r="AR224" s="95"/>
      <c r="AS224" s="95"/>
      <c r="AT224" s="95"/>
      <c r="AU224" s="95"/>
    </row>
    <row r="225" spans="2:47" s="1" customFormat="1" ht="12.3" customHeight="1" x14ac:dyDescent="0.15">
      <c r="B225" s="100" t="s">
        <v>1190</v>
      </c>
      <c r="C225" s="100"/>
      <c r="D225" s="100"/>
      <c r="E225" s="100"/>
      <c r="F225" s="100"/>
      <c r="G225" s="105">
        <v>430743776.97000098</v>
      </c>
      <c r="H225" s="105"/>
      <c r="I225" s="105"/>
      <c r="J225" s="105"/>
      <c r="K225" s="105"/>
      <c r="L225" s="105"/>
      <c r="M225" s="105"/>
      <c r="N225" s="105"/>
      <c r="O225" s="105"/>
      <c r="P225" s="105"/>
      <c r="Q225" s="105"/>
      <c r="R225" s="105"/>
      <c r="S225" s="95">
        <v>1.9232100897270701E-2</v>
      </c>
      <c r="T225" s="95"/>
      <c r="U225" s="95"/>
      <c r="V225" s="95"/>
      <c r="W225" s="95"/>
      <c r="X225" s="95"/>
      <c r="Y225" s="95"/>
      <c r="Z225" s="95"/>
      <c r="AA225" s="95"/>
      <c r="AB225" s="95"/>
      <c r="AC225" s="95"/>
      <c r="AD225" s="93">
        <v>7411</v>
      </c>
      <c r="AE225" s="93"/>
      <c r="AF225" s="93"/>
      <c r="AG225" s="93"/>
      <c r="AH225" s="93"/>
      <c r="AI225" s="93"/>
      <c r="AJ225" s="93"/>
      <c r="AK225" s="93"/>
      <c r="AL225" s="93"/>
      <c r="AM225" s="93"/>
      <c r="AN225" s="93"/>
      <c r="AO225" s="95">
        <v>2.4734251147267398E-2</v>
      </c>
      <c r="AP225" s="95"/>
      <c r="AQ225" s="95"/>
      <c r="AR225" s="95"/>
      <c r="AS225" s="95"/>
      <c r="AT225" s="95"/>
      <c r="AU225" s="95"/>
    </row>
    <row r="226" spans="2:47" s="1" customFormat="1" ht="12.3" customHeight="1" x14ac:dyDescent="0.15">
      <c r="B226" s="100" t="s">
        <v>1191</v>
      </c>
      <c r="C226" s="100"/>
      <c r="D226" s="100"/>
      <c r="E226" s="100"/>
      <c r="F226" s="100"/>
      <c r="G226" s="105">
        <v>290873188.03000098</v>
      </c>
      <c r="H226" s="105"/>
      <c r="I226" s="105"/>
      <c r="J226" s="105"/>
      <c r="K226" s="105"/>
      <c r="L226" s="105"/>
      <c r="M226" s="105"/>
      <c r="N226" s="105"/>
      <c r="O226" s="105"/>
      <c r="P226" s="105"/>
      <c r="Q226" s="105"/>
      <c r="R226" s="105"/>
      <c r="S226" s="95">
        <v>1.2987076771844699E-2</v>
      </c>
      <c r="T226" s="95"/>
      <c r="U226" s="95"/>
      <c r="V226" s="95"/>
      <c r="W226" s="95"/>
      <c r="X226" s="95"/>
      <c r="Y226" s="95"/>
      <c r="Z226" s="95"/>
      <c r="AA226" s="95"/>
      <c r="AB226" s="95"/>
      <c r="AC226" s="95"/>
      <c r="AD226" s="93">
        <v>3725</v>
      </c>
      <c r="AE226" s="93"/>
      <c r="AF226" s="93"/>
      <c r="AG226" s="93"/>
      <c r="AH226" s="93"/>
      <c r="AI226" s="93"/>
      <c r="AJ226" s="93"/>
      <c r="AK226" s="93"/>
      <c r="AL226" s="93"/>
      <c r="AM226" s="93"/>
      <c r="AN226" s="93"/>
      <c r="AO226" s="95">
        <v>1.24322069253233E-2</v>
      </c>
      <c r="AP226" s="95"/>
      <c r="AQ226" s="95"/>
      <c r="AR226" s="95"/>
      <c r="AS226" s="95"/>
      <c r="AT226" s="95"/>
      <c r="AU226" s="95"/>
    </row>
    <row r="227" spans="2:47" s="1" customFormat="1" ht="12.3" customHeight="1" x14ac:dyDescent="0.15">
      <c r="B227" s="100" t="s">
        <v>1192</v>
      </c>
      <c r="C227" s="100"/>
      <c r="D227" s="100"/>
      <c r="E227" s="100"/>
      <c r="F227" s="100"/>
      <c r="G227" s="105">
        <v>331438501.17999899</v>
      </c>
      <c r="H227" s="105"/>
      <c r="I227" s="105"/>
      <c r="J227" s="105"/>
      <c r="K227" s="105"/>
      <c r="L227" s="105"/>
      <c r="M227" s="105"/>
      <c r="N227" s="105"/>
      <c r="O227" s="105"/>
      <c r="P227" s="105"/>
      <c r="Q227" s="105"/>
      <c r="R227" s="105"/>
      <c r="S227" s="95">
        <v>1.47982606754592E-2</v>
      </c>
      <c r="T227" s="95"/>
      <c r="U227" s="95"/>
      <c r="V227" s="95"/>
      <c r="W227" s="95"/>
      <c r="X227" s="95"/>
      <c r="Y227" s="95"/>
      <c r="Z227" s="95"/>
      <c r="AA227" s="95"/>
      <c r="AB227" s="95"/>
      <c r="AC227" s="95"/>
      <c r="AD227" s="93">
        <v>3742</v>
      </c>
      <c r="AE227" s="93"/>
      <c r="AF227" s="93"/>
      <c r="AG227" s="93"/>
      <c r="AH227" s="93"/>
      <c r="AI227" s="93"/>
      <c r="AJ227" s="93"/>
      <c r="AK227" s="93"/>
      <c r="AL227" s="93"/>
      <c r="AM227" s="93"/>
      <c r="AN227" s="93"/>
      <c r="AO227" s="95">
        <v>1.24889445139758E-2</v>
      </c>
      <c r="AP227" s="95"/>
      <c r="AQ227" s="95"/>
      <c r="AR227" s="95"/>
      <c r="AS227" s="95"/>
      <c r="AT227" s="95"/>
      <c r="AU227" s="95"/>
    </row>
    <row r="228" spans="2:47" s="1" customFormat="1" ht="12.3" customHeight="1" x14ac:dyDescent="0.15">
      <c r="B228" s="100" t="s">
        <v>1193</v>
      </c>
      <c r="C228" s="100"/>
      <c r="D228" s="100"/>
      <c r="E228" s="100"/>
      <c r="F228" s="100"/>
      <c r="G228" s="105">
        <v>146946361.19999999</v>
      </c>
      <c r="H228" s="105"/>
      <c r="I228" s="105"/>
      <c r="J228" s="105"/>
      <c r="K228" s="105"/>
      <c r="L228" s="105"/>
      <c r="M228" s="105"/>
      <c r="N228" s="105"/>
      <c r="O228" s="105"/>
      <c r="P228" s="105"/>
      <c r="Q228" s="105"/>
      <c r="R228" s="105"/>
      <c r="S228" s="95">
        <v>6.5609473570688599E-3</v>
      </c>
      <c r="T228" s="95"/>
      <c r="U228" s="95"/>
      <c r="V228" s="95"/>
      <c r="W228" s="95"/>
      <c r="X228" s="95"/>
      <c r="Y228" s="95"/>
      <c r="Z228" s="95"/>
      <c r="AA228" s="95"/>
      <c r="AB228" s="95"/>
      <c r="AC228" s="95"/>
      <c r="AD228" s="93">
        <v>1680</v>
      </c>
      <c r="AE228" s="93"/>
      <c r="AF228" s="93"/>
      <c r="AG228" s="93"/>
      <c r="AH228" s="93"/>
      <c r="AI228" s="93"/>
      <c r="AJ228" s="93"/>
      <c r="AK228" s="93"/>
      <c r="AL228" s="93"/>
      <c r="AM228" s="93"/>
      <c r="AN228" s="93"/>
      <c r="AO228" s="95">
        <v>5.6070087609511902E-3</v>
      </c>
      <c r="AP228" s="95"/>
      <c r="AQ228" s="95"/>
      <c r="AR228" s="95"/>
      <c r="AS228" s="95"/>
      <c r="AT228" s="95"/>
      <c r="AU228" s="95"/>
    </row>
    <row r="229" spans="2:47" s="1" customFormat="1" ht="12.3" customHeight="1" x14ac:dyDescent="0.15">
      <c r="B229" s="100" t="s">
        <v>1194</v>
      </c>
      <c r="C229" s="100"/>
      <c r="D229" s="100"/>
      <c r="E229" s="100"/>
      <c r="F229" s="100"/>
      <c r="G229" s="105">
        <v>220420130.87999901</v>
      </c>
      <c r="H229" s="105"/>
      <c r="I229" s="105"/>
      <c r="J229" s="105"/>
      <c r="K229" s="105"/>
      <c r="L229" s="105"/>
      <c r="M229" s="105"/>
      <c r="N229" s="105"/>
      <c r="O229" s="105"/>
      <c r="P229" s="105"/>
      <c r="Q229" s="105"/>
      <c r="R229" s="105"/>
      <c r="S229" s="95">
        <v>9.8414473371927508E-3</v>
      </c>
      <c r="T229" s="95"/>
      <c r="U229" s="95"/>
      <c r="V229" s="95"/>
      <c r="W229" s="95"/>
      <c r="X229" s="95"/>
      <c r="Y229" s="95"/>
      <c r="Z229" s="95"/>
      <c r="AA229" s="95"/>
      <c r="AB229" s="95"/>
      <c r="AC229" s="95"/>
      <c r="AD229" s="93">
        <v>1760</v>
      </c>
      <c r="AE229" s="93"/>
      <c r="AF229" s="93"/>
      <c r="AG229" s="93"/>
      <c r="AH229" s="93"/>
      <c r="AI229" s="93"/>
      <c r="AJ229" s="93"/>
      <c r="AK229" s="93"/>
      <c r="AL229" s="93"/>
      <c r="AM229" s="93"/>
      <c r="AN229" s="93"/>
      <c r="AO229" s="95">
        <v>5.8740091781393404E-3</v>
      </c>
      <c r="AP229" s="95"/>
      <c r="AQ229" s="95"/>
      <c r="AR229" s="95"/>
      <c r="AS229" s="95"/>
      <c r="AT229" s="95"/>
      <c r="AU229" s="95"/>
    </row>
    <row r="230" spans="2:47" s="1" customFormat="1" ht="12.3" customHeight="1" x14ac:dyDescent="0.15">
      <c r="B230" s="100" t="s">
        <v>1195</v>
      </c>
      <c r="C230" s="100"/>
      <c r="D230" s="100"/>
      <c r="E230" s="100"/>
      <c r="F230" s="100"/>
      <c r="G230" s="105">
        <v>125126501.52</v>
      </c>
      <c r="H230" s="105"/>
      <c r="I230" s="105"/>
      <c r="J230" s="105"/>
      <c r="K230" s="105"/>
      <c r="L230" s="105"/>
      <c r="M230" s="105"/>
      <c r="N230" s="105"/>
      <c r="O230" s="105"/>
      <c r="P230" s="105"/>
      <c r="Q230" s="105"/>
      <c r="R230" s="105"/>
      <c r="S230" s="95">
        <v>5.58672145906065E-3</v>
      </c>
      <c r="T230" s="95"/>
      <c r="U230" s="95"/>
      <c r="V230" s="95"/>
      <c r="W230" s="95"/>
      <c r="X230" s="95"/>
      <c r="Y230" s="95"/>
      <c r="Z230" s="95"/>
      <c r="AA230" s="95"/>
      <c r="AB230" s="95"/>
      <c r="AC230" s="95"/>
      <c r="AD230" s="93">
        <v>893</v>
      </c>
      <c r="AE230" s="93"/>
      <c r="AF230" s="93"/>
      <c r="AG230" s="93"/>
      <c r="AH230" s="93"/>
      <c r="AI230" s="93"/>
      <c r="AJ230" s="93"/>
      <c r="AK230" s="93"/>
      <c r="AL230" s="93"/>
      <c r="AM230" s="93"/>
      <c r="AN230" s="93"/>
      <c r="AO230" s="95">
        <v>2.9803921568627499E-3</v>
      </c>
      <c r="AP230" s="95"/>
      <c r="AQ230" s="95"/>
      <c r="AR230" s="95"/>
      <c r="AS230" s="95"/>
      <c r="AT230" s="95"/>
      <c r="AU230" s="95"/>
    </row>
    <row r="231" spans="2:47" s="1" customFormat="1" ht="12.3" customHeight="1" x14ac:dyDescent="0.15">
      <c r="B231" s="100" t="s">
        <v>1196</v>
      </c>
      <c r="C231" s="100"/>
      <c r="D231" s="100"/>
      <c r="E231" s="100"/>
      <c r="F231" s="100"/>
      <c r="G231" s="105">
        <v>66570085.510000102</v>
      </c>
      <c r="H231" s="105"/>
      <c r="I231" s="105"/>
      <c r="J231" s="105"/>
      <c r="K231" s="105"/>
      <c r="L231" s="105"/>
      <c r="M231" s="105"/>
      <c r="N231" s="105"/>
      <c r="O231" s="105"/>
      <c r="P231" s="105"/>
      <c r="Q231" s="105"/>
      <c r="R231" s="105"/>
      <c r="S231" s="95">
        <v>2.9722602384977099E-3</v>
      </c>
      <c r="T231" s="95"/>
      <c r="U231" s="95"/>
      <c r="V231" s="95"/>
      <c r="W231" s="95"/>
      <c r="X231" s="95"/>
      <c r="Y231" s="95"/>
      <c r="Z231" s="95"/>
      <c r="AA231" s="95"/>
      <c r="AB231" s="95"/>
      <c r="AC231" s="95"/>
      <c r="AD231" s="93">
        <v>1033</v>
      </c>
      <c r="AE231" s="93"/>
      <c r="AF231" s="93"/>
      <c r="AG231" s="93"/>
      <c r="AH231" s="93"/>
      <c r="AI231" s="93"/>
      <c r="AJ231" s="93"/>
      <c r="AK231" s="93"/>
      <c r="AL231" s="93"/>
      <c r="AM231" s="93"/>
      <c r="AN231" s="93"/>
      <c r="AO231" s="95">
        <v>3.4476428869420102E-3</v>
      </c>
      <c r="AP231" s="95"/>
      <c r="AQ231" s="95"/>
      <c r="AR231" s="95"/>
      <c r="AS231" s="95"/>
      <c r="AT231" s="95"/>
      <c r="AU231" s="95"/>
    </row>
    <row r="232" spans="2:47" s="1" customFormat="1" ht="12.3" customHeight="1" x14ac:dyDescent="0.15">
      <c r="B232" s="100" t="s">
        <v>1197</v>
      </c>
      <c r="C232" s="100"/>
      <c r="D232" s="100"/>
      <c r="E232" s="100"/>
      <c r="F232" s="100"/>
      <c r="G232" s="105">
        <v>230550272.40000001</v>
      </c>
      <c r="H232" s="105"/>
      <c r="I232" s="105"/>
      <c r="J232" s="105"/>
      <c r="K232" s="105"/>
      <c r="L232" s="105"/>
      <c r="M232" s="105"/>
      <c r="N232" s="105"/>
      <c r="O232" s="105"/>
      <c r="P232" s="105"/>
      <c r="Q232" s="105"/>
      <c r="R232" s="105"/>
      <c r="S232" s="95">
        <v>1.02937438397371E-2</v>
      </c>
      <c r="T232" s="95"/>
      <c r="U232" s="95"/>
      <c r="V232" s="95"/>
      <c r="W232" s="95"/>
      <c r="X232" s="95"/>
      <c r="Y232" s="95"/>
      <c r="Z232" s="95"/>
      <c r="AA232" s="95"/>
      <c r="AB232" s="95"/>
      <c r="AC232" s="95"/>
      <c r="AD232" s="93">
        <v>2875</v>
      </c>
      <c r="AE232" s="93"/>
      <c r="AF232" s="93"/>
      <c r="AG232" s="93"/>
      <c r="AH232" s="93"/>
      <c r="AI232" s="93"/>
      <c r="AJ232" s="93"/>
      <c r="AK232" s="93"/>
      <c r="AL232" s="93"/>
      <c r="AM232" s="93"/>
      <c r="AN232" s="93"/>
      <c r="AO232" s="95">
        <v>9.5953274926992103E-3</v>
      </c>
      <c r="AP232" s="95"/>
      <c r="AQ232" s="95"/>
      <c r="AR232" s="95"/>
      <c r="AS232" s="95"/>
      <c r="AT232" s="95"/>
      <c r="AU232" s="95"/>
    </row>
    <row r="233" spans="2:47" s="1" customFormat="1" ht="12.3" customHeight="1" x14ac:dyDescent="0.15">
      <c r="B233" s="100" t="s">
        <v>1198</v>
      </c>
      <c r="C233" s="100"/>
      <c r="D233" s="100"/>
      <c r="E233" s="100"/>
      <c r="F233" s="100"/>
      <c r="G233" s="105">
        <v>64239405.299999997</v>
      </c>
      <c r="H233" s="105"/>
      <c r="I233" s="105"/>
      <c r="J233" s="105"/>
      <c r="K233" s="105"/>
      <c r="L233" s="105"/>
      <c r="M233" s="105"/>
      <c r="N233" s="105"/>
      <c r="O233" s="105"/>
      <c r="P233" s="105"/>
      <c r="Q233" s="105"/>
      <c r="R233" s="105"/>
      <c r="S233" s="95">
        <v>2.86819866093227E-3</v>
      </c>
      <c r="T233" s="95"/>
      <c r="U233" s="95"/>
      <c r="V233" s="95"/>
      <c r="W233" s="95"/>
      <c r="X233" s="95"/>
      <c r="Y233" s="95"/>
      <c r="Z233" s="95"/>
      <c r="AA233" s="95"/>
      <c r="AB233" s="95"/>
      <c r="AC233" s="95"/>
      <c r="AD233" s="93">
        <v>460</v>
      </c>
      <c r="AE233" s="93"/>
      <c r="AF233" s="93"/>
      <c r="AG233" s="93"/>
      <c r="AH233" s="93"/>
      <c r="AI233" s="93"/>
      <c r="AJ233" s="93"/>
      <c r="AK233" s="93"/>
      <c r="AL233" s="93"/>
      <c r="AM233" s="93"/>
      <c r="AN233" s="93"/>
      <c r="AO233" s="95">
        <v>1.5352523988318701E-3</v>
      </c>
      <c r="AP233" s="95"/>
      <c r="AQ233" s="95"/>
      <c r="AR233" s="95"/>
      <c r="AS233" s="95"/>
      <c r="AT233" s="95"/>
      <c r="AU233" s="95"/>
    </row>
    <row r="234" spans="2:47" s="1" customFormat="1" ht="12.3" customHeight="1" x14ac:dyDescent="0.15">
      <c r="B234" s="100" t="s">
        <v>1199</v>
      </c>
      <c r="C234" s="100"/>
      <c r="D234" s="100"/>
      <c r="E234" s="100"/>
      <c r="F234" s="100"/>
      <c r="G234" s="105">
        <v>47683299.630000003</v>
      </c>
      <c r="H234" s="105"/>
      <c r="I234" s="105"/>
      <c r="J234" s="105"/>
      <c r="K234" s="105"/>
      <c r="L234" s="105"/>
      <c r="M234" s="105"/>
      <c r="N234" s="105"/>
      <c r="O234" s="105"/>
      <c r="P234" s="105"/>
      <c r="Q234" s="105"/>
      <c r="R234" s="105"/>
      <c r="S234" s="95">
        <v>2.1289919405215701E-3</v>
      </c>
      <c r="T234" s="95"/>
      <c r="U234" s="95"/>
      <c r="V234" s="95"/>
      <c r="W234" s="95"/>
      <c r="X234" s="95"/>
      <c r="Y234" s="95"/>
      <c r="Z234" s="95"/>
      <c r="AA234" s="95"/>
      <c r="AB234" s="95"/>
      <c r="AC234" s="95"/>
      <c r="AD234" s="93">
        <v>327</v>
      </c>
      <c r="AE234" s="93"/>
      <c r="AF234" s="93"/>
      <c r="AG234" s="93"/>
      <c r="AH234" s="93"/>
      <c r="AI234" s="93"/>
      <c r="AJ234" s="93"/>
      <c r="AK234" s="93"/>
      <c r="AL234" s="93"/>
      <c r="AM234" s="93"/>
      <c r="AN234" s="93"/>
      <c r="AO234" s="95">
        <v>1.09136420525657E-3</v>
      </c>
      <c r="AP234" s="95"/>
      <c r="AQ234" s="95"/>
      <c r="AR234" s="95"/>
      <c r="AS234" s="95"/>
      <c r="AT234" s="95"/>
      <c r="AU234" s="95"/>
    </row>
    <row r="235" spans="2:47" s="1" customFormat="1" ht="12.3" customHeight="1" x14ac:dyDescent="0.15">
      <c r="B235" s="100" t="s">
        <v>1200</v>
      </c>
      <c r="C235" s="100"/>
      <c r="D235" s="100"/>
      <c r="E235" s="100"/>
      <c r="F235" s="100"/>
      <c r="G235" s="105">
        <v>8768231.7799999993</v>
      </c>
      <c r="H235" s="105"/>
      <c r="I235" s="105"/>
      <c r="J235" s="105"/>
      <c r="K235" s="105"/>
      <c r="L235" s="105"/>
      <c r="M235" s="105"/>
      <c r="N235" s="105"/>
      <c r="O235" s="105"/>
      <c r="P235" s="105"/>
      <c r="Q235" s="105"/>
      <c r="R235" s="105"/>
      <c r="S235" s="95">
        <v>3.9148915735899299E-4</v>
      </c>
      <c r="T235" s="95"/>
      <c r="U235" s="95"/>
      <c r="V235" s="95"/>
      <c r="W235" s="95"/>
      <c r="X235" s="95"/>
      <c r="Y235" s="95"/>
      <c r="Z235" s="95"/>
      <c r="AA235" s="95"/>
      <c r="AB235" s="95"/>
      <c r="AC235" s="95"/>
      <c r="AD235" s="93">
        <v>78</v>
      </c>
      <c r="AE235" s="93"/>
      <c r="AF235" s="93"/>
      <c r="AG235" s="93"/>
      <c r="AH235" s="93"/>
      <c r="AI235" s="93"/>
      <c r="AJ235" s="93"/>
      <c r="AK235" s="93"/>
      <c r="AL235" s="93"/>
      <c r="AM235" s="93"/>
      <c r="AN235" s="93"/>
      <c r="AO235" s="95">
        <v>2.6032540675844799E-4</v>
      </c>
      <c r="AP235" s="95"/>
      <c r="AQ235" s="95"/>
      <c r="AR235" s="95"/>
      <c r="AS235" s="95"/>
      <c r="AT235" s="95"/>
      <c r="AU235" s="95"/>
    </row>
    <row r="236" spans="2:47" s="1" customFormat="1" ht="12.3" customHeight="1" x14ac:dyDescent="0.15">
      <c r="B236" s="100" t="s">
        <v>1201</v>
      </c>
      <c r="C236" s="100"/>
      <c r="D236" s="100"/>
      <c r="E236" s="100"/>
      <c r="F236" s="100"/>
      <c r="G236" s="105">
        <v>823473.57</v>
      </c>
      <c r="H236" s="105"/>
      <c r="I236" s="105"/>
      <c r="J236" s="105"/>
      <c r="K236" s="105"/>
      <c r="L236" s="105"/>
      <c r="M236" s="105"/>
      <c r="N236" s="105"/>
      <c r="O236" s="105"/>
      <c r="P236" s="105"/>
      <c r="Q236" s="105"/>
      <c r="R236" s="105"/>
      <c r="S236" s="95">
        <v>3.67669311345122E-5</v>
      </c>
      <c r="T236" s="95"/>
      <c r="U236" s="95"/>
      <c r="V236" s="95"/>
      <c r="W236" s="95"/>
      <c r="X236" s="95"/>
      <c r="Y236" s="95"/>
      <c r="Z236" s="95"/>
      <c r="AA236" s="95"/>
      <c r="AB236" s="95"/>
      <c r="AC236" s="95"/>
      <c r="AD236" s="93">
        <v>11</v>
      </c>
      <c r="AE236" s="93"/>
      <c r="AF236" s="93"/>
      <c r="AG236" s="93"/>
      <c r="AH236" s="93"/>
      <c r="AI236" s="93"/>
      <c r="AJ236" s="93"/>
      <c r="AK236" s="93"/>
      <c r="AL236" s="93"/>
      <c r="AM236" s="93"/>
      <c r="AN236" s="93"/>
      <c r="AO236" s="95">
        <v>3.6712557363370901E-5</v>
      </c>
      <c r="AP236" s="95"/>
      <c r="AQ236" s="95"/>
      <c r="AR236" s="95"/>
      <c r="AS236" s="95"/>
      <c r="AT236" s="95"/>
      <c r="AU236" s="95"/>
    </row>
    <row r="237" spans="2:47" s="1" customFormat="1" ht="12.3" customHeight="1" x14ac:dyDescent="0.15">
      <c r="B237" s="100" t="s">
        <v>1202</v>
      </c>
      <c r="C237" s="100"/>
      <c r="D237" s="100"/>
      <c r="E237" s="100"/>
      <c r="F237" s="100"/>
      <c r="G237" s="105">
        <v>747924.66</v>
      </c>
      <c r="H237" s="105"/>
      <c r="I237" s="105"/>
      <c r="J237" s="105"/>
      <c r="K237" s="105"/>
      <c r="L237" s="105"/>
      <c r="M237" s="105"/>
      <c r="N237" s="105"/>
      <c r="O237" s="105"/>
      <c r="P237" s="105"/>
      <c r="Q237" s="105"/>
      <c r="R237" s="105"/>
      <c r="S237" s="95">
        <v>3.3393779071772098E-5</v>
      </c>
      <c r="T237" s="95"/>
      <c r="U237" s="95"/>
      <c r="V237" s="95"/>
      <c r="W237" s="95"/>
      <c r="X237" s="95"/>
      <c r="Y237" s="95"/>
      <c r="Z237" s="95"/>
      <c r="AA237" s="95"/>
      <c r="AB237" s="95"/>
      <c r="AC237" s="95"/>
      <c r="AD237" s="93">
        <v>6</v>
      </c>
      <c r="AE237" s="93"/>
      <c r="AF237" s="93"/>
      <c r="AG237" s="93"/>
      <c r="AH237" s="93"/>
      <c r="AI237" s="93"/>
      <c r="AJ237" s="93"/>
      <c r="AK237" s="93"/>
      <c r="AL237" s="93"/>
      <c r="AM237" s="93"/>
      <c r="AN237" s="93"/>
      <c r="AO237" s="95">
        <v>2.00250312891114E-5</v>
      </c>
      <c r="AP237" s="95"/>
      <c r="AQ237" s="95"/>
      <c r="AR237" s="95"/>
      <c r="AS237" s="95"/>
      <c r="AT237" s="95"/>
      <c r="AU237" s="95"/>
    </row>
    <row r="238" spans="2:47" s="1" customFormat="1" ht="12.3" customHeight="1" x14ac:dyDescent="0.15">
      <c r="B238" s="100" t="s">
        <v>1203</v>
      </c>
      <c r="C238" s="100"/>
      <c r="D238" s="100"/>
      <c r="E238" s="100"/>
      <c r="F238" s="100"/>
      <c r="G238" s="105">
        <v>10590915.51</v>
      </c>
      <c r="H238" s="105"/>
      <c r="I238" s="105"/>
      <c r="J238" s="105"/>
      <c r="K238" s="105"/>
      <c r="L238" s="105"/>
      <c r="M238" s="105"/>
      <c r="N238" s="105"/>
      <c r="O238" s="105"/>
      <c r="P238" s="105"/>
      <c r="Q238" s="105"/>
      <c r="R238" s="105"/>
      <c r="S238" s="95">
        <v>4.7286941001349598E-4</v>
      </c>
      <c r="T238" s="95"/>
      <c r="U238" s="95"/>
      <c r="V238" s="95"/>
      <c r="W238" s="95"/>
      <c r="X238" s="95"/>
      <c r="Y238" s="95"/>
      <c r="Z238" s="95"/>
      <c r="AA238" s="95"/>
      <c r="AB238" s="95"/>
      <c r="AC238" s="95"/>
      <c r="AD238" s="93">
        <v>66</v>
      </c>
      <c r="AE238" s="93"/>
      <c r="AF238" s="93"/>
      <c r="AG238" s="93"/>
      <c r="AH238" s="93"/>
      <c r="AI238" s="93"/>
      <c r="AJ238" s="93"/>
      <c r="AK238" s="93"/>
      <c r="AL238" s="93"/>
      <c r="AM238" s="93"/>
      <c r="AN238" s="93"/>
      <c r="AO238" s="95">
        <v>2.2027534418022501E-4</v>
      </c>
      <c r="AP238" s="95"/>
      <c r="AQ238" s="95"/>
      <c r="AR238" s="95"/>
      <c r="AS238" s="95"/>
      <c r="AT238" s="95"/>
      <c r="AU238" s="95"/>
    </row>
    <row r="239" spans="2:47" s="1" customFormat="1" ht="12.3" customHeight="1" x14ac:dyDescent="0.15">
      <c r="B239" s="100" t="s">
        <v>1204</v>
      </c>
      <c r="C239" s="100"/>
      <c r="D239" s="100"/>
      <c r="E239" s="100"/>
      <c r="F239" s="100"/>
      <c r="G239" s="105">
        <v>19745765722.720299</v>
      </c>
      <c r="H239" s="105"/>
      <c r="I239" s="105"/>
      <c r="J239" s="105"/>
      <c r="K239" s="105"/>
      <c r="L239" s="105"/>
      <c r="M239" s="105"/>
      <c r="N239" s="105"/>
      <c r="O239" s="105"/>
      <c r="P239" s="105"/>
      <c r="Q239" s="105"/>
      <c r="R239" s="105"/>
      <c r="S239" s="95">
        <v>0.88162053400872198</v>
      </c>
      <c r="T239" s="95"/>
      <c r="U239" s="95"/>
      <c r="V239" s="95"/>
      <c r="W239" s="95"/>
      <c r="X239" s="95"/>
      <c r="Y239" s="95"/>
      <c r="Z239" s="95"/>
      <c r="AA239" s="95"/>
      <c r="AB239" s="95"/>
      <c r="AC239" s="95"/>
      <c r="AD239" s="93">
        <v>265346</v>
      </c>
      <c r="AE239" s="93"/>
      <c r="AF239" s="93"/>
      <c r="AG239" s="93"/>
      <c r="AH239" s="93"/>
      <c r="AI239" s="93"/>
      <c r="AJ239" s="93"/>
      <c r="AK239" s="93"/>
      <c r="AL239" s="93"/>
      <c r="AM239" s="93"/>
      <c r="AN239" s="93"/>
      <c r="AO239" s="95">
        <v>0.88559365874009199</v>
      </c>
      <c r="AP239" s="95"/>
      <c r="AQ239" s="95"/>
      <c r="AR239" s="95"/>
      <c r="AS239" s="95"/>
      <c r="AT239" s="95"/>
      <c r="AU239" s="95"/>
    </row>
    <row r="240" spans="2:47" s="1" customFormat="1" ht="12.75" customHeight="1" x14ac:dyDescent="0.15">
      <c r="B240" s="102"/>
      <c r="C240" s="102"/>
      <c r="D240" s="102"/>
      <c r="E240" s="102"/>
      <c r="F240" s="102"/>
      <c r="G240" s="106">
        <v>22397125476.3503</v>
      </c>
      <c r="H240" s="106"/>
      <c r="I240" s="106"/>
      <c r="J240" s="106"/>
      <c r="K240" s="106"/>
      <c r="L240" s="106"/>
      <c r="M240" s="106"/>
      <c r="N240" s="106"/>
      <c r="O240" s="106"/>
      <c r="P240" s="106"/>
      <c r="Q240" s="106"/>
      <c r="R240" s="106"/>
      <c r="S240" s="96">
        <v>1</v>
      </c>
      <c r="T240" s="96"/>
      <c r="U240" s="96"/>
      <c r="V240" s="96"/>
      <c r="W240" s="96"/>
      <c r="X240" s="96"/>
      <c r="Y240" s="96"/>
      <c r="Z240" s="96"/>
      <c r="AA240" s="96"/>
      <c r="AB240" s="96"/>
      <c r="AC240" s="96"/>
      <c r="AD240" s="94">
        <v>299625</v>
      </c>
      <c r="AE240" s="94"/>
      <c r="AF240" s="94"/>
      <c r="AG240" s="94"/>
      <c r="AH240" s="94"/>
      <c r="AI240" s="94"/>
      <c r="AJ240" s="94"/>
      <c r="AK240" s="94"/>
      <c r="AL240" s="94"/>
      <c r="AM240" s="94"/>
      <c r="AN240" s="94"/>
      <c r="AO240" s="96">
        <v>1</v>
      </c>
      <c r="AP240" s="96"/>
      <c r="AQ240" s="96"/>
      <c r="AR240" s="96"/>
      <c r="AS240" s="96"/>
      <c r="AT240" s="96"/>
      <c r="AU240" s="96"/>
    </row>
    <row r="241" spans="2:47" s="1" customFormat="1" ht="9" customHeight="1" x14ac:dyDescent="0.15"/>
    <row r="242" spans="2:47" s="1" customFormat="1" ht="19.2" customHeight="1" x14ac:dyDescent="0.15">
      <c r="B242" s="80" t="s">
        <v>1252</v>
      </c>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row>
    <row r="243" spans="2:47" s="1" customFormat="1" ht="7.95" customHeight="1" x14ac:dyDescent="0.15"/>
    <row r="244" spans="2:47" s="1" customFormat="1" ht="12.3" customHeight="1" x14ac:dyDescent="0.15">
      <c r="B244" s="102"/>
      <c r="C244" s="102"/>
      <c r="D244" s="102"/>
      <c r="E244" s="102"/>
      <c r="F244" s="74" t="s">
        <v>1119</v>
      </c>
      <c r="G244" s="74"/>
      <c r="H244" s="74"/>
      <c r="I244" s="74"/>
      <c r="J244" s="74"/>
      <c r="K244" s="74"/>
      <c r="L244" s="74"/>
      <c r="M244" s="74"/>
      <c r="N244" s="74"/>
      <c r="O244" s="74"/>
      <c r="P244" s="74"/>
      <c r="Q244" s="74"/>
      <c r="R244" s="74" t="s">
        <v>1120</v>
      </c>
      <c r="S244" s="74"/>
      <c r="T244" s="74"/>
      <c r="U244" s="74"/>
      <c r="V244" s="74"/>
      <c r="W244" s="74"/>
      <c r="X244" s="74"/>
      <c r="Y244" s="74"/>
      <c r="Z244" s="74"/>
      <c r="AA244" s="74"/>
      <c r="AB244" s="74"/>
      <c r="AC244" s="74" t="s">
        <v>1121</v>
      </c>
      <c r="AD244" s="74"/>
      <c r="AE244" s="74"/>
      <c r="AF244" s="74"/>
      <c r="AG244" s="74"/>
      <c r="AH244" s="74"/>
      <c r="AI244" s="74"/>
      <c r="AJ244" s="74"/>
      <c r="AK244" s="74"/>
      <c r="AL244" s="74"/>
      <c r="AM244" s="74"/>
      <c r="AN244" s="74" t="s">
        <v>1120</v>
      </c>
      <c r="AO244" s="74"/>
      <c r="AP244" s="74"/>
      <c r="AQ244" s="74"/>
      <c r="AR244" s="74"/>
      <c r="AS244" s="74"/>
      <c r="AT244" s="74"/>
    </row>
    <row r="245" spans="2:47" s="1" customFormat="1" ht="12.3" customHeight="1" x14ac:dyDescent="0.15">
      <c r="B245" s="100" t="s">
        <v>1205</v>
      </c>
      <c r="C245" s="100"/>
      <c r="D245" s="100"/>
      <c r="E245" s="100"/>
      <c r="F245" s="105">
        <v>22397121701.919998</v>
      </c>
      <c r="G245" s="105"/>
      <c r="H245" s="105"/>
      <c r="I245" s="105"/>
      <c r="J245" s="105"/>
      <c r="K245" s="105"/>
      <c r="L245" s="105"/>
      <c r="M245" s="105"/>
      <c r="N245" s="105"/>
      <c r="O245" s="105"/>
      <c r="P245" s="105"/>
      <c r="Q245" s="105"/>
      <c r="R245" s="95">
        <v>0.99999983147703497</v>
      </c>
      <c r="S245" s="95"/>
      <c r="T245" s="95"/>
      <c r="U245" s="95"/>
      <c r="V245" s="95"/>
      <c r="W245" s="95"/>
      <c r="X245" s="95"/>
      <c r="Y245" s="95"/>
      <c r="Z245" s="95"/>
      <c r="AA245" s="95"/>
      <c r="AB245" s="95"/>
      <c r="AC245" s="93">
        <v>299624</v>
      </c>
      <c r="AD245" s="93"/>
      <c r="AE245" s="93"/>
      <c r="AF245" s="93"/>
      <c r="AG245" s="93"/>
      <c r="AH245" s="93"/>
      <c r="AI245" s="93"/>
      <c r="AJ245" s="93"/>
      <c r="AK245" s="93"/>
      <c r="AL245" s="93"/>
      <c r="AM245" s="93"/>
      <c r="AN245" s="95">
        <v>0.99999666249478503</v>
      </c>
      <c r="AO245" s="95"/>
      <c r="AP245" s="95"/>
      <c r="AQ245" s="95"/>
      <c r="AR245" s="95"/>
      <c r="AS245" s="95"/>
      <c r="AT245" s="95"/>
    </row>
    <row r="246" spans="2:47" s="1" customFormat="1" ht="12.3" customHeight="1" x14ac:dyDescent="0.15">
      <c r="B246" s="100" t="s">
        <v>1206</v>
      </c>
      <c r="C246" s="100"/>
      <c r="D246" s="100"/>
      <c r="E246" s="100"/>
      <c r="F246" s="105">
        <v>3774.43</v>
      </c>
      <c r="G246" s="105"/>
      <c r="H246" s="105"/>
      <c r="I246" s="105"/>
      <c r="J246" s="105"/>
      <c r="K246" s="105"/>
      <c r="L246" s="105"/>
      <c r="M246" s="105"/>
      <c r="N246" s="105"/>
      <c r="O246" s="105"/>
      <c r="P246" s="105"/>
      <c r="Q246" s="105"/>
      <c r="R246" s="95">
        <v>1.6852296532363399E-7</v>
      </c>
      <c r="S246" s="95"/>
      <c r="T246" s="95"/>
      <c r="U246" s="95"/>
      <c r="V246" s="95"/>
      <c r="W246" s="95"/>
      <c r="X246" s="95"/>
      <c r="Y246" s="95"/>
      <c r="Z246" s="95"/>
      <c r="AA246" s="95"/>
      <c r="AB246" s="95"/>
      <c r="AC246" s="93">
        <v>1</v>
      </c>
      <c r="AD246" s="93"/>
      <c r="AE246" s="93"/>
      <c r="AF246" s="93"/>
      <c r="AG246" s="93"/>
      <c r="AH246" s="93"/>
      <c r="AI246" s="93"/>
      <c r="AJ246" s="93"/>
      <c r="AK246" s="93"/>
      <c r="AL246" s="93"/>
      <c r="AM246" s="93"/>
      <c r="AN246" s="95">
        <v>3.3375052148518999E-6</v>
      </c>
      <c r="AO246" s="95"/>
      <c r="AP246" s="95"/>
      <c r="AQ246" s="95"/>
      <c r="AR246" s="95"/>
      <c r="AS246" s="95"/>
      <c r="AT246" s="95"/>
    </row>
    <row r="247" spans="2:47" s="1" customFormat="1" ht="12.3" customHeight="1" x14ac:dyDescent="0.15">
      <c r="B247" s="102"/>
      <c r="C247" s="102"/>
      <c r="D247" s="102"/>
      <c r="E247" s="102"/>
      <c r="F247" s="106">
        <v>22397125476.349998</v>
      </c>
      <c r="G247" s="106"/>
      <c r="H247" s="106"/>
      <c r="I247" s="106"/>
      <c r="J247" s="106"/>
      <c r="K247" s="106"/>
      <c r="L247" s="106"/>
      <c r="M247" s="106"/>
      <c r="N247" s="106"/>
      <c r="O247" s="106"/>
      <c r="P247" s="106"/>
      <c r="Q247" s="106"/>
      <c r="R247" s="96">
        <v>1</v>
      </c>
      <c r="S247" s="96"/>
      <c r="T247" s="96"/>
      <c r="U247" s="96"/>
      <c r="V247" s="96"/>
      <c r="W247" s="96"/>
      <c r="X247" s="96"/>
      <c r="Y247" s="96"/>
      <c r="Z247" s="96"/>
      <c r="AA247" s="96"/>
      <c r="AB247" s="96"/>
      <c r="AC247" s="94">
        <v>299625</v>
      </c>
      <c r="AD247" s="94"/>
      <c r="AE247" s="94"/>
      <c r="AF247" s="94"/>
      <c r="AG247" s="94"/>
      <c r="AH247" s="94"/>
      <c r="AI247" s="94"/>
      <c r="AJ247" s="94"/>
      <c r="AK247" s="94"/>
      <c r="AL247" s="94"/>
      <c r="AM247" s="94"/>
      <c r="AN247" s="96">
        <v>1</v>
      </c>
      <c r="AO247" s="96"/>
      <c r="AP247" s="96"/>
      <c r="AQ247" s="96"/>
      <c r="AR247" s="96"/>
      <c r="AS247" s="96"/>
      <c r="AT247" s="96"/>
    </row>
    <row r="248" spans="2:47" s="1" customFormat="1" ht="17.55" customHeight="1" x14ac:dyDescent="0.15"/>
    <row r="249" spans="2:47" s="1" customFormat="1" ht="19.2" customHeight="1" x14ac:dyDescent="0.15">
      <c r="B249" s="80" t="s">
        <v>1253</v>
      </c>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0"/>
      <c r="AL249" s="80"/>
      <c r="AM249" s="80"/>
      <c r="AN249" s="80"/>
      <c r="AO249" s="80"/>
      <c r="AP249" s="80"/>
      <c r="AQ249" s="80"/>
      <c r="AR249" s="80"/>
      <c r="AS249" s="80"/>
      <c r="AT249" s="80"/>
      <c r="AU249" s="80"/>
    </row>
    <row r="250" spans="2:47" s="1" customFormat="1" ht="6.9" customHeight="1" x14ac:dyDescent="0.15"/>
    <row r="251" spans="2:47" s="1" customFormat="1" ht="13.35" customHeight="1" x14ac:dyDescent="0.15">
      <c r="B251" s="102"/>
      <c r="C251" s="102"/>
      <c r="D251" s="74" t="s">
        <v>1119</v>
      </c>
      <c r="E251" s="74"/>
      <c r="F251" s="74"/>
      <c r="G251" s="74"/>
      <c r="H251" s="74"/>
      <c r="I251" s="74"/>
      <c r="J251" s="74"/>
      <c r="K251" s="74"/>
      <c r="L251" s="74"/>
      <c r="M251" s="74"/>
      <c r="N251" s="74"/>
      <c r="O251" s="74"/>
      <c r="P251" s="74" t="s">
        <v>1120</v>
      </c>
      <c r="Q251" s="74"/>
      <c r="R251" s="74"/>
      <c r="S251" s="74"/>
      <c r="T251" s="74"/>
      <c r="U251" s="74"/>
      <c r="V251" s="74"/>
      <c r="W251" s="74"/>
      <c r="X251" s="74"/>
      <c r="Y251" s="74"/>
      <c r="Z251" s="74"/>
      <c r="AA251" s="74" t="s">
        <v>1121</v>
      </c>
      <c r="AB251" s="74"/>
      <c r="AC251" s="74"/>
      <c r="AD251" s="74"/>
      <c r="AE251" s="74"/>
      <c r="AF251" s="74"/>
      <c r="AG251" s="74"/>
      <c r="AH251" s="74"/>
      <c r="AI251" s="74"/>
      <c r="AJ251" s="74"/>
      <c r="AK251" s="74" t="s">
        <v>1120</v>
      </c>
      <c r="AL251" s="74"/>
      <c r="AM251" s="74"/>
      <c r="AN251" s="74"/>
      <c r="AO251" s="74"/>
      <c r="AP251" s="74"/>
      <c r="AQ251" s="74"/>
      <c r="AR251" s="74"/>
      <c r="AS251" s="74"/>
      <c r="AT251" s="74"/>
    </row>
    <row r="252" spans="2:47" s="1" customFormat="1" ht="12.3" customHeight="1" x14ac:dyDescent="0.15">
      <c r="B252" s="100" t="s">
        <v>1207</v>
      </c>
      <c r="C252" s="100"/>
      <c r="D252" s="105">
        <v>21594097360.860199</v>
      </c>
      <c r="E252" s="105"/>
      <c r="F252" s="105"/>
      <c r="G252" s="105"/>
      <c r="H252" s="105"/>
      <c r="I252" s="105"/>
      <c r="J252" s="105"/>
      <c r="K252" s="105"/>
      <c r="L252" s="105"/>
      <c r="M252" s="105"/>
      <c r="N252" s="105"/>
      <c r="O252" s="105"/>
      <c r="P252" s="95">
        <v>0.96414592951501998</v>
      </c>
      <c r="Q252" s="95"/>
      <c r="R252" s="95"/>
      <c r="S252" s="95"/>
      <c r="T252" s="95"/>
      <c r="U252" s="95"/>
      <c r="V252" s="95"/>
      <c r="W252" s="95"/>
      <c r="X252" s="95"/>
      <c r="Y252" s="95"/>
      <c r="Z252" s="95"/>
      <c r="AA252" s="93">
        <v>292568</v>
      </c>
      <c r="AB252" s="93"/>
      <c r="AC252" s="93"/>
      <c r="AD252" s="93"/>
      <c r="AE252" s="93"/>
      <c r="AF252" s="93"/>
      <c r="AG252" s="93"/>
      <c r="AH252" s="93"/>
      <c r="AI252" s="93"/>
      <c r="AJ252" s="93"/>
      <c r="AK252" s="95">
        <v>0.97644722569878994</v>
      </c>
      <c r="AL252" s="95"/>
      <c r="AM252" s="95"/>
      <c r="AN252" s="95"/>
      <c r="AO252" s="95"/>
      <c r="AP252" s="95"/>
      <c r="AQ252" s="95"/>
      <c r="AR252" s="95"/>
      <c r="AS252" s="95"/>
      <c r="AT252" s="95"/>
    </row>
    <row r="253" spans="2:47" s="1" customFormat="1" ht="12.3" customHeight="1" x14ac:dyDescent="0.15">
      <c r="B253" s="100" t="s">
        <v>1208</v>
      </c>
      <c r="C253" s="100"/>
      <c r="D253" s="105">
        <v>678624192.84000003</v>
      </c>
      <c r="E253" s="105"/>
      <c r="F253" s="105"/>
      <c r="G253" s="105"/>
      <c r="H253" s="105"/>
      <c r="I253" s="105"/>
      <c r="J253" s="105"/>
      <c r="K253" s="105"/>
      <c r="L253" s="105"/>
      <c r="M253" s="105"/>
      <c r="N253" s="105"/>
      <c r="O253" s="105"/>
      <c r="P253" s="95">
        <v>3.0299611151287199E-2</v>
      </c>
      <c r="Q253" s="95"/>
      <c r="R253" s="95"/>
      <c r="S253" s="95"/>
      <c r="T253" s="95"/>
      <c r="U253" s="95"/>
      <c r="V253" s="95"/>
      <c r="W253" s="95"/>
      <c r="X253" s="95"/>
      <c r="Y253" s="95"/>
      <c r="Z253" s="95"/>
      <c r="AA253" s="93">
        <v>4252</v>
      </c>
      <c r="AB253" s="93"/>
      <c r="AC253" s="93"/>
      <c r="AD253" s="93"/>
      <c r="AE253" s="93"/>
      <c r="AF253" s="93"/>
      <c r="AG253" s="93"/>
      <c r="AH253" s="93"/>
      <c r="AI253" s="93"/>
      <c r="AJ253" s="93"/>
      <c r="AK253" s="95">
        <v>1.41910721735503E-2</v>
      </c>
      <c r="AL253" s="95"/>
      <c r="AM253" s="95"/>
      <c r="AN253" s="95"/>
      <c r="AO253" s="95"/>
      <c r="AP253" s="95"/>
      <c r="AQ253" s="95"/>
      <c r="AR253" s="95"/>
      <c r="AS253" s="95"/>
      <c r="AT253" s="95"/>
    </row>
    <row r="254" spans="2:47" s="1" customFormat="1" ht="12.3" customHeight="1" x14ac:dyDescent="0.15">
      <c r="B254" s="100" t="s">
        <v>1209</v>
      </c>
      <c r="C254" s="100"/>
      <c r="D254" s="105">
        <v>124403922.65000001</v>
      </c>
      <c r="E254" s="105"/>
      <c r="F254" s="105"/>
      <c r="G254" s="105"/>
      <c r="H254" s="105"/>
      <c r="I254" s="105"/>
      <c r="J254" s="105"/>
      <c r="K254" s="105"/>
      <c r="L254" s="105"/>
      <c r="M254" s="105"/>
      <c r="N254" s="105"/>
      <c r="O254" s="105"/>
      <c r="P254" s="95">
        <v>5.5544593336926901E-3</v>
      </c>
      <c r="Q254" s="95"/>
      <c r="R254" s="95"/>
      <c r="S254" s="95"/>
      <c r="T254" s="95"/>
      <c r="U254" s="95"/>
      <c r="V254" s="95"/>
      <c r="W254" s="95"/>
      <c r="X254" s="95"/>
      <c r="Y254" s="95"/>
      <c r="Z254" s="95"/>
      <c r="AA254" s="93">
        <v>2805</v>
      </c>
      <c r="AB254" s="93"/>
      <c r="AC254" s="93"/>
      <c r="AD254" s="93"/>
      <c r="AE254" s="93"/>
      <c r="AF254" s="93"/>
      <c r="AG254" s="93"/>
      <c r="AH254" s="93"/>
      <c r="AI254" s="93"/>
      <c r="AJ254" s="93"/>
      <c r="AK254" s="95">
        <v>9.3617021276595803E-3</v>
      </c>
      <c r="AL254" s="95"/>
      <c r="AM254" s="95"/>
      <c r="AN254" s="95"/>
      <c r="AO254" s="95"/>
      <c r="AP254" s="95"/>
      <c r="AQ254" s="95"/>
      <c r="AR254" s="95"/>
      <c r="AS254" s="95"/>
      <c r="AT254" s="95"/>
    </row>
    <row r="255" spans="2:47" s="1" customFormat="1" ht="12.3" customHeight="1" x14ac:dyDescent="0.15">
      <c r="B255" s="102"/>
      <c r="C255" s="102"/>
      <c r="D255" s="106">
        <v>22397125476.350201</v>
      </c>
      <c r="E255" s="106"/>
      <c r="F255" s="106"/>
      <c r="G255" s="106"/>
      <c r="H255" s="106"/>
      <c r="I255" s="106"/>
      <c r="J255" s="106"/>
      <c r="K255" s="106"/>
      <c r="L255" s="106"/>
      <c r="M255" s="106"/>
      <c r="N255" s="106"/>
      <c r="O255" s="106"/>
      <c r="P255" s="96">
        <v>1</v>
      </c>
      <c r="Q255" s="96"/>
      <c r="R255" s="96"/>
      <c r="S255" s="96"/>
      <c r="T255" s="96"/>
      <c r="U255" s="96"/>
      <c r="V255" s="96"/>
      <c r="W255" s="96"/>
      <c r="X255" s="96"/>
      <c r="Y255" s="96"/>
      <c r="Z255" s="96"/>
      <c r="AA255" s="94">
        <v>299625</v>
      </c>
      <c r="AB255" s="94"/>
      <c r="AC255" s="94"/>
      <c r="AD255" s="94"/>
      <c r="AE255" s="94"/>
      <c r="AF255" s="94"/>
      <c r="AG255" s="94"/>
      <c r="AH255" s="94"/>
      <c r="AI255" s="94"/>
      <c r="AJ255" s="94"/>
      <c r="AK255" s="96">
        <v>1</v>
      </c>
      <c r="AL255" s="96"/>
      <c r="AM255" s="96"/>
      <c r="AN255" s="96"/>
      <c r="AO255" s="96"/>
      <c r="AP255" s="96"/>
      <c r="AQ255" s="96"/>
      <c r="AR255" s="96"/>
      <c r="AS255" s="96"/>
      <c r="AT255" s="96"/>
    </row>
    <row r="256" spans="2:47" s="1" customFormat="1" ht="9" customHeight="1" x14ac:dyDescent="0.15"/>
    <row r="257" spans="2:47" s="1" customFormat="1" ht="19.2" customHeight="1" x14ac:dyDescent="0.15">
      <c r="B257" s="80" t="s">
        <v>1254</v>
      </c>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0"/>
      <c r="AL257" s="80"/>
      <c r="AM257" s="80"/>
      <c r="AN257" s="80"/>
      <c r="AO257" s="80"/>
      <c r="AP257" s="80"/>
      <c r="AQ257" s="80"/>
      <c r="AR257" s="80"/>
      <c r="AS257" s="80"/>
      <c r="AT257" s="80"/>
      <c r="AU257" s="80"/>
    </row>
    <row r="258" spans="2:47" s="1" customFormat="1" ht="7.95" customHeight="1" x14ac:dyDescent="0.15"/>
    <row r="259" spans="2:47" s="1" customFormat="1" ht="12.75" customHeight="1" x14ac:dyDescent="0.15">
      <c r="B259" s="43"/>
      <c r="C259" s="74" t="s">
        <v>1119</v>
      </c>
      <c r="D259" s="74"/>
      <c r="E259" s="74"/>
      <c r="F259" s="74"/>
      <c r="G259" s="74"/>
      <c r="H259" s="74"/>
      <c r="I259" s="74"/>
      <c r="J259" s="74"/>
      <c r="K259" s="74"/>
      <c r="L259" s="74"/>
      <c r="M259" s="74"/>
      <c r="N259" s="74"/>
      <c r="O259" s="74" t="s">
        <v>1120</v>
      </c>
      <c r="P259" s="74"/>
      <c r="Q259" s="74"/>
      <c r="R259" s="74"/>
      <c r="S259" s="74"/>
      <c r="T259" s="74"/>
      <c r="U259" s="74"/>
      <c r="V259" s="74"/>
      <c r="W259" s="74"/>
      <c r="X259" s="74"/>
      <c r="Y259" s="74"/>
      <c r="Z259" s="74" t="s">
        <v>1121</v>
      </c>
      <c r="AA259" s="74"/>
      <c r="AB259" s="74"/>
      <c r="AC259" s="74"/>
      <c r="AD259" s="74"/>
      <c r="AE259" s="74"/>
      <c r="AF259" s="74"/>
      <c r="AG259" s="74"/>
      <c r="AH259" s="74"/>
      <c r="AI259" s="74"/>
      <c r="AJ259" s="74" t="s">
        <v>1120</v>
      </c>
      <c r="AK259" s="74"/>
      <c r="AL259" s="74"/>
      <c r="AM259" s="74"/>
      <c r="AN259" s="74"/>
      <c r="AO259" s="74"/>
      <c r="AP259" s="74"/>
      <c r="AQ259" s="74"/>
      <c r="AR259" s="74"/>
      <c r="AS259" s="74"/>
    </row>
    <row r="260" spans="2:47" s="1" customFormat="1" ht="11.1" customHeight="1" x14ac:dyDescent="0.15">
      <c r="B260" s="12" t="s">
        <v>1210</v>
      </c>
      <c r="C260" s="105">
        <v>1369454984.43999</v>
      </c>
      <c r="D260" s="105"/>
      <c r="E260" s="105"/>
      <c r="F260" s="105"/>
      <c r="G260" s="105"/>
      <c r="H260" s="105"/>
      <c r="I260" s="105"/>
      <c r="J260" s="105"/>
      <c r="K260" s="105"/>
      <c r="L260" s="105"/>
      <c r="M260" s="105"/>
      <c r="N260" s="105"/>
      <c r="O260" s="95">
        <v>6.1144229686352303E-2</v>
      </c>
      <c r="P260" s="95"/>
      <c r="Q260" s="95"/>
      <c r="R260" s="95"/>
      <c r="S260" s="95"/>
      <c r="T260" s="95"/>
      <c r="U260" s="95"/>
      <c r="V260" s="95"/>
      <c r="W260" s="95"/>
      <c r="X260" s="95"/>
      <c r="Y260" s="95"/>
      <c r="Z260" s="93">
        <v>45965</v>
      </c>
      <c r="AA260" s="93"/>
      <c r="AB260" s="93"/>
      <c r="AC260" s="93"/>
      <c r="AD260" s="93"/>
      <c r="AE260" s="93"/>
      <c r="AF260" s="93"/>
      <c r="AG260" s="93"/>
      <c r="AH260" s="93"/>
      <c r="AI260" s="93"/>
      <c r="AJ260" s="95">
        <v>0.153408427200668</v>
      </c>
      <c r="AK260" s="95"/>
      <c r="AL260" s="95"/>
      <c r="AM260" s="95"/>
      <c r="AN260" s="95"/>
      <c r="AO260" s="95"/>
      <c r="AP260" s="95"/>
      <c r="AQ260" s="95"/>
      <c r="AR260" s="95"/>
      <c r="AS260" s="95"/>
    </row>
    <row r="261" spans="2:47" s="1" customFormat="1" ht="11.1" customHeight="1" x14ac:dyDescent="0.15">
      <c r="B261" s="12" t="s">
        <v>1211</v>
      </c>
      <c r="C261" s="105">
        <v>1718064048.77999</v>
      </c>
      <c r="D261" s="105"/>
      <c r="E261" s="105"/>
      <c r="F261" s="105"/>
      <c r="G261" s="105"/>
      <c r="H261" s="105"/>
      <c r="I261" s="105"/>
      <c r="J261" s="105"/>
      <c r="K261" s="105"/>
      <c r="L261" s="105"/>
      <c r="M261" s="105"/>
      <c r="N261" s="105"/>
      <c r="O261" s="95">
        <v>7.6709131740774594E-2</v>
      </c>
      <c r="P261" s="95"/>
      <c r="Q261" s="95"/>
      <c r="R261" s="95"/>
      <c r="S261" s="95"/>
      <c r="T261" s="95"/>
      <c r="U261" s="95"/>
      <c r="V261" s="95"/>
      <c r="W261" s="95"/>
      <c r="X261" s="95"/>
      <c r="Y261" s="95"/>
      <c r="Z261" s="93">
        <v>39319</v>
      </c>
      <c r="AA261" s="93"/>
      <c r="AB261" s="93"/>
      <c r="AC261" s="93"/>
      <c r="AD261" s="93"/>
      <c r="AE261" s="93"/>
      <c r="AF261" s="93"/>
      <c r="AG261" s="93"/>
      <c r="AH261" s="93"/>
      <c r="AI261" s="93"/>
      <c r="AJ261" s="95">
        <v>0.13122736754276201</v>
      </c>
      <c r="AK261" s="95"/>
      <c r="AL261" s="95"/>
      <c r="AM261" s="95"/>
      <c r="AN261" s="95"/>
      <c r="AO261" s="95"/>
      <c r="AP261" s="95"/>
      <c r="AQ261" s="95"/>
      <c r="AR261" s="95"/>
      <c r="AS261" s="95"/>
    </row>
    <row r="262" spans="2:47" s="1" customFormat="1" ht="11.1" customHeight="1" x14ac:dyDescent="0.15">
      <c r="B262" s="12" t="s">
        <v>1212</v>
      </c>
      <c r="C262" s="105">
        <v>2297386735.8399901</v>
      </c>
      <c r="D262" s="105"/>
      <c r="E262" s="105"/>
      <c r="F262" s="105"/>
      <c r="G262" s="105"/>
      <c r="H262" s="105"/>
      <c r="I262" s="105"/>
      <c r="J262" s="105"/>
      <c r="K262" s="105"/>
      <c r="L262" s="105"/>
      <c r="M262" s="105"/>
      <c r="N262" s="105"/>
      <c r="O262" s="95">
        <v>0.102575070995869</v>
      </c>
      <c r="P262" s="95"/>
      <c r="Q262" s="95"/>
      <c r="R262" s="95"/>
      <c r="S262" s="95"/>
      <c r="T262" s="95"/>
      <c r="U262" s="95"/>
      <c r="V262" s="95"/>
      <c r="W262" s="95"/>
      <c r="X262" s="95"/>
      <c r="Y262" s="95"/>
      <c r="Z262" s="93">
        <v>40694</v>
      </c>
      <c r="AA262" s="93"/>
      <c r="AB262" s="93"/>
      <c r="AC262" s="93"/>
      <c r="AD262" s="93"/>
      <c r="AE262" s="93"/>
      <c r="AF262" s="93"/>
      <c r="AG262" s="93"/>
      <c r="AH262" s="93"/>
      <c r="AI262" s="93"/>
      <c r="AJ262" s="95">
        <v>0.13581643721318301</v>
      </c>
      <c r="AK262" s="95"/>
      <c r="AL262" s="95"/>
      <c r="AM262" s="95"/>
      <c r="AN262" s="95"/>
      <c r="AO262" s="95"/>
      <c r="AP262" s="95"/>
      <c r="AQ262" s="95"/>
      <c r="AR262" s="95"/>
      <c r="AS262" s="95"/>
    </row>
    <row r="263" spans="2:47" s="1" customFormat="1" ht="11.1" customHeight="1" x14ac:dyDescent="0.15">
      <c r="B263" s="12" t="s">
        <v>1213</v>
      </c>
      <c r="C263" s="105">
        <v>2758292188.6999798</v>
      </c>
      <c r="D263" s="105"/>
      <c r="E263" s="105"/>
      <c r="F263" s="105"/>
      <c r="G263" s="105"/>
      <c r="H263" s="105"/>
      <c r="I263" s="105"/>
      <c r="J263" s="105"/>
      <c r="K263" s="105"/>
      <c r="L263" s="105"/>
      <c r="M263" s="105"/>
      <c r="N263" s="105"/>
      <c r="O263" s="95">
        <v>0.12315384809593399</v>
      </c>
      <c r="P263" s="95"/>
      <c r="Q263" s="95"/>
      <c r="R263" s="95"/>
      <c r="S263" s="95"/>
      <c r="T263" s="95"/>
      <c r="U263" s="95"/>
      <c r="V263" s="95"/>
      <c r="W263" s="95"/>
      <c r="X263" s="95"/>
      <c r="Y263" s="95"/>
      <c r="Z263" s="93">
        <v>40410</v>
      </c>
      <c r="AA263" s="93"/>
      <c r="AB263" s="93"/>
      <c r="AC263" s="93"/>
      <c r="AD263" s="93"/>
      <c r="AE263" s="93"/>
      <c r="AF263" s="93"/>
      <c r="AG263" s="93"/>
      <c r="AH263" s="93"/>
      <c r="AI263" s="93"/>
      <c r="AJ263" s="95">
        <v>0.13486858573216501</v>
      </c>
      <c r="AK263" s="95"/>
      <c r="AL263" s="95"/>
      <c r="AM263" s="95"/>
      <c r="AN263" s="95"/>
      <c r="AO263" s="95"/>
      <c r="AP263" s="95"/>
      <c r="AQ263" s="95"/>
      <c r="AR263" s="95"/>
      <c r="AS263" s="95"/>
    </row>
    <row r="264" spans="2:47" s="1" customFormat="1" ht="11.1" customHeight="1" x14ac:dyDescent="0.15">
      <c r="B264" s="12" t="s">
        <v>1214</v>
      </c>
      <c r="C264" s="105">
        <v>3057762606.2600098</v>
      </c>
      <c r="D264" s="105"/>
      <c r="E264" s="105"/>
      <c r="F264" s="105"/>
      <c r="G264" s="105"/>
      <c r="H264" s="105"/>
      <c r="I264" s="105"/>
      <c r="J264" s="105"/>
      <c r="K264" s="105"/>
      <c r="L264" s="105"/>
      <c r="M264" s="105"/>
      <c r="N264" s="105"/>
      <c r="O264" s="95">
        <v>0.13652477901634399</v>
      </c>
      <c r="P264" s="95"/>
      <c r="Q264" s="95"/>
      <c r="R264" s="95"/>
      <c r="S264" s="95"/>
      <c r="T264" s="95"/>
      <c r="U264" s="95"/>
      <c r="V264" s="95"/>
      <c r="W264" s="95"/>
      <c r="X264" s="95"/>
      <c r="Y264" s="95"/>
      <c r="Z264" s="93">
        <v>38026</v>
      </c>
      <c r="AA264" s="93"/>
      <c r="AB264" s="93"/>
      <c r="AC264" s="93"/>
      <c r="AD264" s="93"/>
      <c r="AE264" s="93"/>
      <c r="AF264" s="93"/>
      <c r="AG264" s="93"/>
      <c r="AH264" s="93"/>
      <c r="AI264" s="93"/>
      <c r="AJ264" s="95">
        <v>0.12691197329995799</v>
      </c>
      <c r="AK264" s="95"/>
      <c r="AL264" s="95"/>
      <c r="AM264" s="95"/>
      <c r="AN264" s="95"/>
      <c r="AO264" s="95"/>
      <c r="AP264" s="95"/>
      <c r="AQ264" s="95"/>
      <c r="AR264" s="95"/>
      <c r="AS264" s="95"/>
    </row>
    <row r="265" spans="2:47" s="1" customFormat="1" ht="11.1" customHeight="1" x14ac:dyDescent="0.15">
      <c r="B265" s="12" t="s">
        <v>1215</v>
      </c>
      <c r="C265" s="105">
        <v>3215389161.8899899</v>
      </c>
      <c r="D265" s="105"/>
      <c r="E265" s="105"/>
      <c r="F265" s="105"/>
      <c r="G265" s="105"/>
      <c r="H265" s="105"/>
      <c r="I265" s="105"/>
      <c r="J265" s="105"/>
      <c r="K265" s="105"/>
      <c r="L265" s="105"/>
      <c r="M265" s="105"/>
      <c r="N265" s="105"/>
      <c r="O265" s="95">
        <v>0.143562581961031</v>
      </c>
      <c r="P265" s="95"/>
      <c r="Q265" s="95"/>
      <c r="R265" s="95"/>
      <c r="S265" s="95"/>
      <c r="T265" s="95"/>
      <c r="U265" s="95"/>
      <c r="V265" s="95"/>
      <c r="W265" s="95"/>
      <c r="X265" s="95"/>
      <c r="Y265" s="95"/>
      <c r="Z265" s="93">
        <v>34038</v>
      </c>
      <c r="AA265" s="93"/>
      <c r="AB265" s="93"/>
      <c r="AC265" s="93"/>
      <c r="AD265" s="93"/>
      <c r="AE265" s="93"/>
      <c r="AF265" s="93"/>
      <c r="AG265" s="93"/>
      <c r="AH265" s="93"/>
      <c r="AI265" s="93"/>
      <c r="AJ265" s="95">
        <v>0.113602002503129</v>
      </c>
      <c r="AK265" s="95"/>
      <c r="AL265" s="95"/>
      <c r="AM265" s="95"/>
      <c r="AN265" s="95"/>
      <c r="AO265" s="95"/>
      <c r="AP265" s="95"/>
      <c r="AQ265" s="95"/>
      <c r="AR265" s="95"/>
      <c r="AS265" s="95"/>
    </row>
    <row r="266" spans="2:47" s="1" customFormat="1" ht="11.1" customHeight="1" x14ac:dyDescent="0.15">
      <c r="B266" s="12" t="s">
        <v>1216</v>
      </c>
      <c r="C266" s="105">
        <v>2957252438.7100101</v>
      </c>
      <c r="D266" s="105"/>
      <c r="E266" s="105"/>
      <c r="F266" s="105"/>
      <c r="G266" s="105"/>
      <c r="H266" s="105"/>
      <c r="I266" s="105"/>
      <c r="J266" s="105"/>
      <c r="K266" s="105"/>
      <c r="L266" s="105"/>
      <c r="M266" s="105"/>
      <c r="N266" s="105"/>
      <c r="O266" s="95">
        <v>0.13203714208025</v>
      </c>
      <c r="P266" s="95"/>
      <c r="Q266" s="95"/>
      <c r="R266" s="95"/>
      <c r="S266" s="95"/>
      <c r="T266" s="95"/>
      <c r="U266" s="95"/>
      <c r="V266" s="95"/>
      <c r="W266" s="95"/>
      <c r="X266" s="95"/>
      <c r="Y266" s="95"/>
      <c r="Z266" s="93">
        <v>26305</v>
      </c>
      <c r="AA266" s="93"/>
      <c r="AB266" s="93"/>
      <c r="AC266" s="93"/>
      <c r="AD266" s="93"/>
      <c r="AE266" s="93"/>
      <c r="AF266" s="93"/>
      <c r="AG266" s="93"/>
      <c r="AH266" s="93"/>
      <c r="AI266" s="93"/>
      <c r="AJ266" s="95">
        <v>8.7793074676679198E-2</v>
      </c>
      <c r="AK266" s="95"/>
      <c r="AL266" s="95"/>
      <c r="AM266" s="95"/>
      <c r="AN266" s="95"/>
      <c r="AO266" s="95"/>
      <c r="AP266" s="95"/>
      <c r="AQ266" s="95"/>
      <c r="AR266" s="95"/>
      <c r="AS266" s="95"/>
    </row>
    <row r="267" spans="2:47" s="1" customFormat="1" ht="11.1" customHeight="1" x14ac:dyDescent="0.15">
      <c r="B267" s="12" t="s">
        <v>1217</v>
      </c>
      <c r="C267" s="105">
        <v>2026727344.04</v>
      </c>
      <c r="D267" s="105"/>
      <c r="E267" s="105"/>
      <c r="F267" s="105"/>
      <c r="G267" s="105"/>
      <c r="H267" s="105"/>
      <c r="I267" s="105"/>
      <c r="J267" s="105"/>
      <c r="K267" s="105"/>
      <c r="L267" s="105"/>
      <c r="M267" s="105"/>
      <c r="N267" s="105"/>
      <c r="O267" s="95">
        <v>9.0490511658744194E-2</v>
      </c>
      <c r="P267" s="95"/>
      <c r="Q267" s="95"/>
      <c r="R267" s="95"/>
      <c r="S267" s="95"/>
      <c r="T267" s="95"/>
      <c r="U267" s="95"/>
      <c r="V267" s="95"/>
      <c r="W267" s="95"/>
      <c r="X267" s="95"/>
      <c r="Y267" s="95"/>
      <c r="Z267" s="93">
        <v>15646</v>
      </c>
      <c r="AA267" s="93"/>
      <c r="AB267" s="93"/>
      <c r="AC267" s="93"/>
      <c r="AD267" s="93"/>
      <c r="AE267" s="93"/>
      <c r="AF267" s="93"/>
      <c r="AG267" s="93"/>
      <c r="AH267" s="93"/>
      <c r="AI267" s="93"/>
      <c r="AJ267" s="95">
        <v>5.2218606591572798E-2</v>
      </c>
      <c r="AK267" s="95"/>
      <c r="AL267" s="95"/>
      <c r="AM267" s="95"/>
      <c r="AN267" s="95"/>
      <c r="AO267" s="95"/>
      <c r="AP267" s="95"/>
      <c r="AQ267" s="95"/>
      <c r="AR267" s="95"/>
      <c r="AS267" s="95"/>
    </row>
    <row r="268" spans="2:47" s="1" customFormat="1" ht="11.1" customHeight="1" x14ac:dyDescent="0.15">
      <c r="B268" s="12" t="s">
        <v>1218</v>
      </c>
      <c r="C268" s="105">
        <v>1606048262.77</v>
      </c>
      <c r="D268" s="105"/>
      <c r="E268" s="105"/>
      <c r="F268" s="105"/>
      <c r="G268" s="105"/>
      <c r="H268" s="105"/>
      <c r="I268" s="105"/>
      <c r="J268" s="105"/>
      <c r="K268" s="105"/>
      <c r="L268" s="105"/>
      <c r="M268" s="105"/>
      <c r="N268" s="105"/>
      <c r="O268" s="95">
        <v>7.1707785200645094E-2</v>
      </c>
      <c r="P268" s="95"/>
      <c r="Q268" s="95"/>
      <c r="R268" s="95"/>
      <c r="S268" s="95"/>
      <c r="T268" s="95"/>
      <c r="U268" s="95"/>
      <c r="V268" s="95"/>
      <c r="W268" s="95"/>
      <c r="X268" s="95"/>
      <c r="Y268" s="95"/>
      <c r="Z268" s="93">
        <v>10300</v>
      </c>
      <c r="AA268" s="93"/>
      <c r="AB268" s="93"/>
      <c r="AC268" s="93"/>
      <c r="AD268" s="93"/>
      <c r="AE268" s="93"/>
      <c r="AF268" s="93"/>
      <c r="AG268" s="93"/>
      <c r="AH268" s="93"/>
      <c r="AI268" s="93"/>
      <c r="AJ268" s="95">
        <v>3.43763037129746E-2</v>
      </c>
      <c r="AK268" s="95"/>
      <c r="AL268" s="95"/>
      <c r="AM268" s="95"/>
      <c r="AN268" s="95"/>
      <c r="AO268" s="95"/>
      <c r="AP268" s="95"/>
      <c r="AQ268" s="95"/>
      <c r="AR268" s="95"/>
      <c r="AS268" s="95"/>
    </row>
    <row r="269" spans="2:47" s="1" customFormat="1" ht="11.1" customHeight="1" x14ac:dyDescent="0.15">
      <c r="B269" s="12" t="s">
        <v>1219</v>
      </c>
      <c r="C269" s="105">
        <v>937212234.10000002</v>
      </c>
      <c r="D269" s="105"/>
      <c r="E269" s="105"/>
      <c r="F269" s="105"/>
      <c r="G269" s="105"/>
      <c r="H269" s="105"/>
      <c r="I269" s="105"/>
      <c r="J269" s="105"/>
      <c r="K269" s="105"/>
      <c r="L269" s="105"/>
      <c r="M269" s="105"/>
      <c r="N269" s="105"/>
      <c r="O269" s="95">
        <v>4.1845201746520601E-2</v>
      </c>
      <c r="P269" s="95"/>
      <c r="Q269" s="95"/>
      <c r="R269" s="95"/>
      <c r="S269" s="95"/>
      <c r="T269" s="95"/>
      <c r="U269" s="95"/>
      <c r="V269" s="95"/>
      <c r="W269" s="95"/>
      <c r="X269" s="95"/>
      <c r="Y269" s="95"/>
      <c r="Z269" s="93">
        <v>5348</v>
      </c>
      <c r="AA269" s="93"/>
      <c r="AB269" s="93"/>
      <c r="AC269" s="93"/>
      <c r="AD269" s="93"/>
      <c r="AE269" s="93"/>
      <c r="AF269" s="93"/>
      <c r="AG269" s="93"/>
      <c r="AH269" s="93"/>
      <c r="AI269" s="93"/>
      <c r="AJ269" s="95">
        <v>1.7848977889027999E-2</v>
      </c>
      <c r="AK269" s="95"/>
      <c r="AL269" s="95"/>
      <c r="AM269" s="95"/>
      <c r="AN269" s="95"/>
      <c r="AO269" s="95"/>
      <c r="AP269" s="95"/>
      <c r="AQ269" s="95"/>
      <c r="AR269" s="95"/>
      <c r="AS269" s="95"/>
    </row>
    <row r="270" spans="2:47" s="1" customFormat="1" ht="11.1" customHeight="1" x14ac:dyDescent="0.15">
      <c r="B270" s="12" t="s">
        <v>1220</v>
      </c>
      <c r="C270" s="105">
        <v>137662078.34999999</v>
      </c>
      <c r="D270" s="105"/>
      <c r="E270" s="105"/>
      <c r="F270" s="105"/>
      <c r="G270" s="105"/>
      <c r="H270" s="105"/>
      <c r="I270" s="105"/>
      <c r="J270" s="105"/>
      <c r="K270" s="105"/>
      <c r="L270" s="105"/>
      <c r="M270" s="105"/>
      <c r="N270" s="105"/>
      <c r="O270" s="95">
        <v>6.1464172487386099E-3</v>
      </c>
      <c r="P270" s="95"/>
      <c r="Q270" s="95"/>
      <c r="R270" s="95"/>
      <c r="S270" s="95"/>
      <c r="T270" s="95"/>
      <c r="U270" s="95"/>
      <c r="V270" s="95"/>
      <c r="W270" s="95"/>
      <c r="X270" s="95"/>
      <c r="Y270" s="95"/>
      <c r="Z270" s="93">
        <v>1104</v>
      </c>
      <c r="AA270" s="93"/>
      <c r="AB270" s="93"/>
      <c r="AC270" s="93"/>
      <c r="AD270" s="93"/>
      <c r="AE270" s="93"/>
      <c r="AF270" s="93"/>
      <c r="AG270" s="93"/>
      <c r="AH270" s="93"/>
      <c r="AI270" s="93"/>
      <c r="AJ270" s="95">
        <v>3.6846057571965E-3</v>
      </c>
      <c r="AK270" s="95"/>
      <c r="AL270" s="95"/>
      <c r="AM270" s="95"/>
      <c r="AN270" s="95"/>
      <c r="AO270" s="95"/>
      <c r="AP270" s="95"/>
      <c r="AQ270" s="95"/>
      <c r="AR270" s="95"/>
      <c r="AS270" s="95"/>
    </row>
    <row r="271" spans="2:47" s="1" customFormat="1" ht="11.1" customHeight="1" x14ac:dyDescent="0.15">
      <c r="B271" s="12" t="s">
        <v>1221</v>
      </c>
      <c r="C271" s="105">
        <v>91805794.140000105</v>
      </c>
      <c r="D271" s="105"/>
      <c r="E271" s="105"/>
      <c r="F271" s="105"/>
      <c r="G271" s="105"/>
      <c r="H271" s="105"/>
      <c r="I271" s="105"/>
      <c r="J271" s="105"/>
      <c r="K271" s="105"/>
      <c r="L271" s="105"/>
      <c r="M271" s="105"/>
      <c r="N271" s="105"/>
      <c r="O271" s="95">
        <v>4.0989989647082902E-3</v>
      </c>
      <c r="P271" s="95"/>
      <c r="Q271" s="95"/>
      <c r="R271" s="95"/>
      <c r="S271" s="95"/>
      <c r="T271" s="95"/>
      <c r="U271" s="95"/>
      <c r="V271" s="95"/>
      <c r="W271" s="95"/>
      <c r="X271" s="95"/>
      <c r="Y271" s="95"/>
      <c r="Z271" s="93">
        <v>691</v>
      </c>
      <c r="AA271" s="93"/>
      <c r="AB271" s="93"/>
      <c r="AC271" s="93"/>
      <c r="AD271" s="93"/>
      <c r="AE271" s="93"/>
      <c r="AF271" s="93"/>
      <c r="AG271" s="93"/>
      <c r="AH271" s="93"/>
      <c r="AI271" s="93"/>
      <c r="AJ271" s="95">
        <v>2.3062161034626601E-3</v>
      </c>
      <c r="AK271" s="95"/>
      <c r="AL271" s="95"/>
      <c r="AM271" s="95"/>
      <c r="AN271" s="95"/>
      <c r="AO271" s="95"/>
      <c r="AP271" s="95"/>
      <c r="AQ271" s="95"/>
      <c r="AR271" s="95"/>
      <c r="AS271" s="95"/>
    </row>
    <row r="272" spans="2:47" s="1" customFormat="1" ht="11.1" customHeight="1" x14ac:dyDescent="0.15">
      <c r="B272" s="12" t="s">
        <v>1222</v>
      </c>
      <c r="C272" s="105">
        <v>224067598.33000001</v>
      </c>
      <c r="D272" s="105"/>
      <c r="E272" s="105"/>
      <c r="F272" s="105"/>
      <c r="G272" s="105"/>
      <c r="H272" s="105"/>
      <c r="I272" s="105"/>
      <c r="J272" s="105"/>
      <c r="K272" s="105"/>
      <c r="L272" s="105"/>
      <c r="M272" s="105"/>
      <c r="N272" s="105"/>
      <c r="O272" s="95">
        <v>1.00043016040876E-2</v>
      </c>
      <c r="P272" s="95"/>
      <c r="Q272" s="95"/>
      <c r="R272" s="95"/>
      <c r="S272" s="95"/>
      <c r="T272" s="95"/>
      <c r="U272" s="95"/>
      <c r="V272" s="95"/>
      <c r="W272" s="95"/>
      <c r="X272" s="95"/>
      <c r="Y272" s="95"/>
      <c r="Z272" s="93">
        <v>1779</v>
      </c>
      <c r="AA272" s="93"/>
      <c r="AB272" s="93"/>
      <c r="AC272" s="93"/>
      <c r="AD272" s="93"/>
      <c r="AE272" s="93"/>
      <c r="AF272" s="93"/>
      <c r="AG272" s="93"/>
      <c r="AH272" s="93"/>
      <c r="AI272" s="93"/>
      <c r="AJ272" s="95">
        <v>5.9374217772215302E-3</v>
      </c>
      <c r="AK272" s="95"/>
      <c r="AL272" s="95"/>
      <c r="AM272" s="95"/>
      <c r="AN272" s="95"/>
      <c r="AO272" s="95"/>
      <c r="AP272" s="95"/>
      <c r="AQ272" s="95"/>
      <c r="AR272" s="95"/>
      <c r="AS272" s="95"/>
    </row>
    <row r="273" spans="2:47" s="1" customFormat="1" ht="12.75" customHeight="1" x14ac:dyDescent="0.15">
      <c r="B273" s="44"/>
      <c r="C273" s="106">
        <v>22397125476.349998</v>
      </c>
      <c r="D273" s="106"/>
      <c r="E273" s="106"/>
      <c r="F273" s="106"/>
      <c r="G273" s="106"/>
      <c r="H273" s="106"/>
      <c r="I273" s="106"/>
      <c r="J273" s="106"/>
      <c r="K273" s="106"/>
      <c r="L273" s="106"/>
      <c r="M273" s="106"/>
      <c r="N273" s="106"/>
      <c r="O273" s="96">
        <v>1</v>
      </c>
      <c r="P273" s="96"/>
      <c r="Q273" s="96"/>
      <c r="R273" s="96"/>
      <c r="S273" s="96"/>
      <c r="T273" s="96"/>
      <c r="U273" s="96"/>
      <c r="V273" s="96"/>
      <c r="W273" s="96"/>
      <c r="X273" s="96"/>
      <c r="Y273" s="96"/>
      <c r="Z273" s="94">
        <v>299625</v>
      </c>
      <c r="AA273" s="94"/>
      <c r="AB273" s="94"/>
      <c r="AC273" s="94"/>
      <c r="AD273" s="94"/>
      <c r="AE273" s="94"/>
      <c r="AF273" s="94"/>
      <c r="AG273" s="94"/>
      <c r="AH273" s="94"/>
      <c r="AI273" s="94"/>
      <c r="AJ273" s="96">
        <v>1</v>
      </c>
      <c r="AK273" s="96"/>
      <c r="AL273" s="96"/>
      <c r="AM273" s="96"/>
      <c r="AN273" s="96"/>
      <c r="AO273" s="96"/>
      <c r="AP273" s="96"/>
      <c r="AQ273" s="96"/>
      <c r="AR273" s="96"/>
      <c r="AS273" s="96"/>
    </row>
    <row r="274" spans="2:47" s="1" customFormat="1" ht="9" customHeight="1" x14ac:dyDescent="0.15"/>
    <row r="275" spans="2:47" s="1" customFormat="1" ht="19.2" customHeight="1" x14ac:dyDescent="0.15">
      <c r="B275" s="80" t="s">
        <v>1255</v>
      </c>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0"/>
      <c r="AR275" s="80"/>
      <c r="AS275" s="80"/>
      <c r="AT275" s="80"/>
      <c r="AU275" s="80"/>
    </row>
    <row r="276" spans="2:47" s="1" customFormat="1" ht="7.95" customHeight="1" x14ac:dyDescent="0.15"/>
    <row r="277" spans="2:47" s="1" customFormat="1" ht="12.75" customHeight="1" x14ac:dyDescent="0.15">
      <c r="B277" s="43"/>
      <c r="C277" s="74" t="s">
        <v>1119</v>
      </c>
      <c r="D277" s="74"/>
      <c r="E277" s="74"/>
      <c r="F277" s="74"/>
      <c r="G277" s="74"/>
      <c r="H277" s="74"/>
      <c r="I277" s="74"/>
      <c r="J277" s="74"/>
      <c r="K277" s="74"/>
      <c r="L277" s="74"/>
      <c r="M277" s="74"/>
      <c r="N277" s="74"/>
      <c r="O277" s="74" t="s">
        <v>1120</v>
      </c>
      <c r="P277" s="74"/>
      <c r="Q277" s="74"/>
      <c r="R277" s="74"/>
      <c r="S277" s="74"/>
      <c r="T277" s="74"/>
      <c r="U277" s="74"/>
      <c r="V277" s="74"/>
      <c r="W277" s="74"/>
      <c r="X277" s="74"/>
      <c r="Y277" s="74"/>
      <c r="Z277" s="74" t="s">
        <v>1121</v>
      </c>
      <c r="AA277" s="74"/>
      <c r="AB277" s="74"/>
      <c r="AC277" s="74"/>
      <c r="AD277" s="74"/>
      <c r="AE277" s="74"/>
      <c r="AF277" s="74"/>
      <c r="AG277" s="74"/>
      <c r="AH277" s="74"/>
      <c r="AI277" s="74"/>
      <c r="AJ277" s="74" t="s">
        <v>1120</v>
      </c>
      <c r="AK277" s="74"/>
      <c r="AL277" s="74"/>
      <c r="AM277" s="74"/>
      <c r="AN277" s="74"/>
      <c r="AO277" s="74"/>
      <c r="AP277" s="74"/>
      <c r="AQ277" s="74"/>
      <c r="AR277" s="74"/>
      <c r="AS277" s="74"/>
    </row>
    <row r="278" spans="2:47" s="1" customFormat="1" ht="11.1" customHeight="1" x14ac:dyDescent="0.15">
      <c r="B278" s="12" t="s">
        <v>1210</v>
      </c>
      <c r="C278" s="105">
        <v>984858331.56999695</v>
      </c>
      <c r="D278" s="105"/>
      <c r="E278" s="105"/>
      <c r="F278" s="105"/>
      <c r="G278" s="105"/>
      <c r="H278" s="105"/>
      <c r="I278" s="105"/>
      <c r="J278" s="105"/>
      <c r="K278" s="105"/>
      <c r="L278" s="105"/>
      <c r="M278" s="105"/>
      <c r="N278" s="105"/>
      <c r="O278" s="95">
        <v>4.3972532663173497E-2</v>
      </c>
      <c r="P278" s="95"/>
      <c r="Q278" s="95"/>
      <c r="R278" s="95"/>
      <c r="S278" s="95"/>
      <c r="T278" s="95"/>
      <c r="U278" s="95"/>
      <c r="V278" s="95"/>
      <c r="W278" s="95"/>
      <c r="X278" s="95"/>
      <c r="Y278" s="95"/>
      <c r="Z278" s="93">
        <v>31208</v>
      </c>
      <c r="AA278" s="93"/>
      <c r="AB278" s="93"/>
      <c r="AC278" s="93"/>
      <c r="AD278" s="93"/>
      <c r="AE278" s="93"/>
      <c r="AF278" s="93"/>
      <c r="AG278" s="93"/>
      <c r="AH278" s="93"/>
      <c r="AI278" s="93"/>
      <c r="AJ278" s="95">
        <v>0.104156862745098</v>
      </c>
      <c r="AK278" s="95"/>
      <c r="AL278" s="95"/>
      <c r="AM278" s="95"/>
      <c r="AN278" s="95"/>
      <c r="AO278" s="95"/>
      <c r="AP278" s="95"/>
      <c r="AQ278" s="95"/>
      <c r="AR278" s="95"/>
      <c r="AS278" s="95"/>
    </row>
    <row r="279" spans="2:47" s="1" customFormat="1" ht="11.1" customHeight="1" x14ac:dyDescent="0.15">
      <c r="B279" s="12" t="s">
        <v>1211</v>
      </c>
      <c r="C279" s="105">
        <v>1144357029.2</v>
      </c>
      <c r="D279" s="105"/>
      <c r="E279" s="105"/>
      <c r="F279" s="105"/>
      <c r="G279" s="105"/>
      <c r="H279" s="105"/>
      <c r="I279" s="105"/>
      <c r="J279" s="105"/>
      <c r="K279" s="105"/>
      <c r="L279" s="105"/>
      <c r="M279" s="105"/>
      <c r="N279" s="105"/>
      <c r="O279" s="95">
        <v>5.1093924102375197E-2</v>
      </c>
      <c r="P279" s="95"/>
      <c r="Q279" s="95"/>
      <c r="R279" s="95"/>
      <c r="S279" s="95"/>
      <c r="T279" s="95"/>
      <c r="U279" s="95"/>
      <c r="V279" s="95"/>
      <c r="W279" s="95"/>
      <c r="X279" s="95"/>
      <c r="Y279" s="95"/>
      <c r="Z279" s="93">
        <v>29661</v>
      </c>
      <c r="AA279" s="93"/>
      <c r="AB279" s="93"/>
      <c r="AC279" s="93"/>
      <c r="AD279" s="93"/>
      <c r="AE279" s="93"/>
      <c r="AF279" s="93"/>
      <c r="AG279" s="93"/>
      <c r="AH279" s="93"/>
      <c r="AI279" s="93"/>
      <c r="AJ279" s="95">
        <v>9.8993742177722194E-2</v>
      </c>
      <c r="AK279" s="95"/>
      <c r="AL279" s="95"/>
      <c r="AM279" s="95"/>
      <c r="AN279" s="95"/>
      <c r="AO279" s="95"/>
      <c r="AP279" s="95"/>
      <c r="AQ279" s="95"/>
      <c r="AR279" s="95"/>
      <c r="AS279" s="95"/>
    </row>
    <row r="280" spans="2:47" s="1" customFormat="1" ht="11.1" customHeight="1" x14ac:dyDescent="0.15">
      <c r="B280" s="12" t="s">
        <v>1212</v>
      </c>
      <c r="C280" s="105">
        <v>1554677075.01</v>
      </c>
      <c r="D280" s="105"/>
      <c r="E280" s="105"/>
      <c r="F280" s="105"/>
      <c r="G280" s="105"/>
      <c r="H280" s="105"/>
      <c r="I280" s="105"/>
      <c r="J280" s="105"/>
      <c r="K280" s="105"/>
      <c r="L280" s="105"/>
      <c r="M280" s="105"/>
      <c r="N280" s="105"/>
      <c r="O280" s="95">
        <v>6.9414134266990904E-2</v>
      </c>
      <c r="P280" s="95"/>
      <c r="Q280" s="95"/>
      <c r="R280" s="95"/>
      <c r="S280" s="95"/>
      <c r="T280" s="95"/>
      <c r="U280" s="95"/>
      <c r="V280" s="95"/>
      <c r="W280" s="95"/>
      <c r="X280" s="95"/>
      <c r="Y280" s="95"/>
      <c r="Z280" s="93">
        <v>31615</v>
      </c>
      <c r="AA280" s="93"/>
      <c r="AB280" s="93"/>
      <c r="AC280" s="93"/>
      <c r="AD280" s="93"/>
      <c r="AE280" s="93"/>
      <c r="AF280" s="93"/>
      <c r="AG280" s="93"/>
      <c r="AH280" s="93"/>
      <c r="AI280" s="93"/>
      <c r="AJ280" s="95">
        <v>0.105515227367543</v>
      </c>
      <c r="AK280" s="95"/>
      <c r="AL280" s="95"/>
      <c r="AM280" s="95"/>
      <c r="AN280" s="95"/>
      <c r="AO280" s="95"/>
      <c r="AP280" s="95"/>
      <c r="AQ280" s="95"/>
      <c r="AR280" s="95"/>
      <c r="AS280" s="95"/>
    </row>
    <row r="281" spans="2:47" s="1" customFormat="1" ht="11.1" customHeight="1" x14ac:dyDescent="0.15">
      <c r="B281" s="12" t="s">
        <v>1213</v>
      </c>
      <c r="C281" s="105">
        <v>2129856478.03</v>
      </c>
      <c r="D281" s="105"/>
      <c r="E281" s="105"/>
      <c r="F281" s="105"/>
      <c r="G281" s="105"/>
      <c r="H281" s="105"/>
      <c r="I281" s="105"/>
      <c r="J281" s="105"/>
      <c r="K281" s="105"/>
      <c r="L281" s="105"/>
      <c r="M281" s="105"/>
      <c r="N281" s="105"/>
      <c r="O281" s="95">
        <v>9.5095081745154894E-2</v>
      </c>
      <c r="P281" s="95"/>
      <c r="Q281" s="95"/>
      <c r="R281" s="95"/>
      <c r="S281" s="95"/>
      <c r="T281" s="95"/>
      <c r="U281" s="95"/>
      <c r="V281" s="95"/>
      <c r="W281" s="95"/>
      <c r="X281" s="95"/>
      <c r="Y281" s="95"/>
      <c r="Z281" s="93">
        <v>35861</v>
      </c>
      <c r="AA281" s="93"/>
      <c r="AB281" s="93"/>
      <c r="AC281" s="93"/>
      <c r="AD281" s="93"/>
      <c r="AE281" s="93"/>
      <c r="AF281" s="93"/>
      <c r="AG281" s="93"/>
      <c r="AH281" s="93"/>
      <c r="AI281" s="93"/>
      <c r="AJ281" s="95">
        <v>0.119686274509804</v>
      </c>
      <c r="AK281" s="95"/>
      <c r="AL281" s="95"/>
      <c r="AM281" s="95"/>
      <c r="AN281" s="95"/>
      <c r="AO281" s="95"/>
      <c r="AP281" s="95"/>
      <c r="AQ281" s="95"/>
      <c r="AR281" s="95"/>
      <c r="AS281" s="95"/>
    </row>
    <row r="282" spans="2:47" s="1" customFormat="1" ht="11.1" customHeight="1" x14ac:dyDescent="0.15">
      <c r="B282" s="12" t="s">
        <v>1214</v>
      </c>
      <c r="C282" s="105">
        <v>2553361039.4200001</v>
      </c>
      <c r="D282" s="105"/>
      <c r="E282" s="105"/>
      <c r="F282" s="105"/>
      <c r="G282" s="105"/>
      <c r="H282" s="105"/>
      <c r="I282" s="105"/>
      <c r="J282" s="105"/>
      <c r="K282" s="105"/>
      <c r="L282" s="105"/>
      <c r="M282" s="105"/>
      <c r="N282" s="105"/>
      <c r="O282" s="95">
        <v>0.11400396189753</v>
      </c>
      <c r="P282" s="95"/>
      <c r="Q282" s="95"/>
      <c r="R282" s="95"/>
      <c r="S282" s="95"/>
      <c r="T282" s="95"/>
      <c r="U282" s="95"/>
      <c r="V282" s="95"/>
      <c r="W282" s="95"/>
      <c r="X282" s="95"/>
      <c r="Y282" s="95"/>
      <c r="Z282" s="93">
        <v>36808</v>
      </c>
      <c r="AA282" s="93"/>
      <c r="AB282" s="93"/>
      <c r="AC282" s="93"/>
      <c r="AD282" s="93"/>
      <c r="AE282" s="93"/>
      <c r="AF282" s="93"/>
      <c r="AG282" s="93"/>
      <c r="AH282" s="93"/>
      <c r="AI282" s="93"/>
      <c r="AJ282" s="95">
        <v>0.122846891948269</v>
      </c>
      <c r="AK282" s="95"/>
      <c r="AL282" s="95"/>
      <c r="AM282" s="95"/>
      <c r="AN282" s="95"/>
      <c r="AO282" s="95"/>
      <c r="AP282" s="95"/>
      <c r="AQ282" s="95"/>
      <c r="AR282" s="95"/>
      <c r="AS282" s="95"/>
    </row>
    <row r="283" spans="2:47" s="1" customFormat="1" ht="11.1" customHeight="1" x14ac:dyDescent="0.15">
      <c r="B283" s="12" t="s">
        <v>1215</v>
      </c>
      <c r="C283" s="105">
        <v>3024399996.8799901</v>
      </c>
      <c r="D283" s="105"/>
      <c r="E283" s="105"/>
      <c r="F283" s="105"/>
      <c r="G283" s="105"/>
      <c r="H283" s="105"/>
      <c r="I283" s="105"/>
      <c r="J283" s="105"/>
      <c r="K283" s="105"/>
      <c r="L283" s="105"/>
      <c r="M283" s="105"/>
      <c r="N283" s="105"/>
      <c r="O283" s="95">
        <v>0.135035185656908</v>
      </c>
      <c r="P283" s="95"/>
      <c r="Q283" s="95"/>
      <c r="R283" s="95"/>
      <c r="S283" s="95"/>
      <c r="T283" s="95"/>
      <c r="U283" s="95"/>
      <c r="V283" s="95"/>
      <c r="W283" s="95"/>
      <c r="X283" s="95"/>
      <c r="Y283" s="95"/>
      <c r="Z283" s="93">
        <v>38009</v>
      </c>
      <c r="AA283" s="93"/>
      <c r="AB283" s="93"/>
      <c r="AC283" s="93"/>
      <c r="AD283" s="93"/>
      <c r="AE283" s="93"/>
      <c r="AF283" s="93"/>
      <c r="AG283" s="93"/>
      <c r="AH283" s="93"/>
      <c r="AI283" s="93"/>
      <c r="AJ283" s="95">
        <v>0.126855235711306</v>
      </c>
      <c r="AK283" s="95"/>
      <c r="AL283" s="95"/>
      <c r="AM283" s="95"/>
      <c r="AN283" s="95"/>
      <c r="AO283" s="95"/>
      <c r="AP283" s="95"/>
      <c r="AQ283" s="95"/>
      <c r="AR283" s="95"/>
      <c r="AS283" s="95"/>
    </row>
    <row r="284" spans="2:47" s="1" customFormat="1" ht="11.1" customHeight="1" x14ac:dyDescent="0.15">
      <c r="B284" s="12" t="s">
        <v>1216</v>
      </c>
      <c r="C284" s="105">
        <v>3511758684.27001</v>
      </c>
      <c r="D284" s="105"/>
      <c r="E284" s="105"/>
      <c r="F284" s="105"/>
      <c r="G284" s="105"/>
      <c r="H284" s="105"/>
      <c r="I284" s="105"/>
      <c r="J284" s="105"/>
      <c r="K284" s="105"/>
      <c r="L284" s="105"/>
      <c r="M284" s="105"/>
      <c r="N284" s="105"/>
      <c r="O284" s="95">
        <v>0.15679506229396301</v>
      </c>
      <c r="P284" s="95"/>
      <c r="Q284" s="95"/>
      <c r="R284" s="95"/>
      <c r="S284" s="95"/>
      <c r="T284" s="95"/>
      <c r="U284" s="95"/>
      <c r="V284" s="95"/>
      <c r="W284" s="95"/>
      <c r="X284" s="95"/>
      <c r="Y284" s="95"/>
      <c r="Z284" s="93">
        <v>37845</v>
      </c>
      <c r="AA284" s="93"/>
      <c r="AB284" s="93"/>
      <c r="AC284" s="93"/>
      <c r="AD284" s="93"/>
      <c r="AE284" s="93"/>
      <c r="AF284" s="93"/>
      <c r="AG284" s="93"/>
      <c r="AH284" s="93"/>
      <c r="AI284" s="93"/>
      <c r="AJ284" s="95">
        <v>0.12630788485607</v>
      </c>
      <c r="AK284" s="95"/>
      <c r="AL284" s="95"/>
      <c r="AM284" s="95"/>
      <c r="AN284" s="95"/>
      <c r="AO284" s="95"/>
      <c r="AP284" s="95"/>
      <c r="AQ284" s="95"/>
      <c r="AR284" s="95"/>
      <c r="AS284" s="95"/>
    </row>
    <row r="285" spans="2:47" s="1" customFormat="1" ht="11.1" customHeight="1" x14ac:dyDescent="0.15">
      <c r="B285" s="12" t="s">
        <v>1217</v>
      </c>
      <c r="C285" s="105">
        <v>3673822595.6900001</v>
      </c>
      <c r="D285" s="105"/>
      <c r="E285" s="105"/>
      <c r="F285" s="105"/>
      <c r="G285" s="105"/>
      <c r="H285" s="105"/>
      <c r="I285" s="105"/>
      <c r="J285" s="105"/>
      <c r="K285" s="105"/>
      <c r="L285" s="105"/>
      <c r="M285" s="105"/>
      <c r="N285" s="105"/>
      <c r="O285" s="95">
        <v>0.164030986903624</v>
      </c>
      <c r="P285" s="95"/>
      <c r="Q285" s="95"/>
      <c r="R285" s="95"/>
      <c r="S285" s="95"/>
      <c r="T285" s="95"/>
      <c r="U285" s="95"/>
      <c r="V285" s="95"/>
      <c r="W285" s="95"/>
      <c r="X285" s="95"/>
      <c r="Y285" s="95"/>
      <c r="Z285" s="93">
        <v>31982</v>
      </c>
      <c r="AA285" s="93"/>
      <c r="AB285" s="93"/>
      <c r="AC285" s="93"/>
      <c r="AD285" s="93"/>
      <c r="AE285" s="93"/>
      <c r="AF285" s="93"/>
      <c r="AG285" s="93"/>
      <c r="AH285" s="93"/>
      <c r="AI285" s="93"/>
      <c r="AJ285" s="95">
        <v>0.106740091781393</v>
      </c>
      <c r="AK285" s="95"/>
      <c r="AL285" s="95"/>
      <c r="AM285" s="95"/>
      <c r="AN285" s="95"/>
      <c r="AO285" s="95"/>
      <c r="AP285" s="95"/>
      <c r="AQ285" s="95"/>
      <c r="AR285" s="95"/>
      <c r="AS285" s="95"/>
    </row>
    <row r="286" spans="2:47" s="1" customFormat="1" ht="11.1" customHeight="1" x14ac:dyDescent="0.15">
      <c r="B286" s="12" t="s">
        <v>1218</v>
      </c>
      <c r="C286" s="105">
        <v>2165328383.1500101</v>
      </c>
      <c r="D286" s="105"/>
      <c r="E286" s="105"/>
      <c r="F286" s="105"/>
      <c r="G286" s="105"/>
      <c r="H286" s="105"/>
      <c r="I286" s="105"/>
      <c r="J286" s="105"/>
      <c r="K286" s="105"/>
      <c r="L286" s="105"/>
      <c r="M286" s="105"/>
      <c r="N286" s="105"/>
      <c r="O286" s="95">
        <v>9.6678852178439606E-2</v>
      </c>
      <c r="P286" s="95"/>
      <c r="Q286" s="95"/>
      <c r="R286" s="95"/>
      <c r="S286" s="95"/>
      <c r="T286" s="95"/>
      <c r="U286" s="95"/>
      <c r="V286" s="95"/>
      <c r="W286" s="95"/>
      <c r="X286" s="95"/>
      <c r="Y286" s="95"/>
      <c r="Z286" s="93">
        <v>14963</v>
      </c>
      <c r="AA286" s="93"/>
      <c r="AB286" s="93"/>
      <c r="AC286" s="93"/>
      <c r="AD286" s="93"/>
      <c r="AE286" s="93"/>
      <c r="AF286" s="93"/>
      <c r="AG286" s="93"/>
      <c r="AH286" s="93"/>
      <c r="AI286" s="93"/>
      <c r="AJ286" s="95">
        <v>4.9939090529828999E-2</v>
      </c>
      <c r="AK286" s="95"/>
      <c r="AL286" s="95"/>
      <c r="AM286" s="95"/>
      <c r="AN286" s="95"/>
      <c r="AO286" s="95"/>
      <c r="AP286" s="95"/>
      <c r="AQ286" s="95"/>
      <c r="AR286" s="95"/>
      <c r="AS286" s="95"/>
    </row>
    <row r="287" spans="2:47" s="1" customFormat="1" ht="11.1" customHeight="1" x14ac:dyDescent="0.15">
      <c r="B287" s="12" t="s">
        <v>1219</v>
      </c>
      <c r="C287" s="105">
        <v>1036584422.3</v>
      </c>
      <c r="D287" s="105"/>
      <c r="E287" s="105"/>
      <c r="F287" s="105"/>
      <c r="G287" s="105"/>
      <c r="H287" s="105"/>
      <c r="I287" s="105"/>
      <c r="J287" s="105"/>
      <c r="K287" s="105"/>
      <c r="L287" s="105"/>
      <c r="M287" s="105"/>
      <c r="N287" s="105"/>
      <c r="O287" s="95">
        <v>4.62820295128753E-2</v>
      </c>
      <c r="P287" s="95"/>
      <c r="Q287" s="95"/>
      <c r="R287" s="95"/>
      <c r="S287" s="95"/>
      <c r="T287" s="95"/>
      <c r="U287" s="95"/>
      <c r="V287" s="95"/>
      <c r="W287" s="95"/>
      <c r="X287" s="95"/>
      <c r="Y287" s="95"/>
      <c r="Z287" s="93">
        <v>6340</v>
      </c>
      <c r="AA287" s="93"/>
      <c r="AB287" s="93"/>
      <c r="AC287" s="93"/>
      <c r="AD287" s="93"/>
      <c r="AE287" s="93"/>
      <c r="AF287" s="93"/>
      <c r="AG287" s="93"/>
      <c r="AH287" s="93"/>
      <c r="AI287" s="93"/>
      <c r="AJ287" s="95">
        <v>2.1159783062161E-2</v>
      </c>
      <c r="AK287" s="95"/>
      <c r="AL287" s="95"/>
      <c r="AM287" s="95"/>
      <c r="AN287" s="95"/>
      <c r="AO287" s="95"/>
      <c r="AP287" s="95"/>
      <c r="AQ287" s="95"/>
      <c r="AR287" s="95"/>
      <c r="AS287" s="95"/>
    </row>
    <row r="288" spans="2:47" s="1" customFormat="1" ht="11.1" customHeight="1" x14ac:dyDescent="0.15">
      <c r="B288" s="12" t="s">
        <v>1220</v>
      </c>
      <c r="C288" s="105">
        <v>169220364.75</v>
      </c>
      <c r="D288" s="105"/>
      <c r="E288" s="105"/>
      <c r="F288" s="105"/>
      <c r="G288" s="105"/>
      <c r="H288" s="105"/>
      <c r="I288" s="105"/>
      <c r="J288" s="105"/>
      <c r="K288" s="105"/>
      <c r="L288" s="105"/>
      <c r="M288" s="105"/>
      <c r="N288" s="105"/>
      <c r="O288" s="95">
        <v>7.5554501370582797E-3</v>
      </c>
      <c r="P288" s="95"/>
      <c r="Q288" s="95"/>
      <c r="R288" s="95"/>
      <c r="S288" s="95"/>
      <c r="T288" s="95"/>
      <c r="U288" s="95"/>
      <c r="V288" s="95"/>
      <c r="W288" s="95"/>
      <c r="X288" s="95"/>
      <c r="Y288" s="95"/>
      <c r="Z288" s="93">
        <v>1514</v>
      </c>
      <c r="AA288" s="93"/>
      <c r="AB288" s="93"/>
      <c r="AC288" s="93"/>
      <c r="AD288" s="93"/>
      <c r="AE288" s="93"/>
      <c r="AF288" s="93"/>
      <c r="AG288" s="93"/>
      <c r="AH288" s="93"/>
      <c r="AI288" s="93"/>
      <c r="AJ288" s="95">
        <v>5.0529828952857701E-3</v>
      </c>
      <c r="AK288" s="95"/>
      <c r="AL288" s="95"/>
      <c r="AM288" s="95"/>
      <c r="AN288" s="95"/>
      <c r="AO288" s="95"/>
      <c r="AP288" s="95"/>
      <c r="AQ288" s="95"/>
      <c r="AR288" s="95"/>
      <c r="AS288" s="95"/>
    </row>
    <row r="289" spans="2:47" s="1" customFormat="1" ht="11.1" customHeight="1" x14ac:dyDescent="0.15">
      <c r="B289" s="12" t="s">
        <v>1221</v>
      </c>
      <c r="C289" s="105">
        <v>111328064.04000001</v>
      </c>
      <c r="D289" s="105"/>
      <c r="E289" s="105"/>
      <c r="F289" s="105"/>
      <c r="G289" s="105"/>
      <c r="H289" s="105"/>
      <c r="I289" s="105"/>
      <c r="J289" s="105"/>
      <c r="K289" s="105"/>
      <c r="L289" s="105"/>
      <c r="M289" s="105"/>
      <c r="N289" s="105"/>
      <c r="O289" s="95">
        <v>4.97064072608584E-3</v>
      </c>
      <c r="P289" s="95"/>
      <c r="Q289" s="95"/>
      <c r="R289" s="95"/>
      <c r="S289" s="95"/>
      <c r="T289" s="95"/>
      <c r="U289" s="95"/>
      <c r="V289" s="95"/>
      <c r="W289" s="95"/>
      <c r="X289" s="95"/>
      <c r="Y289" s="95"/>
      <c r="Z289" s="93">
        <v>1028</v>
      </c>
      <c r="AA289" s="93"/>
      <c r="AB289" s="93"/>
      <c r="AC289" s="93"/>
      <c r="AD289" s="93"/>
      <c r="AE289" s="93"/>
      <c r="AF289" s="93"/>
      <c r="AG289" s="93"/>
      <c r="AH289" s="93"/>
      <c r="AI289" s="93"/>
      <c r="AJ289" s="95">
        <v>3.43095536086775E-3</v>
      </c>
      <c r="AK289" s="95"/>
      <c r="AL289" s="95"/>
      <c r="AM289" s="95"/>
      <c r="AN289" s="95"/>
      <c r="AO289" s="95"/>
      <c r="AP289" s="95"/>
      <c r="AQ289" s="95"/>
      <c r="AR289" s="95"/>
      <c r="AS289" s="95"/>
    </row>
    <row r="290" spans="2:47" s="1" customFormat="1" ht="11.1" customHeight="1" x14ac:dyDescent="0.15">
      <c r="B290" s="12" t="s">
        <v>1222</v>
      </c>
      <c r="C290" s="105">
        <v>337573012.04000002</v>
      </c>
      <c r="D290" s="105"/>
      <c r="E290" s="105"/>
      <c r="F290" s="105"/>
      <c r="G290" s="105"/>
      <c r="H290" s="105"/>
      <c r="I290" s="105"/>
      <c r="J290" s="105"/>
      <c r="K290" s="105"/>
      <c r="L290" s="105"/>
      <c r="M290" s="105"/>
      <c r="N290" s="105"/>
      <c r="O290" s="95">
        <v>1.50721579158208E-2</v>
      </c>
      <c r="P290" s="95"/>
      <c r="Q290" s="95"/>
      <c r="R290" s="95"/>
      <c r="S290" s="95"/>
      <c r="T290" s="95"/>
      <c r="U290" s="95"/>
      <c r="V290" s="95"/>
      <c r="W290" s="95"/>
      <c r="X290" s="95"/>
      <c r="Y290" s="95"/>
      <c r="Z290" s="93">
        <v>2791</v>
      </c>
      <c r="AA290" s="93"/>
      <c r="AB290" s="93"/>
      <c r="AC290" s="93"/>
      <c r="AD290" s="93"/>
      <c r="AE290" s="93"/>
      <c r="AF290" s="93"/>
      <c r="AG290" s="93"/>
      <c r="AH290" s="93"/>
      <c r="AI290" s="93"/>
      <c r="AJ290" s="95">
        <v>9.3149770546516499E-3</v>
      </c>
      <c r="AK290" s="95"/>
      <c r="AL290" s="95"/>
      <c r="AM290" s="95"/>
      <c r="AN290" s="95"/>
      <c r="AO290" s="95"/>
      <c r="AP290" s="95"/>
      <c r="AQ290" s="95"/>
      <c r="AR290" s="95"/>
      <c r="AS290" s="95"/>
    </row>
    <row r="291" spans="2:47" s="1" customFormat="1" ht="12.75" customHeight="1" x14ac:dyDescent="0.15">
      <c r="B291" s="44"/>
      <c r="C291" s="106">
        <v>22397125476.349998</v>
      </c>
      <c r="D291" s="106"/>
      <c r="E291" s="106"/>
      <c r="F291" s="106"/>
      <c r="G291" s="106"/>
      <c r="H291" s="106"/>
      <c r="I291" s="106"/>
      <c r="J291" s="106"/>
      <c r="K291" s="106"/>
      <c r="L291" s="106"/>
      <c r="M291" s="106"/>
      <c r="N291" s="106"/>
      <c r="O291" s="96">
        <v>1</v>
      </c>
      <c r="P291" s="96"/>
      <c r="Q291" s="96"/>
      <c r="R291" s="96"/>
      <c r="S291" s="96"/>
      <c r="T291" s="96"/>
      <c r="U291" s="96"/>
      <c r="V291" s="96"/>
      <c r="W291" s="96"/>
      <c r="X291" s="96"/>
      <c r="Y291" s="96"/>
      <c r="Z291" s="94">
        <v>299625</v>
      </c>
      <c r="AA291" s="94"/>
      <c r="AB291" s="94"/>
      <c r="AC291" s="94"/>
      <c r="AD291" s="94"/>
      <c r="AE291" s="94"/>
      <c r="AF291" s="94"/>
      <c r="AG291" s="94"/>
      <c r="AH291" s="94"/>
      <c r="AI291" s="94"/>
      <c r="AJ291" s="96">
        <v>1</v>
      </c>
      <c r="AK291" s="96"/>
      <c r="AL291" s="96"/>
      <c r="AM291" s="96"/>
      <c r="AN291" s="96"/>
      <c r="AO291" s="96"/>
      <c r="AP291" s="96"/>
      <c r="AQ291" s="96"/>
      <c r="AR291" s="96"/>
      <c r="AS291" s="96"/>
    </row>
    <row r="292" spans="2:47" s="1" customFormat="1" ht="9" customHeight="1" x14ac:dyDescent="0.15"/>
    <row r="293" spans="2:47" s="1" customFormat="1" ht="19.2" customHeight="1" x14ac:dyDescent="0.15">
      <c r="B293" s="80" t="s">
        <v>1256</v>
      </c>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0"/>
      <c r="AR293" s="80"/>
      <c r="AS293" s="80"/>
      <c r="AT293" s="80"/>
      <c r="AU293" s="80"/>
    </row>
    <row r="294" spans="2:47" s="1" customFormat="1" ht="7.95" customHeight="1" x14ac:dyDescent="0.15"/>
    <row r="295" spans="2:47" s="1" customFormat="1" ht="13.35" customHeight="1" x14ac:dyDescent="0.15">
      <c r="B295" s="102"/>
      <c r="C295" s="102"/>
      <c r="D295" s="74" t="s">
        <v>1119</v>
      </c>
      <c r="E295" s="74"/>
      <c r="F295" s="74"/>
      <c r="G295" s="74"/>
      <c r="H295" s="74"/>
      <c r="I295" s="74"/>
      <c r="J295" s="74"/>
      <c r="K295" s="74"/>
      <c r="L295" s="74"/>
      <c r="M295" s="74"/>
      <c r="N295" s="74"/>
      <c r="O295" s="74"/>
      <c r="P295" s="74" t="s">
        <v>1120</v>
      </c>
      <c r="Q295" s="74"/>
      <c r="R295" s="74"/>
      <c r="S295" s="74"/>
      <c r="T295" s="74"/>
      <c r="U295" s="74"/>
      <c r="V295" s="74"/>
      <c r="W295" s="74"/>
      <c r="X295" s="74"/>
      <c r="Y295" s="74"/>
      <c r="Z295" s="74"/>
      <c r="AA295" s="74" t="s">
        <v>1121</v>
      </c>
      <c r="AB295" s="74"/>
      <c r="AC295" s="74"/>
      <c r="AD295" s="74"/>
      <c r="AE295" s="74"/>
      <c r="AF295" s="74"/>
      <c r="AG295" s="74"/>
      <c r="AH295" s="74"/>
      <c r="AI295" s="74"/>
      <c r="AJ295" s="74"/>
      <c r="AK295" s="74" t="s">
        <v>1120</v>
      </c>
      <c r="AL295" s="74"/>
      <c r="AM295" s="74"/>
      <c r="AN295" s="74"/>
      <c r="AO295" s="74"/>
      <c r="AP295" s="74"/>
      <c r="AQ295" s="74"/>
      <c r="AR295" s="74"/>
      <c r="AS295" s="74"/>
      <c r="AT295" s="97"/>
      <c r="AU295" s="97"/>
    </row>
    <row r="296" spans="2:47" s="1" customFormat="1" ht="11.1" customHeight="1" x14ac:dyDescent="0.15">
      <c r="B296" s="100" t="s">
        <v>1223</v>
      </c>
      <c r="C296" s="100"/>
      <c r="D296" s="105">
        <v>140547091.56999999</v>
      </c>
      <c r="E296" s="105"/>
      <c r="F296" s="105"/>
      <c r="G296" s="105"/>
      <c r="H296" s="105"/>
      <c r="I296" s="105"/>
      <c r="J296" s="105"/>
      <c r="K296" s="105"/>
      <c r="L296" s="105"/>
      <c r="M296" s="105"/>
      <c r="N296" s="105"/>
      <c r="O296" s="105"/>
      <c r="P296" s="95">
        <v>6.2752290117948301E-3</v>
      </c>
      <c r="Q296" s="95"/>
      <c r="R296" s="95"/>
      <c r="S296" s="95"/>
      <c r="T296" s="95"/>
      <c r="U296" s="95"/>
      <c r="V296" s="95"/>
      <c r="W296" s="95"/>
      <c r="X296" s="95"/>
      <c r="Y296" s="95"/>
      <c r="Z296" s="95"/>
      <c r="AA296" s="93">
        <v>16891</v>
      </c>
      <c r="AB296" s="93"/>
      <c r="AC296" s="93"/>
      <c r="AD296" s="93"/>
      <c r="AE296" s="93"/>
      <c r="AF296" s="93"/>
      <c r="AG296" s="93"/>
      <c r="AH296" s="93"/>
      <c r="AI296" s="93"/>
      <c r="AJ296" s="93"/>
      <c r="AK296" s="95">
        <v>5.6373800584063397E-2</v>
      </c>
      <c r="AL296" s="95"/>
      <c r="AM296" s="95"/>
      <c r="AN296" s="95"/>
      <c r="AO296" s="95"/>
      <c r="AP296" s="95"/>
      <c r="AQ296" s="95"/>
      <c r="AR296" s="95"/>
      <c r="AS296" s="95"/>
      <c r="AT296" s="98">
        <v>1</v>
      </c>
      <c r="AU296" s="98"/>
    </row>
    <row r="297" spans="2:47" s="1" customFormat="1" ht="11.1" customHeight="1" x14ac:dyDescent="0.15">
      <c r="B297" s="100" t="s">
        <v>1224</v>
      </c>
      <c r="C297" s="100"/>
      <c r="D297" s="105">
        <v>504949871.29000199</v>
      </c>
      <c r="E297" s="105"/>
      <c r="F297" s="105"/>
      <c r="G297" s="105"/>
      <c r="H297" s="105"/>
      <c r="I297" s="105"/>
      <c r="J297" s="105"/>
      <c r="K297" s="105"/>
      <c r="L297" s="105"/>
      <c r="M297" s="105"/>
      <c r="N297" s="105"/>
      <c r="O297" s="105"/>
      <c r="P297" s="95">
        <v>2.2545298137620299E-2</v>
      </c>
      <c r="Q297" s="95"/>
      <c r="R297" s="95"/>
      <c r="S297" s="95"/>
      <c r="T297" s="95"/>
      <c r="U297" s="95"/>
      <c r="V297" s="95"/>
      <c r="W297" s="95"/>
      <c r="X297" s="95"/>
      <c r="Y297" s="95"/>
      <c r="Z297" s="95"/>
      <c r="AA297" s="93">
        <v>20418</v>
      </c>
      <c r="AB297" s="93"/>
      <c r="AC297" s="93"/>
      <c r="AD297" s="93"/>
      <c r="AE297" s="93"/>
      <c r="AF297" s="93"/>
      <c r="AG297" s="93"/>
      <c r="AH297" s="93"/>
      <c r="AI297" s="93"/>
      <c r="AJ297" s="93"/>
      <c r="AK297" s="95">
        <v>6.8145181476846103E-2</v>
      </c>
      <c r="AL297" s="95"/>
      <c r="AM297" s="95"/>
      <c r="AN297" s="95"/>
      <c r="AO297" s="95"/>
      <c r="AP297" s="95"/>
      <c r="AQ297" s="95"/>
      <c r="AR297" s="95"/>
      <c r="AS297" s="95"/>
      <c r="AT297" s="98">
        <v>2</v>
      </c>
      <c r="AU297" s="98"/>
    </row>
    <row r="298" spans="2:47" s="1" customFormat="1" ht="11.1" customHeight="1" x14ac:dyDescent="0.15">
      <c r="B298" s="100" t="s">
        <v>1225</v>
      </c>
      <c r="C298" s="100"/>
      <c r="D298" s="105">
        <v>1221510131.6200099</v>
      </c>
      <c r="E298" s="105"/>
      <c r="F298" s="105"/>
      <c r="G298" s="105"/>
      <c r="H298" s="105"/>
      <c r="I298" s="105"/>
      <c r="J298" s="105"/>
      <c r="K298" s="105"/>
      <c r="L298" s="105"/>
      <c r="M298" s="105"/>
      <c r="N298" s="105"/>
      <c r="O298" s="105"/>
      <c r="P298" s="95">
        <v>5.4538701089559397E-2</v>
      </c>
      <c r="Q298" s="95"/>
      <c r="R298" s="95"/>
      <c r="S298" s="95"/>
      <c r="T298" s="95"/>
      <c r="U298" s="95"/>
      <c r="V298" s="95"/>
      <c r="W298" s="95"/>
      <c r="X298" s="95"/>
      <c r="Y298" s="95"/>
      <c r="Z298" s="95"/>
      <c r="AA298" s="93">
        <v>27864</v>
      </c>
      <c r="AB298" s="93"/>
      <c r="AC298" s="93"/>
      <c r="AD298" s="93"/>
      <c r="AE298" s="93"/>
      <c r="AF298" s="93"/>
      <c r="AG298" s="93"/>
      <c r="AH298" s="93"/>
      <c r="AI298" s="93"/>
      <c r="AJ298" s="93"/>
      <c r="AK298" s="95">
        <v>9.2996245306633293E-2</v>
      </c>
      <c r="AL298" s="95"/>
      <c r="AM298" s="95"/>
      <c r="AN298" s="95"/>
      <c r="AO298" s="95"/>
      <c r="AP298" s="95"/>
      <c r="AQ298" s="95"/>
      <c r="AR298" s="95"/>
      <c r="AS298" s="95"/>
      <c r="AT298" s="98">
        <v>3</v>
      </c>
      <c r="AU298" s="98"/>
    </row>
    <row r="299" spans="2:47" s="1" customFormat="1" ht="11.1" customHeight="1" x14ac:dyDescent="0.15">
      <c r="B299" s="100" t="s">
        <v>1226</v>
      </c>
      <c r="C299" s="100"/>
      <c r="D299" s="105">
        <v>2530887533.0900002</v>
      </c>
      <c r="E299" s="105"/>
      <c r="F299" s="105"/>
      <c r="G299" s="105"/>
      <c r="H299" s="105"/>
      <c r="I299" s="105"/>
      <c r="J299" s="105"/>
      <c r="K299" s="105"/>
      <c r="L299" s="105"/>
      <c r="M299" s="105"/>
      <c r="N299" s="105"/>
      <c r="O299" s="105"/>
      <c r="P299" s="95">
        <v>0.113000551600359</v>
      </c>
      <c r="Q299" s="95"/>
      <c r="R299" s="95"/>
      <c r="S299" s="95"/>
      <c r="T299" s="95"/>
      <c r="U299" s="95"/>
      <c r="V299" s="95"/>
      <c r="W299" s="95"/>
      <c r="X299" s="95"/>
      <c r="Y299" s="95"/>
      <c r="Z299" s="95"/>
      <c r="AA299" s="93">
        <v>38358</v>
      </c>
      <c r="AB299" s="93"/>
      <c r="AC299" s="93"/>
      <c r="AD299" s="93"/>
      <c r="AE299" s="93"/>
      <c r="AF299" s="93"/>
      <c r="AG299" s="93"/>
      <c r="AH299" s="93"/>
      <c r="AI299" s="93"/>
      <c r="AJ299" s="93"/>
      <c r="AK299" s="95">
        <v>0.12802002503128901</v>
      </c>
      <c r="AL299" s="95"/>
      <c r="AM299" s="95"/>
      <c r="AN299" s="95"/>
      <c r="AO299" s="95"/>
      <c r="AP299" s="95"/>
      <c r="AQ299" s="95"/>
      <c r="AR299" s="95"/>
      <c r="AS299" s="95"/>
      <c r="AT299" s="98">
        <v>4</v>
      </c>
      <c r="AU299" s="98"/>
    </row>
    <row r="300" spans="2:47" s="1" customFormat="1" ht="11.1" customHeight="1" x14ac:dyDescent="0.15">
      <c r="B300" s="100" t="s">
        <v>1227</v>
      </c>
      <c r="C300" s="100"/>
      <c r="D300" s="105">
        <v>4137273314.1799798</v>
      </c>
      <c r="E300" s="105"/>
      <c r="F300" s="105"/>
      <c r="G300" s="105"/>
      <c r="H300" s="105"/>
      <c r="I300" s="105"/>
      <c r="J300" s="105"/>
      <c r="K300" s="105"/>
      <c r="L300" s="105"/>
      <c r="M300" s="105"/>
      <c r="N300" s="105"/>
      <c r="O300" s="105"/>
      <c r="P300" s="95">
        <v>0.18472340651699701</v>
      </c>
      <c r="Q300" s="95"/>
      <c r="R300" s="95"/>
      <c r="S300" s="95"/>
      <c r="T300" s="95"/>
      <c r="U300" s="95"/>
      <c r="V300" s="95"/>
      <c r="W300" s="95"/>
      <c r="X300" s="95"/>
      <c r="Y300" s="95"/>
      <c r="Z300" s="95"/>
      <c r="AA300" s="93">
        <v>43139</v>
      </c>
      <c r="AB300" s="93"/>
      <c r="AC300" s="93"/>
      <c r="AD300" s="93"/>
      <c r="AE300" s="93"/>
      <c r="AF300" s="93"/>
      <c r="AG300" s="93"/>
      <c r="AH300" s="93"/>
      <c r="AI300" s="93"/>
      <c r="AJ300" s="93"/>
      <c r="AK300" s="95">
        <v>0.14397663746349601</v>
      </c>
      <c r="AL300" s="95"/>
      <c r="AM300" s="95"/>
      <c r="AN300" s="95"/>
      <c r="AO300" s="95"/>
      <c r="AP300" s="95"/>
      <c r="AQ300" s="95"/>
      <c r="AR300" s="95"/>
      <c r="AS300" s="95"/>
      <c r="AT300" s="98">
        <v>5</v>
      </c>
      <c r="AU300" s="98"/>
    </row>
    <row r="301" spans="2:47" s="1" customFormat="1" ht="11.1" customHeight="1" x14ac:dyDescent="0.15">
      <c r="B301" s="100" t="s">
        <v>1228</v>
      </c>
      <c r="C301" s="100"/>
      <c r="D301" s="105">
        <v>968907396.36000097</v>
      </c>
      <c r="E301" s="105"/>
      <c r="F301" s="105"/>
      <c r="G301" s="105"/>
      <c r="H301" s="105"/>
      <c r="I301" s="105"/>
      <c r="J301" s="105"/>
      <c r="K301" s="105"/>
      <c r="L301" s="105"/>
      <c r="M301" s="105"/>
      <c r="N301" s="105"/>
      <c r="O301" s="105"/>
      <c r="P301" s="95">
        <v>4.3260345948550903E-2</v>
      </c>
      <c r="Q301" s="95"/>
      <c r="R301" s="95"/>
      <c r="S301" s="95"/>
      <c r="T301" s="95"/>
      <c r="U301" s="95"/>
      <c r="V301" s="95"/>
      <c r="W301" s="95"/>
      <c r="X301" s="95"/>
      <c r="Y301" s="95"/>
      <c r="Z301" s="95"/>
      <c r="AA301" s="93">
        <v>18408</v>
      </c>
      <c r="AB301" s="93"/>
      <c r="AC301" s="93"/>
      <c r="AD301" s="93"/>
      <c r="AE301" s="93"/>
      <c r="AF301" s="93"/>
      <c r="AG301" s="93"/>
      <c r="AH301" s="93"/>
      <c r="AI301" s="93"/>
      <c r="AJ301" s="93"/>
      <c r="AK301" s="95">
        <v>6.1436795994993701E-2</v>
      </c>
      <c r="AL301" s="95"/>
      <c r="AM301" s="95"/>
      <c r="AN301" s="95"/>
      <c r="AO301" s="95"/>
      <c r="AP301" s="95"/>
      <c r="AQ301" s="95"/>
      <c r="AR301" s="95"/>
      <c r="AS301" s="95"/>
      <c r="AT301" s="98">
        <v>6</v>
      </c>
      <c r="AU301" s="98"/>
    </row>
    <row r="302" spans="2:47" s="1" customFormat="1" ht="11.1" customHeight="1" x14ac:dyDescent="0.15">
      <c r="B302" s="100" t="s">
        <v>1229</v>
      </c>
      <c r="C302" s="100"/>
      <c r="D302" s="105">
        <v>992368359.94000196</v>
      </c>
      <c r="E302" s="105"/>
      <c r="F302" s="105"/>
      <c r="G302" s="105"/>
      <c r="H302" s="105"/>
      <c r="I302" s="105"/>
      <c r="J302" s="105"/>
      <c r="K302" s="105"/>
      <c r="L302" s="105"/>
      <c r="M302" s="105"/>
      <c r="N302" s="105"/>
      <c r="O302" s="105"/>
      <c r="P302" s="95">
        <v>4.4307844816420097E-2</v>
      </c>
      <c r="Q302" s="95"/>
      <c r="R302" s="95"/>
      <c r="S302" s="95"/>
      <c r="T302" s="95"/>
      <c r="U302" s="95"/>
      <c r="V302" s="95"/>
      <c r="W302" s="95"/>
      <c r="X302" s="95"/>
      <c r="Y302" s="95"/>
      <c r="Z302" s="95"/>
      <c r="AA302" s="93">
        <v>16769</v>
      </c>
      <c r="AB302" s="93"/>
      <c r="AC302" s="93"/>
      <c r="AD302" s="93"/>
      <c r="AE302" s="93"/>
      <c r="AF302" s="93"/>
      <c r="AG302" s="93"/>
      <c r="AH302" s="93"/>
      <c r="AI302" s="93"/>
      <c r="AJ302" s="93"/>
      <c r="AK302" s="95">
        <v>5.5966624947851498E-2</v>
      </c>
      <c r="AL302" s="95"/>
      <c r="AM302" s="95"/>
      <c r="AN302" s="95"/>
      <c r="AO302" s="95"/>
      <c r="AP302" s="95"/>
      <c r="AQ302" s="95"/>
      <c r="AR302" s="95"/>
      <c r="AS302" s="95"/>
      <c r="AT302" s="98">
        <v>7</v>
      </c>
      <c r="AU302" s="98"/>
    </row>
    <row r="303" spans="2:47" s="1" customFormat="1" ht="11.1" customHeight="1" x14ac:dyDescent="0.15">
      <c r="B303" s="100" t="s">
        <v>1230</v>
      </c>
      <c r="C303" s="100"/>
      <c r="D303" s="105">
        <v>1238435236.4100001</v>
      </c>
      <c r="E303" s="105"/>
      <c r="F303" s="105"/>
      <c r="G303" s="105"/>
      <c r="H303" s="105"/>
      <c r="I303" s="105"/>
      <c r="J303" s="105"/>
      <c r="K303" s="105"/>
      <c r="L303" s="105"/>
      <c r="M303" s="105"/>
      <c r="N303" s="105"/>
      <c r="O303" s="105"/>
      <c r="P303" s="95">
        <v>5.5294383099193503E-2</v>
      </c>
      <c r="Q303" s="95"/>
      <c r="R303" s="95"/>
      <c r="S303" s="95"/>
      <c r="T303" s="95"/>
      <c r="U303" s="95"/>
      <c r="V303" s="95"/>
      <c r="W303" s="95"/>
      <c r="X303" s="95"/>
      <c r="Y303" s="95"/>
      <c r="Z303" s="95"/>
      <c r="AA303" s="93">
        <v>17424</v>
      </c>
      <c r="AB303" s="93"/>
      <c r="AC303" s="93"/>
      <c r="AD303" s="93"/>
      <c r="AE303" s="93"/>
      <c r="AF303" s="93"/>
      <c r="AG303" s="93"/>
      <c r="AH303" s="93"/>
      <c r="AI303" s="93"/>
      <c r="AJ303" s="93"/>
      <c r="AK303" s="95">
        <v>5.81526908635795E-2</v>
      </c>
      <c r="AL303" s="95"/>
      <c r="AM303" s="95"/>
      <c r="AN303" s="95"/>
      <c r="AO303" s="95"/>
      <c r="AP303" s="95"/>
      <c r="AQ303" s="95"/>
      <c r="AR303" s="95"/>
      <c r="AS303" s="95"/>
      <c r="AT303" s="98">
        <v>8</v>
      </c>
      <c r="AU303" s="98"/>
    </row>
    <row r="304" spans="2:47" s="1" customFormat="1" ht="11.1" customHeight="1" x14ac:dyDescent="0.15">
      <c r="B304" s="100" t="s">
        <v>1231</v>
      </c>
      <c r="C304" s="100"/>
      <c r="D304" s="105">
        <v>1728600987.29</v>
      </c>
      <c r="E304" s="105"/>
      <c r="F304" s="105"/>
      <c r="G304" s="105"/>
      <c r="H304" s="105"/>
      <c r="I304" s="105"/>
      <c r="J304" s="105"/>
      <c r="K304" s="105"/>
      <c r="L304" s="105"/>
      <c r="M304" s="105"/>
      <c r="N304" s="105"/>
      <c r="O304" s="105"/>
      <c r="P304" s="95">
        <v>7.7179591154021093E-2</v>
      </c>
      <c r="Q304" s="95"/>
      <c r="R304" s="95"/>
      <c r="S304" s="95"/>
      <c r="T304" s="95"/>
      <c r="U304" s="95"/>
      <c r="V304" s="95"/>
      <c r="W304" s="95"/>
      <c r="X304" s="95"/>
      <c r="Y304" s="95"/>
      <c r="Z304" s="95"/>
      <c r="AA304" s="93">
        <v>18784</v>
      </c>
      <c r="AB304" s="93"/>
      <c r="AC304" s="93"/>
      <c r="AD304" s="93"/>
      <c r="AE304" s="93"/>
      <c r="AF304" s="93"/>
      <c r="AG304" s="93"/>
      <c r="AH304" s="93"/>
      <c r="AI304" s="93"/>
      <c r="AJ304" s="93"/>
      <c r="AK304" s="95">
        <v>6.26916979557781E-2</v>
      </c>
      <c r="AL304" s="95"/>
      <c r="AM304" s="95"/>
      <c r="AN304" s="95"/>
      <c r="AO304" s="95"/>
      <c r="AP304" s="95"/>
      <c r="AQ304" s="95"/>
      <c r="AR304" s="95"/>
      <c r="AS304" s="95"/>
      <c r="AT304" s="98">
        <v>9</v>
      </c>
      <c r="AU304" s="98"/>
    </row>
    <row r="305" spans="2:47" s="1" customFormat="1" ht="11.1" customHeight="1" x14ac:dyDescent="0.15">
      <c r="B305" s="100" t="s">
        <v>1232</v>
      </c>
      <c r="C305" s="100"/>
      <c r="D305" s="105">
        <v>1827065565.4199901</v>
      </c>
      <c r="E305" s="105"/>
      <c r="F305" s="105"/>
      <c r="G305" s="105"/>
      <c r="H305" s="105"/>
      <c r="I305" s="105"/>
      <c r="J305" s="105"/>
      <c r="K305" s="105"/>
      <c r="L305" s="105"/>
      <c r="M305" s="105"/>
      <c r="N305" s="105"/>
      <c r="O305" s="105"/>
      <c r="P305" s="95">
        <v>8.1575895413421098E-2</v>
      </c>
      <c r="Q305" s="95"/>
      <c r="R305" s="95"/>
      <c r="S305" s="95"/>
      <c r="T305" s="95"/>
      <c r="U305" s="95"/>
      <c r="V305" s="95"/>
      <c r="W305" s="95"/>
      <c r="X305" s="95"/>
      <c r="Y305" s="95"/>
      <c r="Z305" s="95"/>
      <c r="AA305" s="93">
        <v>16613</v>
      </c>
      <c r="AB305" s="93"/>
      <c r="AC305" s="93"/>
      <c r="AD305" s="93"/>
      <c r="AE305" s="93"/>
      <c r="AF305" s="93"/>
      <c r="AG305" s="93"/>
      <c r="AH305" s="93"/>
      <c r="AI305" s="93"/>
      <c r="AJ305" s="93"/>
      <c r="AK305" s="95">
        <v>5.5445974134334601E-2</v>
      </c>
      <c r="AL305" s="95"/>
      <c r="AM305" s="95"/>
      <c r="AN305" s="95"/>
      <c r="AO305" s="95"/>
      <c r="AP305" s="95"/>
      <c r="AQ305" s="95"/>
      <c r="AR305" s="95"/>
      <c r="AS305" s="95"/>
      <c r="AT305" s="98">
        <v>10</v>
      </c>
      <c r="AU305" s="98"/>
    </row>
    <row r="306" spans="2:47" s="1" customFormat="1" ht="11.1" customHeight="1" x14ac:dyDescent="0.15">
      <c r="B306" s="100" t="s">
        <v>1233</v>
      </c>
      <c r="C306" s="100"/>
      <c r="D306" s="105">
        <v>3251761752.6799798</v>
      </c>
      <c r="E306" s="105"/>
      <c r="F306" s="105"/>
      <c r="G306" s="105"/>
      <c r="H306" s="105"/>
      <c r="I306" s="105"/>
      <c r="J306" s="105"/>
      <c r="K306" s="105"/>
      <c r="L306" s="105"/>
      <c r="M306" s="105"/>
      <c r="N306" s="105"/>
      <c r="O306" s="105"/>
      <c r="P306" s="95">
        <v>0.145186566736595</v>
      </c>
      <c r="Q306" s="95"/>
      <c r="R306" s="95"/>
      <c r="S306" s="95"/>
      <c r="T306" s="95"/>
      <c r="U306" s="95"/>
      <c r="V306" s="95"/>
      <c r="W306" s="95"/>
      <c r="X306" s="95"/>
      <c r="Y306" s="95"/>
      <c r="Z306" s="95"/>
      <c r="AA306" s="93">
        <v>35528</v>
      </c>
      <c r="AB306" s="93"/>
      <c r="AC306" s="93"/>
      <c r="AD306" s="93"/>
      <c r="AE306" s="93"/>
      <c r="AF306" s="93"/>
      <c r="AG306" s="93"/>
      <c r="AH306" s="93"/>
      <c r="AI306" s="93"/>
      <c r="AJ306" s="93"/>
      <c r="AK306" s="95">
        <v>0.118574885273258</v>
      </c>
      <c r="AL306" s="95"/>
      <c r="AM306" s="95"/>
      <c r="AN306" s="95"/>
      <c r="AO306" s="95"/>
      <c r="AP306" s="95"/>
      <c r="AQ306" s="95"/>
      <c r="AR306" s="95"/>
      <c r="AS306" s="95"/>
      <c r="AT306" s="98">
        <v>11</v>
      </c>
      <c r="AU306" s="98"/>
    </row>
    <row r="307" spans="2:47" s="1" customFormat="1" ht="11.1" customHeight="1" x14ac:dyDescent="0.15">
      <c r="B307" s="100" t="s">
        <v>1234</v>
      </c>
      <c r="C307" s="100"/>
      <c r="D307" s="105">
        <v>1459302817.8299999</v>
      </c>
      <c r="E307" s="105"/>
      <c r="F307" s="105"/>
      <c r="G307" s="105"/>
      <c r="H307" s="105"/>
      <c r="I307" s="105"/>
      <c r="J307" s="105"/>
      <c r="K307" s="105"/>
      <c r="L307" s="105"/>
      <c r="M307" s="105"/>
      <c r="N307" s="105"/>
      <c r="O307" s="105"/>
      <c r="P307" s="95">
        <v>6.5155808470642201E-2</v>
      </c>
      <c r="Q307" s="95"/>
      <c r="R307" s="95"/>
      <c r="S307" s="95"/>
      <c r="T307" s="95"/>
      <c r="U307" s="95"/>
      <c r="V307" s="95"/>
      <c r="W307" s="95"/>
      <c r="X307" s="95"/>
      <c r="Y307" s="95"/>
      <c r="Z307" s="95"/>
      <c r="AA307" s="93">
        <v>13334</v>
      </c>
      <c r="AB307" s="93"/>
      <c r="AC307" s="93"/>
      <c r="AD307" s="93"/>
      <c r="AE307" s="93"/>
      <c r="AF307" s="93"/>
      <c r="AG307" s="93"/>
      <c r="AH307" s="93"/>
      <c r="AI307" s="93"/>
      <c r="AJ307" s="93"/>
      <c r="AK307" s="95">
        <v>4.4502294534835202E-2</v>
      </c>
      <c r="AL307" s="95"/>
      <c r="AM307" s="95"/>
      <c r="AN307" s="95"/>
      <c r="AO307" s="95"/>
      <c r="AP307" s="95"/>
      <c r="AQ307" s="95"/>
      <c r="AR307" s="95"/>
      <c r="AS307" s="95"/>
      <c r="AT307" s="98">
        <v>12</v>
      </c>
      <c r="AU307" s="98"/>
    </row>
    <row r="308" spans="2:47" s="1" customFormat="1" ht="11.1" customHeight="1" x14ac:dyDescent="0.15">
      <c r="B308" s="100" t="s">
        <v>1235</v>
      </c>
      <c r="C308" s="100"/>
      <c r="D308" s="105">
        <v>663630017.17999995</v>
      </c>
      <c r="E308" s="105"/>
      <c r="F308" s="105"/>
      <c r="G308" s="105"/>
      <c r="H308" s="105"/>
      <c r="I308" s="105"/>
      <c r="J308" s="105"/>
      <c r="K308" s="105"/>
      <c r="L308" s="105"/>
      <c r="M308" s="105"/>
      <c r="N308" s="105"/>
      <c r="O308" s="105"/>
      <c r="P308" s="95">
        <v>2.9630142398441001E-2</v>
      </c>
      <c r="Q308" s="95"/>
      <c r="R308" s="95"/>
      <c r="S308" s="95"/>
      <c r="T308" s="95"/>
      <c r="U308" s="95"/>
      <c r="V308" s="95"/>
      <c r="W308" s="95"/>
      <c r="X308" s="95"/>
      <c r="Y308" s="95"/>
      <c r="Z308" s="95"/>
      <c r="AA308" s="93">
        <v>5357</v>
      </c>
      <c r="AB308" s="93"/>
      <c r="AC308" s="93"/>
      <c r="AD308" s="93"/>
      <c r="AE308" s="93"/>
      <c r="AF308" s="93"/>
      <c r="AG308" s="93"/>
      <c r="AH308" s="93"/>
      <c r="AI308" s="93"/>
      <c r="AJ308" s="93"/>
      <c r="AK308" s="95">
        <v>1.7879015435961602E-2</v>
      </c>
      <c r="AL308" s="95"/>
      <c r="AM308" s="95"/>
      <c r="AN308" s="95"/>
      <c r="AO308" s="95"/>
      <c r="AP308" s="95"/>
      <c r="AQ308" s="95"/>
      <c r="AR308" s="95"/>
      <c r="AS308" s="95"/>
      <c r="AT308" s="98">
        <v>13</v>
      </c>
      <c r="AU308" s="98"/>
    </row>
    <row r="309" spans="2:47" s="1" customFormat="1" ht="11.1" customHeight="1" x14ac:dyDescent="0.15">
      <c r="B309" s="100" t="s">
        <v>1236</v>
      </c>
      <c r="C309" s="100"/>
      <c r="D309" s="105">
        <v>1731885401.49</v>
      </c>
      <c r="E309" s="105"/>
      <c r="F309" s="105"/>
      <c r="G309" s="105"/>
      <c r="H309" s="105"/>
      <c r="I309" s="105"/>
      <c r="J309" s="105"/>
      <c r="K309" s="105"/>
      <c r="L309" s="105"/>
      <c r="M309" s="105"/>
      <c r="N309" s="105"/>
      <c r="O309" s="105"/>
      <c r="P309" s="95">
        <v>7.7326235606384797E-2</v>
      </c>
      <c r="Q309" s="95"/>
      <c r="R309" s="95"/>
      <c r="S309" s="95"/>
      <c r="T309" s="95"/>
      <c r="U309" s="95"/>
      <c r="V309" s="95"/>
      <c r="W309" s="95"/>
      <c r="X309" s="95"/>
      <c r="Y309" s="95"/>
      <c r="Z309" s="95"/>
      <c r="AA309" s="93">
        <v>10738</v>
      </c>
      <c r="AB309" s="93"/>
      <c r="AC309" s="93"/>
      <c r="AD309" s="93"/>
      <c r="AE309" s="93"/>
      <c r="AF309" s="93"/>
      <c r="AG309" s="93"/>
      <c r="AH309" s="93"/>
      <c r="AI309" s="93"/>
      <c r="AJ309" s="93"/>
      <c r="AK309" s="95">
        <v>3.5838130997079699E-2</v>
      </c>
      <c r="AL309" s="95"/>
      <c r="AM309" s="95"/>
      <c r="AN309" s="95"/>
      <c r="AO309" s="95"/>
      <c r="AP309" s="95"/>
      <c r="AQ309" s="95"/>
      <c r="AR309" s="95"/>
      <c r="AS309" s="95"/>
      <c r="AT309" s="98">
        <v>14</v>
      </c>
      <c r="AU309" s="98"/>
    </row>
    <row r="310" spans="2:47" s="1" customFormat="1" ht="11.1" customHeight="1" x14ac:dyDescent="0.15">
      <c r="B310" s="102"/>
      <c r="C310" s="102"/>
      <c r="D310" s="106">
        <v>22397125476.349998</v>
      </c>
      <c r="E310" s="106"/>
      <c r="F310" s="106"/>
      <c r="G310" s="106"/>
      <c r="H310" s="106"/>
      <c r="I310" s="106"/>
      <c r="J310" s="106"/>
      <c r="K310" s="106"/>
      <c r="L310" s="106"/>
      <c r="M310" s="106"/>
      <c r="N310" s="106"/>
      <c r="O310" s="106"/>
      <c r="P310" s="96">
        <v>1</v>
      </c>
      <c r="Q310" s="96"/>
      <c r="R310" s="96"/>
      <c r="S310" s="96"/>
      <c r="T310" s="96"/>
      <c r="U310" s="96"/>
      <c r="V310" s="96"/>
      <c r="W310" s="96"/>
      <c r="X310" s="96"/>
      <c r="Y310" s="96"/>
      <c r="Z310" s="96"/>
      <c r="AA310" s="94">
        <v>299625</v>
      </c>
      <c r="AB310" s="94"/>
      <c r="AC310" s="94"/>
      <c r="AD310" s="94"/>
      <c r="AE310" s="94"/>
      <c r="AF310" s="94"/>
      <c r="AG310" s="94"/>
      <c r="AH310" s="94"/>
      <c r="AI310" s="94"/>
      <c r="AJ310" s="94"/>
      <c r="AK310" s="96">
        <v>1</v>
      </c>
      <c r="AL310" s="96"/>
      <c r="AM310" s="96"/>
      <c r="AN310" s="96"/>
      <c r="AO310" s="96"/>
      <c r="AP310" s="96"/>
      <c r="AQ310" s="96"/>
      <c r="AR310" s="96"/>
      <c r="AS310" s="96"/>
      <c r="AT310" s="99"/>
      <c r="AU310" s="99"/>
    </row>
    <row r="311" spans="2:47" s="1" customFormat="1" ht="9" customHeight="1" x14ac:dyDescent="0.15"/>
    <row r="312" spans="2:47" s="1" customFormat="1" ht="19.2" customHeight="1" x14ac:dyDescent="0.15">
      <c r="B312" s="80" t="s">
        <v>1257</v>
      </c>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0"/>
      <c r="AL312" s="80"/>
      <c r="AM312" s="80"/>
      <c r="AN312" s="80"/>
      <c r="AO312" s="80"/>
      <c r="AP312" s="80"/>
      <c r="AQ312" s="80"/>
      <c r="AR312" s="80"/>
      <c r="AS312" s="80"/>
      <c r="AT312" s="80"/>
      <c r="AU312" s="80"/>
    </row>
    <row r="313" spans="2:47" s="1" customFormat="1" ht="7.95" customHeight="1" x14ac:dyDescent="0.15"/>
    <row r="314" spans="2:47" s="1" customFormat="1" ht="10.65" customHeight="1" x14ac:dyDescent="0.15">
      <c r="B314" s="74" t="s">
        <v>1122</v>
      </c>
      <c r="C314" s="74"/>
      <c r="D314" s="74" t="s">
        <v>1119</v>
      </c>
      <c r="E314" s="74"/>
      <c r="F314" s="74"/>
      <c r="G314" s="74"/>
      <c r="H314" s="74"/>
      <c r="I314" s="74"/>
      <c r="J314" s="74"/>
      <c r="K314" s="74"/>
      <c r="L314" s="74"/>
      <c r="M314" s="74"/>
      <c r="N314" s="74"/>
      <c r="O314" s="74"/>
      <c r="P314" s="74" t="s">
        <v>1120</v>
      </c>
      <c r="Q314" s="74"/>
      <c r="R314" s="74"/>
      <c r="S314" s="74"/>
      <c r="T314" s="74"/>
      <c r="U314" s="74"/>
      <c r="V314" s="74"/>
      <c r="W314" s="74"/>
      <c r="X314" s="74"/>
      <c r="Y314" s="74"/>
      <c r="Z314" s="74"/>
      <c r="AA314" s="74" t="s">
        <v>1121</v>
      </c>
      <c r="AB314" s="74"/>
      <c r="AC314" s="74"/>
      <c r="AD314" s="74"/>
      <c r="AE314" s="74"/>
      <c r="AF314" s="74"/>
      <c r="AG314" s="74"/>
      <c r="AH314" s="74"/>
      <c r="AI314" s="74"/>
      <c r="AJ314" s="74"/>
      <c r="AK314" s="74" t="s">
        <v>1120</v>
      </c>
      <c r="AL314" s="74"/>
      <c r="AM314" s="74"/>
      <c r="AN314" s="74"/>
      <c r="AO314" s="74"/>
      <c r="AP314" s="74"/>
      <c r="AQ314" s="74"/>
      <c r="AR314" s="74"/>
      <c r="AS314" s="74"/>
      <c r="AT314" s="74"/>
    </row>
    <row r="315" spans="2:47" s="1" customFormat="1" ht="10.65" customHeight="1" x14ac:dyDescent="0.15">
      <c r="B315" s="100" t="s">
        <v>1237</v>
      </c>
      <c r="C315" s="100"/>
      <c r="D315" s="105">
        <v>411323505.44000101</v>
      </c>
      <c r="E315" s="105"/>
      <c r="F315" s="105"/>
      <c r="G315" s="105"/>
      <c r="H315" s="105"/>
      <c r="I315" s="105"/>
      <c r="J315" s="105"/>
      <c r="K315" s="105"/>
      <c r="L315" s="105"/>
      <c r="M315" s="105"/>
      <c r="N315" s="105"/>
      <c r="O315" s="105"/>
      <c r="P315" s="95">
        <v>1.8365013218965699E-2</v>
      </c>
      <c r="Q315" s="95"/>
      <c r="R315" s="95"/>
      <c r="S315" s="95"/>
      <c r="T315" s="95"/>
      <c r="U315" s="95"/>
      <c r="V315" s="95"/>
      <c r="W315" s="95"/>
      <c r="X315" s="95"/>
      <c r="Y315" s="95"/>
      <c r="Z315" s="95"/>
      <c r="AA315" s="93">
        <v>20389</v>
      </c>
      <c r="AB315" s="93"/>
      <c r="AC315" s="93"/>
      <c r="AD315" s="93"/>
      <c r="AE315" s="93"/>
      <c r="AF315" s="93"/>
      <c r="AG315" s="93"/>
      <c r="AH315" s="93"/>
      <c r="AI315" s="93"/>
      <c r="AJ315" s="93"/>
      <c r="AK315" s="95">
        <v>6.8048393825615394E-2</v>
      </c>
      <c r="AL315" s="95"/>
      <c r="AM315" s="95"/>
      <c r="AN315" s="95"/>
      <c r="AO315" s="95"/>
      <c r="AP315" s="95"/>
      <c r="AQ315" s="95"/>
      <c r="AR315" s="95"/>
      <c r="AS315" s="95"/>
      <c r="AT315" s="95"/>
    </row>
    <row r="316" spans="2:47" s="1" customFormat="1" ht="10.65" customHeight="1" x14ac:dyDescent="0.15">
      <c r="B316" s="100" t="s">
        <v>1124</v>
      </c>
      <c r="C316" s="100"/>
      <c r="D316" s="105">
        <v>603402266.57999897</v>
      </c>
      <c r="E316" s="105"/>
      <c r="F316" s="105"/>
      <c r="G316" s="105"/>
      <c r="H316" s="105"/>
      <c r="I316" s="105"/>
      <c r="J316" s="105"/>
      <c r="K316" s="105"/>
      <c r="L316" s="105"/>
      <c r="M316" s="105"/>
      <c r="N316" s="105"/>
      <c r="O316" s="105"/>
      <c r="P316" s="95">
        <v>2.69410584504318E-2</v>
      </c>
      <c r="Q316" s="95"/>
      <c r="R316" s="95"/>
      <c r="S316" s="95"/>
      <c r="T316" s="95"/>
      <c r="U316" s="95"/>
      <c r="V316" s="95"/>
      <c r="W316" s="95"/>
      <c r="X316" s="95"/>
      <c r="Y316" s="95"/>
      <c r="Z316" s="95"/>
      <c r="AA316" s="93">
        <v>24684</v>
      </c>
      <c r="AB316" s="93"/>
      <c r="AC316" s="93"/>
      <c r="AD316" s="93"/>
      <c r="AE316" s="93"/>
      <c r="AF316" s="93"/>
      <c r="AG316" s="93"/>
      <c r="AH316" s="93"/>
      <c r="AI316" s="93"/>
      <c r="AJ316" s="93"/>
      <c r="AK316" s="95">
        <v>8.2382978723404304E-2</v>
      </c>
      <c r="AL316" s="95"/>
      <c r="AM316" s="95"/>
      <c r="AN316" s="95"/>
      <c r="AO316" s="95"/>
      <c r="AP316" s="95"/>
      <c r="AQ316" s="95"/>
      <c r="AR316" s="95"/>
      <c r="AS316" s="95"/>
      <c r="AT316" s="95"/>
    </row>
    <row r="317" spans="2:47" s="1" customFormat="1" ht="10.65" customHeight="1" x14ac:dyDescent="0.15">
      <c r="B317" s="100" t="s">
        <v>1125</v>
      </c>
      <c r="C317" s="100"/>
      <c r="D317" s="105">
        <v>727074549.11000299</v>
      </c>
      <c r="E317" s="105"/>
      <c r="F317" s="105"/>
      <c r="G317" s="105"/>
      <c r="H317" s="105"/>
      <c r="I317" s="105"/>
      <c r="J317" s="105"/>
      <c r="K317" s="105"/>
      <c r="L317" s="105"/>
      <c r="M317" s="105"/>
      <c r="N317" s="105"/>
      <c r="O317" s="105"/>
      <c r="P317" s="95">
        <v>3.2462851086749997E-2</v>
      </c>
      <c r="Q317" s="95"/>
      <c r="R317" s="95"/>
      <c r="S317" s="95"/>
      <c r="T317" s="95"/>
      <c r="U317" s="95"/>
      <c r="V317" s="95"/>
      <c r="W317" s="95"/>
      <c r="X317" s="95"/>
      <c r="Y317" s="95"/>
      <c r="Z317" s="95"/>
      <c r="AA317" s="93">
        <v>21758</v>
      </c>
      <c r="AB317" s="93"/>
      <c r="AC317" s="93"/>
      <c r="AD317" s="93"/>
      <c r="AE317" s="93"/>
      <c r="AF317" s="93"/>
      <c r="AG317" s="93"/>
      <c r="AH317" s="93"/>
      <c r="AI317" s="93"/>
      <c r="AJ317" s="93"/>
      <c r="AK317" s="95">
        <v>7.2617438464747594E-2</v>
      </c>
      <c r="AL317" s="95"/>
      <c r="AM317" s="95"/>
      <c r="AN317" s="95"/>
      <c r="AO317" s="95"/>
      <c r="AP317" s="95"/>
      <c r="AQ317" s="95"/>
      <c r="AR317" s="95"/>
      <c r="AS317" s="95"/>
      <c r="AT317" s="95"/>
    </row>
    <row r="318" spans="2:47" s="1" customFormat="1" ht="10.65" customHeight="1" x14ac:dyDescent="0.15">
      <c r="B318" s="100" t="s">
        <v>1126</v>
      </c>
      <c r="C318" s="100"/>
      <c r="D318" s="105">
        <v>950028570.95000005</v>
      </c>
      <c r="E318" s="105"/>
      <c r="F318" s="105"/>
      <c r="G318" s="105"/>
      <c r="H318" s="105"/>
      <c r="I318" s="105"/>
      <c r="J318" s="105"/>
      <c r="K318" s="105"/>
      <c r="L318" s="105"/>
      <c r="M318" s="105"/>
      <c r="N318" s="105"/>
      <c r="O318" s="105"/>
      <c r="P318" s="95">
        <v>4.2417433074310097E-2</v>
      </c>
      <c r="Q318" s="95"/>
      <c r="R318" s="95"/>
      <c r="S318" s="95"/>
      <c r="T318" s="95"/>
      <c r="U318" s="95"/>
      <c r="V318" s="95"/>
      <c r="W318" s="95"/>
      <c r="X318" s="95"/>
      <c r="Y318" s="95"/>
      <c r="Z318" s="95"/>
      <c r="AA318" s="93">
        <v>21487</v>
      </c>
      <c r="AB318" s="93"/>
      <c r="AC318" s="93"/>
      <c r="AD318" s="93"/>
      <c r="AE318" s="93"/>
      <c r="AF318" s="93"/>
      <c r="AG318" s="93"/>
      <c r="AH318" s="93"/>
      <c r="AI318" s="93"/>
      <c r="AJ318" s="93"/>
      <c r="AK318" s="95">
        <v>7.1712974551522701E-2</v>
      </c>
      <c r="AL318" s="95"/>
      <c r="AM318" s="95"/>
      <c r="AN318" s="95"/>
      <c r="AO318" s="95"/>
      <c r="AP318" s="95"/>
      <c r="AQ318" s="95"/>
      <c r="AR318" s="95"/>
      <c r="AS318" s="95"/>
      <c r="AT318" s="95"/>
    </row>
    <row r="319" spans="2:47" s="1" customFormat="1" ht="10.65" customHeight="1" x14ac:dyDescent="0.15">
      <c r="B319" s="100" t="s">
        <v>1127</v>
      </c>
      <c r="C319" s="100"/>
      <c r="D319" s="105">
        <v>1478552030.2899899</v>
      </c>
      <c r="E319" s="105"/>
      <c r="F319" s="105"/>
      <c r="G319" s="105"/>
      <c r="H319" s="105"/>
      <c r="I319" s="105"/>
      <c r="J319" s="105"/>
      <c r="K319" s="105"/>
      <c r="L319" s="105"/>
      <c r="M319" s="105"/>
      <c r="N319" s="105"/>
      <c r="O319" s="105"/>
      <c r="P319" s="95">
        <v>6.6015258603219204E-2</v>
      </c>
      <c r="Q319" s="95"/>
      <c r="R319" s="95"/>
      <c r="S319" s="95"/>
      <c r="T319" s="95"/>
      <c r="U319" s="95"/>
      <c r="V319" s="95"/>
      <c r="W319" s="95"/>
      <c r="X319" s="95"/>
      <c r="Y319" s="95"/>
      <c r="Z319" s="95"/>
      <c r="AA319" s="93">
        <v>28359</v>
      </c>
      <c r="AB319" s="93"/>
      <c r="AC319" s="93"/>
      <c r="AD319" s="93"/>
      <c r="AE319" s="93"/>
      <c r="AF319" s="93"/>
      <c r="AG319" s="93"/>
      <c r="AH319" s="93"/>
      <c r="AI319" s="93"/>
      <c r="AJ319" s="93"/>
      <c r="AK319" s="95">
        <v>9.4648310387985005E-2</v>
      </c>
      <c r="AL319" s="95"/>
      <c r="AM319" s="95"/>
      <c r="AN319" s="95"/>
      <c r="AO319" s="95"/>
      <c r="AP319" s="95"/>
      <c r="AQ319" s="95"/>
      <c r="AR319" s="95"/>
      <c r="AS319" s="95"/>
      <c r="AT319" s="95"/>
    </row>
    <row r="320" spans="2:47" s="1" customFormat="1" ht="10.65" customHeight="1" x14ac:dyDescent="0.15">
      <c r="B320" s="100" t="s">
        <v>1128</v>
      </c>
      <c r="C320" s="100"/>
      <c r="D320" s="105">
        <v>1443227397.1500001</v>
      </c>
      <c r="E320" s="105"/>
      <c r="F320" s="105"/>
      <c r="G320" s="105"/>
      <c r="H320" s="105"/>
      <c r="I320" s="105"/>
      <c r="J320" s="105"/>
      <c r="K320" s="105"/>
      <c r="L320" s="105"/>
      <c r="M320" s="105"/>
      <c r="N320" s="105"/>
      <c r="O320" s="105"/>
      <c r="P320" s="95">
        <v>6.44380636557116E-2</v>
      </c>
      <c r="Q320" s="95"/>
      <c r="R320" s="95"/>
      <c r="S320" s="95"/>
      <c r="T320" s="95"/>
      <c r="U320" s="95"/>
      <c r="V320" s="95"/>
      <c r="W320" s="95"/>
      <c r="X320" s="95"/>
      <c r="Y320" s="95"/>
      <c r="Z320" s="95"/>
      <c r="AA320" s="93">
        <v>23099</v>
      </c>
      <c r="AB320" s="93"/>
      <c r="AC320" s="93"/>
      <c r="AD320" s="93"/>
      <c r="AE320" s="93"/>
      <c r="AF320" s="93"/>
      <c r="AG320" s="93"/>
      <c r="AH320" s="93"/>
      <c r="AI320" s="93"/>
      <c r="AJ320" s="93"/>
      <c r="AK320" s="95">
        <v>7.7093032957864002E-2</v>
      </c>
      <c r="AL320" s="95"/>
      <c r="AM320" s="95"/>
      <c r="AN320" s="95"/>
      <c r="AO320" s="95"/>
      <c r="AP320" s="95"/>
      <c r="AQ320" s="95"/>
      <c r="AR320" s="95"/>
      <c r="AS320" s="95"/>
      <c r="AT320" s="95"/>
    </row>
    <row r="321" spans="2:47" s="1" customFormat="1" ht="10.65" customHeight="1" x14ac:dyDescent="0.15">
      <c r="B321" s="100" t="s">
        <v>1129</v>
      </c>
      <c r="C321" s="100"/>
      <c r="D321" s="105">
        <v>2124921211.0499899</v>
      </c>
      <c r="E321" s="105"/>
      <c r="F321" s="105"/>
      <c r="G321" s="105"/>
      <c r="H321" s="105"/>
      <c r="I321" s="105"/>
      <c r="J321" s="105"/>
      <c r="K321" s="105"/>
      <c r="L321" s="105"/>
      <c r="M321" s="105"/>
      <c r="N321" s="105"/>
      <c r="O321" s="105"/>
      <c r="P321" s="95">
        <v>9.4874729049215595E-2</v>
      </c>
      <c r="Q321" s="95"/>
      <c r="R321" s="95"/>
      <c r="S321" s="95"/>
      <c r="T321" s="95"/>
      <c r="U321" s="95"/>
      <c r="V321" s="95"/>
      <c r="W321" s="95"/>
      <c r="X321" s="95"/>
      <c r="Y321" s="95"/>
      <c r="Z321" s="95"/>
      <c r="AA321" s="93">
        <v>29593</v>
      </c>
      <c r="AB321" s="93"/>
      <c r="AC321" s="93"/>
      <c r="AD321" s="93"/>
      <c r="AE321" s="93"/>
      <c r="AF321" s="93"/>
      <c r="AG321" s="93"/>
      <c r="AH321" s="93"/>
      <c r="AI321" s="93"/>
      <c r="AJ321" s="93"/>
      <c r="AK321" s="95">
        <v>9.8766791823112196E-2</v>
      </c>
      <c r="AL321" s="95"/>
      <c r="AM321" s="95"/>
      <c r="AN321" s="95"/>
      <c r="AO321" s="95"/>
      <c r="AP321" s="95"/>
      <c r="AQ321" s="95"/>
      <c r="AR321" s="95"/>
      <c r="AS321" s="95"/>
      <c r="AT321" s="95"/>
    </row>
    <row r="322" spans="2:47" s="1" customFormat="1" ht="10.65" customHeight="1" x14ac:dyDescent="0.15">
      <c r="B322" s="100" t="s">
        <v>1130</v>
      </c>
      <c r="C322" s="100"/>
      <c r="D322" s="105">
        <v>2788335760.54</v>
      </c>
      <c r="E322" s="105"/>
      <c r="F322" s="105"/>
      <c r="G322" s="105"/>
      <c r="H322" s="105"/>
      <c r="I322" s="105"/>
      <c r="J322" s="105"/>
      <c r="K322" s="105"/>
      <c r="L322" s="105"/>
      <c r="M322" s="105"/>
      <c r="N322" s="105"/>
      <c r="O322" s="105"/>
      <c r="P322" s="95">
        <v>0.124495251119806</v>
      </c>
      <c r="Q322" s="95"/>
      <c r="R322" s="95"/>
      <c r="S322" s="95"/>
      <c r="T322" s="95"/>
      <c r="U322" s="95"/>
      <c r="V322" s="95"/>
      <c r="W322" s="95"/>
      <c r="X322" s="95"/>
      <c r="Y322" s="95"/>
      <c r="Z322" s="95"/>
      <c r="AA322" s="93">
        <v>33720</v>
      </c>
      <c r="AB322" s="93"/>
      <c r="AC322" s="93"/>
      <c r="AD322" s="93"/>
      <c r="AE322" s="93"/>
      <c r="AF322" s="93"/>
      <c r="AG322" s="93"/>
      <c r="AH322" s="93"/>
      <c r="AI322" s="93"/>
      <c r="AJ322" s="93"/>
      <c r="AK322" s="95">
        <v>0.112540675844806</v>
      </c>
      <c r="AL322" s="95"/>
      <c r="AM322" s="95"/>
      <c r="AN322" s="95"/>
      <c r="AO322" s="95"/>
      <c r="AP322" s="95"/>
      <c r="AQ322" s="95"/>
      <c r="AR322" s="95"/>
      <c r="AS322" s="95"/>
      <c r="AT322" s="95"/>
    </row>
    <row r="323" spans="2:47" s="1" customFormat="1" ht="10.65" customHeight="1" x14ac:dyDescent="0.15">
      <c r="B323" s="100" t="s">
        <v>1131</v>
      </c>
      <c r="C323" s="100"/>
      <c r="D323" s="105">
        <v>1650760622.99999</v>
      </c>
      <c r="E323" s="105"/>
      <c r="F323" s="105"/>
      <c r="G323" s="105"/>
      <c r="H323" s="105"/>
      <c r="I323" s="105"/>
      <c r="J323" s="105"/>
      <c r="K323" s="105"/>
      <c r="L323" s="105"/>
      <c r="M323" s="105"/>
      <c r="N323" s="105"/>
      <c r="O323" s="105"/>
      <c r="P323" s="95">
        <v>7.3704128895607596E-2</v>
      </c>
      <c r="Q323" s="95"/>
      <c r="R323" s="95"/>
      <c r="S323" s="95"/>
      <c r="T323" s="95"/>
      <c r="U323" s="95"/>
      <c r="V323" s="95"/>
      <c r="W323" s="95"/>
      <c r="X323" s="95"/>
      <c r="Y323" s="95"/>
      <c r="Z323" s="95"/>
      <c r="AA323" s="93">
        <v>18179</v>
      </c>
      <c r="AB323" s="93"/>
      <c r="AC323" s="93"/>
      <c r="AD323" s="93"/>
      <c r="AE323" s="93"/>
      <c r="AF323" s="93"/>
      <c r="AG323" s="93"/>
      <c r="AH323" s="93"/>
      <c r="AI323" s="93"/>
      <c r="AJ323" s="93"/>
      <c r="AK323" s="95">
        <v>6.0672507300792697E-2</v>
      </c>
      <c r="AL323" s="95"/>
      <c r="AM323" s="95"/>
      <c r="AN323" s="95"/>
      <c r="AO323" s="95"/>
      <c r="AP323" s="95"/>
      <c r="AQ323" s="95"/>
      <c r="AR323" s="95"/>
      <c r="AS323" s="95"/>
      <c r="AT323" s="95"/>
    </row>
    <row r="324" spans="2:47" s="1" customFormat="1" ht="10.65" customHeight="1" x14ac:dyDescent="0.15">
      <c r="B324" s="100" t="s">
        <v>1132</v>
      </c>
      <c r="C324" s="100"/>
      <c r="D324" s="105">
        <v>2945153828.8700099</v>
      </c>
      <c r="E324" s="105"/>
      <c r="F324" s="105"/>
      <c r="G324" s="105"/>
      <c r="H324" s="105"/>
      <c r="I324" s="105"/>
      <c r="J324" s="105"/>
      <c r="K324" s="105"/>
      <c r="L324" s="105"/>
      <c r="M324" s="105"/>
      <c r="N324" s="105"/>
      <c r="O324" s="105"/>
      <c r="P324" s="95">
        <v>0.13149695624913599</v>
      </c>
      <c r="Q324" s="95"/>
      <c r="R324" s="95"/>
      <c r="S324" s="95"/>
      <c r="T324" s="95"/>
      <c r="U324" s="95"/>
      <c r="V324" s="95"/>
      <c r="W324" s="95"/>
      <c r="X324" s="95"/>
      <c r="Y324" s="95"/>
      <c r="Z324" s="95"/>
      <c r="AA324" s="93">
        <v>28330</v>
      </c>
      <c r="AB324" s="93"/>
      <c r="AC324" s="93"/>
      <c r="AD324" s="93"/>
      <c r="AE324" s="93"/>
      <c r="AF324" s="93"/>
      <c r="AG324" s="93"/>
      <c r="AH324" s="93"/>
      <c r="AI324" s="93"/>
      <c r="AJ324" s="93"/>
      <c r="AK324" s="95">
        <v>9.4551522736754295E-2</v>
      </c>
      <c r="AL324" s="95"/>
      <c r="AM324" s="95"/>
      <c r="AN324" s="95"/>
      <c r="AO324" s="95"/>
      <c r="AP324" s="95"/>
      <c r="AQ324" s="95"/>
      <c r="AR324" s="95"/>
      <c r="AS324" s="95"/>
      <c r="AT324" s="95"/>
    </row>
    <row r="325" spans="2:47" s="1" customFormat="1" ht="10.65" customHeight="1" x14ac:dyDescent="0.15">
      <c r="B325" s="100" t="s">
        <v>1133</v>
      </c>
      <c r="C325" s="100"/>
      <c r="D325" s="105">
        <v>2944560662.6499801</v>
      </c>
      <c r="E325" s="105"/>
      <c r="F325" s="105"/>
      <c r="G325" s="105"/>
      <c r="H325" s="105"/>
      <c r="I325" s="105"/>
      <c r="J325" s="105"/>
      <c r="K325" s="105"/>
      <c r="L325" s="105"/>
      <c r="M325" s="105"/>
      <c r="N325" s="105"/>
      <c r="O325" s="105"/>
      <c r="P325" s="95">
        <v>0.13147047221569899</v>
      </c>
      <c r="Q325" s="95"/>
      <c r="R325" s="95"/>
      <c r="S325" s="95"/>
      <c r="T325" s="95"/>
      <c r="U325" s="95"/>
      <c r="V325" s="95"/>
      <c r="W325" s="95"/>
      <c r="X325" s="95"/>
      <c r="Y325" s="95"/>
      <c r="Z325" s="95"/>
      <c r="AA325" s="93">
        <v>22894</v>
      </c>
      <c r="AB325" s="93"/>
      <c r="AC325" s="93"/>
      <c r="AD325" s="93"/>
      <c r="AE325" s="93"/>
      <c r="AF325" s="93"/>
      <c r="AG325" s="93"/>
      <c r="AH325" s="93"/>
      <c r="AI325" s="93"/>
      <c r="AJ325" s="93"/>
      <c r="AK325" s="95">
        <v>7.6408844388819397E-2</v>
      </c>
      <c r="AL325" s="95"/>
      <c r="AM325" s="95"/>
      <c r="AN325" s="95"/>
      <c r="AO325" s="95"/>
      <c r="AP325" s="95"/>
      <c r="AQ325" s="95"/>
      <c r="AR325" s="95"/>
      <c r="AS325" s="95"/>
      <c r="AT325" s="95"/>
    </row>
    <row r="326" spans="2:47" s="1" customFormat="1" ht="10.65" customHeight="1" x14ac:dyDescent="0.15">
      <c r="B326" s="100" t="s">
        <v>1134</v>
      </c>
      <c r="C326" s="100"/>
      <c r="D326" s="105">
        <v>794836604.25</v>
      </c>
      <c r="E326" s="105"/>
      <c r="F326" s="105"/>
      <c r="G326" s="105"/>
      <c r="H326" s="105"/>
      <c r="I326" s="105"/>
      <c r="J326" s="105"/>
      <c r="K326" s="105"/>
      <c r="L326" s="105"/>
      <c r="M326" s="105"/>
      <c r="N326" s="105"/>
      <c r="O326" s="105"/>
      <c r="P326" s="95">
        <v>3.5488331084687602E-2</v>
      </c>
      <c r="Q326" s="95"/>
      <c r="R326" s="95"/>
      <c r="S326" s="95"/>
      <c r="T326" s="95"/>
      <c r="U326" s="95"/>
      <c r="V326" s="95"/>
      <c r="W326" s="95"/>
      <c r="X326" s="95"/>
      <c r="Y326" s="95"/>
      <c r="Z326" s="95"/>
      <c r="AA326" s="93">
        <v>5737</v>
      </c>
      <c r="AB326" s="93"/>
      <c r="AC326" s="93"/>
      <c r="AD326" s="93"/>
      <c r="AE326" s="93"/>
      <c r="AF326" s="93"/>
      <c r="AG326" s="93"/>
      <c r="AH326" s="93"/>
      <c r="AI326" s="93"/>
      <c r="AJ326" s="93"/>
      <c r="AK326" s="95">
        <v>1.91472674176053E-2</v>
      </c>
      <c r="AL326" s="95"/>
      <c r="AM326" s="95"/>
      <c r="AN326" s="95"/>
      <c r="AO326" s="95"/>
      <c r="AP326" s="95"/>
      <c r="AQ326" s="95"/>
      <c r="AR326" s="95"/>
      <c r="AS326" s="95"/>
      <c r="AT326" s="95"/>
    </row>
    <row r="327" spans="2:47" s="1" customFormat="1" ht="10.65" customHeight="1" x14ac:dyDescent="0.15">
      <c r="B327" s="100" t="s">
        <v>1135</v>
      </c>
      <c r="C327" s="100"/>
      <c r="D327" s="105">
        <v>1994052965.4200001</v>
      </c>
      <c r="E327" s="105"/>
      <c r="F327" s="105"/>
      <c r="G327" s="105"/>
      <c r="H327" s="105"/>
      <c r="I327" s="105"/>
      <c r="J327" s="105"/>
      <c r="K327" s="105"/>
      <c r="L327" s="105"/>
      <c r="M327" s="105"/>
      <c r="N327" s="105"/>
      <c r="O327" s="105"/>
      <c r="P327" s="95">
        <v>8.9031646830107905E-2</v>
      </c>
      <c r="Q327" s="95"/>
      <c r="R327" s="95"/>
      <c r="S327" s="95"/>
      <c r="T327" s="95"/>
      <c r="U327" s="95"/>
      <c r="V327" s="95"/>
      <c r="W327" s="95"/>
      <c r="X327" s="95"/>
      <c r="Y327" s="95"/>
      <c r="Z327" s="95"/>
      <c r="AA327" s="93">
        <v>12163</v>
      </c>
      <c r="AB327" s="93"/>
      <c r="AC327" s="93"/>
      <c r="AD327" s="93"/>
      <c r="AE327" s="93"/>
      <c r="AF327" s="93"/>
      <c r="AG327" s="93"/>
      <c r="AH327" s="93"/>
      <c r="AI327" s="93"/>
      <c r="AJ327" s="93"/>
      <c r="AK327" s="95">
        <v>4.05940759282436E-2</v>
      </c>
      <c r="AL327" s="95"/>
      <c r="AM327" s="95"/>
      <c r="AN327" s="95"/>
      <c r="AO327" s="95"/>
      <c r="AP327" s="95"/>
      <c r="AQ327" s="95"/>
      <c r="AR327" s="95"/>
      <c r="AS327" s="95"/>
      <c r="AT327" s="95"/>
    </row>
    <row r="328" spans="2:47" s="1" customFormat="1" ht="10.65" customHeight="1" x14ac:dyDescent="0.15">
      <c r="B328" s="100" t="s">
        <v>1136</v>
      </c>
      <c r="C328" s="100"/>
      <c r="D328" s="105">
        <v>1246044267.1500001</v>
      </c>
      <c r="E328" s="105"/>
      <c r="F328" s="105"/>
      <c r="G328" s="105"/>
      <c r="H328" s="105"/>
      <c r="I328" s="105"/>
      <c r="J328" s="105"/>
      <c r="K328" s="105"/>
      <c r="L328" s="105"/>
      <c r="M328" s="105"/>
      <c r="N328" s="105"/>
      <c r="O328" s="105"/>
      <c r="P328" s="95">
        <v>5.5634115568346097E-2</v>
      </c>
      <c r="Q328" s="95"/>
      <c r="R328" s="95"/>
      <c r="S328" s="95"/>
      <c r="T328" s="95"/>
      <c r="U328" s="95"/>
      <c r="V328" s="95"/>
      <c r="W328" s="95"/>
      <c r="X328" s="95"/>
      <c r="Y328" s="95"/>
      <c r="Z328" s="95"/>
      <c r="AA328" s="93">
        <v>7443</v>
      </c>
      <c r="AB328" s="93"/>
      <c r="AC328" s="93"/>
      <c r="AD328" s="93"/>
      <c r="AE328" s="93"/>
      <c r="AF328" s="93"/>
      <c r="AG328" s="93"/>
      <c r="AH328" s="93"/>
      <c r="AI328" s="93"/>
      <c r="AJ328" s="93"/>
      <c r="AK328" s="95">
        <v>2.4841051314142701E-2</v>
      </c>
      <c r="AL328" s="95"/>
      <c r="AM328" s="95"/>
      <c r="AN328" s="95"/>
      <c r="AO328" s="95"/>
      <c r="AP328" s="95"/>
      <c r="AQ328" s="95"/>
      <c r="AR328" s="95"/>
      <c r="AS328" s="95"/>
      <c r="AT328" s="95"/>
    </row>
    <row r="329" spans="2:47" s="1" customFormat="1" ht="10.65" customHeight="1" x14ac:dyDescent="0.15">
      <c r="B329" s="100" t="s">
        <v>1137</v>
      </c>
      <c r="C329" s="100"/>
      <c r="D329" s="105">
        <v>172861376.37</v>
      </c>
      <c r="E329" s="105"/>
      <c r="F329" s="105"/>
      <c r="G329" s="105"/>
      <c r="H329" s="105"/>
      <c r="I329" s="105"/>
      <c r="J329" s="105"/>
      <c r="K329" s="105"/>
      <c r="L329" s="105"/>
      <c r="M329" s="105"/>
      <c r="N329" s="105"/>
      <c r="O329" s="105"/>
      <c r="P329" s="95">
        <v>7.7180161602671497E-3</v>
      </c>
      <c r="Q329" s="95"/>
      <c r="R329" s="95"/>
      <c r="S329" s="95"/>
      <c r="T329" s="95"/>
      <c r="U329" s="95"/>
      <c r="V329" s="95"/>
      <c r="W329" s="95"/>
      <c r="X329" s="95"/>
      <c r="Y329" s="95"/>
      <c r="Z329" s="95"/>
      <c r="AA329" s="93">
        <v>1132</v>
      </c>
      <c r="AB329" s="93"/>
      <c r="AC329" s="93"/>
      <c r="AD329" s="93"/>
      <c r="AE329" s="93"/>
      <c r="AF329" s="93"/>
      <c r="AG329" s="93"/>
      <c r="AH329" s="93"/>
      <c r="AI329" s="93"/>
      <c r="AJ329" s="93"/>
      <c r="AK329" s="95">
        <v>3.7780559032123502E-3</v>
      </c>
      <c r="AL329" s="95"/>
      <c r="AM329" s="95"/>
      <c r="AN329" s="95"/>
      <c r="AO329" s="95"/>
      <c r="AP329" s="95"/>
      <c r="AQ329" s="95"/>
      <c r="AR329" s="95"/>
      <c r="AS329" s="95"/>
      <c r="AT329" s="95"/>
    </row>
    <row r="330" spans="2:47" s="1" customFormat="1" ht="10.65" customHeight="1" x14ac:dyDescent="0.15">
      <c r="B330" s="100" t="s">
        <v>1138</v>
      </c>
      <c r="C330" s="100"/>
      <c r="D330" s="105">
        <v>69187333</v>
      </c>
      <c r="E330" s="105"/>
      <c r="F330" s="105"/>
      <c r="G330" s="105"/>
      <c r="H330" s="105"/>
      <c r="I330" s="105"/>
      <c r="J330" s="105"/>
      <c r="K330" s="105"/>
      <c r="L330" s="105"/>
      <c r="M330" s="105"/>
      <c r="N330" s="105"/>
      <c r="O330" s="105"/>
      <c r="P330" s="95">
        <v>3.08911664012678E-3</v>
      </c>
      <c r="Q330" s="95"/>
      <c r="R330" s="95"/>
      <c r="S330" s="95"/>
      <c r="T330" s="95"/>
      <c r="U330" s="95"/>
      <c r="V330" s="95"/>
      <c r="W330" s="95"/>
      <c r="X330" s="95"/>
      <c r="Y330" s="95"/>
      <c r="Z330" s="95"/>
      <c r="AA330" s="93">
        <v>400</v>
      </c>
      <c r="AB330" s="93"/>
      <c r="AC330" s="93"/>
      <c r="AD330" s="93"/>
      <c r="AE330" s="93"/>
      <c r="AF330" s="93"/>
      <c r="AG330" s="93"/>
      <c r="AH330" s="93"/>
      <c r="AI330" s="93"/>
      <c r="AJ330" s="93"/>
      <c r="AK330" s="95">
        <v>1.33500208594076E-3</v>
      </c>
      <c r="AL330" s="95"/>
      <c r="AM330" s="95"/>
      <c r="AN330" s="95"/>
      <c r="AO330" s="95"/>
      <c r="AP330" s="95"/>
      <c r="AQ330" s="95"/>
      <c r="AR330" s="95"/>
      <c r="AS330" s="95"/>
      <c r="AT330" s="95"/>
    </row>
    <row r="331" spans="2:47" s="1" customFormat="1" ht="10.65" customHeight="1" x14ac:dyDescent="0.15">
      <c r="B331" s="100" t="s">
        <v>1139</v>
      </c>
      <c r="C331" s="100"/>
      <c r="D331" s="105">
        <v>45366700.520000003</v>
      </c>
      <c r="E331" s="105"/>
      <c r="F331" s="105"/>
      <c r="G331" s="105"/>
      <c r="H331" s="105"/>
      <c r="I331" s="105"/>
      <c r="J331" s="105"/>
      <c r="K331" s="105"/>
      <c r="L331" s="105"/>
      <c r="M331" s="105"/>
      <c r="N331" s="105"/>
      <c r="O331" s="105"/>
      <c r="P331" s="95">
        <v>2.0255590641711802E-3</v>
      </c>
      <c r="Q331" s="95"/>
      <c r="R331" s="95"/>
      <c r="S331" s="95"/>
      <c r="T331" s="95"/>
      <c r="U331" s="95"/>
      <c r="V331" s="95"/>
      <c r="W331" s="95"/>
      <c r="X331" s="95"/>
      <c r="Y331" s="95"/>
      <c r="Z331" s="95"/>
      <c r="AA331" s="93">
        <v>227</v>
      </c>
      <c r="AB331" s="93"/>
      <c r="AC331" s="93"/>
      <c r="AD331" s="93"/>
      <c r="AE331" s="93"/>
      <c r="AF331" s="93"/>
      <c r="AG331" s="93"/>
      <c r="AH331" s="93"/>
      <c r="AI331" s="93"/>
      <c r="AJ331" s="93"/>
      <c r="AK331" s="95">
        <v>7.5761368377138096E-4</v>
      </c>
      <c r="AL331" s="95"/>
      <c r="AM331" s="95"/>
      <c r="AN331" s="95"/>
      <c r="AO331" s="95"/>
      <c r="AP331" s="95"/>
      <c r="AQ331" s="95"/>
      <c r="AR331" s="95"/>
      <c r="AS331" s="95"/>
      <c r="AT331" s="95"/>
    </row>
    <row r="332" spans="2:47" s="1" customFormat="1" ht="10.65" customHeight="1" x14ac:dyDescent="0.15">
      <c r="B332" s="100" t="s">
        <v>1140</v>
      </c>
      <c r="C332" s="100"/>
      <c r="D332" s="105">
        <v>7435824.0099999998</v>
      </c>
      <c r="E332" s="105"/>
      <c r="F332" s="105"/>
      <c r="G332" s="105"/>
      <c r="H332" s="105"/>
      <c r="I332" s="105"/>
      <c r="J332" s="105"/>
      <c r="K332" s="105"/>
      <c r="L332" s="105"/>
      <c r="M332" s="105"/>
      <c r="N332" s="105"/>
      <c r="O332" s="105"/>
      <c r="P332" s="95">
        <v>3.3199903344077698E-4</v>
      </c>
      <c r="Q332" s="95"/>
      <c r="R332" s="95"/>
      <c r="S332" s="95"/>
      <c r="T332" s="95"/>
      <c r="U332" s="95"/>
      <c r="V332" s="95"/>
      <c r="W332" s="95"/>
      <c r="X332" s="95"/>
      <c r="Y332" s="95"/>
      <c r="Z332" s="95"/>
      <c r="AA332" s="93">
        <v>31</v>
      </c>
      <c r="AB332" s="93"/>
      <c r="AC332" s="93"/>
      <c r="AD332" s="93"/>
      <c r="AE332" s="93"/>
      <c r="AF332" s="93"/>
      <c r="AG332" s="93"/>
      <c r="AH332" s="93"/>
      <c r="AI332" s="93"/>
      <c r="AJ332" s="93"/>
      <c r="AK332" s="95">
        <v>1.03462661660409E-4</v>
      </c>
      <c r="AL332" s="95"/>
      <c r="AM332" s="95"/>
      <c r="AN332" s="95"/>
      <c r="AO332" s="95"/>
      <c r="AP332" s="95"/>
      <c r="AQ332" s="95"/>
      <c r="AR332" s="95"/>
      <c r="AS332" s="95"/>
      <c r="AT332" s="95"/>
    </row>
    <row r="333" spans="2:47" s="1" customFormat="1" ht="9.6" customHeight="1" x14ac:dyDescent="0.15">
      <c r="B333" s="102"/>
      <c r="C333" s="102"/>
      <c r="D333" s="106">
        <v>22397125476.349998</v>
      </c>
      <c r="E333" s="106"/>
      <c r="F333" s="106"/>
      <c r="G333" s="106"/>
      <c r="H333" s="106"/>
      <c r="I333" s="106"/>
      <c r="J333" s="106"/>
      <c r="K333" s="106"/>
      <c r="L333" s="106"/>
      <c r="M333" s="106"/>
      <c r="N333" s="106"/>
      <c r="O333" s="106"/>
      <c r="P333" s="96">
        <v>1</v>
      </c>
      <c r="Q333" s="96"/>
      <c r="R333" s="96"/>
      <c r="S333" s="96"/>
      <c r="T333" s="96"/>
      <c r="U333" s="96"/>
      <c r="V333" s="96"/>
      <c r="W333" s="96"/>
      <c r="X333" s="96"/>
      <c r="Y333" s="96"/>
      <c r="Z333" s="96"/>
      <c r="AA333" s="94">
        <v>299625</v>
      </c>
      <c r="AB333" s="94"/>
      <c r="AC333" s="94"/>
      <c r="AD333" s="94"/>
      <c r="AE333" s="94"/>
      <c r="AF333" s="94"/>
      <c r="AG333" s="94"/>
      <c r="AH333" s="94"/>
      <c r="AI333" s="94"/>
      <c r="AJ333" s="94"/>
      <c r="AK333" s="96">
        <v>1</v>
      </c>
      <c r="AL333" s="96"/>
      <c r="AM333" s="96"/>
      <c r="AN333" s="96"/>
      <c r="AO333" s="96"/>
      <c r="AP333" s="96"/>
      <c r="AQ333" s="96"/>
      <c r="AR333" s="96"/>
      <c r="AS333" s="96"/>
      <c r="AT333" s="96"/>
    </row>
    <row r="334" spans="2:47" s="1" customFormat="1" ht="9" customHeight="1" x14ac:dyDescent="0.15"/>
    <row r="335" spans="2:47" s="1" customFormat="1" ht="19.2" customHeight="1" x14ac:dyDescent="0.15">
      <c r="B335" s="80" t="s">
        <v>1258</v>
      </c>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row>
    <row r="336" spans="2:47" s="1" customFormat="1" ht="7.95" customHeight="1" x14ac:dyDescent="0.15"/>
    <row r="337" spans="2:47" s="1" customFormat="1" ht="12.3" customHeight="1" x14ac:dyDescent="0.15">
      <c r="B337" s="74" t="s">
        <v>1122</v>
      </c>
      <c r="C337" s="74"/>
      <c r="D337" s="74"/>
      <c r="E337" s="74" t="s">
        <v>1119</v>
      </c>
      <c r="F337" s="74"/>
      <c r="G337" s="74"/>
      <c r="H337" s="74"/>
      <c r="I337" s="74"/>
      <c r="J337" s="74"/>
      <c r="K337" s="74"/>
      <c r="L337" s="74"/>
      <c r="M337" s="74"/>
      <c r="N337" s="74"/>
      <c r="O337" s="74"/>
      <c r="P337" s="74"/>
      <c r="Q337" s="74" t="s">
        <v>1120</v>
      </c>
      <c r="R337" s="74"/>
      <c r="S337" s="74"/>
      <c r="T337" s="74"/>
      <c r="U337" s="74"/>
      <c r="V337" s="74"/>
      <c r="W337" s="74"/>
      <c r="X337" s="74"/>
      <c r="Y337" s="74"/>
      <c r="Z337" s="74"/>
      <c r="AA337" s="74"/>
      <c r="AB337" s="74" t="s">
        <v>1121</v>
      </c>
      <c r="AC337" s="74"/>
      <c r="AD337" s="74"/>
      <c r="AE337" s="74"/>
      <c r="AF337" s="74"/>
      <c r="AG337" s="74"/>
      <c r="AH337" s="74"/>
      <c r="AI337" s="74"/>
      <c r="AJ337" s="74"/>
      <c r="AK337" s="74"/>
      <c r="AL337" s="74" t="s">
        <v>1120</v>
      </c>
      <c r="AM337" s="74"/>
      <c r="AN337" s="74"/>
      <c r="AO337" s="74"/>
      <c r="AP337" s="74"/>
      <c r="AQ337" s="74"/>
      <c r="AR337" s="74"/>
      <c r="AS337" s="74"/>
      <c r="AT337" s="74"/>
      <c r="AU337" s="74"/>
    </row>
    <row r="338" spans="2:47" s="1" customFormat="1" ht="10.65" customHeight="1" x14ac:dyDescent="0.15">
      <c r="B338" s="100" t="s">
        <v>1204</v>
      </c>
      <c r="C338" s="100"/>
      <c r="D338" s="100"/>
      <c r="E338" s="105">
        <v>19745765722.720299</v>
      </c>
      <c r="F338" s="105"/>
      <c r="G338" s="105"/>
      <c r="H338" s="105"/>
      <c r="I338" s="105"/>
      <c r="J338" s="105"/>
      <c r="K338" s="105"/>
      <c r="L338" s="105"/>
      <c r="M338" s="105"/>
      <c r="N338" s="105"/>
      <c r="O338" s="105"/>
      <c r="P338" s="105"/>
      <c r="Q338" s="95">
        <v>0.88162053400872198</v>
      </c>
      <c r="R338" s="95"/>
      <c r="S338" s="95"/>
      <c r="T338" s="95"/>
      <c r="U338" s="95"/>
      <c r="V338" s="95"/>
      <c r="W338" s="95"/>
      <c r="X338" s="95"/>
      <c r="Y338" s="95"/>
      <c r="Z338" s="95"/>
      <c r="AA338" s="95"/>
      <c r="AB338" s="93">
        <v>265346</v>
      </c>
      <c r="AC338" s="93"/>
      <c r="AD338" s="93"/>
      <c r="AE338" s="93"/>
      <c r="AF338" s="93"/>
      <c r="AG338" s="93"/>
      <c r="AH338" s="93"/>
      <c r="AI338" s="93"/>
      <c r="AJ338" s="93"/>
      <c r="AK338" s="93"/>
      <c r="AL338" s="95">
        <v>0.88559365874009199</v>
      </c>
      <c r="AM338" s="95"/>
      <c r="AN338" s="95"/>
      <c r="AO338" s="95"/>
      <c r="AP338" s="95"/>
      <c r="AQ338" s="95"/>
      <c r="AR338" s="95"/>
      <c r="AS338" s="95"/>
      <c r="AT338" s="95"/>
      <c r="AU338" s="95"/>
    </row>
    <row r="339" spans="2:47" s="1" customFormat="1" ht="10.65" customHeight="1" x14ac:dyDescent="0.15">
      <c r="B339" s="100" t="s">
        <v>1237</v>
      </c>
      <c r="C339" s="100"/>
      <c r="D339" s="100"/>
      <c r="E339" s="105">
        <v>1182411518.1900001</v>
      </c>
      <c r="F339" s="105"/>
      <c r="G339" s="105"/>
      <c r="H339" s="105"/>
      <c r="I339" s="105"/>
      <c r="J339" s="105"/>
      <c r="K339" s="105"/>
      <c r="L339" s="105"/>
      <c r="M339" s="105"/>
      <c r="N339" s="105"/>
      <c r="O339" s="105"/>
      <c r="P339" s="105"/>
      <c r="Q339" s="95">
        <v>5.2793003255642797E-2</v>
      </c>
      <c r="R339" s="95"/>
      <c r="S339" s="95"/>
      <c r="T339" s="95"/>
      <c r="U339" s="95"/>
      <c r="V339" s="95"/>
      <c r="W339" s="95"/>
      <c r="X339" s="95"/>
      <c r="Y339" s="95"/>
      <c r="Z339" s="95"/>
      <c r="AA339" s="95"/>
      <c r="AB339" s="93">
        <v>18729</v>
      </c>
      <c r="AC339" s="93"/>
      <c r="AD339" s="93"/>
      <c r="AE339" s="93"/>
      <c r="AF339" s="93"/>
      <c r="AG339" s="93"/>
      <c r="AH339" s="93"/>
      <c r="AI339" s="93"/>
      <c r="AJ339" s="93"/>
      <c r="AK339" s="93"/>
      <c r="AL339" s="95">
        <v>6.2508135168961199E-2</v>
      </c>
      <c r="AM339" s="95"/>
      <c r="AN339" s="95"/>
      <c r="AO339" s="95"/>
      <c r="AP339" s="95"/>
      <c r="AQ339" s="95"/>
      <c r="AR339" s="95"/>
      <c r="AS339" s="95"/>
      <c r="AT339" s="95"/>
      <c r="AU339" s="95"/>
    </row>
    <row r="340" spans="2:47" s="1" customFormat="1" ht="10.65" customHeight="1" x14ac:dyDescent="0.15">
      <c r="B340" s="100" t="s">
        <v>1124</v>
      </c>
      <c r="C340" s="100"/>
      <c r="D340" s="100"/>
      <c r="E340" s="105">
        <v>596115516.72999895</v>
      </c>
      <c r="F340" s="105"/>
      <c r="G340" s="105"/>
      <c r="H340" s="105"/>
      <c r="I340" s="105"/>
      <c r="J340" s="105"/>
      <c r="K340" s="105"/>
      <c r="L340" s="105"/>
      <c r="M340" s="105"/>
      <c r="N340" s="105"/>
      <c r="O340" s="105"/>
      <c r="P340" s="105"/>
      <c r="Q340" s="95">
        <v>2.6615715367557E-2</v>
      </c>
      <c r="R340" s="95"/>
      <c r="S340" s="95"/>
      <c r="T340" s="95"/>
      <c r="U340" s="95"/>
      <c r="V340" s="95"/>
      <c r="W340" s="95"/>
      <c r="X340" s="95"/>
      <c r="Y340" s="95"/>
      <c r="Z340" s="95"/>
      <c r="AA340" s="95"/>
      <c r="AB340" s="93">
        <v>7122</v>
      </c>
      <c r="AC340" s="93"/>
      <c r="AD340" s="93"/>
      <c r="AE340" s="93"/>
      <c r="AF340" s="93"/>
      <c r="AG340" s="93"/>
      <c r="AH340" s="93"/>
      <c r="AI340" s="93"/>
      <c r="AJ340" s="93"/>
      <c r="AK340" s="93"/>
      <c r="AL340" s="95">
        <v>2.37697121401752E-2</v>
      </c>
      <c r="AM340" s="95"/>
      <c r="AN340" s="95"/>
      <c r="AO340" s="95"/>
      <c r="AP340" s="95"/>
      <c r="AQ340" s="95"/>
      <c r="AR340" s="95"/>
      <c r="AS340" s="95"/>
      <c r="AT340" s="95"/>
      <c r="AU340" s="95"/>
    </row>
    <row r="341" spans="2:47" s="1" customFormat="1" ht="10.65" customHeight="1" x14ac:dyDescent="0.15">
      <c r="B341" s="100" t="s">
        <v>1125</v>
      </c>
      <c r="C341" s="100"/>
      <c r="D341" s="100"/>
      <c r="E341" s="105">
        <v>402337753.81999999</v>
      </c>
      <c r="F341" s="105"/>
      <c r="G341" s="105"/>
      <c r="H341" s="105"/>
      <c r="I341" s="105"/>
      <c r="J341" s="105"/>
      <c r="K341" s="105"/>
      <c r="L341" s="105"/>
      <c r="M341" s="105"/>
      <c r="N341" s="105"/>
      <c r="O341" s="105"/>
      <c r="P341" s="105"/>
      <c r="Q341" s="95">
        <v>1.79638121081582E-2</v>
      </c>
      <c r="R341" s="95"/>
      <c r="S341" s="95"/>
      <c r="T341" s="95"/>
      <c r="U341" s="95"/>
      <c r="V341" s="95"/>
      <c r="W341" s="95"/>
      <c r="X341" s="95"/>
      <c r="Y341" s="95"/>
      <c r="Z341" s="95"/>
      <c r="AA341" s="95"/>
      <c r="AB341" s="93">
        <v>3299</v>
      </c>
      <c r="AC341" s="93"/>
      <c r="AD341" s="93"/>
      <c r="AE341" s="93"/>
      <c r="AF341" s="93"/>
      <c r="AG341" s="93"/>
      <c r="AH341" s="93"/>
      <c r="AI341" s="93"/>
      <c r="AJ341" s="93"/>
      <c r="AK341" s="93"/>
      <c r="AL341" s="95">
        <v>1.10104297037964E-2</v>
      </c>
      <c r="AM341" s="95"/>
      <c r="AN341" s="95"/>
      <c r="AO341" s="95"/>
      <c r="AP341" s="95"/>
      <c r="AQ341" s="95"/>
      <c r="AR341" s="95"/>
      <c r="AS341" s="95"/>
      <c r="AT341" s="95"/>
      <c r="AU341" s="95"/>
    </row>
    <row r="342" spans="2:47" s="1" customFormat="1" ht="10.65" customHeight="1" x14ac:dyDescent="0.15">
      <c r="B342" s="100" t="s">
        <v>1126</v>
      </c>
      <c r="C342" s="100"/>
      <c r="D342" s="100"/>
      <c r="E342" s="105">
        <v>164071719.5</v>
      </c>
      <c r="F342" s="105"/>
      <c r="G342" s="105"/>
      <c r="H342" s="105"/>
      <c r="I342" s="105"/>
      <c r="J342" s="105"/>
      <c r="K342" s="105"/>
      <c r="L342" s="105"/>
      <c r="M342" s="105"/>
      <c r="N342" s="105"/>
      <c r="O342" s="105"/>
      <c r="P342" s="105"/>
      <c r="Q342" s="95">
        <v>7.3255704029183202E-3</v>
      </c>
      <c r="R342" s="95"/>
      <c r="S342" s="95"/>
      <c r="T342" s="95"/>
      <c r="U342" s="95"/>
      <c r="V342" s="95"/>
      <c r="W342" s="95"/>
      <c r="X342" s="95"/>
      <c r="Y342" s="95"/>
      <c r="Z342" s="95"/>
      <c r="AA342" s="95"/>
      <c r="AB342" s="93">
        <v>2123</v>
      </c>
      <c r="AC342" s="93"/>
      <c r="AD342" s="93"/>
      <c r="AE342" s="93"/>
      <c r="AF342" s="93"/>
      <c r="AG342" s="93"/>
      <c r="AH342" s="93"/>
      <c r="AI342" s="93"/>
      <c r="AJ342" s="93"/>
      <c r="AK342" s="93"/>
      <c r="AL342" s="95">
        <v>7.0855235711305802E-3</v>
      </c>
      <c r="AM342" s="95"/>
      <c r="AN342" s="95"/>
      <c r="AO342" s="95"/>
      <c r="AP342" s="95"/>
      <c r="AQ342" s="95"/>
      <c r="AR342" s="95"/>
      <c r="AS342" s="95"/>
      <c r="AT342" s="95"/>
      <c r="AU342" s="95"/>
    </row>
    <row r="343" spans="2:47" s="1" customFormat="1" ht="10.65" customHeight="1" x14ac:dyDescent="0.15">
      <c r="B343" s="100" t="s">
        <v>1127</v>
      </c>
      <c r="C343" s="100"/>
      <c r="D343" s="100"/>
      <c r="E343" s="105">
        <v>241407487.75999999</v>
      </c>
      <c r="F343" s="105"/>
      <c r="G343" s="105"/>
      <c r="H343" s="105"/>
      <c r="I343" s="105"/>
      <c r="J343" s="105"/>
      <c r="K343" s="105"/>
      <c r="L343" s="105"/>
      <c r="M343" s="105"/>
      <c r="N343" s="105"/>
      <c r="O343" s="105"/>
      <c r="P343" s="105"/>
      <c r="Q343" s="95">
        <v>1.07785031617075E-2</v>
      </c>
      <c r="R343" s="95"/>
      <c r="S343" s="95"/>
      <c r="T343" s="95"/>
      <c r="U343" s="95"/>
      <c r="V343" s="95"/>
      <c r="W343" s="95"/>
      <c r="X343" s="95"/>
      <c r="Y343" s="95"/>
      <c r="Z343" s="95"/>
      <c r="AA343" s="95"/>
      <c r="AB343" s="93">
        <v>2540</v>
      </c>
      <c r="AC343" s="93"/>
      <c r="AD343" s="93"/>
      <c r="AE343" s="93"/>
      <c r="AF343" s="93"/>
      <c r="AG343" s="93"/>
      <c r="AH343" s="93"/>
      <c r="AI343" s="93"/>
      <c r="AJ343" s="93"/>
      <c r="AK343" s="93"/>
      <c r="AL343" s="95">
        <v>8.4772632457238203E-3</v>
      </c>
      <c r="AM343" s="95"/>
      <c r="AN343" s="95"/>
      <c r="AO343" s="95"/>
      <c r="AP343" s="95"/>
      <c r="AQ343" s="95"/>
      <c r="AR343" s="95"/>
      <c r="AS343" s="95"/>
      <c r="AT343" s="95"/>
      <c r="AU343" s="95"/>
    </row>
    <row r="344" spans="2:47" s="1" customFormat="1" ht="10.65" customHeight="1" x14ac:dyDescent="0.15">
      <c r="B344" s="100" t="s">
        <v>1128</v>
      </c>
      <c r="C344" s="100"/>
      <c r="D344" s="100"/>
      <c r="E344" s="105">
        <v>52749383.950000003</v>
      </c>
      <c r="F344" s="105"/>
      <c r="G344" s="105"/>
      <c r="H344" s="105"/>
      <c r="I344" s="105"/>
      <c r="J344" s="105"/>
      <c r="K344" s="105"/>
      <c r="L344" s="105"/>
      <c r="M344" s="105"/>
      <c r="N344" s="105"/>
      <c r="O344" s="105"/>
      <c r="P344" s="105"/>
      <c r="Q344" s="95">
        <v>2.3551854458153301E-3</v>
      </c>
      <c r="R344" s="95"/>
      <c r="S344" s="95"/>
      <c r="T344" s="95"/>
      <c r="U344" s="95"/>
      <c r="V344" s="95"/>
      <c r="W344" s="95"/>
      <c r="X344" s="95"/>
      <c r="Y344" s="95"/>
      <c r="Z344" s="95"/>
      <c r="AA344" s="95"/>
      <c r="AB344" s="93">
        <v>382</v>
      </c>
      <c r="AC344" s="93"/>
      <c r="AD344" s="93"/>
      <c r="AE344" s="93"/>
      <c r="AF344" s="93"/>
      <c r="AG344" s="93"/>
      <c r="AH344" s="93"/>
      <c r="AI344" s="93"/>
      <c r="AJ344" s="93"/>
      <c r="AK344" s="93"/>
      <c r="AL344" s="95">
        <v>1.2749269920734299E-3</v>
      </c>
      <c r="AM344" s="95"/>
      <c r="AN344" s="95"/>
      <c r="AO344" s="95"/>
      <c r="AP344" s="95"/>
      <c r="AQ344" s="95"/>
      <c r="AR344" s="95"/>
      <c r="AS344" s="95"/>
      <c r="AT344" s="95"/>
      <c r="AU344" s="95"/>
    </row>
    <row r="345" spans="2:47" s="1" customFormat="1" ht="10.65" customHeight="1" x14ac:dyDescent="0.15">
      <c r="B345" s="100" t="s">
        <v>1130</v>
      </c>
      <c r="C345" s="100"/>
      <c r="D345" s="100"/>
      <c r="E345" s="105">
        <v>10882833.439999999</v>
      </c>
      <c r="F345" s="105"/>
      <c r="G345" s="105"/>
      <c r="H345" s="105"/>
      <c r="I345" s="105"/>
      <c r="J345" s="105"/>
      <c r="K345" s="105"/>
      <c r="L345" s="105"/>
      <c r="M345" s="105"/>
      <c r="N345" s="105"/>
      <c r="O345" s="105"/>
      <c r="P345" s="105"/>
      <c r="Q345" s="95">
        <v>4.8590313303782998E-4</v>
      </c>
      <c r="R345" s="95"/>
      <c r="S345" s="95"/>
      <c r="T345" s="95"/>
      <c r="U345" s="95"/>
      <c r="V345" s="95"/>
      <c r="W345" s="95"/>
      <c r="X345" s="95"/>
      <c r="Y345" s="95"/>
      <c r="Z345" s="95"/>
      <c r="AA345" s="95"/>
      <c r="AB345" s="93">
        <v>69</v>
      </c>
      <c r="AC345" s="93"/>
      <c r="AD345" s="93"/>
      <c r="AE345" s="93"/>
      <c r="AF345" s="93"/>
      <c r="AG345" s="93"/>
      <c r="AH345" s="93"/>
      <c r="AI345" s="93"/>
      <c r="AJ345" s="93"/>
      <c r="AK345" s="93"/>
      <c r="AL345" s="95">
        <v>2.3028785982478101E-4</v>
      </c>
      <c r="AM345" s="95"/>
      <c r="AN345" s="95"/>
      <c r="AO345" s="95"/>
      <c r="AP345" s="95"/>
      <c r="AQ345" s="95"/>
      <c r="AR345" s="95"/>
      <c r="AS345" s="95"/>
      <c r="AT345" s="95"/>
      <c r="AU345" s="95"/>
    </row>
    <row r="346" spans="2:47" s="1" customFormat="1" ht="10.65" customHeight="1" x14ac:dyDescent="0.15">
      <c r="B346" s="100" t="s">
        <v>1129</v>
      </c>
      <c r="C346" s="100"/>
      <c r="D346" s="100"/>
      <c r="E346" s="105">
        <v>1383540.24</v>
      </c>
      <c r="F346" s="105"/>
      <c r="G346" s="105"/>
      <c r="H346" s="105"/>
      <c r="I346" s="105"/>
      <c r="J346" s="105"/>
      <c r="K346" s="105"/>
      <c r="L346" s="105"/>
      <c r="M346" s="105"/>
      <c r="N346" s="105"/>
      <c r="O346" s="105"/>
      <c r="P346" s="105"/>
      <c r="Q346" s="95">
        <v>6.1773116441255705E-5</v>
      </c>
      <c r="R346" s="95"/>
      <c r="S346" s="95"/>
      <c r="T346" s="95"/>
      <c r="U346" s="95"/>
      <c r="V346" s="95"/>
      <c r="W346" s="95"/>
      <c r="X346" s="95"/>
      <c r="Y346" s="95"/>
      <c r="Z346" s="95"/>
      <c r="AA346" s="95"/>
      <c r="AB346" s="93">
        <v>15</v>
      </c>
      <c r="AC346" s="93"/>
      <c r="AD346" s="93"/>
      <c r="AE346" s="93"/>
      <c r="AF346" s="93"/>
      <c r="AG346" s="93"/>
      <c r="AH346" s="93"/>
      <c r="AI346" s="93"/>
      <c r="AJ346" s="93"/>
      <c r="AK346" s="93"/>
      <c r="AL346" s="95">
        <v>5.0062578222778499E-5</v>
      </c>
      <c r="AM346" s="95"/>
      <c r="AN346" s="95"/>
      <c r="AO346" s="95"/>
      <c r="AP346" s="95"/>
      <c r="AQ346" s="95"/>
      <c r="AR346" s="95"/>
      <c r="AS346" s="95"/>
      <c r="AT346" s="95"/>
      <c r="AU346" s="95"/>
    </row>
    <row r="347" spans="2:47" s="1" customFormat="1" ht="9.6" customHeight="1" x14ac:dyDescent="0.15">
      <c r="B347" s="102"/>
      <c r="C347" s="102"/>
      <c r="D347" s="102"/>
      <c r="E347" s="106">
        <v>22397125476.3503</v>
      </c>
      <c r="F347" s="106"/>
      <c r="G347" s="106"/>
      <c r="H347" s="106"/>
      <c r="I347" s="106"/>
      <c r="J347" s="106"/>
      <c r="K347" s="106"/>
      <c r="L347" s="106"/>
      <c r="M347" s="106"/>
      <c r="N347" s="106"/>
      <c r="O347" s="106"/>
      <c r="P347" s="106"/>
      <c r="Q347" s="96">
        <v>1</v>
      </c>
      <c r="R347" s="96"/>
      <c r="S347" s="96"/>
      <c r="T347" s="96"/>
      <c r="U347" s="96"/>
      <c r="V347" s="96"/>
      <c r="W347" s="96"/>
      <c r="X347" s="96"/>
      <c r="Y347" s="96"/>
      <c r="Z347" s="96"/>
      <c r="AA347" s="96"/>
      <c r="AB347" s="94">
        <v>299625</v>
      </c>
      <c r="AC347" s="94"/>
      <c r="AD347" s="94"/>
      <c r="AE347" s="94"/>
      <c r="AF347" s="94"/>
      <c r="AG347" s="94"/>
      <c r="AH347" s="94"/>
      <c r="AI347" s="94"/>
      <c r="AJ347" s="94"/>
      <c r="AK347" s="94"/>
      <c r="AL347" s="96">
        <v>1</v>
      </c>
      <c r="AM347" s="96"/>
      <c r="AN347" s="96"/>
      <c r="AO347" s="96"/>
      <c r="AP347" s="96"/>
      <c r="AQ347" s="96"/>
      <c r="AR347" s="96"/>
      <c r="AS347" s="96"/>
      <c r="AT347" s="96"/>
      <c r="AU347" s="96"/>
    </row>
    <row r="348" spans="2:47" s="1" customFormat="1" ht="11.7" customHeight="1" x14ac:dyDescent="0.15"/>
    <row r="349" spans="2:47" s="1" customFormat="1" ht="19.2" customHeight="1" x14ac:dyDescent="0.15">
      <c r="B349" s="80" t="s">
        <v>1259</v>
      </c>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c r="AJ349" s="80"/>
      <c r="AK349" s="80"/>
      <c r="AL349" s="80"/>
      <c r="AM349" s="80"/>
      <c r="AN349" s="80"/>
      <c r="AO349" s="80"/>
      <c r="AP349" s="80"/>
      <c r="AQ349" s="80"/>
      <c r="AR349" s="80"/>
      <c r="AS349" s="80"/>
      <c r="AT349" s="80"/>
      <c r="AU349" s="80"/>
    </row>
    <row r="350" spans="2:47" s="1" customFormat="1" ht="9" customHeight="1" x14ac:dyDescent="0.15"/>
    <row r="351" spans="2:47" s="1" customFormat="1" ht="12.3" customHeight="1" x14ac:dyDescent="0.15">
      <c r="B351" s="74"/>
      <c r="C351" s="74"/>
      <c r="D351" s="74"/>
      <c r="E351" s="74" t="s">
        <v>1119</v>
      </c>
      <c r="F351" s="74"/>
      <c r="G351" s="74"/>
      <c r="H351" s="74"/>
      <c r="I351" s="74"/>
      <c r="J351" s="74"/>
      <c r="K351" s="74"/>
      <c r="L351" s="74"/>
      <c r="M351" s="74"/>
      <c r="N351" s="74"/>
      <c r="O351" s="74"/>
      <c r="P351" s="74"/>
      <c r="Q351" s="74" t="s">
        <v>1120</v>
      </c>
      <c r="R351" s="74"/>
      <c r="S351" s="74"/>
      <c r="T351" s="74"/>
      <c r="U351" s="74"/>
      <c r="V351" s="74"/>
      <c r="W351" s="74"/>
      <c r="X351" s="74"/>
      <c r="Y351" s="74"/>
      <c r="Z351" s="74"/>
      <c r="AA351" s="74"/>
      <c r="AB351" s="74" t="s">
        <v>1238</v>
      </c>
      <c r="AC351" s="74"/>
      <c r="AD351" s="74"/>
      <c r="AE351" s="74"/>
      <c r="AF351" s="74"/>
      <c r="AG351" s="74"/>
      <c r="AH351" s="74"/>
      <c r="AI351" s="74"/>
      <c r="AJ351" s="74"/>
      <c r="AK351" s="74"/>
      <c r="AL351" s="74" t="s">
        <v>1120</v>
      </c>
      <c r="AM351" s="74"/>
      <c r="AN351" s="74"/>
      <c r="AO351" s="74"/>
      <c r="AP351" s="74"/>
      <c r="AQ351" s="74"/>
      <c r="AR351" s="74"/>
      <c r="AS351" s="74"/>
      <c r="AT351" s="74"/>
      <c r="AU351" s="74"/>
    </row>
    <row r="352" spans="2:47" s="1" customFormat="1" ht="12.3" customHeight="1" x14ac:dyDescent="0.15">
      <c r="B352" s="100" t="s">
        <v>779</v>
      </c>
      <c r="C352" s="100"/>
      <c r="D352" s="100"/>
      <c r="E352" s="105">
        <v>57444874090.6493</v>
      </c>
      <c r="F352" s="105"/>
      <c r="G352" s="105"/>
      <c r="H352" s="105"/>
      <c r="I352" s="105"/>
      <c r="J352" s="105"/>
      <c r="K352" s="105"/>
      <c r="L352" s="105"/>
      <c r="M352" s="105"/>
      <c r="N352" s="105"/>
      <c r="O352" s="105"/>
      <c r="P352" s="105"/>
      <c r="Q352" s="95">
        <v>0.837642497724575</v>
      </c>
      <c r="R352" s="95"/>
      <c r="S352" s="95"/>
      <c r="T352" s="95"/>
      <c r="U352" s="95"/>
      <c r="V352" s="95"/>
      <c r="W352" s="95"/>
      <c r="X352" s="95"/>
      <c r="Y352" s="95"/>
      <c r="Z352" s="95"/>
      <c r="AA352" s="95"/>
      <c r="AB352" s="93">
        <v>141838</v>
      </c>
      <c r="AC352" s="93"/>
      <c r="AD352" s="93"/>
      <c r="AE352" s="93"/>
      <c r="AF352" s="93"/>
      <c r="AG352" s="93"/>
      <c r="AH352" s="93"/>
      <c r="AI352" s="93"/>
      <c r="AJ352" s="93"/>
      <c r="AK352" s="93"/>
      <c r="AL352" s="95">
        <v>0.81948440623519503</v>
      </c>
      <c r="AM352" s="95"/>
      <c r="AN352" s="95"/>
      <c r="AO352" s="95"/>
      <c r="AP352" s="95"/>
      <c r="AQ352" s="95"/>
      <c r="AR352" s="95"/>
      <c r="AS352" s="95"/>
      <c r="AT352" s="95"/>
      <c r="AU352" s="95"/>
    </row>
    <row r="353" spans="2:47" s="1" customFormat="1" ht="12.3" customHeight="1" x14ac:dyDescent="0.15">
      <c r="B353" s="100" t="s">
        <v>789</v>
      </c>
      <c r="C353" s="100"/>
      <c r="D353" s="100"/>
      <c r="E353" s="105">
        <v>11134351828.16</v>
      </c>
      <c r="F353" s="105"/>
      <c r="G353" s="105"/>
      <c r="H353" s="105"/>
      <c r="I353" s="105"/>
      <c r="J353" s="105"/>
      <c r="K353" s="105"/>
      <c r="L353" s="105"/>
      <c r="M353" s="105"/>
      <c r="N353" s="105"/>
      <c r="O353" s="105"/>
      <c r="P353" s="105"/>
      <c r="Q353" s="95">
        <v>0.162357502275425</v>
      </c>
      <c r="R353" s="95"/>
      <c r="S353" s="95"/>
      <c r="T353" s="95"/>
      <c r="U353" s="95"/>
      <c r="V353" s="95"/>
      <c r="W353" s="95"/>
      <c r="X353" s="95"/>
      <c r="Y353" s="95"/>
      <c r="Z353" s="95"/>
      <c r="AA353" s="95"/>
      <c r="AB353" s="93">
        <v>31244</v>
      </c>
      <c r="AC353" s="93"/>
      <c r="AD353" s="93"/>
      <c r="AE353" s="93"/>
      <c r="AF353" s="93"/>
      <c r="AG353" s="93"/>
      <c r="AH353" s="93"/>
      <c r="AI353" s="93"/>
      <c r="AJ353" s="93"/>
      <c r="AK353" s="93"/>
      <c r="AL353" s="95">
        <v>0.180515593764805</v>
      </c>
      <c r="AM353" s="95"/>
      <c r="AN353" s="95"/>
      <c r="AO353" s="95"/>
      <c r="AP353" s="95"/>
      <c r="AQ353" s="95"/>
      <c r="AR353" s="95"/>
      <c r="AS353" s="95"/>
      <c r="AT353" s="95"/>
      <c r="AU353" s="95"/>
    </row>
    <row r="354" spans="2:47" s="1" customFormat="1" ht="9.6" customHeight="1" x14ac:dyDescent="0.15">
      <c r="B354" s="102"/>
      <c r="C354" s="102"/>
      <c r="D354" s="102"/>
      <c r="E354" s="106">
        <v>68579225918.809196</v>
      </c>
      <c r="F354" s="106"/>
      <c r="G354" s="106"/>
      <c r="H354" s="106"/>
      <c r="I354" s="106"/>
      <c r="J354" s="106"/>
      <c r="K354" s="106"/>
      <c r="L354" s="106"/>
      <c r="M354" s="106"/>
      <c r="N354" s="106"/>
      <c r="O354" s="106"/>
      <c r="P354" s="106"/>
      <c r="Q354" s="96">
        <v>1</v>
      </c>
      <c r="R354" s="96"/>
      <c r="S354" s="96"/>
      <c r="T354" s="96"/>
      <c r="U354" s="96"/>
      <c r="V354" s="96"/>
      <c r="W354" s="96"/>
      <c r="X354" s="96"/>
      <c r="Y354" s="96"/>
      <c r="Z354" s="96"/>
      <c r="AA354" s="96"/>
      <c r="AB354" s="94">
        <v>173082</v>
      </c>
      <c r="AC354" s="94"/>
      <c r="AD354" s="94"/>
      <c r="AE354" s="94"/>
      <c r="AF354" s="94"/>
      <c r="AG354" s="94"/>
      <c r="AH354" s="94"/>
      <c r="AI354" s="94"/>
      <c r="AJ354" s="94"/>
      <c r="AK354" s="94"/>
      <c r="AL354" s="96">
        <v>1</v>
      </c>
      <c r="AM354" s="96"/>
      <c r="AN354" s="96"/>
      <c r="AO354" s="96"/>
      <c r="AP354" s="96"/>
      <c r="AQ354" s="96"/>
      <c r="AR354" s="96"/>
      <c r="AS354" s="96"/>
      <c r="AT354" s="96"/>
      <c r="AU354" s="96"/>
    </row>
    <row r="355" spans="2:47" s="1" customFormat="1" ht="9" customHeight="1" x14ac:dyDescent="0.15"/>
    <row r="356" spans="2:47" s="1" customFormat="1" ht="19.2" customHeight="1" x14ac:dyDescent="0.15">
      <c r="B356" s="80" t="s">
        <v>1260</v>
      </c>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c r="AJ356" s="80"/>
      <c r="AK356" s="80"/>
      <c r="AL356" s="80"/>
      <c r="AM356" s="80"/>
      <c r="AN356" s="80"/>
      <c r="AO356" s="80"/>
      <c r="AP356" s="80"/>
      <c r="AQ356" s="80"/>
      <c r="AR356" s="80"/>
      <c r="AS356" s="80"/>
      <c r="AT356" s="80"/>
      <c r="AU356" s="80"/>
    </row>
    <row r="357" spans="2:47" s="1" customFormat="1" ht="9" customHeight="1" x14ac:dyDescent="0.15"/>
    <row r="358" spans="2:47" s="1" customFormat="1" ht="14.85" customHeight="1" x14ac:dyDescent="0.15">
      <c r="B358" s="101"/>
      <c r="C358" s="101"/>
      <c r="D358" s="101"/>
      <c r="E358" s="74" t="s">
        <v>1119</v>
      </c>
      <c r="F358" s="74"/>
      <c r="G358" s="74"/>
      <c r="H358" s="74"/>
      <c r="I358" s="74"/>
      <c r="J358" s="74"/>
      <c r="K358" s="74"/>
      <c r="L358" s="74"/>
      <c r="M358" s="74"/>
      <c r="N358" s="74"/>
      <c r="O358" s="74"/>
      <c r="P358" s="74"/>
      <c r="Q358" s="74" t="s">
        <v>1120</v>
      </c>
      <c r="R358" s="74"/>
      <c r="S358" s="74"/>
      <c r="T358" s="74"/>
      <c r="U358" s="74"/>
      <c r="V358" s="74"/>
      <c r="W358" s="74"/>
      <c r="X358" s="74"/>
      <c r="Y358" s="74"/>
      <c r="Z358" s="74"/>
      <c r="AA358" s="74"/>
      <c r="AB358" s="74" t="s">
        <v>1121</v>
      </c>
      <c r="AC358" s="74"/>
      <c r="AD358" s="74"/>
      <c r="AE358" s="74"/>
      <c r="AF358" s="74"/>
      <c r="AG358" s="74"/>
      <c r="AH358" s="74"/>
      <c r="AI358" s="74"/>
      <c r="AJ358" s="74"/>
      <c r="AK358" s="74"/>
      <c r="AL358" s="74" t="s">
        <v>1120</v>
      </c>
      <c r="AM358" s="74"/>
      <c r="AN358" s="74"/>
      <c r="AO358" s="74"/>
      <c r="AP358" s="74"/>
      <c r="AQ358" s="74"/>
      <c r="AR358" s="74"/>
      <c r="AS358" s="74"/>
      <c r="AT358" s="74"/>
      <c r="AU358" s="74"/>
    </row>
    <row r="359" spans="2:47" s="1" customFormat="1" ht="12.3" customHeight="1" x14ac:dyDescent="0.15">
      <c r="B359" s="104" t="s">
        <v>1239</v>
      </c>
      <c r="C359" s="104"/>
      <c r="D359" s="104"/>
      <c r="E359" s="105">
        <v>20097868310.2701</v>
      </c>
      <c r="F359" s="105"/>
      <c r="G359" s="105"/>
      <c r="H359" s="105"/>
      <c r="I359" s="105"/>
      <c r="J359" s="105"/>
      <c r="K359" s="105"/>
      <c r="L359" s="105"/>
      <c r="M359" s="105"/>
      <c r="N359" s="105"/>
      <c r="O359" s="105"/>
      <c r="P359" s="105"/>
      <c r="Q359" s="95">
        <v>0.89734141693728198</v>
      </c>
      <c r="R359" s="95"/>
      <c r="S359" s="95"/>
      <c r="T359" s="95"/>
      <c r="U359" s="95"/>
      <c r="V359" s="95"/>
      <c r="W359" s="95"/>
      <c r="X359" s="95"/>
      <c r="Y359" s="95"/>
      <c r="Z359" s="95"/>
      <c r="AA359" s="95"/>
      <c r="AB359" s="93">
        <v>271537</v>
      </c>
      <c r="AC359" s="93"/>
      <c r="AD359" s="93"/>
      <c r="AE359" s="93"/>
      <c r="AF359" s="93"/>
      <c r="AG359" s="93"/>
      <c r="AH359" s="93"/>
      <c r="AI359" s="93"/>
      <c r="AJ359" s="93"/>
      <c r="AK359" s="93"/>
      <c r="AL359" s="95">
        <v>0.90625615352524003</v>
      </c>
      <c r="AM359" s="95"/>
      <c r="AN359" s="95"/>
      <c r="AO359" s="95"/>
      <c r="AP359" s="95"/>
      <c r="AQ359" s="95"/>
      <c r="AR359" s="95"/>
      <c r="AS359" s="95"/>
      <c r="AT359" s="95"/>
      <c r="AU359" s="95"/>
    </row>
    <row r="360" spans="2:47" s="1" customFormat="1" ht="12.3" customHeight="1" x14ac:dyDescent="0.15">
      <c r="B360" s="104" t="s">
        <v>1240</v>
      </c>
      <c r="C360" s="104"/>
      <c r="D360" s="104"/>
      <c r="E360" s="105">
        <v>2295668045.9499998</v>
      </c>
      <c r="F360" s="105"/>
      <c r="G360" s="105"/>
      <c r="H360" s="105"/>
      <c r="I360" s="105"/>
      <c r="J360" s="105"/>
      <c r="K360" s="105"/>
      <c r="L360" s="105"/>
      <c r="M360" s="105"/>
      <c r="N360" s="105"/>
      <c r="O360" s="105"/>
      <c r="P360" s="105"/>
      <c r="Q360" s="95">
        <v>0.102498333921202</v>
      </c>
      <c r="R360" s="95"/>
      <c r="S360" s="95"/>
      <c r="T360" s="95"/>
      <c r="U360" s="95"/>
      <c r="V360" s="95"/>
      <c r="W360" s="95"/>
      <c r="X360" s="95"/>
      <c r="Y360" s="95"/>
      <c r="Z360" s="95"/>
      <c r="AA360" s="95"/>
      <c r="AB360" s="93">
        <v>26340</v>
      </c>
      <c r="AC360" s="93"/>
      <c r="AD360" s="93"/>
      <c r="AE360" s="93"/>
      <c r="AF360" s="93"/>
      <c r="AG360" s="93"/>
      <c r="AH360" s="93"/>
      <c r="AI360" s="93"/>
      <c r="AJ360" s="93"/>
      <c r="AK360" s="93"/>
      <c r="AL360" s="95">
        <v>8.7909887359198996E-2</v>
      </c>
      <c r="AM360" s="95"/>
      <c r="AN360" s="95"/>
      <c r="AO360" s="95"/>
      <c r="AP360" s="95"/>
      <c r="AQ360" s="95"/>
      <c r="AR360" s="95"/>
      <c r="AS360" s="95"/>
      <c r="AT360" s="95"/>
      <c r="AU360" s="95"/>
    </row>
    <row r="361" spans="2:47" s="1" customFormat="1" ht="12.3" customHeight="1" x14ac:dyDescent="0.15">
      <c r="B361" s="104" t="s">
        <v>1241</v>
      </c>
      <c r="C361" s="104"/>
      <c r="D361" s="104"/>
      <c r="E361" s="105">
        <v>3589120.13</v>
      </c>
      <c r="F361" s="105"/>
      <c r="G361" s="105"/>
      <c r="H361" s="105"/>
      <c r="I361" s="105"/>
      <c r="J361" s="105"/>
      <c r="K361" s="105"/>
      <c r="L361" s="105"/>
      <c r="M361" s="105"/>
      <c r="N361" s="105"/>
      <c r="O361" s="105"/>
      <c r="P361" s="105"/>
      <c r="Q361" s="95">
        <v>1.60249141515498E-4</v>
      </c>
      <c r="R361" s="95"/>
      <c r="S361" s="95"/>
      <c r="T361" s="95"/>
      <c r="U361" s="95"/>
      <c r="V361" s="95"/>
      <c r="W361" s="95"/>
      <c r="X361" s="95"/>
      <c r="Y361" s="95"/>
      <c r="Z361" s="95"/>
      <c r="AA361" s="95"/>
      <c r="AB361" s="93">
        <v>66</v>
      </c>
      <c r="AC361" s="93"/>
      <c r="AD361" s="93"/>
      <c r="AE361" s="93"/>
      <c r="AF361" s="93"/>
      <c r="AG361" s="93"/>
      <c r="AH361" s="93"/>
      <c r="AI361" s="93"/>
      <c r="AJ361" s="93"/>
      <c r="AK361" s="93"/>
      <c r="AL361" s="95">
        <v>2.2027534418022501E-4</v>
      </c>
      <c r="AM361" s="95"/>
      <c r="AN361" s="95"/>
      <c r="AO361" s="95"/>
      <c r="AP361" s="95"/>
      <c r="AQ361" s="95"/>
      <c r="AR361" s="95"/>
      <c r="AS361" s="95"/>
      <c r="AT361" s="95"/>
      <c r="AU361" s="95"/>
    </row>
    <row r="362" spans="2:47" s="1" customFormat="1" ht="12.3" customHeight="1" x14ac:dyDescent="0.15">
      <c r="B362" s="104" t="s">
        <v>789</v>
      </c>
      <c r="C362" s="104"/>
      <c r="D362" s="104"/>
      <c r="E362" s="105">
        <v>0</v>
      </c>
      <c r="F362" s="105"/>
      <c r="G362" s="105"/>
      <c r="H362" s="105"/>
      <c r="I362" s="105"/>
      <c r="J362" s="105"/>
      <c r="K362" s="105"/>
      <c r="L362" s="105"/>
      <c r="M362" s="105"/>
      <c r="N362" s="105"/>
      <c r="O362" s="105"/>
      <c r="P362" s="105"/>
      <c r="Q362" s="95">
        <v>0</v>
      </c>
      <c r="R362" s="95"/>
      <c r="S362" s="95"/>
      <c r="T362" s="95"/>
      <c r="U362" s="95"/>
      <c r="V362" s="95"/>
      <c r="W362" s="95"/>
      <c r="X362" s="95"/>
      <c r="Y362" s="95"/>
      <c r="Z362" s="95"/>
      <c r="AA362" s="95"/>
      <c r="AB362" s="93">
        <v>1682</v>
      </c>
      <c r="AC362" s="93"/>
      <c r="AD362" s="93"/>
      <c r="AE362" s="93"/>
      <c r="AF362" s="93"/>
      <c r="AG362" s="93"/>
      <c r="AH362" s="93"/>
      <c r="AI362" s="93"/>
      <c r="AJ362" s="93"/>
      <c r="AK362" s="93"/>
      <c r="AL362" s="95">
        <v>5.6136837713808901E-3</v>
      </c>
      <c r="AM362" s="95"/>
      <c r="AN362" s="95"/>
      <c r="AO362" s="95"/>
      <c r="AP362" s="95"/>
      <c r="AQ362" s="95"/>
      <c r="AR362" s="95"/>
      <c r="AS362" s="95"/>
      <c r="AT362" s="95"/>
      <c r="AU362" s="95"/>
    </row>
    <row r="363" spans="2:47" s="1" customFormat="1" ht="13.35" customHeight="1" x14ac:dyDescent="0.15">
      <c r="B363" s="101"/>
      <c r="C363" s="101"/>
      <c r="D363" s="101"/>
      <c r="E363" s="106">
        <v>22397125476.350101</v>
      </c>
      <c r="F363" s="106"/>
      <c r="G363" s="106"/>
      <c r="H363" s="106"/>
      <c r="I363" s="106"/>
      <c r="J363" s="106"/>
      <c r="K363" s="106"/>
      <c r="L363" s="106"/>
      <c r="M363" s="106"/>
      <c r="N363" s="106"/>
      <c r="O363" s="106"/>
      <c r="P363" s="106"/>
      <c r="Q363" s="96">
        <v>1</v>
      </c>
      <c r="R363" s="96"/>
      <c r="S363" s="96"/>
      <c r="T363" s="96"/>
      <c r="U363" s="96"/>
      <c r="V363" s="96"/>
      <c r="W363" s="96"/>
      <c r="X363" s="96"/>
      <c r="Y363" s="96"/>
      <c r="Z363" s="96"/>
      <c r="AA363" s="96"/>
      <c r="AB363" s="94">
        <v>299625</v>
      </c>
      <c r="AC363" s="94"/>
      <c r="AD363" s="94"/>
      <c r="AE363" s="94"/>
      <c r="AF363" s="94"/>
      <c r="AG363" s="94"/>
      <c r="AH363" s="94"/>
      <c r="AI363" s="94"/>
      <c r="AJ363" s="94"/>
      <c r="AK363" s="94"/>
      <c r="AL363" s="96">
        <v>1</v>
      </c>
      <c r="AM363" s="96"/>
      <c r="AN363" s="96"/>
      <c r="AO363" s="96"/>
      <c r="AP363" s="96"/>
      <c r="AQ363" s="96"/>
      <c r="AR363" s="96"/>
      <c r="AS363" s="96"/>
      <c r="AT363" s="96"/>
      <c r="AU363" s="96"/>
    </row>
  </sheetData>
  <mergeCells count="1490">
    <mergeCell ref="Z273:AI273"/>
    <mergeCell ref="Z277:AI277"/>
    <mergeCell ref="Z278:AI278"/>
    <mergeCell ref="Z279:AI279"/>
    <mergeCell ref="Z280:AI280"/>
    <mergeCell ref="Z281:AI281"/>
    <mergeCell ref="Z282:AI282"/>
    <mergeCell ref="Z283:AI283"/>
    <mergeCell ref="Z284:AI284"/>
    <mergeCell ref="Z285:AI285"/>
    <mergeCell ref="Z286:AI286"/>
    <mergeCell ref="Z287:AI287"/>
    <mergeCell ref="Z288:AI288"/>
    <mergeCell ref="Z289:AI289"/>
    <mergeCell ref="Z290:AI290"/>
    <mergeCell ref="Z291:AI291"/>
    <mergeCell ref="X83:AH83"/>
    <mergeCell ref="X84:AH84"/>
    <mergeCell ref="X85:AH85"/>
    <mergeCell ref="X86:AH86"/>
    <mergeCell ref="X87:AH87"/>
    <mergeCell ref="X88:AH88"/>
    <mergeCell ref="X89:AH89"/>
    <mergeCell ref="X90:AH90"/>
    <mergeCell ref="X91:AH91"/>
    <mergeCell ref="X92:AH92"/>
    <mergeCell ref="X93:AH93"/>
    <mergeCell ref="X94:AH94"/>
    <mergeCell ref="X95:AH95"/>
    <mergeCell ref="X96:AH96"/>
    <mergeCell ref="X97:AH97"/>
    <mergeCell ref="X98:AH98"/>
    <mergeCell ref="X99:AH99"/>
    <mergeCell ref="X63:AH63"/>
    <mergeCell ref="X67:AH67"/>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W143:AG143"/>
    <mergeCell ref="W144:AG14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27:AG127"/>
    <mergeCell ref="W128:AG128"/>
    <mergeCell ref="W129:AG129"/>
    <mergeCell ref="W130:AG130"/>
    <mergeCell ref="W131:AG131"/>
    <mergeCell ref="W132:AG132"/>
    <mergeCell ref="W133:AG133"/>
    <mergeCell ref="W134:AG134"/>
    <mergeCell ref="W135:AG135"/>
    <mergeCell ref="W136:AG136"/>
    <mergeCell ref="W137:AG137"/>
    <mergeCell ref="W138:AG138"/>
    <mergeCell ref="W139:AG139"/>
    <mergeCell ref="W14:AG14"/>
    <mergeCell ref="W140:AG140"/>
    <mergeCell ref="W141:AG141"/>
    <mergeCell ref="W142:AG142"/>
    <mergeCell ref="X48:AH48"/>
    <mergeCell ref="X49:AH49"/>
    <mergeCell ref="X50:AH50"/>
    <mergeCell ref="X51:AH51"/>
    <mergeCell ref="X52:AH52"/>
    <mergeCell ref="X53:AH53"/>
    <mergeCell ref="X54:AH54"/>
    <mergeCell ref="X55:AH55"/>
    <mergeCell ref="X56:AH56"/>
    <mergeCell ref="X57:AH57"/>
    <mergeCell ref="X58:AH58"/>
    <mergeCell ref="X59:AH59"/>
    <mergeCell ref="X60:AH60"/>
    <mergeCell ref="X61:AH61"/>
    <mergeCell ref="X62:AH62"/>
    <mergeCell ref="U207:AE207"/>
    <mergeCell ref="U208:AE208"/>
    <mergeCell ref="U209:AE209"/>
    <mergeCell ref="U210:AE210"/>
    <mergeCell ref="U211:AE211"/>
    <mergeCell ref="V185:AF185"/>
    <mergeCell ref="V186:AF186"/>
    <mergeCell ref="V187:AF187"/>
    <mergeCell ref="V188:AF188"/>
    <mergeCell ref="V189:AF189"/>
    <mergeCell ref="V190:AF190"/>
    <mergeCell ref="V191:AF191"/>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W120:AG120"/>
    <mergeCell ref="W121:AG121"/>
    <mergeCell ref="W122:AG122"/>
    <mergeCell ref="U171:AF171"/>
    <mergeCell ref="U172:AF172"/>
    <mergeCell ref="U173:AF173"/>
    <mergeCell ref="U174:AF174"/>
    <mergeCell ref="U175:AF175"/>
    <mergeCell ref="U176:AF176"/>
    <mergeCell ref="U177:AF177"/>
    <mergeCell ref="U178:AF178"/>
    <mergeCell ref="U179:AF179"/>
    <mergeCell ref="U180:AF180"/>
    <mergeCell ref="U181:AF181"/>
    <mergeCell ref="U195:AE195"/>
    <mergeCell ref="U196:AE196"/>
    <mergeCell ref="U197:AE197"/>
    <mergeCell ref="U198:AE198"/>
    <mergeCell ref="U199:AE199"/>
    <mergeCell ref="U200:AE200"/>
    <mergeCell ref="S237:AC237"/>
    <mergeCell ref="S238:AC238"/>
    <mergeCell ref="S239:AC239"/>
    <mergeCell ref="S240:AC240"/>
    <mergeCell ref="T215:AD215"/>
    <mergeCell ref="T216:AD216"/>
    <mergeCell ref="T217:AD217"/>
    <mergeCell ref="T218:AD218"/>
    <mergeCell ref="T219:AD219"/>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61:AF161"/>
    <mergeCell ref="U162:AF162"/>
    <mergeCell ref="U163:AF163"/>
    <mergeCell ref="U164:AF164"/>
    <mergeCell ref="U165:AF165"/>
    <mergeCell ref="U166:AF166"/>
    <mergeCell ref="U167:AF167"/>
    <mergeCell ref="U168:AF168"/>
    <mergeCell ref="U169:AF169"/>
    <mergeCell ref="U170:AF170"/>
    <mergeCell ref="Q344:AA344"/>
    <mergeCell ref="Q345:AA345"/>
    <mergeCell ref="Q346:AA346"/>
    <mergeCell ref="Q347:AA347"/>
    <mergeCell ref="Q351:AA351"/>
    <mergeCell ref="Q352:AA352"/>
    <mergeCell ref="Q353:AA353"/>
    <mergeCell ref="Q354:AA354"/>
    <mergeCell ref="Q358:AA358"/>
    <mergeCell ref="Q359:AA359"/>
    <mergeCell ref="Q360:AA360"/>
    <mergeCell ref="Q361:AA361"/>
    <mergeCell ref="Q362:AA362"/>
    <mergeCell ref="Q363:AA363"/>
    <mergeCell ref="R244:AB244"/>
    <mergeCell ref="R245:AB245"/>
    <mergeCell ref="R246:AB246"/>
    <mergeCell ref="R247:AB247"/>
    <mergeCell ref="Z259:AI259"/>
    <mergeCell ref="Z260:AI260"/>
    <mergeCell ref="Z261:AI261"/>
    <mergeCell ref="Z262:AI262"/>
    <mergeCell ref="Z263:AI263"/>
    <mergeCell ref="Z264:AI264"/>
    <mergeCell ref="Z265:AI265"/>
    <mergeCell ref="Z266:AI266"/>
    <mergeCell ref="Z267:AI267"/>
    <mergeCell ref="Z268:AI268"/>
    <mergeCell ref="Z269:AI269"/>
    <mergeCell ref="Z270:AI270"/>
    <mergeCell ref="Z271:AI271"/>
    <mergeCell ref="Z272:AI272"/>
    <mergeCell ref="P315:Z315"/>
    <mergeCell ref="P316:Z316"/>
    <mergeCell ref="P317:Z317"/>
    <mergeCell ref="P318:Z318"/>
    <mergeCell ref="P319:Z319"/>
    <mergeCell ref="P320:Z320"/>
    <mergeCell ref="P321:Z321"/>
    <mergeCell ref="P322:Z322"/>
    <mergeCell ref="P323:Z323"/>
    <mergeCell ref="P324:Z324"/>
    <mergeCell ref="P325:Z325"/>
    <mergeCell ref="P326:Z326"/>
    <mergeCell ref="P327:Z327"/>
    <mergeCell ref="P328:Z328"/>
    <mergeCell ref="P329:Z329"/>
    <mergeCell ref="P330:Z330"/>
    <mergeCell ref="P331:Z331"/>
    <mergeCell ref="P295:Z29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308:Z308"/>
    <mergeCell ref="P309:Z309"/>
    <mergeCell ref="P310:Z310"/>
    <mergeCell ref="P314:Z314"/>
    <mergeCell ref="N3:AV3"/>
    <mergeCell ref="N9:X9"/>
    <mergeCell ref="O259:Y259"/>
    <mergeCell ref="O260:Y260"/>
    <mergeCell ref="O261:Y261"/>
    <mergeCell ref="O262:Y262"/>
    <mergeCell ref="O263:Y263"/>
    <mergeCell ref="O264:Y264"/>
    <mergeCell ref="O265:Y265"/>
    <mergeCell ref="O266:Y266"/>
    <mergeCell ref="O267:Y267"/>
    <mergeCell ref="O268:Y268"/>
    <mergeCell ref="O269:Y269"/>
    <mergeCell ref="O270:Y270"/>
    <mergeCell ref="O271:Y271"/>
    <mergeCell ref="O272:Y272"/>
    <mergeCell ref="O273:Y273"/>
    <mergeCell ref="P251:Z251"/>
    <mergeCell ref="P252:Z252"/>
    <mergeCell ref="P253:Z253"/>
    <mergeCell ref="P254:Z254"/>
    <mergeCell ref="P255:Z255"/>
    <mergeCell ref="S223:AC223"/>
    <mergeCell ref="S224:AC224"/>
    <mergeCell ref="S225:AC225"/>
    <mergeCell ref="S226:AC226"/>
    <mergeCell ref="S227:AC227"/>
    <mergeCell ref="S228:AC228"/>
    <mergeCell ref="S229:AC229"/>
    <mergeCell ref="S230:AC230"/>
    <mergeCell ref="S231:AC231"/>
    <mergeCell ref="S232:AC232"/>
    <mergeCell ref="K181:T181"/>
    <mergeCell ref="K19:V19"/>
    <mergeCell ref="K20:V20"/>
    <mergeCell ref="K21:V21"/>
    <mergeCell ref="K22:V22"/>
    <mergeCell ref="K23:V23"/>
    <mergeCell ref="K24:V24"/>
    <mergeCell ref="K25:V25"/>
    <mergeCell ref="K26:V26"/>
    <mergeCell ref="K27:V27"/>
    <mergeCell ref="L31:W31"/>
    <mergeCell ref="L32:W32"/>
    <mergeCell ref="L33:W33"/>
    <mergeCell ref="L34:W34"/>
    <mergeCell ref="L35:W35"/>
    <mergeCell ref="L36:W36"/>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L52:W52"/>
    <mergeCell ref="K166:T166"/>
    <mergeCell ref="K167:T167"/>
    <mergeCell ref="K168:T168"/>
    <mergeCell ref="K169:T169"/>
    <mergeCell ref="K17:V17"/>
    <mergeCell ref="K170:T170"/>
    <mergeCell ref="K171:T171"/>
    <mergeCell ref="K172:T172"/>
    <mergeCell ref="K173:T173"/>
    <mergeCell ref="K174:T174"/>
    <mergeCell ref="K175:T175"/>
    <mergeCell ref="K176:T176"/>
    <mergeCell ref="K177:T177"/>
    <mergeCell ref="K178:T178"/>
    <mergeCell ref="K179:T179"/>
    <mergeCell ref="K18:V18"/>
    <mergeCell ref="K180:T180"/>
    <mergeCell ref="L53:W53"/>
    <mergeCell ref="L54:W54"/>
    <mergeCell ref="L55:W55"/>
    <mergeCell ref="L56:W56"/>
    <mergeCell ref="L57:W57"/>
    <mergeCell ref="L58:W58"/>
    <mergeCell ref="L59:W59"/>
    <mergeCell ref="L60:W60"/>
    <mergeCell ref="L61:W61"/>
    <mergeCell ref="L62:W62"/>
    <mergeCell ref="L63:W63"/>
    <mergeCell ref="M67:W67"/>
    <mergeCell ref="M68:W68"/>
    <mergeCell ref="M69:W69"/>
    <mergeCell ref="M70:W70"/>
    <mergeCell ref="K150:T150"/>
    <mergeCell ref="K151:T151"/>
    <mergeCell ref="K152:T152"/>
    <mergeCell ref="K153:T153"/>
    <mergeCell ref="K154:T154"/>
    <mergeCell ref="K155:T155"/>
    <mergeCell ref="K156:T156"/>
    <mergeCell ref="K157:T157"/>
    <mergeCell ref="K158:T158"/>
    <mergeCell ref="K159:T159"/>
    <mergeCell ref="K16:V16"/>
    <mergeCell ref="K160:T160"/>
    <mergeCell ref="K161:T161"/>
    <mergeCell ref="K162:T162"/>
    <mergeCell ref="K163:T163"/>
    <mergeCell ref="K164:T164"/>
    <mergeCell ref="K165:T165"/>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G235:R235"/>
    <mergeCell ref="G236:R236"/>
    <mergeCell ref="G237:R237"/>
    <mergeCell ref="G238:R238"/>
    <mergeCell ref="G239:R239"/>
    <mergeCell ref="G240:R240"/>
    <mergeCell ref="H215:S215"/>
    <mergeCell ref="H216:S216"/>
    <mergeCell ref="H217:S217"/>
    <mergeCell ref="H218:S218"/>
    <mergeCell ref="H219:S219"/>
    <mergeCell ref="I195:T195"/>
    <mergeCell ref="I196:T196"/>
    <mergeCell ref="I197:T197"/>
    <mergeCell ref="I198:T198"/>
    <mergeCell ref="I199:T199"/>
    <mergeCell ref="I200:T200"/>
    <mergeCell ref="I201:T201"/>
    <mergeCell ref="I202:T202"/>
    <mergeCell ref="I203:T203"/>
    <mergeCell ref="I204:T204"/>
    <mergeCell ref="I205:T205"/>
    <mergeCell ref="I206:T206"/>
    <mergeCell ref="I207:T207"/>
    <mergeCell ref="I208:T208"/>
    <mergeCell ref="I209:T209"/>
    <mergeCell ref="I210:T210"/>
    <mergeCell ref="I211:T211"/>
    <mergeCell ref="S233:AC233"/>
    <mergeCell ref="S234:AC234"/>
    <mergeCell ref="S235:AC235"/>
    <mergeCell ref="S236:AC236"/>
    <mergeCell ref="E341:P341"/>
    <mergeCell ref="E342:P342"/>
    <mergeCell ref="E343:P343"/>
    <mergeCell ref="E344:P344"/>
    <mergeCell ref="E345:P345"/>
    <mergeCell ref="E346:P346"/>
    <mergeCell ref="E347:P347"/>
    <mergeCell ref="E351:P351"/>
    <mergeCell ref="E352:P352"/>
    <mergeCell ref="E353:P353"/>
    <mergeCell ref="E354:P354"/>
    <mergeCell ref="E358:P358"/>
    <mergeCell ref="E359:P359"/>
    <mergeCell ref="E360:P360"/>
    <mergeCell ref="E361:P361"/>
    <mergeCell ref="E362:P362"/>
    <mergeCell ref="E363:P363"/>
    <mergeCell ref="D321:O321"/>
    <mergeCell ref="D322:O322"/>
    <mergeCell ref="D323:O323"/>
    <mergeCell ref="D324:O324"/>
    <mergeCell ref="D325:O325"/>
    <mergeCell ref="D326:O326"/>
    <mergeCell ref="D327:O327"/>
    <mergeCell ref="D328:O328"/>
    <mergeCell ref="D329:O329"/>
    <mergeCell ref="D330:O330"/>
    <mergeCell ref="D331:O331"/>
    <mergeCell ref="D332:O332"/>
    <mergeCell ref="D333:O333"/>
    <mergeCell ref="E337:P337"/>
    <mergeCell ref="E338:P338"/>
    <mergeCell ref="E339:P339"/>
    <mergeCell ref="E340:P340"/>
    <mergeCell ref="P332:Z332"/>
    <mergeCell ref="P333:Z333"/>
    <mergeCell ref="Q337:AA337"/>
    <mergeCell ref="Q338:AA338"/>
    <mergeCell ref="Q339:AA339"/>
    <mergeCell ref="Q340:AA340"/>
    <mergeCell ref="D301:O301"/>
    <mergeCell ref="D302:O302"/>
    <mergeCell ref="D303:O303"/>
    <mergeCell ref="D304:O304"/>
    <mergeCell ref="D305:O305"/>
    <mergeCell ref="D306:O306"/>
    <mergeCell ref="D307:O307"/>
    <mergeCell ref="D308:O308"/>
    <mergeCell ref="D309:O309"/>
    <mergeCell ref="D310:O310"/>
    <mergeCell ref="D314:O314"/>
    <mergeCell ref="D315:O315"/>
    <mergeCell ref="D316:O316"/>
    <mergeCell ref="D317:O317"/>
    <mergeCell ref="D318:O318"/>
    <mergeCell ref="D319:O319"/>
    <mergeCell ref="D320:O320"/>
    <mergeCell ref="C286:N286"/>
    <mergeCell ref="C287:N287"/>
    <mergeCell ref="C288:N288"/>
    <mergeCell ref="C289:N289"/>
    <mergeCell ref="C290:N290"/>
    <mergeCell ref="C291:N291"/>
    <mergeCell ref="D251:O251"/>
    <mergeCell ref="D252:O252"/>
    <mergeCell ref="D253:O253"/>
    <mergeCell ref="D254:O254"/>
    <mergeCell ref="D255:O255"/>
    <mergeCell ref="D295:O295"/>
    <mergeCell ref="D296:O296"/>
    <mergeCell ref="D297:O297"/>
    <mergeCell ref="D298:O298"/>
    <mergeCell ref="D299:O299"/>
    <mergeCell ref="D300:O300"/>
    <mergeCell ref="O277:Y277"/>
    <mergeCell ref="O278:Y278"/>
    <mergeCell ref="O279:Y279"/>
    <mergeCell ref="O280:Y280"/>
    <mergeCell ref="O281:Y281"/>
    <mergeCell ref="O282:Y282"/>
    <mergeCell ref="O283:Y283"/>
    <mergeCell ref="O284:Y284"/>
    <mergeCell ref="O285:Y285"/>
    <mergeCell ref="O286:Y286"/>
    <mergeCell ref="O287:Y287"/>
    <mergeCell ref="O288:Y288"/>
    <mergeCell ref="O289:Y289"/>
    <mergeCell ref="O290:Y290"/>
    <mergeCell ref="O291:Y291"/>
    <mergeCell ref="B358:D358"/>
    <mergeCell ref="B359:D359"/>
    <mergeCell ref="B36:K36"/>
    <mergeCell ref="B360:D360"/>
    <mergeCell ref="B361:D361"/>
    <mergeCell ref="B362:D362"/>
    <mergeCell ref="B363:D363"/>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61:K61"/>
    <mergeCell ref="B339:D339"/>
    <mergeCell ref="B34:K34"/>
    <mergeCell ref="B340:D340"/>
    <mergeCell ref="B341:D341"/>
    <mergeCell ref="B342:D342"/>
    <mergeCell ref="B343:D343"/>
    <mergeCell ref="B344:D344"/>
    <mergeCell ref="B345:D345"/>
    <mergeCell ref="B346:D346"/>
    <mergeCell ref="B347:D347"/>
    <mergeCell ref="B349:AU349"/>
    <mergeCell ref="B35:K35"/>
    <mergeCell ref="B351:D351"/>
    <mergeCell ref="B352:D352"/>
    <mergeCell ref="B353:D353"/>
    <mergeCell ref="B354:D354"/>
    <mergeCell ref="B356:AU356"/>
    <mergeCell ref="B62:K62"/>
    <mergeCell ref="B63:K63"/>
    <mergeCell ref="B65:AU65"/>
    <mergeCell ref="B67:L67"/>
    <mergeCell ref="B68:L68"/>
    <mergeCell ref="B69:L69"/>
    <mergeCell ref="B70:L70"/>
    <mergeCell ref="B71:L71"/>
    <mergeCell ref="B72:L72"/>
    <mergeCell ref="B73:L73"/>
    <mergeCell ref="B74:L74"/>
    <mergeCell ref="B75:L75"/>
    <mergeCell ref="B76:L76"/>
    <mergeCell ref="B77:L77"/>
    <mergeCell ref="B78:L78"/>
    <mergeCell ref="B321:C321"/>
    <mergeCell ref="B322:C322"/>
    <mergeCell ref="B323:C323"/>
    <mergeCell ref="B324:C324"/>
    <mergeCell ref="B325:C325"/>
    <mergeCell ref="B326:C326"/>
    <mergeCell ref="B327:C327"/>
    <mergeCell ref="B328:C328"/>
    <mergeCell ref="B329:C329"/>
    <mergeCell ref="B33:K33"/>
    <mergeCell ref="B330:C330"/>
    <mergeCell ref="B331:C331"/>
    <mergeCell ref="B332:C332"/>
    <mergeCell ref="B333:C333"/>
    <mergeCell ref="B335:AU335"/>
    <mergeCell ref="B337:D337"/>
    <mergeCell ref="B338:D338"/>
    <mergeCell ref="B79:L79"/>
    <mergeCell ref="B80:L80"/>
    <mergeCell ref="B81:L81"/>
    <mergeCell ref="B82:L82"/>
    <mergeCell ref="B83:L83"/>
    <mergeCell ref="B84:L84"/>
    <mergeCell ref="B85:L85"/>
    <mergeCell ref="B86:L86"/>
    <mergeCell ref="B87:L87"/>
    <mergeCell ref="B88:L88"/>
    <mergeCell ref="B89:L89"/>
    <mergeCell ref="B90:L90"/>
    <mergeCell ref="B91:L91"/>
    <mergeCell ref="B92:L92"/>
    <mergeCell ref="B93:L93"/>
    <mergeCell ref="B304:C304"/>
    <mergeCell ref="B305:C305"/>
    <mergeCell ref="B306:C306"/>
    <mergeCell ref="B307:C307"/>
    <mergeCell ref="B308:C308"/>
    <mergeCell ref="B309:C309"/>
    <mergeCell ref="B31:K31"/>
    <mergeCell ref="B310:C310"/>
    <mergeCell ref="B312:AU312"/>
    <mergeCell ref="B314:C314"/>
    <mergeCell ref="B315:C315"/>
    <mergeCell ref="B316:C316"/>
    <mergeCell ref="B317:C317"/>
    <mergeCell ref="B318:C318"/>
    <mergeCell ref="B319:C319"/>
    <mergeCell ref="B32:K32"/>
    <mergeCell ref="B320:C320"/>
    <mergeCell ref="B94:L94"/>
    <mergeCell ref="B95:L95"/>
    <mergeCell ref="B96:L96"/>
    <mergeCell ref="B97:L97"/>
    <mergeCell ref="B98:L98"/>
    <mergeCell ref="B99:L99"/>
    <mergeCell ref="C259:N259"/>
    <mergeCell ref="C260:N260"/>
    <mergeCell ref="C261:N261"/>
    <mergeCell ref="C262:N262"/>
    <mergeCell ref="C263:N263"/>
    <mergeCell ref="C264:N264"/>
    <mergeCell ref="C265:N265"/>
    <mergeCell ref="C266:N266"/>
    <mergeCell ref="C267:N267"/>
    <mergeCell ref="B254:C254"/>
    <mergeCell ref="B255:C255"/>
    <mergeCell ref="B257:AU257"/>
    <mergeCell ref="B26:J26"/>
    <mergeCell ref="B27:J27"/>
    <mergeCell ref="B275:AU275"/>
    <mergeCell ref="B29:AU29"/>
    <mergeCell ref="B293:AU293"/>
    <mergeCell ref="B295:C295"/>
    <mergeCell ref="B296:C296"/>
    <mergeCell ref="B297:C297"/>
    <mergeCell ref="B298:C298"/>
    <mergeCell ref="B299:C299"/>
    <mergeCell ref="B300:C300"/>
    <mergeCell ref="B301:C301"/>
    <mergeCell ref="B302:C302"/>
    <mergeCell ref="B303:C303"/>
    <mergeCell ref="C268:N268"/>
    <mergeCell ref="C269:N269"/>
    <mergeCell ref="C270:N270"/>
    <mergeCell ref="C271:N271"/>
    <mergeCell ref="C272:N272"/>
    <mergeCell ref="C273:N273"/>
    <mergeCell ref="C277:N277"/>
    <mergeCell ref="C278:N278"/>
    <mergeCell ref="C279:N279"/>
    <mergeCell ref="C280:N280"/>
    <mergeCell ref="C281:N281"/>
    <mergeCell ref="C282:N282"/>
    <mergeCell ref="C283:N283"/>
    <mergeCell ref="C284:N284"/>
    <mergeCell ref="C285:N285"/>
    <mergeCell ref="B235:F235"/>
    <mergeCell ref="B236:F236"/>
    <mergeCell ref="B237:F237"/>
    <mergeCell ref="B238:F238"/>
    <mergeCell ref="B239:F239"/>
    <mergeCell ref="B24:J24"/>
    <mergeCell ref="B240:F240"/>
    <mergeCell ref="B242:AU242"/>
    <mergeCell ref="B244:E244"/>
    <mergeCell ref="B245:E245"/>
    <mergeCell ref="B246:E246"/>
    <mergeCell ref="B247:E247"/>
    <mergeCell ref="B249:AU249"/>
    <mergeCell ref="B25:J25"/>
    <mergeCell ref="B251:C251"/>
    <mergeCell ref="B252:C252"/>
    <mergeCell ref="B253:C253"/>
    <mergeCell ref="F244:Q244"/>
    <mergeCell ref="F245:Q245"/>
    <mergeCell ref="F246:Q246"/>
    <mergeCell ref="F247:Q247"/>
    <mergeCell ref="G223:R223"/>
    <mergeCell ref="G224:R224"/>
    <mergeCell ref="G225:R225"/>
    <mergeCell ref="G226:R226"/>
    <mergeCell ref="G227:R227"/>
    <mergeCell ref="G228:R228"/>
    <mergeCell ref="G229:R229"/>
    <mergeCell ref="G230:R230"/>
    <mergeCell ref="G231:R231"/>
    <mergeCell ref="G232:R232"/>
    <mergeCell ref="G233:R233"/>
    <mergeCell ref="B218:G218"/>
    <mergeCell ref="B219:G219"/>
    <mergeCell ref="B22:J22"/>
    <mergeCell ref="B221:AU221"/>
    <mergeCell ref="B223:F223"/>
    <mergeCell ref="B224:F224"/>
    <mergeCell ref="B225:F225"/>
    <mergeCell ref="B226:F226"/>
    <mergeCell ref="B227:F227"/>
    <mergeCell ref="B228:F228"/>
    <mergeCell ref="B229:F229"/>
    <mergeCell ref="B23:J23"/>
    <mergeCell ref="B230:F230"/>
    <mergeCell ref="B231:F231"/>
    <mergeCell ref="B232:F232"/>
    <mergeCell ref="B233:F233"/>
    <mergeCell ref="B234:F234"/>
    <mergeCell ref="G234:R234"/>
    <mergeCell ref="J185:U185"/>
    <mergeCell ref="J186:U186"/>
    <mergeCell ref="J187:U187"/>
    <mergeCell ref="J188:U188"/>
    <mergeCell ref="J189:U189"/>
    <mergeCell ref="J190:U190"/>
    <mergeCell ref="J191:U191"/>
    <mergeCell ref="K103:V103"/>
    <mergeCell ref="K104:V104"/>
    <mergeCell ref="K105:V105"/>
    <mergeCell ref="K106:V106"/>
    <mergeCell ref="K107:V107"/>
    <mergeCell ref="K108:V108"/>
    <mergeCell ref="K109:V109"/>
    <mergeCell ref="B200:H200"/>
    <mergeCell ref="B201:H201"/>
    <mergeCell ref="B202:H202"/>
    <mergeCell ref="B203:H203"/>
    <mergeCell ref="B204:H204"/>
    <mergeCell ref="B205:H205"/>
    <mergeCell ref="B206:H206"/>
    <mergeCell ref="B207:H207"/>
    <mergeCell ref="B208:H208"/>
    <mergeCell ref="B209:H209"/>
    <mergeCell ref="B21:J21"/>
    <mergeCell ref="B210:H210"/>
    <mergeCell ref="B211:H211"/>
    <mergeCell ref="B213:AU213"/>
    <mergeCell ref="B215:G215"/>
    <mergeCell ref="B216:G216"/>
    <mergeCell ref="B217:G217"/>
    <mergeCell ref="K110:V110"/>
    <mergeCell ref="K111:V111"/>
    <mergeCell ref="K112:V112"/>
    <mergeCell ref="K113:V113"/>
    <mergeCell ref="K114:V114"/>
    <mergeCell ref="K115:V115"/>
    <mergeCell ref="K116:V116"/>
    <mergeCell ref="K117:V117"/>
    <mergeCell ref="K118:V118"/>
    <mergeCell ref="K119:V119"/>
    <mergeCell ref="K120:V120"/>
    <mergeCell ref="K121:V121"/>
    <mergeCell ref="K122:V122"/>
    <mergeCell ref="K123:V123"/>
    <mergeCell ref="K124:V124"/>
    <mergeCell ref="B181:J181"/>
    <mergeCell ref="B183:AU183"/>
    <mergeCell ref="B185:I185"/>
    <mergeCell ref="B186:I186"/>
    <mergeCell ref="B187:I187"/>
    <mergeCell ref="B188:I188"/>
    <mergeCell ref="B189:I189"/>
    <mergeCell ref="B19:J19"/>
    <mergeCell ref="B190:I190"/>
    <mergeCell ref="B191:I191"/>
    <mergeCell ref="B193:AU193"/>
    <mergeCell ref="B195:H195"/>
    <mergeCell ref="B196:H196"/>
    <mergeCell ref="B197:H197"/>
    <mergeCell ref="B198:H198"/>
    <mergeCell ref="B199:H199"/>
    <mergeCell ref="B2:L4"/>
    <mergeCell ref="B20:J20"/>
    <mergeCell ref="B6:AU6"/>
    <mergeCell ref="B8:K10"/>
    <mergeCell ref="K125:V125"/>
    <mergeCell ref="K126:V126"/>
    <mergeCell ref="K127:V127"/>
    <mergeCell ref="K128:V128"/>
    <mergeCell ref="K129:V129"/>
    <mergeCell ref="K130:V130"/>
    <mergeCell ref="K131:V131"/>
    <mergeCell ref="K132:V132"/>
    <mergeCell ref="K133:V133"/>
    <mergeCell ref="K134:V134"/>
    <mergeCell ref="K135:V135"/>
    <mergeCell ref="K136:V136"/>
    <mergeCell ref="B166:J166"/>
    <mergeCell ref="B167:J167"/>
    <mergeCell ref="B168:J168"/>
    <mergeCell ref="B169:J169"/>
    <mergeCell ref="B17:J17"/>
    <mergeCell ref="B170:J170"/>
    <mergeCell ref="B171:J171"/>
    <mergeCell ref="B172:J172"/>
    <mergeCell ref="B173:J173"/>
    <mergeCell ref="B174:J174"/>
    <mergeCell ref="B175:J175"/>
    <mergeCell ref="B176:J176"/>
    <mergeCell ref="B177:J177"/>
    <mergeCell ref="B178:J178"/>
    <mergeCell ref="B179:J179"/>
    <mergeCell ref="B18:J18"/>
    <mergeCell ref="B180:J180"/>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2:J162"/>
    <mergeCell ref="B163:J163"/>
    <mergeCell ref="B164:J164"/>
    <mergeCell ref="B165:J165"/>
    <mergeCell ref="B133:J133"/>
    <mergeCell ref="B134:J134"/>
    <mergeCell ref="B135:J135"/>
    <mergeCell ref="B136:J136"/>
    <mergeCell ref="B137:J137"/>
    <mergeCell ref="B138:J138"/>
    <mergeCell ref="B139:J139"/>
    <mergeCell ref="B14:J14"/>
    <mergeCell ref="B140:J140"/>
    <mergeCell ref="B141:J141"/>
    <mergeCell ref="B142:J142"/>
    <mergeCell ref="B143:J143"/>
    <mergeCell ref="B144:J144"/>
    <mergeCell ref="B146:AU146"/>
    <mergeCell ref="B148:J148"/>
    <mergeCell ref="B149:J149"/>
    <mergeCell ref="B15:J15"/>
    <mergeCell ref="K137:V137"/>
    <mergeCell ref="K138:V138"/>
    <mergeCell ref="K139:V139"/>
    <mergeCell ref="K14:V14"/>
    <mergeCell ref="K140:V140"/>
    <mergeCell ref="K141:V141"/>
    <mergeCell ref="K142:V142"/>
    <mergeCell ref="K143:V143"/>
    <mergeCell ref="K144:V144"/>
    <mergeCell ref="K148:T148"/>
    <mergeCell ref="K149:T149"/>
    <mergeCell ref="K15:V15"/>
    <mergeCell ref="M86:W86"/>
    <mergeCell ref="M87:W87"/>
    <mergeCell ref="M88:W88"/>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M89:W89"/>
    <mergeCell ref="M90:W90"/>
    <mergeCell ref="M91:W91"/>
    <mergeCell ref="M92:W92"/>
    <mergeCell ref="M93:W93"/>
    <mergeCell ref="M94:W94"/>
    <mergeCell ref="M95:W95"/>
    <mergeCell ref="M96:W96"/>
    <mergeCell ref="M97:W97"/>
    <mergeCell ref="M98:W98"/>
    <mergeCell ref="M99:W99"/>
    <mergeCell ref="W123:AG123"/>
    <mergeCell ref="W124:AG124"/>
    <mergeCell ref="W125:AG125"/>
    <mergeCell ref="W126:AG126"/>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T295:AU295"/>
    <mergeCell ref="B101:AU101"/>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4:AU84"/>
    <mergeCell ref="AO85:AU85"/>
    <mergeCell ref="AO86:AU86"/>
    <mergeCell ref="AO87:AU87"/>
    <mergeCell ref="AO88:AU88"/>
    <mergeCell ref="AO89:AU89"/>
    <mergeCell ref="AO90:AU90"/>
    <mergeCell ref="AO91:AU91"/>
    <mergeCell ref="AO92:AU92"/>
    <mergeCell ref="AO93:AU93"/>
    <mergeCell ref="AO94:AU94"/>
    <mergeCell ref="AO95:AU95"/>
    <mergeCell ref="AO96:AU96"/>
    <mergeCell ref="AO97:AU97"/>
    <mergeCell ref="AO98:AU98"/>
    <mergeCell ref="AO99:AU99"/>
    <mergeCell ref="AP215:AU215"/>
    <mergeCell ref="AQ195:AU195"/>
    <mergeCell ref="AQ196:AU196"/>
    <mergeCell ref="AQ197:AU197"/>
    <mergeCell ref="AQ198:AU198"/>
    <mergeCell ref="AQ199:AU199"/>
    <mergeCell ref="AQ200:AU200"/>
    <mergeCell ref="AQ201:AU201"/>
    <mergeCell ref="AQ202:AU202"/>
    <mergeCell ref="AQ203:AU203"/>
    <mergeCell ref="AQ204:AU204"/>
    <mergeCell ref="AQ205:AU205"/>
    <mergeCell ref="AQ206:AU206"/>
    <mergeCell ref="AQ207:AU207"/>
    <mergeCell ref="AQ208:AU208"/>
    <mergeCell ref="AQ209:AU209"/>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143:AT143"/>
    <mergeCell ref="AO144:AT144"/>
    <mergeCell ref="AO223:AU223"/>
    <mergeCell ref="AO224:AU224"/>
    <mergeCell ref="AO225:AU225"/>
    <mergeCell ref="AO226:AU226"/>
    <mergeCell ref="AO227:AU227"/>
    <mergeCell ref="AO228:AU228"/>
    <mergeCell ref="AO229:AU229"/>
    <mergeCell ref="AO230:AU230"/>
    <mergeCell ref="AO231:AU231"/>
    <mergeCell ref="AO232:AU232"/>
    <mergeCell ref="AO233:AU233"/>
    <mergeCell ref="AO234:AU234"/>
    <mergeCell ref="AO235:AU235"/>
    <mergeCell ref="AO236:AU236"/>
    <mergeCell ref="AO237:AU237"/>
    <mergeCell ref="AP216:AU216"/>
    <mergeCell ref="AP217:AU217"/>
    <mergeCell ref="AP218:AU218"/>
    <mergeCell ref="AP219:AU219"/>
    <mergeCell ref="AQ210:AU210"/>
    <mergeCell ref="AQ211:AU211"/>
    <mergeCell ref="AO126:AT126"/>
    <mergeCell ref="AO127:AT127"/>
    <mergeCell ref="AO128:AT128"/>
    <mergeCell ref="AO129:AT129"/>
    <mergeCell ref="AO130:AT130"/>
    <mergeCell ref="AO131:AT131"/>
    <mergeCell ref="AO132:AT132"/>
    <mergeCell ref="AO133:AT133"/>
    <mergeCell ref="AO134:AT134"/>
    <mergeCell ref="AO135:AT135"/>
    <mergeCell ref="AO136:AT136"/>
    <mergeCell ref="AO137:AT137"/>
    <mergeCell ref="AO138:AT138"/>
    <mergeCell ref="AO139:AT139"/>
    <mergeCell ref="AO140:AT140"/>
    <mergeCell ref="AO141:AT141"/>
    <mergeCell ref="AO142:AT142"/>
    <mergeCell ref="AN187:AU187"/>
    <mergeCell ref="AN188:AU188"/>
    <mergeCell ref="AN189:AU189"/>
    <mergeCell ref="AN190:AU190"/>
    <mergeCell ref="AN191:AU191"/>
    <mergeCell ref="AN244:AT244"/>
    <mergeCell ref="AN245:AT245"/>
    <mergeCell ref="AN246:AT246"/>
    <mergeCell ref="AN247:AT247"/>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L347:AU347"/>
    <mergeCell ref="AL351:AU351"/>
    <mergeCell ref="AL352:AU352"/>
    <mergeCell ref="AL353:AU353"/>
    <mergeCell ref="AL354:AU354"/>
    <mergeCell ref="AL358:AU358"/>
    <mergeCell ref="AL359:AU359"/>
    <mergeCell ref="AL360:AU360"/>
    <mergeCell ref="AL361:AU361"/>
    <mergeCell ref="AL362:AU362"/>
    <mergeCell ref="AL363:AU363"/>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M162:AU162"/>
    <mergeCell ref="AM163:AU163"/>
    <mergeCell ref="AM164:AU164"/>
    <mergeCell ref="AM165:AU165"/>
    <mergeCell ref="AM166:AU166"/>
    <mergeCell ref="AM167:AU167"/>
    <mergeCell ref="AM168:AU168"/>
    <mergeCell ref="AK315:AT315"/>
    <mergeCell ref="AK316:AT316"/>
    <mergeCell ref="AK317:AT317"/>
    <mergeCell ref="AK318:AT318"/>
    <mergeCell ref="AK319:AT319"/>
    <mergeCell ref="AK320:AT320"/>
    <mergeCell ref="AK321:AT321"/>
    <mergeCell ref="AK322:AT322"/>
    <mergeCell ref="AK323:AT323"/>
    <mergeCell ref="AK324:AT324"/>
    <mergeCell ref="AK325:AT325"/>
    <mergeCell ref="AK326:AT326"/>
    <mergeCell ref="AK327:AT327"/>
    <mergeCell ref="AK328:AT328"/>
    <mergeCell ref="AK329:AT329"/>
    <mergeCell ref="AK330:AT330"/>
    <mergeCell ref="AK331:AT331"/>
    <mergeCell ref="AK295:AS295"/>
    <mergeCell ref="AK296:AS296"/>
    <mergeCell ref="AK297:AS297"/>
    <mergeCell ref="AK298:AS298"/>
    <mergeCell ref="AK299:AS299"/>
    <mergeCell ref="AK300:AS300"/>
    <mergeCell ref="AK301:AS301"/>
    <mergeCell ref="AK302:AS302"/>
    <mergeCell ref="AK303:AS303"/>
    <mergeCell ref="AK304:AS304"/>
    <mergeCell ref="AK305:AS305"/>
    <mergeCell ref="AK306:AS306"/>
    <mergeCell ref="AK307:AS307"/>
    <mergeCell ref="AK308:AS308"/>
    <mergeCell ref="AK309:AS309"/>
    <mergeCell ref="AK310:AS310"/>
    <mergeCell ref="AK314:AT314"/>
    <mergeCell ref="AT296:AU296"/>
    <mergeCell ref="AT297:AU297"/>
    <mergeCell ref="AT298:AU298"/>
    <mergeCell ref="AT299:AU299"/>
    <mergeCell ref="AT300:AU300"/>
    <mergeCell ref="AT301:AU301"/>
    <mergeCell ref="AT302:AU302"/>
    <mergeCell ref="AT303:AU303"/>
    <mergeCell ref="AT304:AU304"/>
    <mergeCell ref="AT305:AU305"/>
    <mergeCell ref="AT306:AU306"/>
    <mergeCell ref="AT307:AU307"/>
    <mergeCell ref="AT308:AU308"/>
    <mergeCell ref="AT309:AU309"/>
    <mergeCell ref="AT310:AU310"/>
    <mergeCell ref="AJ278:AS278"/>
    <mergeCell ref="AJ279:AS279"/>
    <mergeCell ref="AJ280:AS280"/>
    <mergeCell ref="AJ281:AS281"/>
    <mergeCell ref="AJ282:AS282"/>
    <mergeCell ref="AJ283:AS283"/>
    <mergeCell ref="AJ284:AS284"/>
    <mergeCell ref="AJ285:AS285"/>
    <mergeCell ref="AJ286:AS286"/>
    <mergeCell ref="AJ287:AS287"/>
    <mergeCell ref="AJ288:AS288"/>
    <mergeCell ref="AJ289:AS289"/>
    <mergeCell ref="AJ290:AS290"/>
    <mergeCell ref="AJ291:AS291"/>
    <mergeCell ref="AK251:AT251"/>
    <mergeCell ref="AK252:AT252"/>
    <mergeCell ref="AK253:AT253"/>
    <mergeCell ref="AK254:AT254"/>
    <mergeCell ref="AK255:AT255"/>
    <mergeCell ref="AI84:AN84"/>
    <mergeCell ref="AI85:AN85"/>
    <mergeCell ref="AI86:AN86"/>
    <mergeCell ref="AI87:AN87"/>
    <mergeCell ref="AI88:AN88"/>
    <mergeCell ref="AI89:AN89"/>
    <mergeCell ref="AI90:AN90"/>
    <mergeCell ref="AI91:AN91"/>
    <mergeCell ref="AI92:AN92"/>
    <mergeCell ref="AI93:AN93"/>
    <mergeCell ref="AI94:AN94"/>
    <mergeCell ref="AI95:AN95"/>
    <mergeCell ref="AI96:AN96"/>
    <mergeCell ref="AI97:AN97"/>
    <mergeCell ref="AI98:AN98"/>
    <mergeCell ref="AI99:AN99"/>
    <mergeCell ref="AJ259:AS259"/>
    <mergeCell ref="AM169:AU169"/>
    <mergeCell ref="AM170:AU170"/>
    <mergeCell ref="AM171:AU171"/>
    <mergeCell ref="AM172:AU172"/>
    <mergeCell ref="AM173:AU173"/>
    <mergeCell ref="AM174:AU174"/>
    <mergeCell ref="AM175:AU175"/>
    <mergeCell ref="AM176:AU176"/>
    <mergeCell ref="AM177:AU177"/>
    <mergeCell ref="AM178:AU178"/>
    <mergeCell ref="AM179:AU179"/>
    <mergeCell ref="AM180:AU180"/>
    <mergeCell ref="AM181:AU181"/>
    <mergeCell ref="AN185:AU185"/>
    <mergeCell ref="AN186:AU18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H144:AN14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H128:AN128"/>
    <mergeCell ref="AH129:AN129"/>
    <mergeCell ref="AH130:AN130"/>
    <mergeCell ref="AH131:AN131"/>
    <mergeCell ref="AH132:AN132"/>
    <mergeCell ref="AH133:AN133"/>
    <mergeCell ref="AH134:AN134"/>
    <mergeCell ref="AH135:AN135"/>
    <mergeCell ref="AH136:AN136"/>
    <mergeCell ref="AH137:AN137"/>
    <mergeCell ref="AH138:AN138"/>
    <mergeCell ref="AH139:AN139"/>
    <mergeCell ref="AH14:AR14"/>
    <mergeCell ref="AH140:AN140"/>
    <mergeCell ref="AH141:AN141"/>
    <mergeCell ref="AH142:AN142"/>
    <mergeCell ref="AH143:AN143"/>
    <mergeCell ref="AI49:AQ49"/>
    <mergeCell ref="AI50:AQ50"/>
    <mergeCell ref="AI51:AQ51"/>
    <mergeCell ref="AI52:AQ52"/>
    <mergeCell ref="AI53:AQ53"/>
    <mergeCell ref="AI54:AQ54"/>
    <mergeCell ref="AI55:AQ55"/>
    <mergeCell ref="AI56:AQ56"/>
    <mergeCell ref="AI57:AQ57"/>
    <mergeCell ref="AI58:AQ58"/>
    <mergeCell ref="AI59:AQ59"/>
    <mergeCell ref="AI60:AQ60"/>
    <mergeCell ref="AI61:AQ61"/>
    <mergeCell ref="AI62:AQ62"/>
    <mergeCell ref="AI63:AQ63"/>
    <mergeCell ref="AG185:AM185"/>
    <mergeCell ref="AG186:AM186"/>
    <mergeCell ref="AG187:AM187"/>
    <mergeCell ref="AG188:AM188"/>
    <mergeCell ref="AG189:AM189"/>
    <mergeCell ref="AG190:AM190"/>
    <mergeCell ref="AG191:AM191"/>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G165:AL165"/>
    <mergeCell ref="AG166:AL166"/>
    <mergeCell ref="AG167:AL167"/>
    <mergeCell ref="AG168:AL168"/>
    <mergeCell ref="AG169:AL169"/>
    <mergeCell ref="AG170:AL170"/>
    <mergeCell ref="AG171:AL171"/>
    <mergeCell ref="AG172:AL172"/>
    <mergeCell ref="AG173:AL173"/>
    <mergeCell ref="AG174:AL174"/>
    <mergeCell ref="AG175:AL175"/>
    <mergeCell ref="AG176:AL176"/>
    <mergeCell ref="AG177:AL177"/>
    <mergeCell ref="AG178:AL178"/>
    <mergeCell ref="AG179:AL179"/>
    <mergeCell ref="AG180:AL180"/>
    <mergeCell ref="AG181:AL181"/>
    <mergeCell ref="AG148:AL148"/>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1:AL161"/>
    <mergeCell ref="AG162:AL162"/>
    <mergeCell ref="AG163:AL163"/>
    <mergeCell ref="AG164:AL164"/>
    <mergeCell ref="AD240:AN240"/>
    <mergeCell ref="AE215:AO215"/>
    <mergeCell ref="AE216:AO216"/>
    <mergeCell ref="AE217:AO217"/>
    <mergeCell ref="AE218:AO218"/>
    <mergeCell ref="AE219:AO219"/>
    <mergeCell ref="AF195:AP195"/>
    <mergeCell ref="AF196:AP196"/>
    <mergeCell ref="AF197:AP197"/>
    <mergeCell ref="AF198:AP198"/>
    <mergeCell ref="AF199:AP199"/>
    <mergeCell ref="AF200:AP200"/>
    <mergeCell ref="AF201:AP201"/>
    <mergeCell ref="AF202:AP202"/>
    <mergeCell ref="AF203:AP203"/>
    <mergeCell ref="AF204:AP204"/>
    <mergeCell ref="AF205:AP205"/>
    <mergeCell ref="AF206:AP206"/>
    <mergeCell ref="AF207:AP207"/>
    <mergeCell ref="AF208:AP208"/>
    <mergeCell ref="AF209:AP209"/>
    <mergeCell ref="AF210:AP210"/>
    <mergeCell ref="AF211:AP211"/>
    <mergeCell ref="AO238:AU238"/>
    <mergeCell ref="AO239:AU239"/>
    <mergeCell ref="AO240:AU240"/>
    <mergeCell ref="U201:AE201"/>
    <mergeCell ref="U202:AE202"/>
    <mergeCell ref="U203:AE203"/>
    <mergeCell ref="U204:AE204"/>
    <mergeCell ref="U205:AE205"/>
    <mergeCell ref="U206:AE206"/>
    <mergeCell ref="AB347:AK347"/>
    <mergeCell ref="AB351:AK351"/>
    <mergeCell ref="AB352:AK352"/>
    <mergeCell ref="AB353:AK353"/>
    <mergeCell ref="AB354:AK354"/>
    <mergeCell ref="AB358:AK358"/>
    <mergeCell ref="AB359:AK359"/>
    <mergeCell ref="AB360:AK360"/>
    <mergeCell ref="AB361:AK361"/>
    <mergeCell ref="AB362:AK362"/>
    <mergeCell ref="AB363:AK363"/>
    <mergeCell ref="AC244:AM244"/>
    <mergeCell ref="AC245:AM245"/>
    <mergeCell ref="AC246:AM246"/>
    <mergeCell ref="AC247:AM247"/>
    <mergeCell ref="AD223:AN223"/>
    <mergeCell ref="AD224:AN224"/>
    <mergeCell ref="AD225:AN225"/>
    <mergeCell ref="AD226:AN226"/>
    <mergeCell ref="AD227:AN227"/>
    <mergeCell ref="AD228:AN228"/>
    <mergeCell ref="AD229:AN229"/>
    <mergeCell ref="AD230:AN230"/>
    <mergeCell ref="AD231:AN231"/>
    <mergeCell ref="AD232:AN232"/>
    <mergeCell ref="AD233:AN233"/>
    <mergeCell ref="AD234:AN234"/>
    <mergeCell ref="AD235:AN235"/>
    <mergeCell ref="AD236:AN236"/>
    <mergeCell ref="AD237:AN237"/>
    <mergeCell ref="AD238:AN238"/>
    <mergeCell ref="AD239:AN239"/>
    <mergeCell ref="AA327:AJ327"/>
    <mergeCell ref="AA328:AJ328"/>
    <mergeCell ref="AA329:AJ329"/>
    <mergeCell ref="AA330:AJ330"/>
    <mergeCell ref="AA331:AJ331"/>
    <mergeCell ref="AA332:AJ332"/>
    <mergeCell ref="AA333:AJ333"/>
    <mergeCell ref="AB337:AK337"/>
    <mergeCell ref="AB338:AK338"/>
    <mergeCell ref="AB339:AK339"/>
    <mergeCell ref="AB340:AK340"/>
    <mergeCell ref="AB341:AK341"/>
    <mergeCell ref="AB342:AK342"/>
    <mergeCell ref="AB343:AK343"/>
    <mergeCell ref="AB344:AK344"/>
    <mergeCell ref="AB345:AK345"/>
    <mergeCell ref="AB346:AK346"/>
    <mergeCell ref="AK332:AT332"/>
    <mergeCell ref="AK333:AT333"/>
    <mergeCell ref="AL337:AU337"/>
    <mergeCell ref="AL338:AU338"/>
    <mergeCell ref="AL339:AU339"/>
    <mergeCell ref="AL340:AU340"/>
    <mergeCell ref="AL341:AU341"/>
    <mergeCell ref="AL342:AU342"/>
    <mergeCell ref="AL343:AU343"/>
    <mergeCell ref="AL344:AU344"/>
    <mergeCell ref="AL345:AU345"/>
    <mergeCell ref="AL346:AU346"/>
    <mergeCell ref="Q341:AA341"/>
    <mergeCell ref="Q342:AA342"/>
    <mergeCell ref="Q343:AA343"/>
    <mergeCell ref="AA307:AJ307"/>
    <mergeCell ref="AA308:AJ308"/>
    <mergeCell ref="AA309:AJ309"/>
    <mergeCell ref="AA310:AJ310"/>
    <mergeCell ref="AA314:AJ314"/>
    <mergeCell ref="AA315:AJ315"/>
    <mergeCell ref="AA316:AJ316"/>
    <mergeCell ref="AA317:AJ317"/>
    <mergeCell ref="AA318:AJ318"/>
    <mergeCell ref="AA319:AJ319"/>
    <mergeCell ref="AA320:AJ320"/>
    <mergeCell ref="AA321:AJ321"/>
    <mergeCell ref="AA322:AJ322"/>
    <mergeCell ref="AA323:AJ323"/>
    <mergeCell ref="AA324:AJ324"/>
    <mergeCell ref="AA325:AJ325"/>
    <mergeCell ref="AA326:AJ326"/>
    <mergeCell ref="AA251:AJ251"/>
    <mergeCell ref="AA252:AJ252"/>
    <mergeCell ref="AA253:AJ253"/>
    <mergeCell ref="AA254:AJ254"/>
    <mergeCell ref="AA255:AJ255"/>
    <mergeCell ref="AA295:AJ295"/>
    <mergeCell ref="AA296:AJ296"/>
    <mergeCell ref="AA297:AJ297"/>
    <mergeCell ref="AA298:AJ298"/>
    <mergeCell ref="AA299:AJ299"/>
    <mergeCell ref="AA300:AJ300"/>
    <mergeCell ref="AA301:AJ301"/>
    <mergeCell ref="AA302:AJ302"/>
    <mergeCell ref="AA303:AJ303"/>
    <mergeCell ref="AA304:AJ304"/>
    <mergeCell ref="AA305:AJ305"/>
    <mergeCell ref="AA306:AJ306"/>
    <mergeCell ref="AJ260:AS260"/>
    <mergeCell ref="AJ261:AS261"/>
    <mergeCell ref="AJ262:AS262"/>
    <mergeCell ref="AJ263:AS263"/>
    <mergeCell ref="AJ264:AS264"/>
    <mergeCell ref="AJ265:AS265"/>
    <mergeCell ref="AJ266:AS266"/>
    <mergeCell ref="AJ267:AS267"/>
    <mergeCell ref="AJ268:AS268"/>
    <mergeCell ref="AJ269:AS269"/>
    <mergeCell ref="AJ270:AS270"/>
    <mergeCell ref="AJ271:AS271"/>
    <mergeCell ref="AJ272:AS272"/>
    <mergeCell ref="AJ273:AS273"/>
    <mergeCell ref="AJ277:AS277"/>
  </mergeCells>
  <pageMargins left="0.7" right="0.7" top="0.75" bottom="0.75" header="0.3" footer="0.3"/>
  <pageSetup paperSize="9" scale="88" orientation="portrait" r:id="rId1"/>
  <headerFooter alignWithMargins="0">
    <oddFooter>&amp;R_x000D_&amp;1#&amp;"Aptos"&amp;10&amp;K0078D7 Classification : Internal</oddFooter>
  </headerFooter>
  <rowBreaks count="3" manualBreakCount="3">
    <brk id="64" max="16383" man="1"/>
    <brk id="145" max="16383" man="1"/>
    <brk id="29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view="pageBreakPreview" topLeftCell="A2" zoomScale="60" zoomScaleNormal="100" workbookViewId="0"/>
  </sheetViews>
  <sheetFormatPr defaultRowHeight="14.4"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5"/>
      <c r="C2" s="65"/>
      <c r="D2" s="65"/>
    </row>
    <row r="3" spans="2:8" s="1" customFormat="1" ht="22.95" customHeight="1" x14ac:dyDescent="0.15">
      <c r="B3" s="65"/>
      <c r="C3" s="65"/>
      <c r="D3" s="65"/>
      <c r="E3" s="71" t="s">
        <v>940</v>
      </c>
      <c r="F3" s="71"/>
      <c r="G3" s="71"/>
      <c r="H3" s="71"/>
    </row>
    <row r="4" spans="2:8" s="1" customFormat="1" ht="6.3" customHeight="1" x14ac:dyDescent="0.15">
      <c r="B4" s="65"/>
      <c r="C4" s="65"/>
      <c r="D4" s="65"/>
    </row>
    <row r="5" spans="2:8" s="1" customFormat="1" ht="9.6" customHeight="1" x14ac:dyDescent="0.15"/>
    <row r="6" spans="2:8" s="1" customFormat="1" ht="33" customHeight="1" x14ac:dyDescent="0.15">
      <c r="B6" s="67" t="s">
        <v>1242</v>
      </c>
      <c r="C6" s="67"/>
      <c r="D6" s="67"/>
      <c r="E6" s="67"/>
      <c r="F6" s="67"/>
    </row>
    <row r="7" spans="2:8" s="1" customFormat="1" ht="6.9" customHeight="1" x14ac:dyDescent="0.15"/>
    <row r="8" spans="2:8" s="1" customFormat="1" ht="5.25" customHeight="1" x14ac:dyDescent="0.15">
      <c r="B8" s="60" t="s">
        <v>1111</v>
      </c>
      <c r="C8" s="60"/>
    </row>
    <row r="9" spans="2:8" s="1" customFormat="1" ht="21.3" customHeight="1" x14ac:dyDescent="0.15">
      <c r="B9" s="60"/>
      <c r="C9" s="60"/>
      <c r="E9" s="3">
        <v>46173</v>
      </c>
    </row>
    <row r="10" spans="2:8" s="1" customFormat="1" ht="2.7" customHeight="1" x14ac:dyDescent="0.15">
      <c r="B10" s="60"/>
      <c r="C10" s="60"/>
    </row>
    <row r="11" spans="2:8" s="1" customFormat="1" ht="2.1" customHeight="1" x14ac:dyDescent="0.15"/>
    <row r="12" spans="2:8" s="1" customFormat="1" ht="19.2" customHeight="1" x14ac:dyDescent="0.15">
      <c r="C12" s="80" t="s">
        <v>1243</v>
      </c>
      <c r="D12" s="80"/>
      <c r="E12" s="80"/>
      <c r="F12" s="80"/>
      <c r="G12" s="80"/>
      <c r="H12" s="80"/>
    </row>
    <row r="13" spans="2:8" s="1" customFormat="1" ht="238.35" customHeight="1" x14ac:dyDescent="0.15"/>
    <row r="14" spans="2:8" s="1" customFormat="1" ht="19.2" customHeight="1" x14ac:dyDescent="0.15">
      <c r="B14" s="80" t="s">
        <v>1244</v>
      </c>
      <c r="C14" s="80"/>
      <c r="D14" s="80"/>
      <c r="E14" s="80"/>
      <c r="F14" s="80"/>
      <c r="G14" s="80"/>
      <c r="H14" s="80"/>
    </row>
    <row r="15" spans="2:8" s="1" customFormat="1" ht="399.45" customHeight="1" x14ac:dyDescent="0.15"/>
    <row r="16" spans="2:8" s="1" customFormat="1" ht="19.2" customHeight="1" x14ac:dyDescent="0.15">
      <c r="B16" s="80" t="s">
        <v>1245</v>
      </c>
      <c r="C16" s="80"/>
      <c r="D16" s="80"/>
      <c r="E16" s="80"/>
      <c r="F16" s="80"/>
      <c r="G16" s="80"/>
      <c r="H16" s="80"/>
    </row>
    <row r="17" spans="2:8" s="1" customFormat="1" ht="355.2" customHeight="1" x14ac:dyDescent="0.15"/>
    <row r="18" spans="2:8" s="1" customFormat="1" ht="19.2" customHeight="1" x14ac:dyDescent="0.15">
      <c r="B18" s="80" t="s">
        <v>1246</v>
      </c>
      <c r="C18" s="80"/>
      <c r="D18" s="80"/>
      <c r="E18" s="80"/>
      <c r="F18" s="80"/>
    </row>
    <row r="19" spans="2:8" s="1" customFormat="1" ht="393.6" customHeight="1" x14ac:dyDescent="0.15"/>
    <row r="20" spans="2:8" s="1" customFormat="1" ht="19.2" customHeight="1" x14ac:dyDescent="0.15">
      <c r="B20" s="80" t="s">
        <v>1247</v>
      </c>
      <c r="C20" s="80"/>
      <c r="D20" s="80"/>
      <c r="E20" s="80"/>
      <c r="F20" s="80"/>
    </row>
    <row r="21" spans="2:8" s="1" customFormat="1" ht="394.65" customHeight="1" x14ac:dyDescent="0.15"/>
    <row r="22" spans="2:8" s="1" customFormat="1" ht="19.2" customHeight="1" x14ac:dyDescent="0.15">
      <c r="B22" s="80" t="s">
        <v>1248</v>
      </c>
      <c r="C22" s="80"/>
      <c r="D22" s="80"/>
      <c r="E22" s="80"/>
      <c r="F22" s="80"/>
    </row>
    <row r="23" spans="2:8" s="1" customFormat="1" ht="375.9" customHeight="1" x14ac:dyDescent="0.15"/>
    <row r="24" spans="2:8" s="1" customFormat="1" ht="19.649999999999999" customHeight="1" x14ac:dyDescent="0.15">
      <c r="B24" s="80" t="s">
        <v>1249</v>
      </c>
      <c r="C24" s="80"/>
      <c r="D24" s="80"/>
      <c r="E24" s="80"/>
      <c r="F24" s="80"/>
    </row>
    <row r="25" spans="2:8" s="1" customFormat="1" ht="263.39999999999998" customHeight="1" x14ac:dyDescent="0.15"/>
    <row r="26" spans="2:8" s="1" customFormat="1" ht="19.2" customHeight="1" x14ac:dyDescent="0.15">
      <c r="B26" s="80" t="s">
        <v>1250</v>
      </c>
      <c r="C26" s="80"/>
      <c r="D26" s="80"/>
      <c r="E26" s="80"/>
      <c r="F26" s="80"/>
      <c r="G26" s="80"/>
      <c r="H26" s="80"/>
    </row>
    <row r="27" spans="2:8" s="1" customFormat="1" ht="175.95" customHeight="1" x14ac:dyDescent="0.15"/>
    <row r="28" spans="2:8" s="1" customFormat="1" ht="19.2" customHeight="1" x14ac:dyDescent="0.15">
      <c r="B28" s="80" t="s">
        <v>1251</v>
      </c>
      <c r="C28" s="80"/>
      <c r="D28" s="80"/>
      <c r="E28" s="80"/>
      <c r="F28" s="80"/>
    </row>
    <row r="29" spans="2:8" s="1" customFormat="1" ht="284.7" customHeight="1" x14ac:dyDescent="0.15"/>
    <row r="30" spans="2:8" s="1" customFormat="1" ht="19.2" customHeight="1" x14ac:dyDescent="0.15">
      <c r="B30" s="80" t="s">
        <v>1252</v>
      </c>
      <c r="C30" s="80"/>
      <c r="D30" s="80"/>
      <c r="E30" s="80"/>
      <c r="F30" s="80"/>
    </row>
    <row r="31" spans="2:8" s="1" customFormat="1" ht="195.15" customHeight="1" x14ac:dyDescent="0.15"/>
    <row r="32" spans="2:8" s="1" customFormat="1" ht="19.2" customHeight="1" x14ac:dyDescent="0.15">
      <c r="B32" s="80" t="s">
        <v>1253</v>
      </c>
      <c r="C32" s="80"/>
      <c r="D32" s="80"/>
      <c r="E32" s="80"/>
      <c r="F32" s="80"/>
    </row>
    <row r="33" spans="2:8" s="1" customFormat="1" ht="193.05" customHeight="1" x14ac:dyDescent="0.15"/>
    <row r="34" spans="2:8" s="1" customFormat="1" ht="19.2" customHeight="1" x14ac:dyDescent="0.15">
      <c r="B34" s="80" t="s">
        <v>1254</v>
      </c>
      <c r="C34" s="80"/>
      <c r="D34" s="80"/>
      <c r="E34" s="80"/>
      <c r="F34" s="80"/>
      <c r="G34" s="80"/>
      <c r="H34" s="80"/>
    </row>
    <row r="35" spans="2:8" s="1" customFormat="1" ht="341.25" customHeight="1" x14ac:dyDescent="0.15"/>
    <row r="36" spans="2:8" s="1" customFormat="1" ht="19.2" customHeight="1" x14ac:dyDescent="0.15">
      <c r="B36" s="80" t="s">
        <v>1255</v>
      </c>
      <c r="C36" s="80"/>
      <c r="D36" s="80"/>
      <c r="E36" s="80"/>
      <c r="F36" s="80"/>
      <c r="G36" s="80"/>
      <c r="H36" s="80"/>
    </row>
    <row r="37" spans="2:8" s="1" customFormat="1" ht="318.89999999999998" customHeight="1" x14ac:dyDescent="0.15"/>
    <row r="38" spans="2:8" s="1" customFormat="1" ht="19.2" customHeight="1" x14ac:dyDescent="0.15">
      <c r="B38" s="80" t="s">
        <v>1256</v>
      </c>
      <c r="C38" s="80"/>
      <c r="D38" s="80"/>
      <c r="E38" s="80"/>
      <c r="F38" s="80"/>
    </row>
    <row r="39" spans="2:8" s="1" customFormat="1" ht="278.85000000000002" customHeight="1" x14ac:dyDescent="0.15"/>
    <row r="40" spans="2:8" s="1" customFormat="1" ht="19.2" customHeight="1" x14ac:dyDescent="0.15">
      <c r="B40" s="80" t="s">
        <v>1257</v>
      </c>
      <c r="C40" s="80"/>
      <c r="D40" s="80"/>
      <c r="E40" s="80"/>
      <c r="F40" s="80"/>
    </row>
    <row r="41" spans="2:8" s="1" customFormat="1" ht="361.5" customHeight="1" x14ac:dyDescent="0.15"/>
    <row r="42" spans="2:8" s="1" customFormat="1" ht="19.2" customHeight="1" x14ac:dyDescent="0.15">
      <c r="B42" s="80" t="s">
        <v>1258</v>
      </c>
      <c r="C42" s="80"/>
      <c r="D42" s="80"/>
      <c r="E42" s="80"/>
      <c r="F42" s="80"/>
    </row>
    <row r="43" spans="2:8" s="1" customFormat="1" ht="394.65" customHeight="1" x14ac:dyDescent="0.15"/>
    <row r="44" spans="2:8" s="1" customFormat="1" ht="19.2" customHeight="1" x14ac:dyDescent="0.15">
      <c r="B44" s="80" t="s">
        <v>1259</v>
      </c>
      <c r="C44" s="80"/>
      <c r="D44" s="80"/>
      <c r="E44" s="80"/>
      <c r="F44" s="80"/>
    </row>
    <row r="45" spans="2:8" s="1" customFormat="1" ht="181.35" customHeight="1" x14ac:dyDescent="0.15"/>
    <row r="46" spans="2:8" s="1" customFormat="1" ht="19.2" customHeight="1" x14ac:dyDescent="0.15">
      <c r="B46" s="80" t="s">
        <v>1260</v>
      </c>
      <c r="C46" s="80"/>
      <c r="D46" s="80"/>
      <c r="E46" s="80"/>
      <c r="F46" s="80"/>
      <c r="G46" s="80"/>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35" orientation="portrait" r:id="rId1"/>
  <headerFooter alignWithMargins="0">
    <oddFooter>&amp;R_x000D_&amp;1#&amp;"Aptos"&amp;10&amp;K0078D7 Classification : Internal</oddFooter>
  </headerFooter>
  <rowBreaks count="4" manualBreakCount="4">
    <brk id="15" max="16383" man="1"/>
    <brk id="21" max="16383" man="1"/>
    <brk id="2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5"/>
      <c r="C2" s="65"/>
    </row>
    <row r="3" spans="2:9" s="1" customFormat="1" ht="22.95" customHeight="1" x14ac:dyDescent="0.15">
      <c r="B3" s="65"/>
      <c r="C3" s="65"/>
      <c r="D3" s="71" t="s">
        <v>940</v>
      </c>
      <c r="E3" s="71"/>
      <c r="F3" s="71"/>
      <c r="G3" s="71"/>
      <c r="H3" s="71"/>
      <c r="I3" s="71"/>
    </row>
    <row r="4" spans="2:9" s="1" customFormat="1" ht="6.3" customHeight="1" x14ac:dyDescent="0.15">
      <c r="B4" s="65"/>
      <c r="C4" s="65"/>
    </row>
    <row r="5" spans="2:9" s="1" customFormat="1" ht="9" customHeight="1" x14ac:dyDescent="0.15"/>
    <row r="6" spans="2:9" s="1" customFormat="1" ht="33" customHeight="1" x14ac:dyDescent="0.15">
      <c r="B6" s="67" t="s">
        <v>1266</v>
      </c>
      <c r="C6" s="67"/>
      <c r="D6" s="67"/>
      <c r="E6" s="67"/>
      <c r="F6" s="67"/>
      <c r="G6" s="67"/>
      <c r="H6" s="67"/>
    </row>
    <row r="7" spans="2:9" s="1" customFormat="1" ht="14.4" customHeight="1" x14ac:dyDescent="0.15"/>
    <row r="8" spans="2:9" s="1" customFormat="1" ht="21.3" customHeight="1" x14ac:dyDescent="0.15">
      <c r="B8" s="60" t="s">
        <v>1111</v>
      </c>
      <c r="D8" s="3">
        <v>46173</v>
      </c>
    </row>
    <row r="9" spans="2:9" s="1" customFormat="1" ht="1.05" customHeight="1" x14ac:dyDescent="0.15">
      <c r="B9" s="60"/>
    </row>
    <row r="10" spans="2:9" s="1" customFormat="1" ht="12.75" customHeight="1" x14ac:dyDescent="0.15"/>
    <row r="11" spans="2:9" s="1" customFormat="1" ht="19.2" customHeight="1" x14ac:dyDescent="0.15">
      <c r="B11" s="107" t="s">
        <v>1267</v>
      </c>
      <c r="C11" s="107"/>
      <c r="D11" s="107"/>
      <c r="E11" s="107"/>
      <c r="F11" s="107"/>
      <c r="G11" s="107"/>
      <c r="H11" s="107"/>
    </row>
    <row r="12" spans="2:9" s="1" customFormat="1" ht="14.85" customHeight="1" x14ac:dyDescent="0.15"/>
    <row r="13" spans="2:9" s="1" customFormat="1" ht="14.85" customHeight="1" x14ac:dyDescent="0.15">
      <c r="B13" s="4"/>
      <c r="C13" s="108" t="s">
        <v>1119</v>
      </c>
      <c r="D13" s="108"/>
      <c r="E13" s="21" t="s">
        <v>1120</v>
      </c>
      <c r="F13" s="21" t="s">
        <v>1121</v>
      </c>
      <c r="G13" s="21" t="s">
        <v>1120</v>
      </c>
    </row>
    <row r="14" spans="2:9" s="1" customFormat="1" ht="14.85" customHeight="1" x14ac:dyDescent="0.15">
      <c r="B14" s="7" t="s">
        <v>1261</v>
      </c>
      <c r="C14" s="109">
        <v>22318710067.399899</v>
      </c>
      <c r="D14" s="109"/>
      <c r="E14" s="45">
        <v>0.99649886281018696</v>
      </c>
      <c r="F14" s="46">
        <v>298913</v>
      </c>
      <c r="G14" s="45">
        <v>0.99762369628702496</v>
      </c>
    </row>
    <row r="15" spans="2:9" s="1" customFormat="1" ht="2.7" customHeight="1" x14ac:dyDescent="0.15"/>
    <row r="16" spans="2:9" s="1" customFormat="1" ht="14.85" customHeight="1" x14ac:dyDescent="0.15">
      <c r="B16" s="7" t="s">
        <v>1262</v>
      </c>
      <c r="C16" s="109">
        <v>58674937.670000099</v>
      </c>
      <c r="D16" s="109"/>
      <c r="E16" s="45">
        <v>2.6197530451824301E-3</v>
      </c>
      <c r="F16" s="46">
        <v>526</v>
      </c>
      <c r="G16" s="45">
        <v>1.7555277430121E-3</v>
      </c>
    </row>
    <row r="17" spans="2:7" s="1" customFormat="1" ht="1.05" customHeight="1" x14ac:dyDescent="0.15"/>
    <row r="18" spans="2:7" s="1" customFormat="1" ht="14.85" customHeight="1" x14ac:dyDescent="0.15">
      <c r="B18" s="7" t="s">
        <v>1263</v>
      </c>
      <c r="C18" s="109">
        <v>13312765.09</v>
      </c>
      <c r="D18" s="109"/>
      <c r="E18" s="45">
        <v>5.9439614713315198E-4</v>
      </c>
      <c r="F18" s="46">
        <v>125</v>
      </c>
      <c r="G18" s="45">
        <v>4.17188151856487E-4</v>
      </c>
    </row>
    <row r="19" spans="2:7" s="1" customFormat="1" ht="2.1" customHeight="1" x14ac:dyDescent="0.15"/>
    <row r="20" spans="2:7" s="1" customFormat="1" ht="14.85" customHeight="1" x14ac:dyDescent="0.15">
      <c r="B20" s="7" t="s">
        <v>1264</v>
      </c>
      <c r="C20" s="109">
        <v>173143.96</v>
      </c>
      <c r="D20" s="109"/>
      <c r="E20" s="45">
        <v>7.7306331199881907E-6</v>
      </c>
      <c r="F20" s="46">
        <v>1</v>
      </c>
      <c r="G20" s="45">
        <v>3.3375052148518999E-6</v>
      </c>
    </row>
    <row r="21" spans="2:7" s="1" customFormat="1" ht="2.1" customHeight="1" x14ac:dyDescent="0.15"/>
    <row r="22" spans="2:7" s="1" customFormat="1" ht="14.85" customHeight="1" x14ac:dyDescent="0.15">
      <c r="B22" s="7" t="s">
        <v>1265</v>
      </c>
      <c r="C22" s="109">
        <v>6254562.2300000004</v>
      </c>
      <c r="D22" s="109"/>
      <c r="E22" s="45">
        <v>2.7925736437046499E-4</v>
      </c>
      <c r="F22" s="46">
        <v>60</v>
      </c>
      <c r="G22" s="45">
        <v>2.0025031289111399E-4</v>
      </c>
    </row>
    <row r="23" spans="2:7" s="1" customFormat="1" ht="1.05" customHeight="1" x14ac:dyDescent="0.15"/>
    <row r="24" spans="2:7" s="1" customFormat="1" ht="14.85" customHeight="1" x14ac:dyDescent="0.15">
      <c r="B24" s="5" t="s">
        <v>70</v>
      </c>
      <c r="C24" s="110">
        <v>22397125476.350101</v>
      </c>
      <c r="D24" s="110"/>
      <c r="E24" s="47">
        <v>1</v>
      </c>
      <c r="F24" s="48">
        <v>299625</v>
      </c>
      <c r="G24" s="47">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482"/>
  <sheetViews>
    <sheetView view="pageBreakPreview" zoomScale="60"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65"/>
      <c r="D1" s="65"/>
      <c r="E1" s="65"/>
      <c r="F1" s="65"/>
      <c r="G1" s="65"/>
    </row>
    <row r="2" spans="2:14" s="1" customFormat="1" ht="22.95" customHeight="1" x14ac:dyDescent="0.15">
      <c r="C2" s="65"/>
      <c r="D2" s="65"/>
      <c r="E2" s="65"/>
      <c r="F2" s="65"/>
      <c r="G2" s="65"/>
      <c r="I2" s="71" t="s">
        <v>940</v>
      </c>
      <c r="J2" s="71"/>
      <c r="K2" s="71"/>
      <c r="L2" s="71"/>
      <c r="M2" s="71"/>
      <c r="N2" s="71"/>
    </row>
    <row r="3" spans="2:14" s="1" customFormat="1" ht="5.85" customHeight="1" x14ac:dyDescent="0.15">
      <c r="C3" s="65"/>
      <c r="D3" s="65"/>
      <c r="E3" s="65"/>
      <c r="F3" s="65"/>
      <c r="G3" s="65"/>
    </row>
    <row r="4" spans="2:14" s="1" customFormat="1" ht="2.1" customHeight="1" x14ac:dyDescent="0.15"/>
    <row r="5" spans="2:14" s="1" customFormat="1" ht="31.95" customHeight="1" x14ac:dyDescent="0.15">
      <c r="C5" s="67" t="s">
        <v>1277</v>
      </c>
      <c r="D5" s="67"/>
      <c r="E5" s="67"/>
      <c r="F5" s="67"/>
      <c r="G5" s="67"/>
      <c r="H5" s="67"/>
      <c r="I5" s="67"/>
      <c r="J5" s="67"/>
      <c r="K5" s="67"/>
      <c r="L5" s="67"/>
      <c r="M5" s="67"/>
    </row>
    <row r="6" spans="2:14" s="1" customFormat="1" ht="2.1" customHeight="1" x14ac:dyDescent="0.15"/>
    <row r="7" spans="2:14" s="1" customFormat="1" ht="2.1" customHeight="1" x14ac:dyDescent="0.15">
      <c r="C7" s="60" t="s">
        <v>1111</v>
      </c>
      <c r="D7" s="60"/>
      <c r="E7" s="60"/>
    </row>
    <row r="8" spans="2:14" s="1" customFormat="1" ht="21.3" customHeight="1" x14ac:dyDescent="0.15">
      <c r="H8" s="115">
        <v>46143</v>
      </c>
      <c r="I8" s="115"/>
    </row>
    <row r="9" spans="2:14" s="1" customFormat="1" ht="4.2" customHeight="1" x14ac:dyDescent="0.15"/>
    <row r="10" spans="2:14" s="1" customFormat="1" ht="17.55" customHeight="1" x14ac:dyDescent="0.15">
      <c r="B10" s="111" t="s">
        <v>1278</v>
      </c>
      <c r="C10" s="111"/>
      <c r="D10" s="111"/>
      <c r="E10" s="111"/>
      <c r="F10" s="111"/>
      <c r="G10" s="58" t="s">
        <v>1279</v>
      </c>
      <c r="I10" s="116" t="s">
        <v>1280</v>
      </c>
      <c r="J10" s="116"/>
      <c r="K10" s="116"/>
      <c r="L10" s="116"/>
      <c r="M10" s="116"/>
    </row>
    <row r="11" spans="2:14" s="1" customFormat="1" ht="27.15" customHeight="1" x14ac:dyDescent="0.15">
      <c r="C11" s="49" t="s">
        <v>1268</v>
      </c>
      <c r="D11" s="21" t="s">
        <v>1269</v>
      </c>
      <c r="E11" s="21" t="s">
        <v>1270</v>
      </c>
      <c r="F11" s="49" t="s">
        <v>1271</v>
      </c>
      <c r="G11" s="113" t="s">
        <v>1272</v>
      </c>
      <c r="H11" s="113"/>
      <c r="I11" s="108" t="s">
        <v>1273</v>
      </c>
      <c r="J11" s="108"/>
      <c r="K11" s="21" t="s">
        <v>1274</v>
      </c>
      <c r="L11" s="21" t="s">
        <v>1275</v>
      </c>
      <c r="M11" s="21" t="s">
        <v>1276</v>
      </c>
    </row>
    <row r="12" spans="2:14" s="1" customFormat="1" ht="12.75" customHeight="1" x14ac:dyDescent="0.15">
      <c r="C12" s="50">
        <v>46143</v>
      </c>
      <c r="D12" s="51">
        <v>46174</v>
      </c>
      <c r="E12" s="13">
        <v>1</v>
      </c>
      <c r="F12" s="52">
        <v>31</v>
      </c>
      <c r="G12" s="112">
        <v>17000000000</v>
      </c>
      <c r="H12" s="112"/>
      <c r="I12" s="93">
        <v>22254016842.404598</v>
      </c>
      <c r="J12" s="93"/>
      <c r="K12" s="13">
        <v>22216272382.999901</v>
      </c>
      <c r="L12" s="13">
        <v>22159771830.119202</v>
      </c>
      <c r="M12" s="13">
        <v>22065913120.0989</v>
      </c>
    </row>
    <row r="13" spans="2:14" s="1" customFormat="1" ht="12.75" customHeight="1" x14ac:dyDescent="0.15">
      <c r="C13" s="50">
        <v>46143</v>
      </c>
      <c r="D13" s="51">
        <v>46204</v>
      </c>
      <c r="E13" s="13">
        <v>2</v>
      </c>
      <c r="F13" s="52">
        <v>61</v>
      </c>
      <c r="G13" s="112">
        <v>17000000000</v>
      </c>
      <c r="H13" s="112"/>
      <c r="I13" s="93">
        <v>22114363355.688599</v>
      </c>
      <c r="J13" s="93"/>
      <c r="K13" s="13">
        <v>22040618656.338001</v>
      </c>
      <c r="L13" s="13">
        <v>21930454922.1908</v>
      </c>
      <c r="M13" s="13">
        <v>21748051048.7169</v>
      </c>
    </row>
    <row r="14" spans="2:14" s="1" customFormat="1" ht="12.75" customHeight="1" x14ac:dyDescent="0.15">
      <c r="C14" s="50">
        <v>46143</v>
      </c>
      <c r="D14" s="51">
        <v>46235</v>
      </c>
      <c r="E14" s="13">
        <v>3</v>
      </c>
      <c r="F14" s="52">
        <v>92</v>
      </c>
      <c r="G14" s="112">
        <v>17000000000</v>
      </c>
      <c r="H14" s="112"/>
      <c r="I14" s="93">
        <v>21973548799.956501</v>
      </c>
      <c r="J14" s="93"/>
      <c r="K14" s="13">
        <v>21863129189.657001</v>
      </c>
      <c r="L14" s="13">
        <v>21698528061.721901</v>
      </c>
      <c r="M14" s="13">
        <v>21426912529.555302</v>
      </c>
    </row>
    <row r="15" spans="2:14" s="1" customFormat="1" ht="12.75" customHeight="1" x14ac:dyDescent="0.15">
      <c r="C15" s="50">
        <v>46143</v>
      </c>
      <c r="D15" s="51">
        <v>46266</v>
      </c>
      <c r="E15" s="13">
        <v>4</v>
      </c>
      <c r="F15" s="52">
        <v>123</v>
      </c>
      <c r="G15" s="112">
        <v>17000000000</v>
      </c>
      <c r="H15" s="112"/>
      <c r="I15" s="93">
        <v>21829115532.491501</v>
      </c>
      <c r="J15" s="93"/>
      <c r="K15" s="13">
        <v>21682583969.465698</v>
      </c>
      <c r="L15" s="13">
        <v>21464613998.101002</v>
      </c>
      <c r="M15" s="13">
        <v>21106150230.665699</v>
      </c>
    </row>
    <row r="16" spans="2:14" s="1" customFormat="1" ht="12.75" customHeight="1" x14ac:dyDescent="0.15">
      <c r="C16" s="50">
        <v>46143</v>
      </c>
      <c r="D16" s="51">
        <v>46296</v>
      </c>
      <c r="E16" s="13">
        <v>5</v>
      </c>
      <c r="F16" s="52">
        <v>153</v>
      </c>
      <c r="G16" s="112">
        <v>17000000000</v>
      </c>
      <c r="H16" s="112"/>
      <c r="I16" s="93">
        <v>21687054876.522202</v>
      </c>
      <c r="J16" s="93"/>
      <c r="K16" s="13">
        <v>21506118591.1493</v>
      </c>
      <c r="L16" s="13">
        <v>21237522381.015499</v>
      </c>
      <c r="M16" s="13">
        <v>20797248216.537601</v>
      </c>
    </row>
    <row r="17" spans="3:13" s="1" customFormat="1" ht="12.75" customHeight="1" x14ac:dyDescent="0.15">
      <c r="C17" s="50">
        <v>46143</v>
      </c>
      <c r="D17" s="51">
        <v>46327</v>
      </c>
      <c r="E17" s="13">
        <v>6</v>
      </c>
      <c r="F17" s="52">
        <v>184</v>
      </c>
      <c r="G17" s="112">
        <v>17000000000</v>
      </c>
      <c r="H17" s="112"/>
      <c r="I17" s="93">
        <v>21545211761.547501</v>
      </c>
      <c r="J17" s="93"/>
      <c r="K17" s="13">
        <v>21329221481.696201</v>
      </c>
      <c r="L17" s="13">
        <v>21009267468.147999</v>
      </c>
      <c r="M17" s="13">
        <v>20486584308.069698</v>
      </c>
    </row>
    <row r="18" spans="3:13" s="1" customFormat="1" ht="12.75" customHeight="1" x14ac:dyDescent="0.15">
      <c r="C18" s="50">
        <v>46143</v>
      </c>
      <c r="D18" s="51">
        <v>46357</v>
      </c>
      <c r="E18" s="13">
        <v>7</v>
      </c>
      <c r="F18" s="52">
        <v>214</v>
      </c>
      <c r="G18" s="112">
        <v>17000000000</v>
      </c>
      <c r="H18" s="112"/>
      <c r="I18" s="93">
        <v>21401657567.025902</v>
      </c>
      <c r="J18" s="93"/>
      <c r="K18" s="13">
        <v>21152329752.943199</v>
      </c>
      <c r="L18" s="13">
        <v>20783748655.7034</v>
      </c>
      <c r="M18" s="13">
        <v>20183599053.8452</v>
      </c>
    </row>
    <row r="19" spans="3:13" s="1" customFormat="1" ht="12.75" customHeight="1" x14ac:dyDescent="0.15">
      <c r="C19" s="50">
        <v>46143</v>
      </c>
      <c r="D19" s="51">
        <v>46388</v>
      </c>
      <c r="E19" s="13">
        <v>8</v>
      </c>
      <c r="F19" s="52">
        <v>245</v>
      </c>
      <c r="G19" s="112">
        <v>17000000000</v>
      </c>
      <c r="H19" s="112"/>
      <c r="I19" s="93">
        <v>21256066722.065899</v>
      </c>
      <c r="J19" s="93"/>
      <c r="K19" s="13">
        <v>20972803170.6688</v>
      </c>
      <c r="L19" s="13">
        <v>20554941605.9897</v>
      </c>
      <c r="M19" s="13">
        <v>19876851612.2029</v>
      </c>
    </row>
    <row r="20" spans="3:13" s="1" customFormat="1" ht="12.75" customHeight="1" x14ac:dyDescent="0.15">
      <c r="C20" s="50">
        <v>46143</v>
      </c>
      <c r="D20" s="51">
        <v>46419</v>
      </c>
      <c r="E20" s="13">
        <v>9</v>
      </c>
      <c r="F20" s="52">
        <v>276</v>
      </c>
      <c r="G20" s="112">
        <v>17000000000</v>
      </c>
      <c r="H20" s="112"/>
      <c r="I20" s="93">
        <v>21117658037.3223</v>
      </c>
      <c r="J20" s="93"/>
      <c r="K20" s="13">
        <v>20800899150.771</v>
      </c>
      <c r="L20" s="13">
        <v>20334615627.135601</v>
      </c>
      <c r="M20" s="13">
        <v>19580507115.806499</v>
      </c>
    </row>
    <row r="21" spans="3:13" s="1" customFormat="1" ht="12.75" customHeight="1" x14ac:dyDescent="0.15">
      <c r="C21" s="50">
        <v>46143</v>
      </c>
      <c r="D21" s="51">
        <v>46447</v>
      </c>
      <c r="E21" s="13">
        <v>10</v>
      </c>
      <c r="F21" s="52">
        <v>304</v>
      </c>
      <c r="G21" s="112">
        <v>17000000000</v>
      </c>
      <c r="H21" s="112"/>
      <c r="I21" s="93">
        <v>20978336047.500301</v>
      </c>
      <c r="J21" s="93"/>
      <c r="K21" s="13">
        <v>20632008899.143902</v>
      </c>
      <c r="L21" s="13">
        <v>20123174433.601799</v>
      </c>
      <c r="M21" s="13">
        <v>19302762662.259399</v>
      </c>
    </row>
    <row r="22" spans="3:13" s="1" customFormat="1" ht="12.75" customHeight="1" x14ac:dyDescent="0.15">
      <c r="C22" s="50">
        <v>46143</v>
      </c>
      <c r="D22" s="51">
        <v>46478</v>
      </c>
      <c r="E22" s="13">
        <v>11</v>
      </c>
      <c r="F22" s="52">
        <v>335</v>
      </c>
      <c r="G22" s="112">
        <v>17000000000</v>
      </c>
      <c r="H22" s="112"/>
      <c r="I22" s="93">
        <v>20838965489.8689</v>
      </c>
      <c r="J22" s="93"/>
      <c r="K22" s="13">
        <v>20460178248.618198</v>
      </c>
      <c r="L22" s="13">
        <v>19904830385.261002</v>
      </c>
      <c r="M22" s="13">
        <v>19012449774.6525</v>
      </c>
    </row>
    <row r="23" spans="3:13" s="1" customFormat="1" ht="12.75" customHeight="1" x14ac:dyDescent="0.15">
      <c r="C23" s="50">
        <v>46143</v>
      </c>
      <c r="D23" s="51">
        <v>46508</v>
      </c>
      <c r="E23" s="13">
        <v>12</v>
      </c>
      <c r="F23" s="52">
        <v>365</v>
      </c>
      <c r="G23" s="112">
        <v>14500000000</v>
      </c>
      <c r="H23" s="112"/>
      <c r="I23" s="93">
        <v>20692253210.297199</v>
      </c>
      <c r="J23" s="93"/>
      <c r="K23" s="13">
        <v>20282785699.861599</v>
      </c>
      <c r="L23" s="13">
        <v>19683686417.189098</v>
      </c>
      <c r="M23" s="13">
        <v>18724150347.348999</v>
      </c>
    </row>
    <row r="24" spans="3:13" s="1" customFormat="1" ht="12.75" customHeight="1" x14ac:dyDescent="0.15">
      <c r="C24" s="50">
        <v>46143</v>
      </c>
      <c r="D24" s="51">
        <v>46539</v>
      </c>
      <c r="E24" s="13">
        <v>13</v>
      </c>
      <c r="F24" s="52">
        <v>396</v>
      </c>
      <c r="G24" s="112">
        <v>14500000000</v>
      </c>
      <c r="H24" s="112"/>
      <c r="I24" s="93">
        <v>20555492498.237499</v>
      </c>
      <c r="J24" s="93"/>
      <c r="K24" s="13">
        <v>20114557530.325298</v>
      </c>
      <c r="L24" s="13">
        <v>19470782794.2705</v>
      </c>
      <c r="M24" s="13">
        <v>18443176127.177799</v>
      </c>
    </row>
    <row r="25" spans="3:13" s="1" customFormat="1" ht="12.75" customHeight="1" x14ac:dyDescent="0.15">
      <c r="C25" s="50">
        <v>46143</v>
      </c>
      <c r="D25" s="51">
        <v>46569</v>
      </c>
      <c r="E25" s="13">
        <v>14</v>
      </c>
      <c r="F25" s="52">
        <v>426</v>
      </c>
      <c r="G25" s="112">
        <v>14500000000</v>
      </c>
      <c r="H25" s="112"/>
      <c r="I25" s="93">
        <v>20414024246.364101</v>
      </c>
      <c r="J25" s="93"/>
      <c r="K25" s="13">
        <v>19943334960.804798</v>
      </c>
      <c r="L25" s="13">
        <v>19257525396.9949</v>
      </c>
      <c r="M25" s="13">
        <v>18166399657.754002</v>
      </c>
    </row>
    <row r="26" spans="3:13" s="1" customFormat="1" ht="12.75" customHeight="1" x14ac:dyDescent="0.15">
      <c r="C26" s="50">
        <v>46143</v>
      </c>
      <c r="D26" s="51">
        <v>46600</v>
      </c>
      <c r="E26" s="13">
        <v>15</v>
      </c>
      <c r="F26" s="52">
        <v>457</v>
      </c>
      <c r="G26" s="112">
        <v>14500000000</v>
      </c>
      <c r="H26" s="112"/>
      <c r="I26" s="93">
        <v>20279163247.931999</v>
      </c>
      <c r="J26" s="93"/>
      <c r="K26" s="13">
        <v>19777981561.415901</v>
      </c>
      <c r="L26" s="13">
        <v>19049288371.343102</v>
      </c>
      <c r="M26" s="13">
        <v>17893848701.842701</v>
      </c>
    </row>
    <row r="27" spans="3:13" s="1" customFormat="1" ht="12.75" customHeight="1" x14ac:dyDescent="0.15">
      <c r="C27" s="50">
        <v>46143</v>
      </c>
      <c r="D27" s="51">
        <v>46631</v>
      </c>
      <c r="E27" s="13">
        <v>16</v>
      </c>
      <c r="F27" s="52">
        <v>488</v>
      </c>
      <c r="G27" s="112">
        <v>14500000000</v>
      </c>
      <c r="H27" s="112"/>
      <c r="I27" s="93">
        <v>20142326446.198502</v>
      </c>
      <c r="J27" s="93"/>
      <c r="K27" s="13">
        <v>19611207990.125301</v>
      </c>
      <c r="L27" s="13">
        <v>18840621600.3932</v>
      </c>
      <c r="M27" s="13">
        <v>17622878678.0839</v>
      </c>
    </row>
    <row r="28" spans="3:13" s="1" customFormat="1" ht="12.75" customHeight="1" x14ac:dyDescent="0.15">
      <c r="C28" s="50">
        <v>46143</v>
      </c>
      <c r="D28" s="51">
        <v>46661</v>
      </c>
      <c r="E28" s="13">
        <v>17</v>
      </c>
      <c r="F28" s="52">
        <v>518</v>
      </c>
      <c r="G28" s="112">
        <v>14500000000</v>
      </c>
      <c r="H28" s="112"/>
      <c r="I28" s="93">
        <v>20001087325.704601</v>
      </c>
      <c r="J28" s="93"/>
      <c r="K28" s="13">
        <v>19441728848.435501</v>
      </c>
      <c r="L28" s="13">
        <v>18631830755.166401</v>
      </c>
      <c r="M28" s="13">
        <v>17356143741.5266</v>
      </c>
    </row>
    <row r="29" spans="3:13" s="1" customFormat="1" ht="12.75" customHeight="1" x14ac:dyDescent="0.15">
      <c r="C29" s="50">
        <v>46143</v>
      </c>
      <c r="D29" s="51">
        <v>46692</v>
      </c>
      <c r="E29" s="13">
        <v>18</v>
      </c>
      <c r="F29" s="52">
        <v>549</v>
      </c>
      <c r="G29" s="112">
        <v>14500000000</v>
      </c>
      <c r="H29" s="112"/>
      <c r="I29" s="93">
        <v>19865269584.503502</v>
      </c>
      <c r="J29" s="93"/>
      <c r="K29" s="13">
        <v>19276958744.810799</v>
      </c>
      <c r="L29" s="13">
        <v>18426941606.081902</v>
      </c>
      <c r="M29" s="13">
        <v>17092578645.8853</v>
      </c>
    </row>
    <row r="30" spans="3:13" s="1" customFormat="1" ht="12.75" customHeight="1" x14ac:dyDescent="0.15">
      <c r="C30" s="50">
        <v>46143</v>
      </c>
      <c r="D30" s="51">
        <v>46722</v>
      </c>
      <c r="E30" s="13">
        <v>19</v>
      </c>
      <c r="F30" s="52">
        <v>579</v>
      </c>
      <c r="G30" s="112">
        <v>13000000000</v>
      </c>
      <c r="H30" s="112"/>
      <c r="I30" s="93">
        <v>19729486836.820801</v>
      </c>
      <c r="J30" s="93"/>
      <c r="K30" s="13">
        <v>19113772151.096699</v>
      </c>
      <c r="L30" s="13">
        <v>18225981016.7323</v>
      </c>
      <c r="M30" s="13">
        <v>16836868668.220501</v>
      </c>
    </row>
    <row r="31" spans="3:13" s="1" customFormat="1" ht="12.75" customHeight="1" x14ac:dyDescent="0.15">
      <c r="C31" s="50">
        <v>46143</v>
      </c>
      <c r="D31" s="51">
        <v>46753</v>
      </c>
      <c r="E31" s="13">
        <v>20</v>
      </c>
      <c r="F31" s="52">
        <v>610</v>
      </c>
      <c r="G31" s="112">
        <v>13000000000</v>
      </c>
      <c r="H31" s="112"/>
      <c r="I31" s="93">
        <v>19595525381.917099</v>
      </c>
      <c r="J31" s="93"/>
      <c r="K31" s="13">
        <v>18951793089.7897</v>
      </c>
      <c r="L31" s="13">
        <v>18025565904.904701</v>
      </c>
      <c r="M31" s="13">
        <v>16581199260.9044</v>
      </c>
    </row>
    <row r="32" spans="3:13" s="1" customFormat="1" ht="12.75" customHeight="1" x14ac:dyDescent="0.15">
      <c r="C32" s="50">
        <v>46143</v>
      </c>
      <c r="D32" s="51">
        <v>46784</v>
      </c>
      <c r="E32" s="13">
        <v>21</v>
      </c>
      <c r="F32" s="52">
        <v>641</v>
      </c>
      <c r="G32" s="112">
        <v>13000000000</v>
      </c>
      <c r="H32" s="112"/>
      <c r="I32" s="93">
        <v>19463590539.252602</v>
      </c>
      <c r="J32" s="93"/>
      <c r="K32" s="13">
        <v>18792265213.1409</v>
      </c>
      <c r="L32" s="13">
        <v>17828377762.284302</v>
      </c>
      <c r="M32" s="13">
        <v>16330349424.7003</v>
      </c>
    </row>
    <row r="33" spans="3:13" s="1" customFormat="1" ht="12.75" customHeight="1" x14ac:dyDescent="0.15">
      <c r="C33" s="50">
        <v>46143</v>
      </c>
      <c r="D33" s="51">
        <v>46813</v>
      </c>
      <c r="E33" s="13">
        <v>22</v>
      </c>
      <c r="F33" s="52">
        <v>670</v>
      </c>
      <c r="G33" s="112">
        <v>13000000000</v>
      </c>
      <c r="H33" s="112"/>
      <c r="I33" s="93">
        <v>19332352938.1717</v>
      </c>
      <c r="J33" s="93"/>
      <c r="K33" s="13">
        <v>18635936852.362801</v>
      </c>
      <c r="L33" s="13">
        <v>17638001152.3792</v>
      </c>
      <c r="M33" s="13">
        <v>16091945899.881599</v>
      </c>
    </row>
    <row r="34" spans="3:13" s="1" customFormat="1" ht="12.75" customHeight="1" x14ac:dyDescent="0.15">
      <c r="C34" s="50">
        <v>46143</v>
      </c>
      <c r="D34" s="51">
        <v>46844</v>
      </c>
      <c r="E34" s="13">
        <v>23</v>
      </c>
      <c r="F34" s="52">
        <v>701</v>
      </c>
      <c r="G34" s="112">
        <v>13000000000</v>
      </c>
      <c r="H34" s="112"/>
      <c r="I34" s="93">
        <v>19202017952.126202</v>
      </c>
      <c r="J34" s="93"/>
      <c r="K34" s="13">
        <v>18478902135.475101</v>
      </c>
      <c r="L34" s="13">
        <v>17444896405.594002</v>
      </c>
      <c r="M34" s="13">
        <v>15848355758.9487</v>
      </c>
    </row>
    <row r="35" spans="3:13" s="1" customFormat="1" ht="12.75" customHeight="1" x14ac:dyDescent="0.15">
      <c r="C35" s="50">
        <v>46143</v>
      </c>
      <c r="D35" s="51">
        <v>46874</v>
      </c>
      <c r="E35" s="13">
        <v>24</v>
      </c>
      <c r="F35" s="52">
        <v>731</v>
      </c>
      <c r="G35" s="112">
        <v>13000000000</v>
      </c>
      <c r="H35" s="112"/>
      <c r="I35" s="93">
        <v>19068658732.019798</v>
      </c>
      <c r="J35" s="93"/>
      <c r="K35" s="13">
        <v>18320444256.7472</v>
      </c>
      <c r="L35" s="13">
        <v>17252736817.944401</v>
      </c>
      <c r="M35" s="13">
        <v>15609532548.3216</v>
      </c>
    </row>
    <row r="36" spans="3:13" s="1" customFormat="1" ht="12.75" customHeight="1" x14ac:dyDescent="0.15">
      <c r="C36" s="50">
        <v>46143</v>
      </c>
      <c r="D36" s="51">
        <v>46905</v>
      </c>
      <c r="E36" s="13">
        <v>25</v>
      </c>
      <c r="F36" s="52">
        <v>762</v>
      </c>
      <c r="G36" s="112">
        <v>13000000000</v>
      </c>
      <c r="H36" s="112"/>
      <c r="I36" s="93">
        <v>18934072982.953899</v>
      </c>
      <c r="J36" s="93"/>
      <c r="K36" s="13">
        <v>18160285853.7659</v>
      </c>
      <c r="L36" s="13">
        <v>17058418693.4687</v>
      </c>
      <c r="M36" s="13">
        <v>15368351662.850599</v>
      </c>
    </row>
    <row r="37" spans="3:13" s="1" customFormat="1" ht="12.75" customHeight="1" x14ac:dyDescent="0.15">
      <c r="C37" s="50">
        <v>46143</v>
      </c>
      <c r="D37" s="51">
        <v>46935</v>
      </c>
      <c r="E37" s="13">
        <v>26</v>
      </c>
      <c r="F37" s="52">
        <v>792</v>
      </c>
      <c r="G37" s="112">
        <v>13000000000</v>
      </c>
      <c r="H37" s="112"/>
      <c r="I37" s="93">
        <v>18797375136.272999</v>
      </c>
      <c r="J37" s="93"/>
      <c r="K37" s="13">
        <v>17999581287.617001</v>
      </c>
      <c r="L37" s="13">
        <v>16865851003.179899</v>
      </c>
      <c r="M37" s="13">
        <v>15132575960.177099</v>
      </c>
    </row>
    <row r="38" spans="3:13" s="1" customFormat="1" ht="12.75" customHeight="1" x14ac:dyDescent="0.15">
      <c r="C38" s="50">
        <v>46143</v>
      </c>
      <c r="D38" s="51">
        <v>46966</v>
      </c>
      <c r="E38" s="13">
        <v>27</v>
      </c>
      <c r="F38" s="52">
        <v>823</v>
      </c>
      <c r="G38" s="112">
        <v>13000000000</v>
      </c>
      <c r="H38" s="112"/>
      <c r="I38" s="93">
        <v>18668842810.067299</v>
      </c>
      <c r="J38" s="93"/>
      <c r="K38" s="13">
        <v>17846184226.826801</v>
      </c>
      <c r="L38" s="13">
        <v>16679588101.261999</v>
      </c>
      <c r="M38" s="13">
        <v>14902068124.8197</v>
      </c>
    </row>
    <row r="39" spans="3:13" s="1" customFormat="1" ht="12.75" customHeight="1" x14ac:dyDescent="0.15">
      <c r="C39" s="50">
        <v>46143</v>
      </c>
      <c r="D39" s="51">
        <v>46997</v>
      </c>
      <c r="E39" s="13">
        <v>28</v>
      </c>
      <c r="F39" s="52">
        <v>854</v>
      </c>
      <c r="G39" s="112">
        <v>13000000000</v>
      </c>
      <c r="H39" s="112"/>
      <c r="I39" s="93">
        <v>18533827714.687099</v>
      </c>
      <c r="J39" s="93"/>
      <c r="K39" s="13">
        <v>17687069143.122898</v>
      </c>
      <c r="L39" s="13">
        <v>16488832875.443701</v>
      </c>
      <c r="M39" s="13">
        <v>14669244882.4363</v>
      </c>
    </row>
    <row r="40" spans="3:13" s="1" customFormat="1" ht="12.75" customHeight="1" x14ac:dyDescent="0.15">
      <c r="C40" s="50">
        <v>46143</v>
      </c>
      <c r="D40" s="51">
        <v>47027</v>
      </c>
      <c r="E40" s="13">
        <v>29</v>
      </c>
      <c r="F40" s="52">
        <v>884</v>
      </c>
      <c r="G40" s="112">
        <v>13000000000</v>
      </c>
      <c r="H40" s="112"/>
      <c r="I40" s="93">
        <v>18402933411.144501</v>
      </c>
      <c r="J40" s="93"/>
      <c r="K40" s="13">
        <v>17533328391.1133</v>
      </c>
      <c r="L40" s="13">
        <v>16305276840.864</v>
      </c>
      <c r="M40" s="13">
        <v>14446482065.4611</v>
      </c>
    </row>
    <row r="41" spans="3:13" s="1" customFormat="1" ht="12.75" customHeight="1" x14ac:dyDescent="0.15">
      <c r="C41" s="50">
        <v>46143</v>
      </c>
      <c r="D41" s="51">
        <v>47058</v>
      </c>
      <c r="E41" s="13">
        <v>30</v>
      </c>
      <c r="F41" s="52">
        <v>915</v>
      </c>
      <c r="G41" s="112">
        <v>13000000000</v>
      </c>
      <c r="H41" s="112"/>
      <c r="I41" s="93">
        <v>18271037329.632099</v>
      </c>
      <c r="J41" s="93"/>
      <c r="K41" s="13">
        <v>17378140187.6371</v>
      </c>
      <c r="L41" s="13">
        <v>16119857529.0305</v>
      </c>
      <c r="M41" s="13">
        <v>14221707575.6891</v>
      </c>
    </row>
    <row r="42" spans="3:13" s="1" customFormat="1" ht="12.75" customHeight="1" x14ac:dyDescent="0.15">
      <c r="C42" s="50">
        <v>46143</v>
      </c>
      <c r="D42" s="51">
        <v>47088</v>
      </c>
      <c r="E42" s="13">
        <v>31</v>
      </c>
      <c r="F42" s="52">
        <v>945</v>
      </c>
      <c r="G42" s="112">
        <v>13000000000</v>
      </c>
      <c r="H42" s="112"/>
      <c r="I42" s="93">
        <v>18141344893.571899</v>
      </c>
      <c r="J42" s="93"/>
      <c r="K42" s="13">
        <v>17226463637.1334</v>
      </c>
      <c r="L42" s="13">
        <v>15939834277.4433</v>
      </c>
      <c r="M42" s="13">
        <v>14005235975.905701</v>
      </c>
    </row>
    <row r="43" spans="3:13" s="1" customFormat="1" ht="12.75" customHeight="1" x14ac:dyDescent="0.15">
      <c r="C43" s="50">
        <v>46143</v>
      </c>
      <c r="D43" s="51">
        <v>47119</v>
      </c>
      <c r="E43" s="13">
        <v>32</v>
      </c>
      <c r="F43" s="52">
        <v>976</v>
      </c>
      <c r="G43" s="112">
        <v>13000000000</v>
      </c>
      <c r="H43" s="112"/>
      <c r="I43" s="93">
        <v>18011927229.693501</v>
      </c>
      <c r="J43" s="93"/>
      <c r="K43" s="13">
        <v>17074563675.622299</v>
      </c>
      <c r="L43" s="13">
        <v>15759098770.3825</v>
      </c>
      <c r="M43" s="13">
        <v>13787788914.747999</v>
      </c>
    </row>
    <row r="44" spans="3:13" s="1" customFormat="1" ht="12.75" customHeight="1" x14ac:dyDescent="0.15">
      <c r="C44" s="50">
        <v>46143</v>
      </c>
      <c r="D44" s="51">
        <v>47150</v>
      </c>
      <c r="E44" s="13">
        <v>33</v>
      </c>
      <c r="F44" s="52">
        <v>1007</v>
      </c>
      <c r="G44" s="112">
        <v>10500000000</v>
      </c>
      <c r="H44" s="112"/>
      <c r="I44" s="93">
        <v>17882288362.952801</v>
      </c>
      <c r="J44" s="93"/>
      <c r="K44" s="13">
        <v>16922920090.929899</v>
      </c>
      <c r="L44" s="13">
        <v>15579415484.470699</v>
      </c>
      <c r="M44" s="13">
        <v>13572849314.7812</v>
      </c>
    </row>
    <row r="45" spans="3:13" s="1" customFormat="1" ht="12.75" customHeight="1" x14ac:dyDescent="0.15">
      <c r="C45" s="50">
        <v>46143</v>
      </c>
      <c r="D45" s="51">
        <v>47178</v>
      </c>
      <c r="E45" s="13">
        <v>34</v>
      </c>
      <c r="F45" s="52">
        <v>1035</v>
      </c>
      <c r="G45" s="112">
        <v>10500000000</v>
      </c>
      <c r="H45" s="112"/>
      <c r="I45" s="93">
        <v>17754668727.694599</v>
      </c>
      <c r="J45" s="93"/>
      <c r="K45" s="13">
        <v>16776405173.177999</v>
      </c>
      <c r="L45" s="13">
        <v>15409050496.967699</v>
      </c>
      <c r="M45" s="13">
        <v>13373058906.9023</v>
      </c>
    </row>
    <row r="46" spans="3:13" s="1" customFormat="1" ht="12.75" customHeight="1" x14ac:dyDescent="0.15">
      <c r="C46" s="50">
        <v>46143</v>
      </c>
      <c r="D46" s="51">
        <v>47209</v>
      </c>
      <c r="E46" s="13">
        <v>35</v>
      </c>
      <c r="F46" s="52">
        <v>1066</v>
      </c>
      <c r="G46" s="112">
        <v>10500000000</v>
      </c>
      <c r="H46" s="112"/>
      <c r="I46" s="93">
        <v>17625943518.760899</v>
      </c>
      <c r="J46" s="93"/>
      <c r="K46" s="13">
        <v>16626524860.938801</v>
      </c>
      <c r="L46" s="13">
        <v>15232547846.107201</v>
      </c>
      <c r="M46" s="13">
        <v>13163884094.1768</v>
      </c>
    </row>
    <row r="47" spans="3:13" s="1" customFormat="1" ht="12.75" customHeight="1" x14ac:dyDescent="0.15">
      <c r="C47" s="50">
        <v>46143</v>
      </c>
      <c r="D47" s="51">
        <v>47239</v>
      </c>
      <c r="E47" s="13">
        <v>36</v>
      </c>
      <c r="F47" s="52">
        <v>1096</v>
      </c>
      <c r="G47" s="112">
        <v>10500000000</v>
      </c>
      <c r="H47" s="112"/>
      <c r="I47" s="93">
        <v>17495743609.116299</v>
      </c>
      <c r="J47" s="93"/>
      <c r="K47" s="13">
        <v>16476618191.724899</v>
      </c>
      <c r="L47" s="13">
        <v>15058056079.514601</v>
      </c>
      <c r="M47" s="13">
        <v>12959746079.610399</v>
      </c>
    </row>
    <row r="48" spans="3:13" s="1" customFormat="1" ht="12.75" customHeight="1" x14ac:dyDescent="0.15">
      <c r="C48" s="50">
        <v>46143</v>
      </c>
      <c r="D48" s="51">
        <v>47270</v>
      </c>
      <c r="E48" s="13">
        <v>37</v>
      </c>
      <c r="F48" s="52">
        <v>1127</v>
      </c>
      <c r="G48" s="112">
        <v>10500000000</v>
      </c>
      <c r="H48" s="112"/>
      <c r="I48" s="93">
        <v>17364817032.547901</v>
      </c>
      <c r="J48" s="93"/>
      <c r="K48" s="13">
        <v>16325581638.276699</v>
      </c>
      <c r="L48" s="13">
        <v>14882078399.1119</v>
      </c>
      <c r="M48" s="13">
        <v>12754040446.5264</v>
      </c>
    </row>
    <row r="49" spans="3:13" s="1" customFormat="1" ht="12.75" customHeight="1" x14ac:dyDescent="0.15">
      <c r="C49" s="50">
        <v>46143</v>
      </c>
      <c r="D49" s="51">
        <v>47300</v>
      </c>
      <c r="E49" s="13">
        <v>38</v>
      </c>
      <c r="F49" s="52">
        <v>1157</v>
      </c>
      <c r="G49" s="112">
        <v>10500000000</v>
      </c>
      <c r="H49" s="112"/>
      <c r="I49" s="93">
        <v>17233850649.143501</v>
      </c>
      <c r="J49" s="93"/>
      <c r="K49" s="13">
        <v>16175858406.126699</v>
      </c>
      <c r="L49" s="13">
        <v>14709300795.056</v>
      </c>
      <c r="M49" s="13">
        <v>12554294563.976999</v>
      </c>
    </row>
    <row r="50" spans="3:13" s="1" customFormat="1" ht="12.75" customHeight="1" x14ac:dyDescent="0.15">
      <c r="C50" s="50">
        <v>46143</v>
      </c>
      <c r="D50" s="51">
        <v>47331</v>
      </c>
      <c r="E50" s="13">
        <v>39</v>
      </c>
      <c r="F50" s="52">
        <v>1188</v>
      </c>
      <c r="G50" s="112">
        <v>10500000000</v>
      </c>
      <c r="H50" s="112"/>
      <c r="I50" s="93">
        <v>17107873787.174601</v>
      </c>
      <c r="J50" s="93"/>
      <c r="K50" s="13">
        <v>16030380404.823999</v>
      </c>
      <c r="L50" s="13">
        <v>14539939975.252001</v>
      </c>
      <c r="M50" s="13">
        <v>12357184144.7432</v>
      </c>
    </row>
    <row r="51" spans="3:13" s="1" customFormat="1" ht="12.75" customHeight="1" x14ac:dyDescent="0.15">
      <c r="C51" s="50">
        <v>46143</v>
      </c>
      <c r="D51" s="51">
        <v>47362</v>
      </c>
      <c r="E51" s="13">
        <v>40</v>
      </c>
      <c r="F51" s="52">
        <v>1219</v>
      </c>
      <c r="G51" s="112">
        <v>10500000000</v>
      </c>
      <c r="H51" s="112"/>
      <c r="I51" s="93">
        <v>16977100123.492599</v>
      </c>
      <c r="J51" s="93"/>
      <c r="K51" s="13">
        <v>15880862289.1297</v>
      </c>
      <c r="L51" s="13">
        <v>14367690294.821501</v>
      </c>
      <c r="M51" s="13">
        <v>12159073461.688601</v>
      </c>
    </row>
    <row r="52" spans="3:13" s="1" customFormat="1" ht="12.75" customHeight="1" x14ac:dyDescent="0.15">
      <c r="C52" s="50">
        <v>46143</v>
      </c>
      <c r="D52" s="51">
        <v>47392</v>
      </c>
      <c r="E52" s="13">
        <v>41</v>
      </c>
      <c r="F52" s="52">
        <v>1249</v>
      </c>
      <c r="G52" s="112">
        <v>10500000000</v>
      </c>
      <c r="H52" s="112"/>
      <c r="I52" s="93">
        <v>16849821864.390699</v>
      </c>
      <c r="J52" s="93"/>
      <c r="K52" s="13">
        <v>15735931054.771</v>
      </c>
      <c r="L52" s="13">
        <v>14201528495.065599</v>
      </c>
      <c r="M52" s="13">
        <v>11969188246.406099</v>
      </c>
    </row>
    <row r="53" spans="3:13" s="1" customFormat="1" ht="12.75" customHeight="1" x14ac:dyDescent="0.15">
      <c r="C53" s="50">
        <v>46143</v>
      </c>
      <c r="D53" s="51">
        <v>47423</v>
      </c>
      <c r="E53" s="13">
        <v>42</v>
      </c>
      <c r="F53" s="52">
        <v>1280</v>
      </c>
      <c r="G53" s="112">
        <v>10500000000</v>
      </c>
      <c r="H53" s="112"/>
      <c r="I53" s="93">
        <v>16720139691.5002</v>
      </c>
      <c r="J53" s="93"/>
      <c r="K53" s="13">
        <v>15588337885.2164</v>
      </c>
      <c r="L53" s="13">
        <v>14032548408.6738</v>
      </c>
      <c r="M53" s="13">
        <v>11776677346.5791</v>
      </c>
    </row>
    <row r="54" spans="3:13" s="1" customFormat="1" ht="12.75" customHeight="1" x14ac:dyDescent="0.15">
      <c r="C54" s="50">
        <v>46143</v>
      </c>
      <c r="D54" s="51">
        <v>47453</v>
      </c>
      <c r="E54" s="13">
        <v>43</v>
      </c>
      <c r="F54" s="52">
        <v>1310</v>
      </c>
      <c r="G54" s="112">
        <v>10500000000</v>
      </c>
      <c r="H54" s="112"/>
      <c r="I54" s="93">
        <v>16593191303.9494</v>
      </c>
      <c r="J54" s="93"/>
      <c r="K54" s="13">
        <v>15444590216.200899</v>
      </c>
      <c r="L54" s="13">
        <v>13868928062.266199</v>
      </c>
      <c r="M54" s="13">
        <v>11591648582.8085</v>
      </c>
    </row>
    <row r="55" spans="3:13" s="1" customFormat="1" ht="12.75" customHeight="1" x14ac:dyDescent="0.15">
      <c r="C55" s="50">
        <v>46143</v>
      </c>
      <c r="D55" s="51">
        <v>47484</v>
      </c>
      <c r="E55" s="13">
        <v>44</v>
      </c>
      <c r="F55" s="52">
        <v>1341</v>
      </c>
      <c r="G55" s="112">
        <v>10500000000</v>
      </c>
      <c r="H55" s="112"/>
      <c r="I55" s="93">
        <v>16468857305.9858</v>
      </c>
      <c r="J55" s="93"/>
      <c r="K55" s="13">
        <v>15302863884.7041</v>
      </c>
      <c r="L55" s="13">
        <v>13706712826.2915</v>
      </c>
      <c r="M55" s="13">
        <v>11407546410.1966</v>
      </c>
    </row>
    <row r="56" spans="3:13" s="1" customFormat="1" ht="12.75" customHeight="1" x14ac:dyDescent="0.15">
      <c r="C56" s="50">
        <v>46143</v>
      </c>
      <c r="D56" s="51">
        <v>47515</v>
      </c>
      <c r="E56" s="13">
        <v>45</v>
      </c>
      <c r="F56" s="52">
        <v>1372</v>
      </c>
      <c r="G56" s="112">
        <v>10500000000</v>
      </c>
      <c r="H56" s="112"/>
      <c r="I56" s="93">
        <v>16346329758.048901</v>
      </c>
      <c r="J56" s="93"/>
      <c r="K56" s="13">
        <v>15163249587.5541</v>
      </c>
      <c r="L56" s="13">
        <v>13547119910.4681</v>
      </c>
      <c r="M56" s="13">
        <v>11226969039.147499</v>
      </c>
    </row>
    <row r="57" spans="3:13" s="1" customFormat="1" ht="12.75" customHeight="1" x14ac:dyDescent="0.15">
      <c r="C57" s="50">
        <v>46143</v>
      </c>
      <c r="D57" s="51">
        <v>47543</v>
      </c>
      <c r="E57" s="13">
        <v>46</v>
      </c>
      <c r="F57" s="52">
        <v>1400</v>
      </c>
      <c r="G57" s="112">
        <v>10500000000</v>
      </c>
      <c r="H57" s="112"/>
      <c r="I57" s="93">
        <v>16222848534.433001</v>
      </c>
      <c r="J57" s="93"/>
      <c r="K57" s="13">
        <v>15025649853.486799</v>
      </c>
      <c r="L57" s="13">
        <v>13393345483.7915</v>
      </c>
      <c r="M57" s="13">
        <v>11057059152.7572</v>
      </c>
    </row>
    <row r="58" spans="3:13" s="1" customFormat="1" ht="12.75" customHeight="1" x14ac:dyDescent="0.15">
      <c r="C58" s="50">
        <v>46143</v>
      </c>
      <c r="D58" s="51">
        <v>47574</v>
      </c>
      <c r="E58" s="13">
        <v>47</v>
      </c>
      <c r="F58" s="52">
        <v>1431</v>
      </c>
      <c r="G58" s="112">
        <v>10500000000</v>
      </c>
      <c r="H58" s="112"/>
      <c r="I58" s="93">
        <v>16096444419.9503</v>
      </c>
      <c r="J58" s="93"/>
      <c r="K58" s="13">
        <v>14883287947.473</v>
      </c>
      <c r="L58" s="13">
        <v>13232709686.054501</v>
      </c>
      <c r="M58" s="13">
        <v>10878173103.5051</v>
      </c>
    </row>
    <row r="59" spans="3:13" s="1" customFormat="1" ht="12.75" customHeight="1" x14ac:dyDescent="0.15">
      <c r="C59" s="50">
        <v>46143</v>
      </c>
      <c r="D59" s="51">
        <v>47604</v>
      </c>
      <c r="E59" s="13">
        <v>48</v>
      </c>
      <c r="F59" s="52">
        <v>1461</v>
      </c>
      <c r="G59" s="112">
        <v>8000000000</v>
      </c>
      <c r="H59" s="112"/>
      <c r="I59" s="93">
        <v>15969851882.803101</v>
      </c>
      <c r="J59" s="93"/>
      <c r="K59" s="13">
        <v>14741999032.059799</v>
      </c>
      <c r="L59" s="13">
        <v>13074829856.324499</v>
      </c>
      <c r="M59" s="13">
        <v>10704325589.2784</v>
      </c>
    </row>
    <row r="60" spans="3:13" s="1" customFormat="1" ht="12.75" customHeight="1" x14ac:dyDescent="0.15">
      <c r="C60" s="50">
        <v>46143</v>
      </c>
      <c r="D60" s="51">
        <v>47635</v>
      </c>
      <c r="E60" s="13">
        <v>49</v>
      </c>
      <c r="F60" s="52">
        <v>1492</v>
      </c>
      <c r="G60" s="112">
        <v>8000000000</v>
      </c>
      <c r="H60" s="112"/>
      <c r="I60" s="93">
        <v>15847503334.132</v>
      </c>
      <c r="J60" s="93"/>
      <c r="K60" s="13">
        <v>14604245370.391001</v>
      </c>
      <c r="L60" s="13">
        <v>12919713456.9196</v>
      </c>
      <c r="M60" s="13">
        <v>10532531473.010599</v>
      </c>
    </row>
    <row r="61" spans="3:13" s="1" customFormat="1" ht="12.75" customHeight="1" x14ac:dyDescent="0.15">
      <c r="C61" s="50">
        <v>46143</v>
      </c>
      <c r="D61" s="51">
        <v>47665</v>
      </c>
      <c r="E61" s="13">
        <v>50</v>
      </c>
      <c r="F61" s="52">
        <v>1522</v>
      </c>
      <c r="G61" s="112">
        <v>8000000000</v>
      </c>
      <c r="H61" s="112"/>
      <c r="I61" s="93">
        <v>15723078485.257401</v>
      </c>
      <c r="J61" s="93"/>
      <c r="K61" s="13">
        <v>14465798519.295</v>
      </c>
      <c r="L61" s="13">
        <v>12765738381.0898</v>
      </c>
      <c r="M61" s="13">
        <v>10364346101.875601</v>
      </c>
    </row>
    <row r="62" spans="3:13" s="1" customFormat="1" ht="12.75" customHeight="1" x14ac:dyDescent="0.15">
      <c r="C62" s="50">
        <v>46143</v>
      </c>
      <c r="D62" s="51">
        <v>47696</v>
      </c>
      <c r="E62" s="13">
        <v>51</v>
      </c>
      <c r="F62" s="52">
        <v>1553</v>
      </c>
      <c r="G62" s="112">
        <v>8000000000</v>
      </c>
      <c r="H62" s="112"/>
      <c r="I62" s="93">
        <v>15602048355.383499</v>
      </c>
      <c r="J62" s="93"/>
      <c r="K62" s="13">
        <v>14330100237.135599</v>
      </c>
      <c r="L62" s="13">
        <v>12613826382.1455</v>
      </c>
      <c r="M62" s="13">
        <v>10197634355.9529</v>
      </c>
    </row>
    <row r="63" spans="3:13" s="1" customFormat="1" ht="12.75" customHeight="1" x14ac:dyDescent="0.15">
      <c r="C63" s="50">
        <v>46143</v>
      </c>
      <c r="D63" s="51">
        <v>47727</v>
      </c>
      <c r="E63" s="13">
        <v>52</v>
      </c>
      <c r="F63" s="52">
        <v>1584</v>
      </c>
      <c r="G63" s="112">
        <v>8000000000</v>
      </c>
      <c r="H63" s="112"/>
      <c r="I63" s="93">
        <v>15481236943.4272</v>
      </c>
      <c r="J63" s="93"/>
      <c r="K63" s="13">
        <v>14195021196.692101</v>
      </c>
      <c r="L63" s="13">
        <v>12463148193.4095</v>
      </c>
      <c r="M63" s="13">
        <v>10033142153.194401</v>
      </c>
    </row>
    <row r="64" spans="3:13" s="1" customFormat="1" ht="12.75" customHeight="1" x14ac:dyDescent="0.15">
      <c r="C64" s="50">
        <v>46143</v>
      </c>
      <c r="D64" s="51">
        <v>47757</v>
      </c>
      <c r="E64" s="13">
        <v>53</v>
      </c>
      <c r="F64" s="52">
        <v>1614</v>
      </c>
      <c r="G64" s="112">
        <v>8000000000</v>
      </c>
      <c r="H64" s="112"/>
      <c r="I64" s="93">
        <v>15359855524.4736</v>
      </c>
      <c r="J64" s="93"/>
      <c r="K64" s="13">
        <v>14060607295.2239</v>
      </c>
      <c r="L64" s="13">
        <v>12314748867.8325</v>
      </c>
      <c r="M64" s="13">
        <v>9873038936.0035591</v>
      </c>
    </row>
    <row r="65" spans="3:13" s="1" customFormat="1" ht="12.75" customHeight="1" x14ac:dyDescent="0.15">
      <c r="C65" s="50">
        <v>46143</v>
      </c>
      <c r="D65" s="51">
        <v>47788</v>
      </c>
      <c r="E65" s="13">
        <v>54</v>
      </c>
      <c r="F65" s="52">
        <v>1645</v>
      </c>
      <c r="G65" s="112">
        <v>8000000000</v>
      </c>
      <c r="H65" s="112"/>
      <c r="I65" s="93">
        <v>15238534429.8167</v>
      </c>
      <c r="J65" s="93"/>
      <c r="K65" s="13">
        <v>13925888954.207199</v>
      </c>
      <c r="L65" s="13">
        <v>12165739185.2987</v>
      </c>
      <c r="M65" s="13">
        <v>9712262483.7431507</v>
      </c>
    </row>
    <row r="66" spans="3:13" s="1" customFormat="1" ht="12.75" customHeight="1" x14ac:dyDescent="0.15">
      <c r="C66" s="50">
        <v>46143</v>
      </c>
      <c r="D66" s="51">
        <v>47818</v>
      </c>
      <c r="E66" s="13">
        <v>55</v>
      </c>
      <c r="F66" s="52">
        <v>1675</v>
      </c>
      <c r="G66" s="112">
        <v>8000000000</v>
      </c>
      <c r="H66" s="112"/>
      <c r="I66" s="93">
        <v>15116931517.901899</v>
      </c>
      <c r="J66" s="93"/>
      <c r="K66" s="13">
        <v>13792085258.741899</v>
      </c>
      <c r="L66" s="13">
        <v>12019192041.178801</v>
      </c>
      <c r="M66" s="13">
        <v>9555936767.1889591</v>
      </c>
    </row>
    <row r="67" spans="3:13" s="1" customFormat="1" ht="12.75" customHeight="1" x14ac:dyDescent="0.15">
      <c r="C67" s="50">
        <v>46143</v>
      </c>
      <c r="D67" s="51">
        <v>47849</v>
      </c>
      <c r="E67" s="13">
        <v>56</v>
      </c>
      <c r="F67" s="52">
        <v>1706</v>
      </c>
      <c r="G67" s="112">
        <v>8000000000</v>
      </c>
      <c r="H67" s="112"/>
      <c r="I67" s="93">
        <v>14996572698.552099</v>
      </c>
      <c r="J67" s="93"/>
      <c r="K67" s="13">
        <v>13659068523.068399</v>
      </c>
      <c r="L67" s="13">
        <v>11873001366.5362</v>
      </c>
      <c r="M67" s="13">
        <v>9399724617.8235397</v>
      </c>
    </row>
    <row r="68" spans="3:13" s="1" customFormat="1" ht="12.75" customHeight="1" x14ac:dyDescent="0.15">
      <c r="C68" s="50">
        <v>46143</v>
      </c>
      <c r="D68" s="51">
        <v>47880</v>
      </c>
      <c r="E68" s="13">
        <v>57</v>
      </c>
      <c r="F68" s="52">
        <v>1737</v>
      </c>
      <c r="G68" s="112">
        <v>8000000000</v>
      </c>
      <c r="H68" s="112"/>
      <c r="I68" s="93">
        <v>14879242369.344801</v>
      </c>
      <c r="J68" s="93"/>
      <c r="K68" s="13">
        <v>13529217033.3972</v>
      </c>
      <c r="L68" s="13">
        <v>11730220898.4207</v>
      </c>
      <c r="M68" s="13">
        <v>9247352711.4208908</v>
      </c>
    </row>
    <row r="69" spans="3:13" s="1" customFormat="1" ht="12.75" customHeight="1" x14ac:dyDescent="0.15">
      <c r="C69" s="50">
        <v>46143</v>
      </c>
      <c r="D69" s="51">
        <v>47908</v>
      </c>
      <c r="E69" s="13">
        <v>58</v>
      </c>
      <c r="F69" s="52">
        <v>1765</v>
      </c>
      <c r="G69" s="112">
        <v>8000000000</v>
      </c>
      <c r="H69" s="112"/>
      <c r="I69" s="93">
        <v>14759251389.430099</v>
      </c>
      <c r="J69" s="93"/>
      <c r="K69" s="13">
        <v>13399552623.633301</v>
      </c>
      <c r="L69" s="13">
        <v>11591107715.2493</v>
      </c>
      <c r="M69" s="13">
        <v>9102720021.6194992</v>
      </c>
    </row>
    <row r="70" spans="3:13" s="1" customFormat="1" ht="12.75" customHeight="1" x14ac:dyDescent="0.15">
      <c r="C70" s="50">
        <v>46143</v>
      </c>
      <c r="D70" s="51">
        <v>47939</v>
      </c>
      <c r="E70" s="13">
        <v>59</v>
      </c>
      <c r="F70" s="52">
        <v>1796</v>
      </c>
      <c r="G70" s="112">
        <v>8000000000</v>
      </c>
      <c r="H70" s="112"/>
      <c r="I70" s="93">
        <v>14642716894.409201</v>
      </c>
      <c r="J70" s="93"/>
      <c r="K70" s="13">
        <v>13271206700.172001</v>
      </c>
      <c r="L70" s="13">
        <v>11450887537.436001</v>
      </c>
      <c r="M70" s="13">
        <v>8954513844.7994804</v>
      </c>
    </row>
    <row r="71" spans="3:13" s="1" customFormat="1" ht="12.75" customHeight="1" x14ac:dyDescent="0.15">
      <c r="C71" s="50">
        <v>46143</v>
      </c>
      <c r="D71" s="51">
        <v>47969</v>
      </c>
      <c r="E71" s="13">
        <v>60</v>
      </c>
      <c r="F71" s="52">
        <v>1826</v>
      </c>
      <c r="G71" s="112">
        <v>8000000000</v>
      </c>
      <c r="H71" s="112"/>
      <c r="I71" s="93">
        <v>14525038434.480499</v>
      </c>
      <c r="J71" s="93"/>
      <c r="K71" s="13">
        <v>13142942210.411301</v>
      </c>
      <c r="L71" s="13">
        <v>11312304885.361401</v>
      </c>
      <c r="M71" s="13">
        <v>8809881116.4934006</v>
      </c>
    </row>
    <row r="72" spans="3:13" s="1" customFormat="1" ht="12.75" customHeight="1" x14ac:dyDescent="0.15">
      <c r="C72" s="50">
        <v>46143</v>
      </c>
      <c r="D72" s="51">
        <v>48000</v>
      </c>
      <c r="E72" s="13">
        <v>61</v>
      </c>
      <c r="F72" s="52">
        <v>1857</v>
      </c>
      <c r="G72" s="112">
        <v>8000000000</v>
      </c>
      <c r="H72" s="112"/>
      <c r="I72" s="93">
        <v>14404196242.462</v>
      </c>
      <c r="J72" s="93"/>
      <c r="K72" s="13">
        <v>13011492528.3783</v>
      </c>
      <c r="L72" s="13">
        <v>11170682618.613199</v>
      </c>
      <c r="M72" s="13">
        <v>8662739978.0711899</v>
      </c>
    </row>
    <row r="73" spans="3:13" s="1" customFormat="1" ht="12.75" customHeight="1" x14ac:dyDescent="0.15">
      <c r="C73" s="50">
        <v>46143</v>
      </c>
      <c r="D73" s="51">
        <v>48030</v>
      </c>
      <c r="E73" s="13">
        <v>62</v>
      </c>
      <c r="F73" s="52">
        <v>1887</v>
      </c>
      <c r="G73" s="112">
        <v>8000000000</v>
      </c>
      <c r="H73" s="112"/>
      <c r="I73" s="93">
        <v>14287667267.471399</v>
      </c>
      <c r="J73" s="93"/>
      <c r="K73" s="13">
        <v>12885046057.166</v>
      </c>
      <c r="L73" s="13">
        <v>11034898395.0646</v>
      </c>
      <c r="M73" s="13">
        <v>8522362206.8779402</v>
      </c>
    </row>
    <row r="74" spans="3:13" s="1" customFormat="1" ht="12.75" customHeight="1" x14ac:dyDescent="0.15">
      <c r="C74" s="50">
        <v>46143</v>
      </c>
      <c r="D74" s="51">
        <v>48061</v>
      </c>
      <c r="E74" s="13">
        <v>63</v>
      </c>
      <c r="F74" s="52">
        <v>1918</v>
      </c>
      <c r="G74" s="112">
        <v>8000000000</v>
      </c>
      <c r="H74" s="112"/>
      <c r="I74" s="93">
        <v>14170775083.421801</v>
      </c>
      <c r="J74" s="93"/>
      <c r="K74" s="13">
        <v>12757953989.490601</v>
      </c>
      <c r="L74" s="13">
        <v>10898268111.264099</v>
      </c>
      <c r="M74" s="13">
        <v>8381191364.8441896</v>
      </c>
    </row>
    <row r="75" spans="3:13" s="1" customFormat="1" ht="12.75" customHeight="1" x14ac:dyDescent="0.15">
      <c r="C75" s="50">
        <v>46143</v>
      </c>
      <c r="D75" s="51">
        <v>48092</v>
      </c>
      <c r="E75" s="13">
        <v>64</v>
      </c>
      <c r="F75" s="52">
        <v>1949</v>
      </c>
      <c r="G75" s="112">
        <v>8000000000</v>
      </c>
      <c r="H75" s="112"/>
      <c r="I75" s="93">
        <v>14054343621.715401</v>
      </c>
      <c r="J75" s="93"/>
      <c r="K75" s="13">
        <v>12631670055.914</v>
      </c>
      <c r="L75" s="13">
        <v>10762949992.081699</v>
      </c>
      <c r="M75" s="13">
        <v>8242068335.3164701</v>
      </c>
    </row>
    <row r="76" spans="3:13" s="1" customFormat="1" ht="12.75" customHeight="1" x14ac:dyDescent="0.15">
      <c r="C76" s="50">
        <v>46143</v>
      </c>
      <c r="D76" s="51">
        <v>48122</v>
      </c>
      <c r="E76" s="13">
        <v>65</v>
      </c>
      <c r="F76" s="52">
        <v>1979</v>
      </c>
      <c r="G76" s="112">
        <v>8000000000</v>
      </c>
      <c r="H76" s="112"/>
      <c r="I76" s="93">
        <v>13935063719.718399</v>
      </c>
      <c r="J76" s="93"/>
      <c r="K76" s="13">
        <v>12503906712.149599</v>
      </c>
      <c r="L76" s="13">
        <v>10627865299.280899</v>
      </c>
      <c r="M76" s="13">
        <v>8105261170.4284697</v>
      </c>
    </row>
    <row r="77" spans="3:13" s="1" customFormat="1" ht="12.75" customHeight="1" x14ac:dyDescent="0.15">
      <c r="C77" s="50">
        <v>46143</v>
      </c>
      <c r="D77" s="51">
        <v>48153</v>
      </c>
      <c r="E77" s="13">
        <v>66</v>
      </c>
      <c r="F77" s="52">
        <v>2010</v>
      </c>
      <c r="G77" s="112">
        <v>8000000000</v>
      </c>
      <c r="H77" s="112"/>
      <c r="I77" s="93">
        <v>13817766870.0776</v>
      </c>
      <c r="J77" s="93"/>
      <c r="K77" s="13">
        <v>12377627428.618999</v>
      </c>
      <c r="L77" s="13">
        <v>10493776628.17</v>
      </c>
      <c r="M77" s="13">
        <v>7969102394.45963</v>
      </c>
    </row>
    <row r="78" spans="3:13" s="1" customFormat="1" ht="12.75" customHeight="1" x14ac:dyDescent="0.15">
      <c r="C78" s="50">
        <v>46143</v>
      </c>
      <c r="D78" s="51">
        <v>48183</v>
      </c>
      <c r="E78" s="13">
        <v>67</v>
      </c>
      <c r="F78" s="52">
        <v>2040</v>
      </c>
      <c r="G78" s="112">
        <v>8000000000</v>
      </c>
      <c r="H78" s="112"/>
      <c r="I78" s="93">
        <v>13702094191.495001</v>
      </c>
      <c r="J78" s="93"/>
      <c r="K78" s="13">
        <v>12253863944.8095</v>
      </c>
      <c r="L78" s="13">
        <v>10363279962.8423</v>
      </c>
      <c r="M78" s="13">
        <v>7837740959.1633701</v>
      </c>
    </row>
    <row r="79" spans="3:13" s="1" customFormat="1" ht="12.75" customHeight="1" x14ac:dyDescent="0.15">
      <c r="C79" s="50">
        <v>46143</v>
      </c>
      <c r="D79" s="51">
        <v>48214</v>
      </c>
      <c r="E79" s="13">
        <v>68</v>
      </c>
      <c r="F79" s="52">
        <v>2071</v>
      </c>
      <c r="G79" s="112">
        <v>5500000000</v>
      </c>
      <c r="H79" s="112"/>
      <c r="I79" s="93">
        <v>13584014219.4813</v>
      </c>
      <c r="J79" s="93"/>
      <c r="K79" s="13">
        <v>12127659971.571699</v>
      </c>
      <c r="L79" s="13">
        <v>10230462823.709999</v>
      </c>
      <c r="M79" s="13">
        <v>7704519809.3508301</v>
      </c>
    </row>
    <row r="80" spans="3:13" s="1" customFormat="1" ht="12.75" customHeight="1" x14ac:dyDescent="0.15">
      <c r="C80" s="50">
        <v>46143</v>
      </c>
      <c r="D80" s="51">
        <v>48245</v>
      </c>
      <c r="E80" s="13">
        <v>69</v>
      </c>
      <c r="F80" s="52">
        <v>2102</v>
      </c>
      <c r="G80" s="112">
        <v>5500000000</v>
      </c>
      <c r="H80" s="112"/>
      <c r="I80" s="93">
        <v>13469490574.449499</v>
      </c>
      <c r="J80" s="93"/>
      <c r="K80" s="13">
        <v>12005018515.486401</v>
      </c>
      <c r="L80" s="13">
        <v>10101251788.552099</v>
      </c>
      <c r="M80" s="13">
        <v>7574990819.59237</v>
      </c>
    </row>
    <row r="81" spans="3:13" s="1" customFormat="1" ht="12.75" customHeight="1" x14ac:dyDescent="0.15">
      <c r="C81" s="50">
        <v>46143</v>
      </c>
      <c r="D81" s="51">
        <v>48274</v>
      </c>
      <c r="E81" s="13">
        <v>70</v>
      </c>
      <c r="F81" s="52">
        <v>2131</v>
      </c>
      <c r="G81" s="112">
        <v>5500000000</v>
      </c>
      <c r="H81" s="112"/>
      <c r="I81" s="93">
        <v>13353353804.0098</v>
      </c>
      <c r="J81" s="93"/>
      <c r="K81" s="13">
        <v>11882624168.947001</v>
      </c>
      <c r="L81" s="13">
        <v>9974477738.5673294</v>
      </c>
      <c r="M81" s="13">
        <v>7450280548.6174603</v>
      </c>
    </row>
    <row r="82" spans="3:13" s="1" customFormat="1" ht="12.75" customHeight="1" x14ac:dyDescent="0.15">
      <c r="C82" s="50">
        <v>46143</v>
      </c>
      <c r="D82" s="51">
        <v>48305</v>
      </c>
      <c r="E82" s="13">
        <v>71</v>
      </c>
      <c r="F82" s="52">
        <v>2162</v>
      </c>
      <c r="G82" s="112">
        <v>5500000000</v>
      </c>
      <c r="H82" s="112"/>
      <c r="I82" s="93">
        <v>13240461290.114901</v>
      </c>
      <c r="J82" s="93"/>
      <c r="K82" s="13">
        <v>11762182137.836399</v>
      </c>
      <c r="L82" s="13">
        <v>9848266611.1546593</v>
      </c>
      <c r="M82" s="13">
        <v>7324852408.4643602</v>
      </c>
    </row>
    <row r="83" spans="3:13" s="1" customFormat="1" ht="12.75" customHeight="1" x14ac:dyDescent="0.15">
      <c r="C83" s="50">
        <v>46143</v>
      </c>
      <c r="D83" s="51">
        <v>48335</v>
      </c>
      <c r="E83" s="13">
        <v>72</v>
      </c>
      <c r="F83" s="52">
        <v>2192</v>
      </c>
      <c r="G83" s="112">
        <v>5500000000</v>
      </c>
      <c r="H83" s="112"/>
      <c r="I83" s="93">
        <v>13124234838.871201</v>
      </c>
      <c r="J83" s="93"/>
      <c r="K83" s="13">
        <v>11639795157.4259</v>
      </c>
      <c r="L83" s="13">
        <v>9721807151.0155602</v>
      </c>
      <c r="M83" s="13">
        <v>7201155123.5969801</v>
      </c>
    </row>
    <row r="84" spans="3:13" s="1" customFormat="1" ht="12.75" customHeight="1" x14ac:dyDescent="0.15">
      <c r="C84" s="50">
        <v>46143</v>
      </c>
      <c r="D84" s="51">
        <v>48366</v>
      </c>
      <c r="E84" s="13">
        <v>73</v>
      </c>
      <c r="F84" s="52">
        <v>2223</v>
      </c>
      <c r="G84" s="112">
        <v>5500000000</v>
      </c>
      <c r="H84" s="112"/>
      <c r="I84" s="93">
        <v>13008078950.815201</v>
      </c>
      <c r="J84" s="93"/>
      <c r="K84" s="13">
        <v>11517210057.514799</v>
      </c>
      <c r="L84" s="13">
        <v>9594957271.7579994</v>
      </c>
      <c r="M84" s="13">
        <v>7077091801.9665203</v>
      </c>
    </row>
    <row r="85" spans="3:13" s="1" customFormat="1" ht="12.75" customHeight="1" x14ac:dyDescent="0.15">
      <c r="C85" s="50">
        <v>46143</v>
      </c>
      <c r="D85" s="51">
        <v>48396</v>
      </c>
      <c r="E85" s="13">
        <v>74</v>
      </c>
      <c r="F85" s="52">
        <v>2253</v>
      </c>
      <c r="G85" s="112">
        <v>5500000000</v>
      </c>
      <c r="H85" s="112"/>
      <c r="I85" s="93">
        <v>12894545562.2082</v>
      </c>
      <c r="J85" s="93"/>
      <c r="K85" s="13">
        <v>11397949412.2908</v>
      </c>
      <c r="L85" s="13">
        <v>9472230323.5330391</v>
      </c>
      <c r="M85" s="13">
        <v>6957930993.2672596</v>
      </c>
    </row>
    <row r="86" spans="3:13" s="1" customFormat="1" ht="12.75" customHeight="1" x14ac:dyDescent="0.15">
      <c r="C86" s="50">
        <v>46143</v>
      </c>
      <c r="D86" s="51">
        <v>48427</v>
      </c>
      <c r="E86" s="13">
        <v>75</v>
      </c>
      <c r="F86" s="52">
        <v>2284</v>
      </c>
      <c r="G86" s="112">
        <v>5500000000</v>
      </c>
      <c r="H86" s="112"/>
      <c r="I86" s="93">
        <v>12782258113.4202</v>
      </c>
      <c r="J86" s="93"/>
      <c r="K86" s="13">
        <v>11279531103.3881</v>
      </c>
      <c r="L86" s="13">
        <v>9349979605.8223495</v>
      </c>
      <c r="M86" s="13">
        <v>6839040108.5553303</v>
      </c>
    </row>
    <row r="87" spans="3:13" s="1" customFormat="1" ht="12.75" customHeight="1" x14ac:dyDescent="0.15">
      <c r="C87" s="50">
        <v>46143</v>
      </c>
      <c r="D87" s="51">
        <v>48458</v>
      </c>
      <c r="E87" s="13">
        <v>76</v>
      </c>
      <c r="F87" s="52">
        <v>2315</v>
      </c>
      <c r="G87" s="112">
        <v>5500000000</v>
      </c>
      <c r="H87" s="112"/>
      <c r="I87" s="93">
        <v>12669718663.680401</v>
      </c>
      <c r="J87" s="93"/>
      <c r="K87" s="13">
        <v>11161259701.136801</v>
      </c>
      <c r="L87" s="13">
        <v>9228410906.30616</v>
      </c>
      <c r="M87" s="13">
        <v>6721528284.1183996</v>
      </c>
    </row>
    <row r="88" spans="3:13" s="1" customFormat="1" ht="12.75" customHeight="1" x14ac:dyDescent="0.15">
      <c r="C88" s="50">
        <v>46143</v>
      </c>
      <c r="D88" s="51">
        <v>48488</v>
      </c>
      <c r="E88" s="13">
        <v>77</v>
      </c>
      <c r="F88" s="52">
        <v>2345</v>
      </c>
      <c r="G88" s="112">
        <v>5500000000</v>
      </c>
      <c r="H88" s="112"/>
      <c r="I88" s="93">
        <v>12557726856.1924</v>
      </c>
      <c r="J88" s="93"/>
      <c r="K88" s="13">
        <v>11044443427.908001</v>
      </c>
      <c r="L88" s="13">
        <v>9109348400.1481705</v>
      </c>
      <c r="M88" s="13">
        <v>6607611536.7230101</v>
      </c>
    </row>
    <row r="89" spans="3:13" s="1" customFormat="1" ht="12.75" customHeight="1" x14ac:dyDescent="0.15">
      <c r="C89" s="50">
        <v>46143</v>
      </c>
      <c r="D89" s="51">
        <v>48519</v>
      </c>
      <c r="E89" s="13">
        <v>78</v>
      </c>
      <c r="F89" s="52">
        <v>2376</v>
      </c>
      <c r="G89" s="112">
        <v>5500000000</v>
      </c>
      <c r="H89" s="112"/>
      <c r="I89" s="93">
        <v>12446160143.075199</v>
      </c>
      <c r="J89" s="93"/>
      <c r="K89" s="13">
        <v>10927755420.064199</v>
      </c>
      <c r="L89" s="13">
        <v>8990183096.3687401</v>
      </c>
      <c r="M89" s="13">
        <v>6493552356.1594896</v>
      </c>
    </row>
    <row r="90" spans="3:13" s="1" customFormat="1" ht="12.75" customHeight="1" x14ac:dyDescent="0.15">
      <c r="C90" s="50">
        <v>46143</v>
      </c>
      <c r="D90" s="51">
        <v>48549</v>
      </c>
      <c r="E90" s="13">
        <v>79</v>
      </c>
      <c r="F90" s="52">
        <v>2406</v>
      </c>
      <c r="G90" s="112">
        <v>5500000000</v>
      </c>
      <c r="H90" s="112"/>
      <c r="I90" s="93">
        <v>12334017971.3246</v>
      </c>
      <c r="J90" s="93"/>
      <c r="K90" s="13">
        <v>10811519073.5753</v>
      </c>
      <c r="L90" s="13">
        <v>8872664432.3403206</v>
      </c>
      <c r="M90" s="13">
        <v>6382398983.9888897</v>
      </c>
    </row>
    <row r="91" spans="3:13" s="1" customFormat="1" ht="12.75" customHeight="1" x14ac:dyDescent="0.15">
      <c r="C91" s="50">
        <v>46143</v>
      </c>
      <c r="D91" s="51">
        <v>48580</v>
      </c>
      <c r="E91" s="13">
        <v>80</v>
      </c>
      <c r="F91" s="52">
        <v>2437</v>
      </c>
      <c r="G91" s="112">
        <v>5500000000</v>
      </c>
      <c r="H91" s="112"/>
      <c r="I91" s="93">
        <v>12223573653.397499</v>
      </c>
      <c r="J91" s="93"/>
      <c r="K91" s="13">
        <v>10696534954.792601</v>
      </c>
      <c r="L91" s="13">
        <v>8755975655.4273891</v>
      </c>
      <c r="M91" s="13">
        <v>6271783499.2347002</v>
      </c>
    </row>
    <row r="92" spans="3:13" s="1" customFormat="1" ht="12.75" customHeight="1" x14ac:dyDescent="0.15">
      <c r="C92" s="50">
        <v>46143</v>
      </c>
      <c r="D92" s="51">
        <v>48611</v>
      </c>
      <c r="E92" s="13">
        <v>81</v>
      </c>
      <c r="F92" s="52">
        <v>2468</v>
      </c>
      <c r="G92" s="112">
        <v>5500000000</v>
      </c>
      <c r="H92" s="112"/>
      <c r="I92" s="93">
        <v>12113560695.0576</v>
      </c>
      <c r="J92" s="93"/>
      <c r="K92" s="13">
        <v>10582286609.480301</v>
      </c>
      <c r="L92" s="13">
        <v>8640423776.3132401</v>
      </c>
      <c r="M92" s="13">
        <v>6162801443.8550997</v>
      </c>
    </row>
    <row r="93" spans="3:13" s="1" customFormat="1" ht="12.75" customHeight="1" x14ac:dyDescent="0.15">
      <c r="C93" s="50">
        <v>46143</v>
      </c>
      <c r="D93" s="51">
        <v>48639</v>
      </c>
      <c r="E93" s="13">
        <v>82</v>
      </c>
      <c r="F93" s="52">
        <v>2496</v>
      </c>
      <c r="G93" s="112">
        <v>2500000000</v>
      </c>
      <c r="H93" s="112"/>
      <c r="I93" s="93">
        <v>12004261305.199499</v>
      </c>
      <c r="J93" s="93"/>
      <c r="K93" s="13">
        <v>10470737294.974001</v>
      </c>
      <c r="L93" s="13">
        <v>8529702876.8383799</v>
      </c>
      <c r="M93" s="13">
        <v>6060550115.2300301</v>
      </c>
    </row>
    <row r="94" spans="3:13" s="1" customFormat="1" ht="12.75" customHeight="1" x14ac:dyDescent="0.15">
      <c r="C94" s="50">
        <v>46143</v>
      </c>
      <c r="D94" s="51">
        <v>48670</v>
      </c>
      <c r="E94" s="13">
        <v>83</v>
      </c>
      <c r="F94" s="52">
        <v>2527</v>
      </c>
      <c r="G94" s="112">
        <v>2500000000</v>
      </c>
      <c r="H94" s="112"/>
      <c r="I94" s="93">
        <v>11894762764.3615</v>
      </c>
      <c r="J94" s="93"/>
      <c r="K94" s="13">
        <v>10357629854.115999</v>
      </c>
      <c r="L94" s="13">
        <v>8416104500.8956404</v>
      </c>
      <c r="M94" s="13">
        <v>5954507992.19695</v>
      </c>
    </row>
    <row r="95" spans="3:13" s="1" customFormat="1" ht="12.75" customHeight="1" x14ac:dyDescent="0.15">
      <c r="C95" s="50">
        <v>46143</v>
      </c>
      <c r="D95" s="51">
        <v>48700</v>
      </c>
      <c r="E95" s="13">
        <v>84</v>
      </c>
      <c r="F95" s="52">
        <v>2557</v>
      </c>
      <c r="G95" s="112">
        <v>2500000000</v>
      </c>
      <c r="H95" s="112"/>
      <c r="I95" s="93">
        <v>11786865786.27</v>
      </c>
      <c r="J95" s="93"/>
      <c r="K95" s="13">
        <v>10246829286.533001</v>
      </c>
      <c r="L95" s="13">
        <v>8305580669.9099197</v>
      </c>
      <c r="M95" s="13">
        <v>5852222740.2518196</v>
      </c>
    </row>
    <row r="96" spans="3:13" s="1" customFormat="1" ht="12.75" customHeight="1" x14ac:dyDescent="0.15">
      <c r="C96" s="50">
        <v>46143</v>
      </c>
      <c r="D96" s="51">
        <v>48731</v>
      </c>
      <c r="E96" s="13">
        <v>85</v>
      </c>
      <c r="F96" s="52">
        <v>2588</v>
      </c>
      <c r="G96" s="112">
        <v>2500000000</v>
      </c>
      <c r="H96" s="112"/>
      <c r="I96" s="93">
        <v>11678015403.8444</v>
      </c>
      <c r="J96" s="93"/>
      <c r="K96" s="13">
        <v>10134982084.184299</v>
      </c>
      <c r="L96" s="13">
        <v>8194030536.7663803</v>
      </c>
      <c r="M96" s="13">
        <v>5749168591.0315199</v>
      </c>
    </row>
    <row r="97" spans="3:13" s="1" customFormat="1" ht="12.75" customHeight="1" x14ac:dyDescent="0.15">
      <c r="C97" s="50">
        <v>46143</v>
      </c>
      <c r="D97" s="51">
        <v>48761</v>
      </c>
      <c r="E97" s="13">
        <v>86</v>
      </c>
      <c r="F97" s="52">
        <v>2618</v>
      </c>
      <c r="G97" s="112">
        <v>2500000000</v>
      </c>
      <c r="H97" s="112"/>
      <c r="I97" s="93">
        <v>11569621771.131901</v>
      </c>
      <c r="J97" s="93"/>
      <c r="K97" s="13">
        <v>10024429441.6059</v>
      </c>
      <c r="L97" s="13">
        <v>8084702128.1580496</v>
      </c>
      <c r="M97" s="13">
        <v>5649208098.80338</v>
      </c>
    </row>
    <row r="98" spans="3:13" s="1" customFormat="1" ht="12.75" customHeight="1" x14ac:dyDescent="0.15">
      <c r="C98" s="50">
        <v>46143</v>
      </c>
      <c r="D98" s="51">
        <v>48792</v>
      </c>
      <c r="E98" s="13">
        <v>87</v>
      </c>
      <c r="F98" s="52">
        <v>2649</v>
      </c>
      <c r="G98" s="112">
        <v>2500000000</v>
      </c>
      <c r="H98" s="112"/>
      <c r="I98" s="93">
        <v>11462976213.951599</v>
      </c>
      <c r="J98" s="93"/>
      <c r="K98" s="13">
        <v>9915181584.91716</v>
      </c>
      <c r="L98" s="13">
        <v>7976256750.4965096</v>
      </c>
      <c r="M98" s="13">
        <v>5549825069.4211302</v>
      </c>
    </row>
    <row r="99" spans="3:13" s="1" customFormat="1" ht="12.75" customHeight="1" x14ac:dyDescent="0.15">
      <c r="C99" s="50">
        <v>46143</v>
      </c>
      <c r="D99" s="51">
        <v>48823</v>
      </c>
      <c r="E99" s="13">
        <v>88</v>
      </c>
      <c r="F99" s="52">
        <v>2680</v>
      </c>
      <c r="G99" s="112">
        <v>2500000000</v>
      </c>
      <c r="H99" s="112"/>
      <c r="I99" s="93">
        <v>11355288795.7442</v>
      </c>
      <c r="J99" s="93"/>
      <c r="K99" s="13">
        <v>9805375821.4827404</v>
      </c>
      <c r="L99" s="13">
        <v>7867863013.60359</v>
      </c>
      <c r="M99" s="13">
        <v>5451218355.8286505</v>
      </c>
    </row>
    <row r="100" spans="3:13" s="1" customFormat="1" ht="12.75" customHeight="1" x14ac:dyDescent="0.15">
      <c r="C100" s="50">
        <v>46143</v>
      </c>
      <c r="D100" s="51">
        <v>48853</v>
      </c>
      <c r="E100" s="13">
        <v>89</v>
      </c>
      <c r="F100" s="52">
        <v>2710</v>
      </c>
      <c r="G100" s="112">
        <v>2500000000</v>
      </c>
      <c r="H100" s="112"/>
      <c r="I100" s="93">
        <v>11248569119.4547</v>
      </c>
      <c r="J100" s="93"/>
      <c r="K100" s="13">
        <v>9697279241.8180008</v>
      </c>
      <c r="L100" s="13">
        <v>7761974557.33179</v>
      </c>
      <c r="M100" s="13">
        <v>5355809078.2863598</v>
      </c>
    </row>
    <row r="101" spans="3:13" s="1" customFormat="1" ht="12.75" customHeight="1" x14ac:dyDescent="0.15">
      <c r="C101" s="50">
        <v>46143</v>
      </c>
      <c r="D101" s="51">
        <v>48884</v>
      </c>
      <c r="E101" s="13">
        <v>90</v>
      </c>
      <c r="F101" s="52">
        <v>2741</v>
      </c>
      <c r="G101" s="112">
        <v>2500000000</v>
      </c>
      <c r="H101" s="112"/>
      <c r="I101" s="93">
        <v>11138802902.3643</v>
      </c>
      <c r="J101" s="93"/>
      <c r="K101" s="13">
        <v>9586364074.3917198</v>
      </c>
      <c r="L101" s="13">
        <v>7653680429.4485798</v>
      </c>
      <c r="M101" s="13">
        <v>5258717204.40205</v>
      </c>
    </row>
    <row r="102" spans="3:13" s="1" customFormat="1" ht="12.75" customHeight="1" x14ac:dyDescent="0.15">
      <c r="C102" s="50">
        <v>46143</v>
      </c>
      <c r="D102" s="51">
        <v>48914</v>
      </c>
      <c r="E102" s="13">
        <v>91</v>
      </c>
      <c r="F102" s="52">
        <v>2771</v>
      </c>
      <c r="G102" s="112">
        <v>2500000000</v>
      </c>
      <c r="H102" s="112"/>
      <c r="I102" s="93">
        <v>11032960866.8848</v>
      </c>
      <c r="J102" s="93"/>
      <c r="K102" s="13">
        <v>9479687863.1317806</v>
      </c>
      <c r="L102" s="13">
        <v>7549882817.3478203</v>
      </c>
      <c r="M102" s="13">
        <v>5166135420.3374205</v>
      </c>
    </row>
    <row r="103" spans="3:13" s="1" customFormat="1" ht="12.75" customHeight="1" x14ac:dyDescent="0.15">
      <c r="C103" s="50">
        <v>46143</v>
      </c>
      <c r="D103" s="51">
        <v>48945</v>
      </c>
      <c r="E103" s="13">
        <v>92</v>
      </c>
      <c r="F103" s="52">
        <v>2802</v>
      </c>
      <c r="G103" s="112">
        <v>2500000000</v>
      </c>
      <c r="H103" s="112"/>
      <c r="I103" s="93">
        <v>10927452177.940901</v>
      </c>
      <c r="J103" s="93"/>
      <c r="K103" s="13">
        <v>9373108696.9868698</v>
      </c>
      <c r="L103" s="13">
        <v>7446015221.0121498</v>
      </c>
      <c r="M103" s="13">
        <v>5073481889.8864698</v>
      </c>
    </row>
    <row r="104" spans="3:13" s="1" customFormat="1" ht="12.75" customHeight="1" x14ac:dyDescent="0.15">
      <c r="C104" s="50">
        <v>46143</v>
      </c>
      <c r="D104" s="51">
        <v>48976</v>
      </c>
      <c r="E104" s="13">
        <v>93</v>
      </c>
      <c r="F104" s="52">
        <v>2833</v>
      </c>
      <c r="G104" s="112">
        <v>2500000000</v>
      </c>
      <c r="H104" s="112"/>
      <c r="I104" s="93">
        <v>10821371336.293699</v>
      </c>
      <c r="J104" s="93"/>
      <c r="K104" s="13">
        <v>9266373857.1068497</v>
      </c>
      <c r="L104" s="13">
        <v>7342503753.1724501</v>
      </c>
      <c r="M104" s="13">
        <v>4981762183.2191</v>
      </c>
    </row>
    <row r="105" spans="3:13" s="1" customFormat="1" ht="12.75" customHeight="1" x14ac:dyDescent="0.15">
      <c r="C105" s="50">
        <v>46143</v>
      </c>
      <c r="D105" s="51">
        <v>49004</v>
      </c>
      <c r="E105" s="13">
        <v>94</v>
      </c>
      <c r="F105" s="52">
        <v>2861</v>
      </c>
      <c r="G105" s="112">
        <v>2500000000</v>
      </c>
      <c r="H105" s="112"/>
      <c r="I105" s="93">
        <v>10715359207.101299</v>
      </c>
      <c r="J105" s="93"/>
      <c r="K105" s="13">
        <v>9161537746.1749191</v>
      </c>
      <c r="L105" s="13">
        <v>7242755932.5023804</v>
      </c>
      <c r="M105" s="13">
        <v>4895281561.4679003</v>
      </c>
    </row>
    <row r="106" spans="3:13" s="1" customFormat="1" ht="12.75" customHeight="1" x14ac:dyDescent="0.15">
      <c r="C106" s="50">
        <v>46143</v>
      </c>
      <c r="D106" s="51">
        <v>49035</v>
      </c>
      <c r="E106" s="13">
        <v>95</v>
      </c>
      <c r="F106" s="52">
        <v>2892</v>
      </c>
      <c r="G106" s="112">
        <v>2500000000</v>
      </c>
      <c r="H106" s="112"/>
      <c r="I106" s="93">
        <v>10610308322.149799</v>
      </c>
      <c r="J106" s="93"/>
      <c r="K106" s="13">
        <v>9056333856.05653</v>
      </c>
      <c r="L106" s="13">
        <v>7141377522.5894899</v>
      </c>
      <c r="M106" s="13">
        <v>4806317290.0310097</v>
      </c>
    </row>
    <row r="107" spans="3:13" s="1" customFormat="1" ht="12.75" customHeight="1" x14ac:dyDescent="0.15">
      <c r="C107" s="50">
        <v>46143</v>
      </c>
      <c r="D107" s="51">
        <v>49065</v>
      </c>
      <c r="E107" s="13">
        <v>96</v>
      </c>
      <c r="F107" s="52">
        <v>2922</v>
      </c>
      <c r="G107" s="112">
        <v>2500000000</v>
      </c>
      <c r="H107" s="112"/>
      <c r="I107" s="93">
        <v>10506024421.830299</v>
      </c>
      <c r="J107" s="93"/>
      <c r="K107" s="13">
        <v>8952604238.8409996</v>
      </c>
      <c r="L107" s="13">
        <v>7042205948.7653599</v>
      </c>
      <c r="M107" s="13">
        <v>4720144025.7632999</v>
      </c>
    </row>
    <row r="108" spans="3:13" s="1" customFormat="1" ht="12.75" customHeight="1" x14ac:dyDescent="0.15">
      <c r="C108" s="50">
        <v>46143</v>
      </c>
      <c r="D108" s="51">
        <v>49096</v>
      </c>
      <c r="E108" s="13">
        <v>97</v>
      </c>
      <c r="F108" s="52">
        <v>2953</v>
      </c>
      <c r="G108" s="112">
        <v>2500000000</v>
      </c>
      <c r="H108" s="112"/>
      <c r="I108" s="93">
        <v>10402096781.7917</v>
      </c>
      <c r="J108" s="93"/>
      <c r="K108" s="13">
        <v>8849009260.3912907</v>
      </c>
      <c r="L108" s="13">
        <v>6943014590.5371504</v>
      </c>
      <c r="M108" s="13">
        <v>4633948747.8715401</v>
      </c>
    </row>
    <row r="109" spans="3:13" s="1" customFormat="1" ht="12.75" customHeight="1" x14ac:dyDescent="0.15">
      <c r="C109" s="50">
        <v>46143</v>
      </c>
      <c r="D109" s="51">
        <v>49126</v>
      </c>
      <c r="E109" s="13">
        <v>98</v>
      </c>
      <c r="F109" s="52">
        <v>2983</v>
      </c>
      <c r="G109" s="112">
        <v>2500000000</v>
      </c>
      <c r="H109" s="112"/>
      <c r="I109" s="93">
        <v>10299003974.775801</v>
      </c>
      <c r="J109" s="93"/>
      <c r="K109" s="13">
        <v>8746927876.9962196</v>
      </c>
      <c r="L109" s="13">
        <v>6846029105.5386</v>
      </c>
      <c r="M109" s="13">
        <v>4550487993.8662205</v>
      </c>
    </row>
    <row r="110" spans="3:13" s="1" customFormat="1" ht="12.75" customHeight="1" x14ac:dyDescent="0.15">
      <c r="C110" s="50">
        <v>46143</v>
      </c>
      <c r="D110" s="51">
        <v>49157</v>
      </c>
      <c r="E110" s="13">
        <v>99</v>
      </c>
      <c r="F110" s="52">
        <v>3014</v>
      </c>
      <c r="G110" s="112">
        <v>2500000000</v>
      </c>
      <c r="H110" s="112"/>
      <c r="I110" s="93">
        <v>10196204297.566999</v>
      </c>
      <c r="J110" s="93"/>
      <c r="K110" s="13">
        <v>8644932916.0199299</v>
      </c>
      <c r="L110" s="13">
        <v>6748992041.9657001</v>
      </c>
      <c r="M110" s="13">
        <v>4466987809.5648403</v>
      </c>
    </row>
    <row r="111" spans="3:13" s="1" customFormat="1" ht="12.75" customHeight="1" x14ac:dyDescent="0.15">
      <c r="C111" s="50">
        <v>46143</v>
      </c>
      <c r="D111" s="51">
        <v>49188</v>
      </c>
      <c r="E111" s="13">
        <v>100</v>
      </c>
      <c r="F111" s="52">
        <v>3045</v>
      </c>
      <c r="G111" s="112">
        <v>2500000000</v>
      </c>
      <c r="H111" s="112"/>
      <c r="I111" s="93">
        <v>10092468525.769699</v>
      </c>
      <c r="J111" s="93"/>
      <c r="K111" s="13">
        <v>8542466445.9372797</v>
      </c>
      <c r="L111" s="13">
        <v>6652037104.2755203</v>
      </c>
      <c r="M111" s="13">
        <v>4384167454.6232901</v>
      </c>
    </row>
    <row r="112" spans="3:13" s="1" customFormat="1" ht="12.75" customHeight="1" x14ac:dyDescent="0.15">
      <c r="C112" s="50">
        <v>46143</v>
      </c>
      <c r="D112" s="51">
        <v>49218</v>
      </c>
      <c r="E112" s="13">
        <v>101</v>
      </c>
      <c r="F112" s="52">
        <v>3075</v>
      </c>
      <c r="G112" s="112">
        <v>2500000000</v>
      </c>
      <c r="H112" s="112"/>
      <c r="I112" s="93">
        <v>9991427113.3383999</v>
      </c>
      <c r="J112" s="93"/>
      <c r="K112" s="13">
        <v>8443061697.0084496</v>
      </c>
      <c r="L112" s="13">
        <v>6558448484.0822802</v>
      </c>
      <c r="M112" s="13">
        <v>4304767158.9378996</v>
      </c>
    </row>
    <row r="113" spans="3:13" s="1" customFormat="1" ht="12.75" customHeight="1" x14ac:dyDescent="0.15">
      <c r="C113" s="50">
        <v>46143</v>
      </c>
      <c r="D113" s="51">
        <v>49249</v>
      </c>
      <c r="E113" s="13">
        <v>102</v>
      </c>
      <c r="F113" s="52">
        <v>3106</v>
      </c>
      <c r="G113" s="112">
        <v>2500000000</v>
      </c>
      <c r="H113" s="112"/>
      <c r="I113" s="93">
        <v>9889849750.0269604</v>
      </c>
      <c r="J113" s="93"/>
      <c r="K113" s="13">
        <v>8343051242.9837303</v>
      </c>
      <c r="L113" s="13">
        <v>6464279895.6058302</v>
      </c>
      <c r="M113" s="13">
        <v>4224986508.21101</v>
      </c>
    </row>
    <row r="114" spans="3:13" s="1" customFormat="1" ht="12.75" customHeight="1" x14ac:dyDescent="0.15">
      <c r="C114" s="50">
        <v>46143</v>
      </c>
      <c r="D114" s="51">
        <v>49279</v>
      </c>
      <c r="E114" s="13">
        <v>103</v>
      </c>
      <c r="F114" s="52">
        <v>3136</v>
      </c>
      <c r="G114" s="112">
        <v>2500000000</v>
      </c>
      <c r="H114" s="112"/>
      <c r="I114" s="93">
        <v>9789538780.5447407</v>
      </c>
      <c r="J114" s="93"/>
      <c r="K114" s="13">
        <v>8244873730.5679502</v>
      </c>
      <c r="L114" s="13">
        <v>6372487874.0134697</v>
      </c>
      <c r="M114" s="13">
        <v>4147919077.10357</v>
      </c>
    </row>
    <row r="115" spans="3:13" s="1" customFormat="1" ht="12.75" customHeight="1" x14ac:dyDescent="0.15">
      <c r="C115" s="50">
        <v>46143</v>
      </c>
      <c r="D115" s="51">
        <v>49310</v>
      </c>
      <c r="E115" s="13">
        <v>104</v>
      </c>
      <c r="F115" s="52">
        <v>3167</v>
      </c>
      <c r="G115" s="112">
        <v>0</v>
      </c>
      <c r="H115" s="112"/>
      <c r="I115" s="93">
        <v>9688974592.8660507</v>
      </c>
      <c r="J115" s="93"/>
      <c r="K115" s="13">
        <v>8146337031.5951595</v>
      </c>
      <c r="L115" s="13">
        <v>6280315701.63836</v>
      </c>
      <c r="M115" s="13">
        <v>4070608662.3409801</v>
      </c>
    </row>
    <row r="116" spans="3:13" s="1" customFormat="1" ht="11.1" customHeight="1" x14ac:dyDescent="0.15">
      <c r="C116" s="50">
        <v>46143</v>
      </c>
      <c r="D116" s="51">
        <v>49341</v>
      </c>
      <c r="E116" s="13">
        <v>105</v>
      </c>
      <c r="F116" s="52">
        <v>3198</v>
      </c>
      <c r="G116" s="112"/>
      <c r="H116" s="112"/>
      <c r="I116" s="93">
        <v>9590648257.6438599</v>
      </c>
      <c r="J116" s="93"/>
      <c r="K116" s="13">
        <v>8049989225.7349005</v>
      </c>
      <c r="L116" s="13">
        <v>6190254346.1392202</v>
      </c>
      <c r="M116" s="13">
        <v>3995241076.6206498</v>
      </c>
    </row>
    <row r="117" spans="3:13" s="1" customFormat="1" ht="11.1" customHeight="1" x14ac:dyDescent="0.15">
      <c r="C117" s="50">
        <v>46143</v>
      </c>
      <c r="D117" s="51">
        <v>49369</v>
      </c>
      <c r="E117" s="13">
        <v>106</v>
      </c>
      <c r="F117" s="52">
        <v>3226</v>
      </c>
      <c r="G117" s="112"/>
      <c r="H117" s="112"/>
      <c r="I117" s="93">
        <v>9492349988.9583797</v>
      </c>
      <c r="J117" s="93"/>
      <c r="K117" s="13">
        <v>7955275079.32656</v>
      </c>
      <c r="L117" s="13">
        <v>6103367379.1846905</v>
      </c>
      <c r="M117" s="13">
        <v>3924090545.3568201</v>
      </c>
    </row>
    <row r="118" spans="3:13" s="1" customFormat="1" ht="11.1" customHeight="1" x14ac:dyDescent="0.15">
      <c r="C118" s="50">
        <v>46143</v>
      </c>
      <c r="D118" s="51">
        <v>49400</v>
      </c>
      <c r="E118" s="13">
        <v>107</v>
      </c>
      <c r="F118" s="52">
        <v>3257</v>
      </c>
      <c r="G118" s="112"/>
      <c r="H118" s="112"/>
      <c r="I118" s="93">
        <v>9392990761.7063904</v>
      </c>
      <c r="J118" s="93"/>
      <c r="K118" s="13">
        <v>7858653365.7375498</v>
      </c>
      <c r="L118" s="13">
        <v>6013904631.1103296</v>
      </c>
      <c r="M118" s="13">
        <v>3850194452.95999</v>
      </c>
    </row>
    <row r="119" spans="3:13" s="1" customFormat="1" ht="11.1" customHeight="1" x14ac:dyDescent="0.15">
      <c r="C119" s="50">
        <v>46143</v>
      </c>
      <c r="D119" s="51">
        <v>49430</v>
      </c>
      <c r="E119" s="13">
        <v>108</v>
      </c>
      <c r="F119" s="52">
        <v>3287</v>
      </c>
      <c r="G119" s="112"/>
      <c r="H119" s="112"/>
      <c r="I119" s="93">
        <v>9296442349.9581203</v>
      </c>
      <c r="J119" s="93"/>
      <c r="K119" s="13">
        <v>7765109399.3123198</v>
      </c>
      <c r="L119" s="13">
        <v>5927693635.8767204</v>
      </c>
      <c r="M119" s="13">
        <v>3779444396.6665802</v>
      </c>
    </row>
    <row r="120" spans="3:13" s="1" customFormat="1" ht="11.1" customHeight="1" x14ac:dyDescent="0.15">
      <c r="C120" s="50">
        <v>46143</v>
      </c>
      <c r="D120" s="51">
        <v>49461</v>
      </c>
      <c r="E120" s="13">
        <v>109</v>
      </c>
      <c r="F120" s="52">
        <v>3318</v>
      </c>
      <c r="G120" s="112"/>
      <c r="H120" s="112"/>
      <c r="I120" s="93">
        <v>9199527187.2614899</v>
      </c>
      <c r="J120" s="93"/>
      <c r="K120" s="13">
        <v>7671125440.4530697</v>
      </c>
      <c r="L120" s="13">
        <v>5841055709.5182104</v>
      </c>
      <c r="M120" s="13">
        <v>3708430793.3941998</v>
      </c>
    </row>
    <row r="121" spans="3:13" s="1" customFormat="1" ht="11.1" customHeight="1" x14ac:dyDescent="0.15">
      <c r="C121" s="50">
        <v>46143</v>
      </c>
      <c r="D121" s="51">
        <v>49491</v>
      </c>
      <c r="E121" s="13">
        <v>110</v>
      </c>
      <c r="F121" s="52">
        <v>3348</v>
      </c>
      <c r="G121" s="112"/>
      <c r="H121" s="112"/>
      <c r="I121" s="93">
        <v>9103457090.2776699</v>
      </c>
      <c r="J121" s="93"/>
      <c r="K121" s="13">
        <v>7578556402.6252699</v>
      </c>
      <c r="L121" s="13">
        <v>5756367576.7713604</v>
      </c>
      <c r="M121" s="13">
        <v>3639681925.8673801</v>
      </c>
    </row>
    <row r="122" spans="3:13" s="1" customFormat="1" ht="11.1" customHeight="1" x14ac:dyDescent="0.15">
      <c r="C122" s="50">
        <v>46143</v>
      </c>
      <c r="D122" s="51">
        <v>49522</v>
      </c>
      <c r="E122" s="13">
        <v>111</v>
      </c>
      <c r="F122" s="52">
        <v>3379</v>
      </c>
      <c r="G122" s="112"/>
      <c r="H122" s="112"/>
      <c r="I122" s="93">
        <v>9007329914.3183994</v>
      </c>
      <c r="J122" s="93"/>
      <c r="K122" s="13">
        <v>7485813220.9925804</v>
      </c>
      <c r="L122" s="13">
        <v>5671463100.7560701</v>
      </c>
      <c r="M122" s="13">
        <v>3570809192.5984902</v>
      </c>
    </row>
    <row r="123" spans="3:13" s="1" customFormat="1" ht="11.1" customHeight="1" x14ac:dyDescent="0.15">
      <c r="C123" s="50">
        <v>46143</v>
      </c>
      <c r="D123" s="51">
        <v>49553</v>
      </c>
      <c r="E123" s="13">
        <v>112</v>
      </c>
      <c r="F123" s="52">
        <v>3410</v>
      </c>
      <c r="G123" s="112"/>
      <c r="H123" s="112"/>
      <c r="I123" s="93">
        <v>8912139704.8985291</v>
      </c>
      <c r="J123" s="93"/>
      <c r="K123" s="13">
        <v>7394140210.5569897</v>
      </c>
      <c r="L123" s="13">
        <v>5587761982.1213198</v>
      </c>
      <c r="M123" s="13">
        <v>3503209027.7828598</v>
      </c>
    </row>
    <row r="124" spans="3:13" s="1" customFormat="1" ht="11.1" customHeight="1" x14ac:dyDescent="0.15">
      <c r="C124" s="50">
        <v>46143</v>
      </c>
      <c r="D124" s="51">
        <v>49583</v>
      </c>
      <c r="E124" s="13">
        <v>113</v>
      </c>
      <c r="F124" s="52">
        <v>3440</v>
      </c>
      <c r="G124" s="112"/>
      <c r="H124" s="112"/>
      <c r="I124" s="93">
        <v>8817117295.1855793</v>
      </c>
      <c r="J124" s="93"/>
      <c r="K124" s="13">
        <v>7303295523.3737497</v>
      </c>
      <c r="L124" s="13">
        <v>5505526516.5309296</v>
      </c>
      <c r="M124" s="13">
        <v>3437503072.3994198</v>
      </c>
    </row>
    <row r="125" spans="3:13" s="1" customFormat="1" ht="11.1" customHeight="1" x14ac:dyDescent="0.15">
      <c r="C125" s="50">
        <v>46143</v>
      </c>
      <c r="D125" s="51">
        <v>49614</v>
      </c>
      <c r="E125" s="13">
        <v>114</v>
      </c>
      <c r="F125" s="52">
        <v>3471</v>
      </c>
      <c r="G125" s="112"/>
      <c r="H125" s="112"/>
      <c r="I125" s="93">
        <v>8722298925.9225597</v>
      </c>
      <c r="J125" s="93"/>
      <c r="K125" s="13">
        <v>7212502915.2810402</v>
      </c>
      <c r="L125" s="13">
        <v>5423255668.0214396</v>
      </c>
      <c r="M125" s="13">
        <v>3371793232.90311</v>
      </c>
    </row>
    <row r="126" spans="3:13" s="1" customFormat="1" ht="11.1" customHeight="1" x14ac:dyDescent="0.15">
      <c r="C126" s="50">
        <v>46143</v>
      </c>
      <c r="D126" s="51">
        <v>49644</v>
      </c>
      <c r="E126" s="13">
        <v>115</v>
      </c>
      <c r="F126" s="52">
        <v>3501</v>
      </c>
      <c r="G126" s="112"/>
      <c r="H126" s="112"/>
      <c r="I126" s="93">
        <v>8628450784.1428108</v>
      </c>
      <c r="J126" s="93"/>
      <c r="K126" s="13">
        <v>7123188248.6803303</v>
      </c>
      <c r="L126" s="13">
        <v>5342915014.6396399</v>
      </c>
      <c r="M126" s="13">
        <v>3308226267.2500801</v>
      </c>
    </row>
    <row r="127" spans="3:13" s="1" customFormat="1" ht="11.1" customHeight="1" x14ac:dyDescent="0.15">
      <c r="C127" s="50">
        <v>46143</v>
      </c>
      <c r="D127" s="51">
        <v>49675</v>
      </c>
      <c r="E127" s="13">
        <v>116</v>
      </c>
      <c r="F127" s="52">
        <v>3532</v>
      </c>
      <c r="G127" s="112"/>
      <c r="H127" s="112"/>
      <c r="I127" s="93">
        <v>8534671077.58321</v>
      </c>
      <c r="J127" s="93"/>
      <c r="K127" s="13">
        <v>7033818585.1731195</v>
      </c>
      <c r="L127" s="13">
        <v>5262463543.2246904</v>
      </c>
      <c r="M127" s="13">
        <v>3244611171.0323</v>
      </c>
    </row>
    <row r="128" spans="3:13" s="1" customFormat="1" ht="11.1" customHeight="1" x14ac:dyDescent="0.15">
      <c r="C128" s="50">
        <v>46143</v>
      </c>
      <c r="D128" s="51">
        <v>49706</v>
      </c>
      <c r="E128" s="13">
        <v>117</v>
      </c>
      <c r="F128" s="52">
        <v>3563</v>
      </c>
      <c r="G128" s="112"/>
      <c r="H128" s="112"/>
      <c r="I128" s="93">
        <v>8441716893.9705601</v>
      </c>
      <c r="J128" s="93"/>
      <c r="K128" s="13">
        <v>6945410783.6024399</v>
      </c>
      <c r="L128" s="13">
        <v>5183104525.8640404</v>
      </c>
      <c r="M128" s="13">
        <v>3182146322.7653198</v>
      </c>
    </row>
    <row r="129" spans="3:13" s="1" customFormat="1" ht="11.1" customHeight="1" x14ac:dyDescent="0.15">
      <c r="C129" s="50">
        <v>46143</v>
      </c>
      <c r="D129" s="51">
        <v>49735</v>
      </c>
      <c r="E129" s="13">
        <v>118</v>
      </c>
      <c r="F129" s="52">
        <v>3592</v>
      </c>
      <c r="G129" s="112"/>
      <c r="H129" s="112"/>
      <c r="I129" s="93">
        <v>8348030454.5929899</v>
      </c>
      <c r="J129" s="93"/>
      <c r="K129" s="13">
        <v>6857432164.31954</v>
      </c>
      <c r="L129" s="13">
        <v>5105273252.5327597</v>
      </c>
      <c r="M129" s="13">
        <v>3121941191.0609298</v>
      </c>
    </row>
    <row r="130" spans="3:13" s="1" customFormat="1" ht="11.1" customHeight="1" x14ac:dyDescent="0.15">
      <c r="C130" s="50">
        <v>46143</v>
      </c>
      <c r="D130" s="51">
        <v>49766</v>
      </c>
      <c r="E130" s="13">
        <v>119</v>
      </c>
      <c r="F130" s="52">
        <v>3623</v>
      </c>
      <c r="G130" s="112"/>
      <c r="H130" s="112"/>
      <c r="I130" s="93">
        <v>8255387810.1503601</v>
      </c>
      <c r="J130" s="93"/>
      <c r="K130" s="13">
        <v>6769829861.56674</v>
      </c>
      <c r="L130" s="13">
        <v>5027236528.2455397</v>
      </c>
      <c r="M130" s="13">
        <v>3061199716.1093602</v>
      </c>
    </row>
    <row r="131" spans="3:13" s="1" customFormat="1" ht="11.1" customHeight="1" x14ac:dyDescent="0.15">
      <c r="C131" s="50">
        <v>46143</v>
      </c>
      <c r="D131" s="51">
        <v>49796</v>
      </c>
      <c r="E131" s="13">
        <v>120</v>
      </c>
      <c r="F131" s="52">
        <v>3653</v>
      </c>
      <c r="G131" s="112"/>
      <c r="H131" s="112"/>
      <c r="I131" s="93">
        <v>8162093513.6658897</v>
      </c>
      <c r="J131" s="93"/>
      <c r="K131" s="13">
        <v>6682337416.2718</v>
      </c>
      <c r="L131" s="13">
        <v>4950051679.87391</v>
      </c>
      <c r="M131" s="13">
        <v>3001844296.58319</v>
      </c>
    </row>
    <row r="132" spans="3:13" s="1" customFormat="1" ht="11.1" customHeight="1" x14ac:dyDescent="0.15">
      <c r="C132" s="50">
        <v>46143</v>
      </c>
      <c r="D132" s="51">
        <v>49827</v>
      </c>
      <c r="E132" s="13">
        <v>121</v>
      </c>
      <c r="F132" s="52">
        <v>3684</v>
      </c>
      <c r="G132" s="112"/>
      <c r="H132" s="112"/>
      <c r="I132" s="93">
        <v>8069351250.21665</v>
      </c>
      <c r="J132" s="93"/>
      <c r="K132" s="13">
        <v>6595204009.2618303</v>
      </c>
      <c r="L132" s="13">
        <v>4873081323.5352898</v>
      </c>
      <c r="M132" s="13">
        <v>2942650660.6571898</v>
      </c>
    </row>
    <row r="133" spans="3:13" s="1" customFormat="1" ht="11.1" customHeight="1" x14ac:dyDescent="0.15">
      <c r="C133" s="50">
        <v>46143</v>
      </c>
      <c r="D133" s="51">
        <v>49857</v>
      </c>
      <c r="E133" s="13">
        <v>122</v>
      </c>
      <c r="F133" s="52">
        <v>3714</v>
      </c>
      <c r="G133" s="112"/>
      <c r="H133" s="112"/>
      <c r="I133" s="93">
        <v>7977748950.0310898</v>
      </c>
      <c r="J133" s="93"/>
      <c r="K133" s="13">
        <v>6509633526.0467997</v>
      </c>
      <c r="L133" s="13">
        <v>4798016443.0865498</v>
      </c>
      <c r="M133" s="13">
        <v>2885445420.6419702</v>
      </c>
    </row>
    <row r="134" spans="3:13" s="1" customFormat="1" ht="11.1" customHeight="1" x14ac:dyDescent="0.15">
      <c r="C134" s="50">
        <v>46143</v>
      </c>
      <c r="D134" s="51">
        <v>49888</v>
      </c>
      <c r="E134" s="13">
        <v>123</v>
      </c>
      <c r="F134" s="52">
        <v>3745</v>
      </c>
      <c r="G134" s="112"/>
      <c r="H134" s="112"/>
      <c r="I134" s="93">
        <v>7887024145.4923801</v>
      </c>
      <c r="J134" s="93"/>
      <c r="K134" s="13">
        <v>6424689207.9311104</v>
      </c>
      <c r="L134" s="13">
        <v>4723363930.58636</v>
      </c>
      <c r="M134" s="13">
        <v>2828519390.21137</v>
      </c>
    </row>
    <row r="135" spans="3:13" s="1" customFormat="1" ht="11.1" customHeight="1" x14ac:dyDescent="0.15">
      <c r="C135" s="50">
        <v>46143</v>
      </c>
      <c r="D135" s="51">
        <v>49919</v>
      </c>
      <c r="E135" s="13">
        <v>124</v>
      </c>
      <c r="F135" s="52">
        <v>3776</v>
      </c>
      <c r="G135" s="112"/>
      <c r="H135" s="112"/>
      <c r="I135" s="93">
        <v>7795978476.5616102</v>
      </c>
      <c r="J135" s="93"/>
      <c r="K135" s="13">
        <v>6339753377.9218903</v>
      </c>
      <c r="L135" s="13">
        <v>4649066322.9182396</v>
      </c>
      <c r="M135" s="13">
        <v>2772235450.4092598</v>
      </c>
    </row>
    <row r="136" spans="3:13" s="1" customFormat="1" ht="11.1" customHeight="1" x14ac:dyDescent="0.15">
      <c r="C136" s="50">
        <v>46143</v>
      </c>
      <c r="D136" s="51">
        <v>49949</v>
      </c>
      <c r="E136" s="13">
        <v>125</v>
      </c>
      <c r="F136" s="52">
        <v>3806</v>
      </c>
      <c r="G136" s="112"/>
      <c r="H136" s="112"/>
      <c r="I136" s="93">
        <v>7705431810.4731703</v>
      </c>
      <c r="J136" s="93"/>
      <c r="K136" s="13">
        <v>6255834836.9061499</v>
      </c>
      <c r="L136" s="13">
        <v>4576236066.2443199</v>
      </c>
      <c r="M136" s="13">
        <v>2717620901.18997</v>
      </c>
    </row>
    <row r="137" spans="3:13" s="1" customFormat="1" ht="11.1" customHeight="1" x14ac:dyDescent="0.15">
      <c r="C137" s="50">
        <v>46143</v>
      </c>
      <c r="D137" s="51">
        <v>49980</v>
      </c>
      <c r="E137" s="13">
        <v>126</v>
      </c>
      <c r="F137" s="52">
        <v>3837</v>
      </c>
      <c r="G137" s="112"/>
      <c r="H137" s="112"/>
      <c r="I137" s="93">
        <v>7616168704.2396898</v>
      </c>
      <c r="J137" s="93"/>
      <c r="K137" s="13">
        <v>6172877054.8909702</v>
      </c>
      <c r="L137" s="13">
        <v>4504067240.9246902</v>
      </c>
      <c r="M137" s="13">
        <v>2663434000.4724798</v>
      </c>
    </row>
    <row r="138" spans="3:13" s="1" customFormat="1" ht="11.1" customHeight="1" x14ac:dyDescent="0.15">
      <c r="C138" s="50">
        <v>46143</v>
      </c>
      <c r="D138" s="51">
        <v>50010</v>
      </c>
      <c r="E138" s="13">
        <v>127</v>
      </c>
      <c r="F138" s="52">
        <v>3867</v>
      </c>
      <c r="G138" s="112"/>
      <c r="H138" s="112"/>
      <c r="I138" s="93">
        <v>7526387329.1009197</v>
      </c>
      <c r="J138" s="93"/>
      <c r="K138" s="13">
        <v>6090096814.9041796</v>
      </c>
      <c r="L138" s="13">
        <v>4432729216.6846399</v>
      </c>
      <c r="M138" s="13">
        <v>2610503980.4629002</v>
      </c>
    </row>
    <row r="139" spans="3:13" s="1" customFormat="1" ht="11.1" customHeight="1" x14ac:dyDescent="0.15">
      <c r="C139" s="50">
        <v>46143</v>
      </c>
      <c r="D139" s="51">
        <v>50041</v>
      </c>
      <c r="E139" s="13">
        <v>128</v>
      </c>
      <c r="F139" s="52">
        <v>3898</v>
      </c>
      <c r="G139" s="112"/>
      <c r="H139" s="112"/>
      <c r="I139" s="93">
        <v>7438071332.05791</v>
      </c>
      <c r="J139" s="93"/>
      <c r="K139" s="13">
        <v>6008426462.3166103</v>
      </c>
      <c r="L139" s="13">
        <v>4362162586.7024202</v>
      </c>
      <c r="M139" s="13">
        <v>2558065294.7000699</v>
      </c>
    </row>
    <row r="140" spans="3:13" s="1" customFormat="1" ht="11.1" customHeight="1" x14ac:dyDescent="0.15">
      <c r="C140" s="50">
        <v>46143</v>
      </c>
      <c r="D140" s="51">
        <v>50072</v>
      </c>
      <c r="E140" s="13">
        <v>129</v>
      </c>
      <c r="F140" s="52">
        <v>3929</v>
      </c>
      <c r="G140" s="112"/>
      <c r="H140" s="112"/>
      <c r="I140" s="93">
        <v>7349358165.9080095</v>
      </c>
      <c r="J140" s="93"/>
      <c r="K140" s="13">
        <v>5926695341.9594402</v>
      </c>
      <c r="L140" s="13">
        <v>4291882211.5608101</v>
      </c>
      <c r="M140" s="13">
        <v>2506191144.6812</v>
      </c>
    </row>
    <row r="141" spans="3:13" s="1" customFormat="1" ht="11.1" customHeight="1" x14ac:dyDescent="0.15">
      <c r="C141" s="50">
        <v>46143</v>
      </c>
      <c r="D141" s="51">
        <v>50100</v>
      </c>
      <c r="E141" s="13">
        <v>130</v>
      </c>
      <c r="F141" s="52">
        <v>3957</v>
      </c>
      <c r="G141" s="112"/>
      <c r="H141" s="112"/>
      <c r="I141" s="93">
        <v>7261531946.0345402</v>
      </c>
      <c r="J141" s="93"/>
      <c r="K141" s="13">
        <v>5846898646.2098198</v>
      </c>
      <c r="L141" s="13">
        <v>4224369253.5991998</v>
      </c>
      <c r="M141" s="13">
        <v>2457328858.06423</v>
      </c>
    </row>
    <row r="142" spans="3:13" s="1" customFormat="1" ht="11.1" customHeight="1" x14ac:dyDescent="0.15">
      <c r="C142" s="50">
        <v>46143</v>
      </c>
      <c r="D142" s="51">
        <v>50131</v>
      </c>
      <c r="E142" s="13">
        <v>131</v>
      </c>
      <c r="F142" s="52">
        <v>3988</v>
      </c>
      <c r="G142" s="112"/>
      <c r="H142" s="112"/>
      <c r="I142" s="93">
        <v>7174084899.2597504</v>
      </c>
      <c r="J142" s="93"/>
      <c r="K142" s="13">
        <v>5766689980.3770199</v>
      </c>
      <c r="L142" s="13">
        <v>4155822638.3397002</v>
      </c>
      <c r="M142" s="13">
        <v>2407215837.0714698</v>
      </c>
    </row>
    <row r="143" spans="3:13" s="1" customFormat="1" ht="11.1" customHeight="1" x14ac:dyDescent="0.15">
      <c r="C143" s="50">
        <v>46143</v>
      </c>
      <c r="D143" s="51">
        <v>50161</v>
      </c>
      <c r="E143" s="13">
        <v>132</v>
      </c>
      <c r="F143" s="52">
        <v>4018</v>
      </c>
      <c r="G143" s="112"/>
      <c r="H143" s="112"/>
      <c r="I143" s="93">
        <v>7086871755.5554705</v>
      </c>
      <c r="J143" s="93"/>
      <c r="K143" s="13">
        <v>5687235688.3158398</v>
      </c>
      <c r="L143" s="13">
        <v>4088475448.4352498</v>
      </c>
      <c r="M143" s="13">
        <v>2358497960.5268698</v>
      </c>
    </row>
    <row r="144" spans="3:13" s="1" customFormat="1" ht="11.1" customHeight="1" x14ac:dyDescent="0.15">
      <c r="C144" s="50">
        <v>46143</v>
      </c>
      <c r="D144" s="51">
        <v>50192</v>
      </c>
      <c r="E144" s="13">
        <v>133</v>
      </c>
      <c r="F144" s="52">
        <v>4049</v>
      </c>
      <c r="G144" s="112"/>
      <c r="H144" s="112"/>
      <c r="I144" s="93">
        <v>6999600427.5030899</v>
      </c>
      <c r="J144" s="93"/>
      <c r="K144" s="13">
        <v>5607673000.46066</v>
      </c>
      <c r="L144" s="13">
        <v>4021026555.39189</v>
      </c>
      <c r="M144" s="13">
        <v>2309764338.1451898</v>
      </c>
    </row>
    <row r="145" spans="3:13" s="1" customFormat="1" ht="11.1" customHeight="1" x14ac:dyDescent="0.15">
      <c r="C145" s="50">
        <v>46143</v>
      </c>
      <c r="D145" s="51">
        <v>50222</v>
      </c>
      <c r="E145" s="13">
        <v>134</v>
      </c>
      <c r="F145" s="52">
        <v>4079</v>
      </c>
      <c r="G145" s="112"/>
      <c r="H145" s="112"/>
      <c r="I145" s="93">
        <v>6913296804.36619</v>
      </c>
      <c r="J145" s="93"/>
      <c r="K145" s="13">
        <v>5529440570.4148197</v>
      </c>
      <c r="L145" s="13">
        <v>3955170615.2036901</v>
      </c>
      <c r="M145" s="13">
        <v>2262622160.9071398</v>
      </c>
    </row>
    <row r="146" spans="3:13" s="1" customFormat="1" ht="11.1" customHeight="1" x14ac:dyDescent="0.15">
      <c r="C146" s="50">
        <v>46143</v>
      </c>
      <c r="D146" s="51">
        <v>50253</v>
      </c>
      <c r="E146" s="13">
        <v>135</v>
      </c>
      <c r="F146" s="52">
        <v>4110</v>
      </c>
      <c r="G146" s="112"/>
      <c r="H146" s="112"/>
      <c r="I146" s="93">
        <v>6826757031.7965298</v>
      </c>
      <c r="J146" s="93"/>
      <c r="K146" s="13">
        <v>5450962791.1434698</v>
      </c>
      <c r="L146" s="13">
        <v>3889119951.21172</v>
      </c>
      <c r="M146" s="13">
        <v>2215413366.6963</v>
      </c>
    </row>
    <row r="147" spans="3:13" s="1" customFormat="1" ht="11.1" customHeight="1" x14ac:dyDescent="0.15">
      <c r="C147" s="50">
        <v>46143</v>
      </c>
      <c r="D147" s="51">
        <v>50284</v>
      </c>
      <c r="E147" s="13">
        <v>136</v>
      </c>
      <c r="F147" s="52">
        <v>4141</v>
      </c>
      <c r="G147" s="112"/>
      <c r="H147" s="112"/>
      <c r="I147" s="93">
        <v>6741004622.0295696</v>
      </c>
      <c r="J147" s="93"/>
      <c r="K147" s="13">
        <v>5373362933.2771397</v>
      </c>
      <c r="L147" s="13">
        <v>3824004447.50667</v>
      </c>
      <c r="M147" s="13">
        <v>2169094343.36588</v>
      </c>
    </row>
    <row r="148" spans="3:13" s="1" customFormat="1" ht="11.1" customHeight="1" x14ac:dyDescent="0.15">
      <c r="C148" s="50">
        <v>46143</v>
      </c>
      <c r="D148" s="51">
        <v>50314</v>
      </c>
      <c r="E148" s="13">
        <v>137</v>
      </c>
      <c r="F148" s="52">
        <v>4171</v>
      </c>
      <c r="G148" s="112"/>
      <c r="H148" s="112"/>
      <c r="I148" s="93">
        <v>6655402990.7105103</v>
      </c>
      <c r="J148" s="93"/>
      <c r="K148" s="13">
        <v>5296420625.2686796</v>
      </c>
      <c r="L148" s="13">
        <v>3759970599.1639099</v>
      </c>
      <c r="M148" s="13">
        <v>2124029701.98715</v>
      </c>
    </row>
    <row r="149" spans="3:13" s="1" customFormat="1" ht="11.1" customHeight="1" x14ac:dyDescent="0.15">
      <c r="C149" s="50">
        <v>46143</v>
      </c>
      <c r="D149" s="51">
        <v>50345</v>
      </c>
      <c r="E149" s="13">
        <v>138</v>
      </c>
      <c r="F149" s="52">
        <v>4202</v>
      </c>
      <c r="G149" s="112"/>
      <c r="H149" s="112"/>
      <c r="I149" s="93">
        <v>6570185603.25809</v>
      </c>
      <c r="J149" s="93"/>
      <c r="K149" s="13">
        <v>5219735877.00422</v>
      </c>
      <c r="L149" s="13">
        <v>3696107564.89569</v>
      </c>
      <c r="M149" s="13">
        <v>2079109475.76478</v>
      </c>
    </row>
    <row r="150" spans="3:13" s="1" customFormat="1" ht="11.1" customHeight="1" x14ac:dyDescent="0.15">
      <c r="C150" s="50">
        <v>46143</v>
      </c>
      <c r="D150" s="51">
        <v>50375</v>
      </c>
      <c r="E150" s="13">
        <v>139</v>
      </c>
      <c r="F150" s="52">
        <v>4232</v>
      </c>
      <c r="G150" s="112"/>
      <c r="H150" s="112"/>
      <c r="I150" s="93">
        <v>6485334980.8620596</v>
      </c>
      <c r="J150" s="93"/>
      <c r="K150" s="13">
        <v>5143868566.8056402</v>
      </c>
      <c r="L150" s="13">
        <v>3633420852.2575598</v>
      </c>
      <c r="M150" s="13">
        <v>2035469240.62216</v>
      </c>
    </row>
    <row r="151" spans="3:13" s="1" customFormat="1" ht="11.1" customHeight="1" x14ac:dyDescent="0.15">
      <c r="C151" s="50">
        <v>46143</v>
      </c>
      <c r="D151" s="51">
        <v>50406</v>
      </c>
      <c r="E151" s="13">
        <v>140</v>
      </c>
      <c r="F151" s="52">
        <v>4263</v>
      </c>
      <c r="G151" s="112"/>
      <c r="H151" s="112"/>
      <c r="I151" s="93">
        <v>6400470028.4696703</v>
      </c>
      <c r="J151" s="93"/>
      <c r="K151" s="13">
        <v>5067947383.6491404</v>
      </c>
      <c r="L151" s="13">
        <v>3570689046.1974602</v>
      </c>
      <c r="M151" s="13">
        <v>1991853946.29898</v>
      </c>
    </row>
    <row r="152" spans="3:13" s="1" customFormat="1" ht="11.1" customHeight="1" x14ac:dyDescent="0.15">
      <c r="C152" s="50">
        <v>46143</v>
      </c>
      <c r="D152" s="51">
        <v>50437</v>
      </c>
      <c r="E152" s="13">
        <v>141</v>
      </c>
      <c r="F152" s="52">
        <v>4294</v>
      </c>
      <c r="G152" s="112"/>
      <c r="H152" s="112"/>
      <c r="I152" s="93">
        <v>6316598462.5040903</v>
      </c>
      <c r="J152" s="93"/>
      <c r="K152" s="13">
        <v>4993054177.0436802</v>
      </c>
      <c r="L152" s="13">
        <v>3508975251.7695699</v>
      </c>
      <c r="M152" s="13">
        <v>1949137081.89733</v>
      </c>
    </row>
    <row r="153" spans="3:13" s="1" customFormat="1" ht="11.1" customHeight="1" x14ac:dyDescent="0.15">
      <c r="C153" s="50">
        <v>46143</v>
      </c>
      <c r="D153" s="51">
        <v>50465</v>
      </c>
      <c r="E153" s="13">
        <v>142</v>
      </c>
      <c r="F153" s="52">
        <v>4322</v>
      </c>
      <c r="G153" s="112"/>
      <c r="H153" s="112"/>
      <c r="I153" s="93">
        <v>6233115413.3049202</v>
      </c>
      <c r="J153" s="93"/>
      <c r="K153" s="13">
        <v>4919515118.4151497</v>
      </c>
      <c r="L153" s="13">
        <v>3449351419.9362102</v>
      </c>
      <c r="M153" s="13">
        <v>1908686195.38585</v>
      </c>
    </row>
    <row r="154" spans="3:13" s="1" customFormat="1" ht="11.1" customHeight="1" x14ac:dyDescent="0.15">
      <c r="C154" s="50">
        <v>46143</v>
      </c>
      <c r="D154" s="51">
        <v>50496</v>
      </c>
      <c r="E154" s="13">
        <v>143</v>
      </c>
      <c r="F154" s="52">
        <v>4353</v>
      </c>
      <c r="G154" s="112"/>
      <c r="H154" s="112"/>
      <c r="I154" s="93">
        <v>6149564777.3456402</v>
      </c>
      <c r="J154" s="93"/>
      <c r="K154" s="13">
        <v>4845340375.2761402</v>
      </c>
      <c r="L154" s="13">
        <v>3388703152.08249</v>
      </c>
      <c r="M154" s="13">
        <v>1867184511.1860499</v>
      </c>
    </row>
    <row r="155" spans="3:13" s="1" customFormat="1" ht="11.1" customHeight="1" x14ac:dyDescent="0.15">
      <c r="C155" s="50">
        <v>46143</v>
      </c>
      <c r="D155" s="51">
        <v>50526</v>
      </c>
      <c r="E155" s="13">
        <v>144</v>
      </c>
      <c r="F155" s="52">
        <v>4383</v>
      </c>
      <c r="G155" s="112"/>
      <c r="H155" s="112"/>
      <c r="I155" s="93">
        <v>6066799110.7100096</v>
      </c>
      <c r="J155" s="93"/>
      <c r="K155" s="13">
        <v>4772281848.8209295</v>
      </c>
      <c r="L155" s="13">
        <v>3329393199.7886</v>
      </c>
      <c r="M155" s="13">
        <v>1826984576.85888</v>
      </c>
    </row>
    <row r="156" spans="3:13" s="1" customFormat="1" ht="11.1" customHeight="1" x14ac:dyDescent="0.15">
      <c r="C156" s="50">
        <v>46143</v>
      </c>
      <c r="D156" s="51">
        <v>50557</v>
      </c>
      <c r="E156" s="13">
        <v>145</v>
      </c>
      <c r="F156" s="52">
        <v>4414</v>
      </c>
      <c r="G156" s="112"/>
      <c r="H156" s="112"/>
      <c r="I156" s="93">
        <v>5983716630.1490402</v>
      </c>
      <c r="J156" s="93"/>
      <c r="K156" s="13">
        <v>4698943987.3009396</v>
      </c>
      <c r="L156" s="13">
        <v>3269891664.5187502</v>
      </c>
      <c r="M156" s="13">
        <v>1786733485.6881599</v>
      </c>
    </row>
    <row r="157" spans="3:13" s="1" customFormat="1" ht="11.1" customHeight="1" x14ac:dyDescent="0.15">
      <c r="C157" s="50">
        <v>46143</v>
      </c>
      <c r="D157" s="51">
        <v>50587</v>
      </c>
      <c r="E157" s="13">
        <v>146</v>
      </c>
      <c r="F157" s="52">
        <v>4444</v>
      </c>
      <c r="G157" s="112"/>
      <c r="H157" s="112"/>
      <c r="I157" s="93">
        <v>5901368298.0428696</v>
      </c>
      <c r="J157" s="93"/>
      <c r="K157" s="13">
        <v>4626670053.5777302</v>
      </c>
      <c r="L157" s="13">
        <v>3211673532.3445401</v>
      </c>
      <c r="M157" s="13">
        <v>1747728179.57054</v>
      </c>
    </row>
    <row r="158" spans="3:13" s="1" customFormat="1" ht="11.1" customHeight="1" x14ac:dyDescent="0.15">
      <c r="C158" s="50">
        <v>46143</v>
      </c>
      <c r="D158" s="51">
        <v>50618</v>
      </c>
      <c r="E158" s="13">
        <v>147</v>
      </c>
      <c r="F158" s="52">
        <v>4475</v>
      </c>
      <c r="G158" s="112"/>
      <c r="H158" s="112"/>
      <c r="I158" s="93">
        <v>5820143346.7473001</v>
      </c>
      <c r="J158" s="93"/>
      <c r="K158" s="13">
        <v>4555250560.5651598</v>
      </c>
      <c r="L158" s="13">
        <v>3154054740.3371</v>
      </c>
      <c r="M158" s="13">
        <v>1709103415.3060601</v>
      </c>
    </row>
    <row r="159" spans="3:13" s="1" customFormat="1" ht="11.1" customHeight="1" x14ac:dyDescent="0.15">
      <c r="C159" s="50">
        <v>46143</v>
      </c>
      <c r="D159" s="51">
        <v>50649</v>
      </c>
      <c r="E159" s="13">
        <v>148</v>
      </c>
      <c r="F159" s="52">
        <v>4506</v>
      </c>
      <c r="G159" s="112"/>
      <c r="H159" s="112"/>
      <c r="I159" s="93">
        <v>5738980987.5131702</v>
      </c>
      <c r="J159" s="93"/>
      <c r="K159" s="13">
        <v>4484108929.4828901</v>
      </c>
      <c r="L159" s="13">
        <v>3096900150.7161999</v>
      </c>
      <c r="M159" s="13">
        <v>1671024965.18839</v>
      </c>
    </row>
    <row r="160" spans="3:13" s="1" customFormat="1" ht="11.1" customHeight="1" x14ac:dyDescent="0.15">
      <c r="C160" s="50">
        <v>46143</v>
      </c>
      <c r="D160" s="51">
        <v>50679</v>
      </c>
      <c r="E160" s="13">
        <v>149</v>
      </c>
      <c r="F160" s="52">
        <v>4536</v>
      </c>
      <c r="G160" s="112"/>
      <c r="H160" s="112"/>
      <c r="I160" s="93">
        <v>5658758820.9966202</v>
      </c>
      <c r="J160" s="93"/>
      <c r="K160" s="13">
        <v>4414170590.6486197</v>
      </c>
      <c r="L160" s="13">
        <v>3041094595.29352</v>
      </c>
      <c r="M160" s="13">
        <v>1634186987.2247901</v>
      </c>
    </row>
    <row r="161" spans="3:13" s="1" customFormat="1" ht="11.1" customHeight="1" x14ac:dyDescent="0.15">
      <c r="C161" s="50">
        <v>46143</v>
      </c>
      <c r="D161" s="51">
        <v>50710</v>
      </c>
      <c r="E161" s="13">
        <v>150</v>
      </c>
      <c r="F161" s="52">
        <v>4567</v>
      </c>
      <c r="G161" s="112"/>
      <c r="H161" s="112"/>
      <c r="I161" s="93">
        <v>5579006076.0448198</v>
      </c>
      <c r="J161" s="93"/>
      <c r="K161" s="13">
        <v>4344577431.9438696</v>
      </c>
      <c r="L161" s="13">
        <v>2985536954.7504802</v>
      </c>
      <c r="M161" s="13">
        <v>1597536867.12398</v>
      </c>
    </row>
    <row r="162" spans="3:13" s="1" customFormat="1" ht="11.1" customHeight="1" x14ac:dyDescent="0.15">
      <c r="C162" s="50">
        <v>46143</v>
      </c>
      <c r="D162" s="51">
        <v>50740</v>
      </c>
      <c r="E162" s="13">
        <v>151</v>
      </c>
      <c r="F162" s="52">
        <v>4597</v>
      </c>
      <c r="G162" s="112"/>
      <c r="H162" s="112"/>
      <c r="I162" s="93">
        <v>5499355215.8723097</v>
      </c>
      <c r="J162" s="93"/>
      <c r="K162" s="13">
        <v>4275520967.0632</v>
      </c>
      <c r="L162" s="13">
        <v>2930850844.9432702</v>
      </c>
      <c r="M162" s="13">
        <v>1561846104.64382</v>
      </c>
    </row>
    <row r="163" spans="3:13" s="1" customFormat="1" ht="11.1" customHeight="1" x14ac:dyDescent="0.15">
      <c r="C163" s="50">
        <v>46143</v>
      </c>
      <c r="D163" s="51">
        <v>50771</v>
      </c>
      <c r="E163" s="13">
        <v>152</v>
      </c>
      <c r="F163" s="52">
        <v>4628</v>
      </c>
      <c r="G163" s="112"/>
      <c r="H163" s="112"/>
      <c r="I163" s="93">
        <v>5419985981.9649296</v>
      </c>
      <c r="J163" s="93"/>
      <c r="K163" s="13">
        <v>4206667732.6456499</v>
      </c>
      <c r="L163" s="13">
        <v>2876318533.9979701</v>
      </c>
      <c r="M163" s="13">
        <v>1526293732.67415</v>
      </c>
    </row>
    <row r="164" spans="3:13" s="1" customFormat="1" ht="11.1" customHeight="1" x14ac:dyDescent="0.15">
      <c r="C164" s="50">
        <v>46143</v>
      </c>
      <c r="D164" s="51">
        <v>50802</v>
      </c>
      <c r="E164" s="13">
        <v>153</v>
      </c>
      <c r="F164" s="52">
        <v>4659</v>
      </c>
      <c r="G164" s="112"/>
      <c r="H164" s="112"/>
      <c r="I164" s="93">
        <v>5341174103.1613398</v>
      </c>
      <c r="J164" s="93"/>
      <c r="K164" s="13">
        <v>4138467611.21345</v>
      </c>
      <c r="L164" s="13">
        <v>2822490072.1556702</v>
      </c>
      <c r="M164" s="13">
        <v>1491386418.3166499</v>
      </c>
    </row>
    <row r="165" spans="3:13" s="1" customFormat="1" ht="11.1" customHeight="1" x14ac:dyDescent="0.15">
      <c r="C165" s="50">
        <v>46143</v>
      </c>
      <c r="D165" s="51">
        <v>50830</v>
      </c>
      <c r="E165" s="13">
        <v>154</v>
      </c>
      <c r="F165" s="52">
        <v>4687</v>
      </c>
      <c r="G165" s="112"/>
      <c r="H165" s="112"/>
      <c r="I165" s="93">
        <v>5262521399.5661001</v>
      </c>
      <c r="J165" s="93"/>
      <c r="K165" s="13">
        <v>4071278613.6082001</v>
      </c>
      <c r="L165" s="13">
        <v>2770287244.7193799</v>
      </c>
      <c r="M165" s="13">
        <v>1458201613.25615</v>
      </c>
    </row>
    <row r="166" spans="3:13" s="1" customFormat="1" ht="11.1" customHeight="1" x14ac:dyDescent="0.15">
      <c r="C166" s="50">
        <v>46143</v>
      </c>
      <c r="D166" s="51">
        <v>50861</v>
      </c>
      <c r="E166" s="13">
        <v>155</v>
      </c>
      <c r="F166" s="52">
        <v>4718</v>
      </c>
      <c r="G166" s="112"/>
      <c r="H166" s="112"/>
      <c r="I166" s="93">
        <v>5184535720.3934202</v>
      </c>
      <c r="J166" s="93"/>
      <c r="K166" s="13">
        <v>4004143184.75383</v>
      </c>
      <c r="L166" s="13">
        <v>2717675946.0599298</v>
      </c>
      <c r="M166" s="13">
        <v>1424449516.1475401</v>
      </c>
    </row>
    <row r="167" spans="3:13" s="1" customFormat="1" ht="11.1" customHeight="1" x14ac:dyDescent="0.15">
      <c r="C167" s="50">
        <v>46143</v>
      </c>
      <c r="D167" s="51">
        <v>50891</v>
      </c>
      <c r="E167" s="13">
        <v>156</v>
      </c>
      <c r="F167" s="52">
        <v>4748</v>
      </c>
      <c r="G167" s="112"/>
      <c r="H167" s="112"/>
      <c r="I167" s="93">
        <v>5106258053.0868397</v>
      </c>
      <c r="J167" s="93"/>
      <c r="K167" s="13">
        <v>3937214240.5345702</v>
      </c>
      <c r="L167" s="13">
        <v>2665673078.6395702</v>
      </c>
      <c r="M167" s="13">
        <v>1391465237.41957</v>
      </c>
    </row>
    <row r="168" spans="3:13" s="1" customFormat="1" ht="11.1" customHeight="1" x14ac:dyDescent="0.15">
      <c r="C168" s="50">
        <v>46143</v>
      </c>
      <c r="D168" s="51">
        <v>50922</v>
      </c>
      <c r="E168" s="13">
        <v>157</v>
      </c>
      <c r="F168" s="52">
        <v>4779</v>
      </c>
      <c r="G168" s="112"/>
      <c r="H168" s="112"/>
      <c r="I168" s="93">
        <v>5028883951.0461903</v>
      </c>
      <c r="J168" s="93"/>
      <c r="K168" s="13">
        <v>3870977805.1849098</v>
      </c>
      <c r="L168" s="13">
        <v>2614162694.9418201</v>
      </c>
      <c r="M168" s="13">
        <v>1358797400.6384301</v>
      </c>
    </row>
    <row r="169" spans="3:13" s="1" customFormat="1" ht="11.1" customHeight="1" x14ac:dyDescent="0.15">
      <c r="C169" s="50">
        <v>46143</v>
      </c>
      <c r="D169" s="51">
        <v>50952</v>
      </c>
      <c r="E169" s="13">
        <v>158</v>
      </c>
      <c r="F169" s="52">
        <v>4809</v>
      </c>
      <c r="G169" s="112"/>
      <c r="H169" s="112"/>
      <c r="I169" s="93">
        <v>4951812938.1167803</v>
      </c>
      <c r="J169" s="93"/>
      <c r="K169" s="13">
        <v>3805396006.50846</v>
      </c>
      <c r="L169" s="13">
        <v>2563548610.1693401</v>
      </c>
      <c r="M169" s="13">
        <v>1327026926.0415699</v>
      </c>
    </row>
    <row r="170" spans="3:13" s="1" customFormat="1" ht="11.1" customHeight="1" x14ac:dyDescent="0.15">
      <c r="C170" s="50">
        <v>46143</v>
      </c>
      <c r="D170" s="51">
        <v>50983</v>
      </c>
      <c r="E170" s="13">
        <v>159</v>
      </c>
      <c r="F170" s="52">
        <v>4840</v>
      </c>
      <c r="G170" s="112"/>
      <c r="H170" s="112"/>
      <c r="I170" s="93">
        <v>4874897039.42875</v>
      </c>
      <c r="J170" s="93"/>
      <c r="K170" s="13">
        <v>3739933279.9802198</v>
      </c>
      <c r="L170" s="13">
        <v>2513041417.5223498</v>
      </c>
      <c r="M170" s="13">
        <v>1295371816.60326</v>
      </c>
    </row>
    <row r="171" spans="3:13" s="1" customFormat="1" ht="11.1" customHeight="1" x14ac:dyDescent="0.15">
      <c r="C171" s="50">
        <v>46143</v>
      </c>
      <c r="D171" s="51">
        <v>51014</v>
      </c>
      <c r="E171" s="13">
        <v>160</v>
      </c>
      <c r="F171" s="52">
        <v>4871</v>
      </c>
      <c r="G171" s="112"/>
      <c r="H171" s="112"/>
      <c r="I171" s="93">
        <v>4798891845.7616796</v>
      </c>
      <c r="J171" s="93"/>
      <c r="K171" s="13">
        <v>3675379157.3478999</v>
      </c>
      <c r="L171" s="13">
        <v>2463383526.51366</v>
      </c>
      <c r="M171" s="13">
        <v>1264396980.4003401</v>
      </c>
    </row>
    <row r="172" spans="3:13" s="1" customFormat="1" ht="11.1" customHeight="1" x14ac:dyDescent="0.15">
      <c r="C172" s="50">
        <v>46143</v>
      </c>
      <c r="D172" s="51">
        <v>51044</v>
      </c>
      <c r="E172" s="13">
        <v>161</v>
      </c>
      <c r="F172" s="52">
        <v>4901</v>
      </c>
      <c r="G172" s="112"/>
      <c r="H172" s="112"/>
      <c r="I172" s="93">
        <v>4724078603.3437099</v>
      </c>
      <c r="J172" s="93"/>
      <c r="K172" s="13">
        <v>3612142387.6993098</v>
      </c>
      <c r="L172" s="13">
        <v>2415041029.6394901</v>
      </c>
      <c r="M172" s="13">
        <v>1234502614.6702399</v>
      </c>
    </row>
    <row r="173" spans="3:13" s="1" customFormat="1" ht="11.1" customHeight="1" x14ac:dyDescent="0.15">
      <c r="C173" s="50">
        <v>46143</v>
      </c>
      <c r="D173" s="51">
        <v>51075</v>
      </c>
      <c r="E173" s="13">
        <v>162</v>
      </c>
      <c r="F173" s="52">
        <v>4932</v>
      </c>
      <c r="G173" s="112"/>
      <c r="H173" s="112"/>
      <c r="I173" s="93">
        <v>4650632274.6882</v>
      </c>
      <c r="J173" s="93"/>
      <c r="K173" s="13">
        <v>3549952373.9572902</v>
      </c>
      <c r="L173" s="13">
        <v>2367425228.9763398</v>
      </c>
      <c r="M173" s="13">
        <v>1205037027.1012001</v>
      </c>
    </row>
    <row r="174" spans="3:13" s="1" customFormat="1" ht="11.1" customHeight="1" x14ac:dyDescent="0.15">
      <c r="C174" s="50">
        <v>46143</v>
      </c>
      <c r="D174" s="51">
        <v>51105</v>
      </c>
      <c r="E174" s="13">
        <v>163</v>
      </c>
      <c r="F174" s="52">
        <v>4962</v>
      </c>
      <c r="G174" s="112"/>
      <c r="H174" s="112"/>
      <c r="I174" s="93">
        <v>4577790491.8847904</v>
      </c>
      <c r="J174" s="93"/>
      <c r="K174" s="13">
        <v>3488614636.5279102</v>
      </c>
      <c r="L174" s="13">
        <v>2320793560.1290998</v>
      </c>
      <c r="M174" s="13">
        <v>1176458777.5637</v>
      </c>
    </row>
    <row r="175" spans="3:13" s="1" customFormat="1" ht="11.1" customHeight="1" x14ac:dyDescent="0.15">
      <c r="C175" s="50">
        <v>46143</v>
      </c>
      <c r="D175" s="51">
        <v>51136</v>
      </c>
      <c r="E175" s="13">
        <v>164</v>
      </c>
      <c r="F175" s="52">
        <v>4993</v>
      </c>
      <c r="G175" s="112"/>
      <c r="H175" s="112"/>
      <c r="I175" s="93">
        <v>4506850766.3343296</v>
      </c>
      <c r="J175" s="93"/>
      <c r="K175" s="13">
        <v>3428728066.8761301</v>
      </c>
      <c r="L175" s="13">
        <v>2275153209.6199002</v>
      </c>
      <c r="M175" s="13">
        <v>1148437779.3843901</v>
      </c>
    </row>
    <row r="176" spans="3:13" s="1" customFormat="1" ht="11.1" customHeight="1" x14ac:dyDescent="0.15">
      <c r="C176" s="50">
        <v>46143</v>
      </c>
      <c r="D176" s="51">
        <v>51167</v>
      </c>
      <c r="E176" s="13">
        <v>165</v>
      </c>
      <c r="F176" s="52">
        <v>5024</v>
      </c>
      <c r="G176" s="112"/>
      <c r="H176" s="112"/>
      <c r="I176" s="93">
        <v>4436654574.5635595</v>
      </c>
      <c r="J176" s="93"/>
      <c r="K176" s="13">
        <v>3369599312.97891</v>
      </c>
      <c r="L176" s="13">
        <v>2230231568.4285402</v>
      </c>
      <c r="M176" s="13">
        <v>1120994293.1708</v>
      </c>
    </row>
    <row r="177" spans="3:13" s="1" customFormat="1" ht="11.1" customHeight="1" x14ac:dyDescent="0.15">
      <c r="C177" s="50">
        <v>46143</v>
      </c>
      <c r="D177" s="51">
        <v>51196</v>
      </c>
      <c r="E177" s="13">
        <v>166</v>
      </c>
      <c r="F177" s="52">
        <v>5053</v>
      </c>
      <c r="G177" s="112"/>
      <c r="H177" s="112"/>
      <c r="I177" s="93">
        <v>4366949366.5051804</v>
      </c>
      <c r="J177" s="93"/>
      <c r="K177" s="13">
        <v>3311396168.9318099</v>
      </c>
      <c r="L177" s="13">
        <v>2186493958.24266</v>
      </c>
      <c r="M177" s="13">
        <v>1094655016.8078799</v>
      </c>
    </row>
    <row r="178" spans="3:13" s="1" customFormat="1" ht="11.1" customHeight="1" x14ac:dyDescent="0.15">
      <c r="C178" s="50">
        <v>46143</v>
      </c>
      <c r="D178" s="51">
        <v>51227</v>
      </c>
      <c r="E178" s="13">
        <v>167</v>
      </c>
      <c r="F178" s="52">
        <v>5084</v>
      </c>
      <c r="G178" s="112"/>
      <c r="H178" s="112"/>
      <c r="I178" s="93">
        <v>4298416003.4566402</v>
      </c>
      <c r="J178" s="93"/>
      <c r="K178" s="13">
        <v>3253900053.8754301</v>
      </c>
      <c r="L178" s="13">
        <v>2143065483.87328</v>
      </c>
      <c r="M178" s="13">
        <v>1068368442.50147</v>
      </c>
    </row>
    <row r="179" spans="3:13" s="1" customFormat="1" ht="11.1" customHeight="1" x14ac:dyDescent="0.15">
      <c r="C179" s="50">
        <v>46143</v>
      </c>
      <c r="D179" s="51">
        <v>51257</v>
      </c>
      <c r="E179" s="13">
        <v>168</v>
      </c>
      <c r="F179" s="52">
        <v>5114</v>
      </c>
      <c r="G179" s="112"/>
      <c r="H179" s="112"/>
      <c r="I179" s="93">
        <v>4230329560.00701</v>
      </c>
      <c r="J179" s="93"/>
      <c r="K179" s="13">
        <v>3197102256.3798399</v>
      </c>
      <c r="L179" s="13">
        <v>2100475047.9865699</v>
      </c>
      <c r="M179" s="13">
        <v>1042843695.5786</v>
      </c>
    </row>
    <row r="180" spans="3:13" s="1" customFormat="1" ht="11.1" customHeight="1" x14ac:dyDescent="0.15">
      <c r="C180" s="50">
        <v>46143</v>
      </c>
      <c r="D180" s="51">
        <v>51288</v>
      </c>
      <c r="E180" s="13">
        <v>169</v>
      </c>
      <c r="F180" s="52">
        <v>5145</v>
      </c>
      <c r="G180" s="112"/>
      <c r="H180" s="112"/>
      <c r="I180" s="93">
        <v>4162940580.2418599</v>
      </c>
      <c r="J180" s="93"/>
      <c r="K180" s="13">
        <v>3140836404.5486598</v>
      </c>
      <c r="L180" s="13">
        <v>2058260827.8348401</v>
      </c>
      <c r="M180" s="13">
        <v>1017556942.05652</v>
      </c>
    </row>
    <row r="181" spans="3:13" s="1" customFormat="1" ht="11.1" customHeight="1" x14ac:dyDescent="0.15">
      <c r="C181" s="50">
        <v>46143</v>
      </c>
      <c r="D181" s="51">
        <v>51318</v>
      </c>
      <c r="E181" s="13">
        <v>170</v>
      </c>
      <c r="F181" s="52">
        <v>5175</v>
      </c>
      <c r="G181" s="112"/>
      <c r="H181" s="112"/>
      <c r="I181" s="93">
        <v>4095548566.1886401</v>
      </c>
      <c r="J181" s="93"/>
      <c r="K181" s="13">
        <v>3084918853.3530502</v>
      </c>
      <c r="L181" s="13">
        <v>2016641056.63379</v>
      </c>
      <c r="M181" s="13">
        <v>992894262.04912806</v>
      </c>
    </row>
    <row r="182" spans="3:13" s="1" customFormat="1" ht="11.1" customHeight="1" x14ac:dyDescent="0.15">
      <c r="C182" s="50">
        <v>46143</v>
      </c>
      <c r="D182" s="51">
        <v>51349</v>
      </c>
      <c r="E182" s="13">
        <v>171</v>
      </c>
      <c r="F182" s="52">
        <v>5206</v>
      </c>
      <c r="G182" s="112"/>
      <c r="H182" s="112"/>
      <c r="I182" s="93">
        <v>4029568898.6640601</v>
      </c>
      <c r="J182" s="93"/>
      <c r="K182" s="13">
        <v>3030072565.6812401</v>
      </c>
      <c r="L182" s="13">
        <v>1975749961.7915201</v>
      </c>
      <c r="M182" s="13">
        <v>968641335.34128702</v>
      </c>
    </row>
    <row r="183" spans="3:13" s="1" customFormat="1" ht="11.1" customHeight="1" x14ac:dyDescent="0.15">
      <c r="C183" s="50">
        <v>46143</v>
      </c>
      <c r="D183" s="51">
        <v>51380</v>
      </c>
      <c r="E183" s="13">
        <v>172</v>
      </c>
      <c r="F183" s="52">
        <v>5237</v>
      </c>
      <c r="G183" s="112"/>
      <c r="H183" s="112"/>
      <c r="I183" s="93">
        <v>3963976961.8836398</v>
      </c>
      <c r="J183" s="93"/>
      <c r="K183" s="13">
        <v>2975694513.7585702</v>
      </c>
      <c r="L183" s="13">
        <v>1935358347.7459199</v>
      </c>
      <c r="M183" s="13">
        <v>944819885.82311296</v>
      </c>
    </row>
    <row r="184" spans="3:13" s="1" customFormat="1" ht="11.1" customHeight="1" x14ac:dyDescent="0.15">
      <c r="C184" s="50">
        <v>46143</v>
      </c>
      <c r="D184" s="51">
        <v>51410</v>
      </c>
      <c r="E184" s="13">
        <v>173</v>
      </c>
      <c r="F184" s="52">
        <v>5267</v>
      </c>
      <c r="G184" s="112"/>
      <c r="H184" s="112"/>
      <c r="I184" s="93">
        <v>3899484265.9705</v>
      </c>
      <c r="J184" s="93"/>
      <c r="K184" s="13">
        <v>2922476012.8716102</v>
      </c>
      <c r="L184" s="13">
        <v>1896067387.15678</v>
      </c>
      <c r="M184" s="13">
        <v>921844114.13499498</v>
      </c>
    </row>
    <row r="185" spans="3:13" s="1" customFormat="1" ht="11.1" customHeight="1" x14ac:dyDescent="0.15">
      <c r="C185" s="50">
        <v>46143</v>
      </c>
      <c r="D185" s="51">
        <v>51441</v>
      </c>
      <c r="E185" s="13">
        <v>174</v>
      </c>
      <c r="F185" s="52">
        <v>5298</v>
      </c>
      <c r="G185" s="112"/>
      <c r="H185" s="112"/>
      <c r="I185" s="93">
        <v>3835779883.6361599</v>
      </c>
      <c r="J185" s="93"/>
      <c r="K185" s="13">
        <v>2869856881.2266002</v>
      </c>
      <c r="L185" s="13">
        <v>1857193457.67734</v>
      </c>
      <c r="M185" s="13">
        <v>899119638.26277995</v>
      </c>
    </row>
    <row r="186" spans="3:13" s="1" customFormat="1" ht="11.1" customHeight="1" x14ac:dyDescent="0.15">
      <c r="C186" s="50">
        <v>46143</v>
      </c>
      <c r="D186" s="51">
        <v>51471</v>
      </c>
      <c r="E186" s="13">
        <v>175</v>
      </c>
      <c r="F186" s="52">
        <v>5328</v>
      </c>
      <c r="G186" s="112"/>
      <c r="H186" s="112"/>
      <c r="I186" s="93">
        <v>3772604814.83883</v>
      </c>
      <c r="J186" s="93"/>
      <c r="K186" s="13">
        <v>2817957487.96136</v>
      </c>
      <c r="L186" s="13">
        <v>1819119001.4218099</v>
      </c>
      <c r="M186" s="13">
        <v>877076615.55387902</v>
      </c>
    </row>
    <row r="187" spans="3:13" s="1" customFormat="1" ht="11.1" customHeight="1" x14ac:dyDescent="0.15">
      <c r="C187" s="50">
        <v>46143</v>
      </c>
      <c r="D187" s="51">
        <v>51502</v>
      </c>
      <c r="E187" s="13">
        <v>176</v>
      </c>
      <c r="F187" s="52">
        <v>5359</v>
      </c>
      <c r="G187" s="112"/>
      <c r="H187" s="112"/>
      <c r="I187" s="93">
        <v>3710045222.2326798</v>
      </c>
      <c r="J187" s="93"/>
      <c r="K187" s="13">
        <v>2766528220.6146302</v>
      </c>
      <c r="L187" s="13">
        <v>1781377123.66646</v>
      </c>
      <c r="M187" s="13">
        <v>855241786.88227701</v>
      </c>
    </row>
    <row r="188" spans="3:13" s="1" customFormat="1" ht="11.1" customHeight="1" x14ac:dyDescent="0.15">
      <c r="C188" s="50">
        <v>46143</v>
      </c>
      <c r="D188" s="51">
        <v>51533</v>
      </c>
      <c r="E188" s="13">
        <v>177</v>
      </c>
      <c r="F188" s="52">
        <v>5390</v>
      </c>
      <c r="G188" s="112"/>
      <c r="H188" s="112"/>
      <c r="I188" s="93">
        <v>3647738150.0255899</v>
      </c>
      <c r="J188" s="93"/>
      <c r="K188" s="13">
        <v>2715453284.1449699</v>
      </c>
      <c r="L188" s="13">
        <v>1744043025.40098</v>
      </c>
      <c r="M188" s="13">
        <v>833771134.71182895</v>
      </c>
    </row>
    <row r="189" spans="3:13" s="1" customFormat="1" ht="11.1" customHeight="1" x14ac:dyDescent="0.15">
      <c r="C189" s="50">
        <v>46143</v>
      </c>
      <c r="D189" s="51">
        <v>51561</v>
      </c>
      <c r="E189" s="13">
        <v>178</v>
      </c>
      <c r="F189" s="52">
        <v>5418</v>
      </c>
      <c r="G189" s="112"/>
      <c r="H189" s="112"/>
      <c r="I189" s="93">
        <v>3585677506.2157102</v>
      </c>
      <c r="J189" s="93"/>
      <c r="K189" s="13">
        <v>2665164563.8020902</v>
      </c>
      <c r="L189" s="13">
        <v>1707811782.0719099</v>
      </c>
      <c r="M189" s="13">
        <v>813326040.75184906</v>
      </c>
    </row>
    <row r="190" spans="3:13" s="1" customFormat="1" ht="11.1" customHeight="1" x14ac:dyDescent="0.15">
      <c r="C190" s="50">
        <v>46143</v>
      </c>
      <c r="D190" s="51">
        <v>51592</v>
      </c>
      <c r="E190" s="13">
        <v>179</v>
      </c>
      <c r="F190" s="52">
        <v>5449</v>
      </c>
      <c r="G190" s="112"/>
      <c r="H190" s="112"/>
      <c r="I190" s="93">
        <v>3524379206.12077</v>
      </c>
      <c r="J190" s="93"/>
      <c r="K190" s="13">
        <v>2615159685.8415799</v>
      </c>
      <c r="L190" s="13">
        <v>1671507312.11463</v>
      </c>
      <c r="M190" s="13">
        <v>792664799.47835004</v>
      </c>
    </row>
    <row r="191" spans="3:13" s="1" customFormat="1" ht="11.1" customHeight="1" x14ac:dyDescent="0.15">
      <c r="C191" s="50">
        <v>46143</v>
      </c>
      <c r="D191" s="51">
        <v>51622</v>
      </c>
      <c r="E191" s="13">
        <v>180</v>
      </c>
      <c r="F191" s="52">
        <v>5479</v>
      </c>
      <c r="G191" s="112"/>
      <c r="H191" s="112"/>
      <c r="I191" s="93">
        <v>3463515816.69874</v>
      </c>
      <c r="J191" s="93"/>
      <c r="K191" s="13">
        <v>2565779424.5134702</v>
      </c>
      <c r="L191" s="13">
        <v>1635909044.37293</v>
      </c>
      <c r="M191" s="13">
        <v>772603246.44393504</v>
      </c>
    </row>
    <row r="192" spans="3:13" s="1" customFormat="1" ht="11.1" customHeight="1" x14ac:dyDescent="0.15">
      <c r="C192" s="50">
        <v>46143</v>
      </c>
      <c r="D192" s="51">
        <v>51653</v>
      </c>
      <c r="E192" s="13">
        <v>181</v>
      </c>
      <c r="F192" s="52">
        <v>5510</v>
      </c>
      <c r="G192" s="112"/>
      <c r="H192" s="112"/>
      <c r="I192" s="93">
        <v>3403361336.3332801</v>
      </c>
      <c r="J192" s="93"/>
      <c r="K192" s="13">
        <v>2516940695.1101999</v>
      </c>
      <c r="L192" s="13">
        <v>1600688817.4512899</v>
      </c>
      <c r="M192" s="13">
        <v>752767578.24412501</v>
      </c>
    </row>
    <row r="193" spans="3:13" s="1" customFormat="1" ht="11.1" customHeight="1" x14ac:dyDescent="0.15">
      <c r="C193" s="50">
        <v>46143</v>
      </c>
      <c r="D193" s="51">
        <v>51683</v>
      </c>
      <c r="E193" s="13">
        <v>182</v>
      </c>
      <c r="F193" s="52">
        <v>5540</v>
      </c>
      <c r="G193" s="112"/>
      <c r="H193" s="112"/>
      <c r="I193" s="93">
        <v>3344053659.2830901</v>
      </c>
      <c r="J193" s="93"/>
      <c r="K193" s="13">
        <v>2469020636.6630301</v>
      </c>
      <c r="L193" s="13">
        <v>1566348571.7990699</v>
      </c>
      <c r="M193" s="13">
        <v>733598599.69588995</v>
      </c>
    </row>
    <row r="194" spans="3:13" s="1" customFormat="1" ht="11.1" customHeight="1" x14ac:dyDescent="0.15">
      <c r="C194" s="50">
        <v>46143</v>
      </c>
      <c r="D194" s="51">
        <v>51714</v>
      </c>
      <c r="E194" s="13">
        <v>183</v>
      </c>
      <c r="F194" s="52">
        <v>5571</v>
      </c>
      <c r="G194" s="112"/>
      <c r="H194" s="112"/>
      <c r="I194" s="93">
        <v>3285538442.2887998</v>
      </c>
      <c r="J194" s="93"/>
      <c r="K194" s="13">
        <v>2421702635.13937</v>
      </c>
      <c r="L194" s="13">
        <v>1532422792.2421801</v>
      </c>
      <c r="M194" s="13">
        <v>714669586.406394</v>
      </c>
    </row>
    <row r="195" spans="3:13" s="1" customFormat="1" ht="11.1" customHeight="1" x14ac:dyDescent="0.15">
      <c r="C195" s="50">
        <v>46143</v>
      </c>
      <c r="D195" s="51">
        <v>51745</v>
      </c>
      <c r="E195" s="13">
        <v>184</v>
      </c>
      <c r="F195" s="52">
        <v>5602</v>
      </c>
      <c r="G195" s="112"/>
      <c r="H195" s="112"/>
      <c r="I195" s="93">
        <v>3227788978.22616</v>
      </c>
      <c r="J195" s="93"/>
      <c r="K195" s="13">
        <v>2375101504.12605</v>
      </c>
      <c r="L195" s="13">
        <v>1499111915.10952</v>
      </c>
      <c r="M195" s="13">
        <v>696173316.68647599</v>
      </c>
    </row>
    <row r="196" spans="3:13" s="1" customFormat="1" ht="11.1" customHeight="1" x14ac:dyDescent="0.15">
      <c r="C196" s="50">
        <v>46143</v>
      </c>
      <c r="D196" s="51">
        <v>51775</v>
      </c>
      <c r="E196" s="13">
        <v>185</v>
      </c>
      <c r="F196" s="52">
        <v>5632</v>
      </c>
      <c r="G196" s="112"/>
      <c r="H196" s="112"/>
      <c r="I196" s="93">
        <v>3170501665.2814298</v>
      </c>
      <c r="J196" s="93"/>
      <c r="K196" s="13">
        <v>2329118507.72364</v>
      </c>
      <c r="L196" s="13">
        <v>1466470175.90329</v>
      </c>
      <c r="M196" s="13">
        <v>678223191.00887799</v>
      </c>
    </row>
    <row r="197" spans="3:13" s="1" customFormat="1" ht="11.1" customHeight="1" x14ac:dyDescent="0.15">
      <c r="C197" s="50">
        <v>46143</v>
      </c>
      <c r="D197" s="51">
        <v>51806</v>
      </c>
      <c r="E197" s="13">
        <v>186</v>
      </c>
      <c r="F197" s="52">
        <v>5663</v>
      </c>
      <c r="G197" s="112"/>
      <c r="H197" s="112"/>
      <c r="I197" s="93">
        <v>3113613495.6171298</v>
      </c>
      <c r="J197" s="93"/>
      <c r="K197" s="13">
        <v>2283447762.1840401</v>
      </c>
      <c r="L197" s="13">
        <v>1434058349.1099701</v>
      </c>
      <c r="M197" s="13">
        <v>660423993.10173702</v>
      </c>
    </row>
    <row r="198" spans="3:13" s="1" customFormat="1" ht="11.1" customHeight="1" x14ac:dyDescent="0.15">
      <c r="C198" s="50">
        <v>46143</v>
      </c>
      <c r="D198" s="51">
        <v>51836</v>
      </c>
      <c r="E198" s="13">
        <v>187</v>
      </c>
      <c r="F198" s="52">
        <v>5693</v>
      </c>
      <c r="G198" s="112"/>
      <c r="H198" s="112"/>
      <c r="I198" s="93">
        <v>3057672936.6841102</v>
      </c>
      <c r="J198" s="93"/>
      <c r="K198" s="13">
        <v>2238741601.05513</v>
      </c>
      <c r="L198" s="13">
        <v>1402521341.2021301</v>
      </c>
      <c r="M198" s="13">
        <v>643252647.29162502</v>
      </c>
    </row>
    <row r="199" spans="3:13" s="1" customFormat="1" ht="11.1" customHeight="1" x14ac:dyDescent="0.15">
      <c r="C199" s="50">
        <v>46143</v>
      </c>
      <c r="D199" s="51">
        <v>51867</v>
      </c>
      <c r="E199" s="13">
        <v>188</v>
      </c>
      <c r="F199" s="52">
        <v>5724</v>
      </c>
      <c r="G199" s="112"/>
      <c r="H199" s="112"/>
      <c r="I199" s="93">
        <v>3002637392.0734801</v>
      </c>
      <c r="J199" s="93"/>
      <c r="K199" s="13">
        <v>2194717405.3056998</v>
      </c>
      <c r="L199" s="13">
        <v>1371444412.7790201</v>
      </c>
      <c r="M199" s="13">
        <v>626335363.34607804</v>
      </c>
    </row>
    <row r="200" spans="3:13" s="1" customFormat="1" ht="11.1" customHeight="1" x14ac:dyDescent="0.15">
      <c r="C200" s="50">
        <v>46143</v>
      </c>
      <c r="D200" s="51">
        <v>51898</v>
      </c>
      <c r="E200" s="13">
        <v>189</v>
      </c>
      <c r="F200" s="52">
        <v>5755</v>
      </c>
      <c r="G200" s="112"/>
      <c r="H200" s="112"/>
      <c r="I200" s="93">
        <v>2948284029.8476601</v>
      </c>
      <c r="J200" s="93"/>
      <c r="K200" s="13">
        <v>2151333887.8132</v>
      </c>
      <c r="L200" s="13">
        <v>1340915814.6450901</v>
      </c>
      <c r="M200" s="13">
        <v>609799207.83766496</v>
      </c>
    </row>
    <row r="201" spans="3:13" s="1" customFormat="1" ht="11.1" customHeight="1" x14ac:dyDescent="0.15">
      <c r="C201" s="50">
        <v>46143</v>
      </c>
      <c r="D201" s="51">
        <v>51926</v>
      </c>
      <c r="E201" s="13">
        <v>190</v>
      </c>
      <c r="F201" s="52">
        <v>5783</v>
      </c>
      <c r="G201" s="112"/>
      <c r="H201" s="112"/>
      <c r="I201" s="93">
        <v>2894323473.82371</v>
      </c>
      <c r="J201" s="93"/>
      <c r="K201" s="13">
        <v>2108723744.1375501</v>
      </c>
      <c r="L201" s="13">
        <v>1311337554.6730599</v>
      </c>
      <c r="M201" s="13">
        <v>594066213.26685905</v>
      </c>
    </row>
    <row r="202" spans="3:13" s="1" customFormat="1" ht="11.1" customHeight="1" x14ac:dyDescent="0.15">
      <c r="C202" s="50">
        <v>46143</v>
      </c>
      <c r="D202" s="51">
        <v>51957</v>
      </c>
      <c r="E202" s="13">
        <v>191</v>
      </c>
      <c r="F202" s="52">
        <v>5814</v>
      </c>
      <c r="G202" s="112"/>
      <c r="H202" s="112"/>
      <c r="I202" s="93">
        <v>2840565010.4749799</v>
      </c>
      <c r="J202" s="93"/>
      <c r="K202" s="13">
        <v>2066046698.4189799</v>
      </c>
      <c r="L202" s="13">
        <v>1281530766.8785601</v>
      </c>
      <c r="M202" s="13">
        <v>578104048.74991906</v>
      </c>
    </row>
    <row r="203" spans="3:13" s="1" customFormat="1" ht="11.1" customHeight="1" x14ac:dyDescent="0.15">
      <c r="C203" s="50">
        <v>46143</v>
      </c>
      <c r="D203" s="51">
        <v>51987</v>
      </c>
      <c r="E203" s="13">
        <v>192</v>
      </c>
      <c r="F203" s="52">
        <v>5844</v>
      </c>
      <c r="G203" s="112"/>
      <c r="H203" s="112"/>
      <c r="I203" s="93">
        <v>2787462613.2997599</v>
      </c>
      <c r="J203" s="93"/>
      <c r="K203" s="13">
        <v>2024095558.45225</v>
      </c>
      <c r="L203" s="13">
        <v>1252419101.68012</v>
      </c>
      <c r="M203" s="13">
        <v>562655722.27200997</v>
      </c>
    </row>
    <row r="204" spans="3:13" s="1" customFormat="1" ht="11.1" customHeight="1" x14ac:dyDescent="0.15">
      <c r="C204" s="50">
        <v>46143</v>
      </c>
      <c r="D204" s="51">
        <v>52018</v>
      </c>
      <c r="E204" s="13">
        <v>193</v>
      </c>
      <c r="F204" s="52">
        <v>5875</v>
      </c>
      <c r="G204" s="112"/>
      <c r="H204" s="112"/>
      <c r="I204" s="93">
        <v>2734790018.8326201</v>
      </c>
      <c r="J204" s="93"/>
      <c r="K204" s="13">
        <v>1982479595.0840299</v>
      </c>
      <c r="L204" s="13">
        <v>1223549347.4895</v>
      </c>
      <c r="M204" s="13">
        <v>547357617.65418506</v>
      </c>
    </row>
    <row r="205" spans="3:13" s="1" customFormat="1" ht="11.1" customHeight="1" x14ac:dyDescent="0.15">
      <c r="C205" s="50">
        <v>46143</v>
      </c>
      <c r="D205" s="51">
        <v>52048</v>
      </c>
      <c r="E205" s="13">
        <v>194</v>
      </c>
      <c r="F205" s="52">
        <v>5905</v>
      </c>
      <c r="G205" s="112"/>
      <c r="H205" s="112"/>
      <c r="I205" s="93">
        <v>2682687725.1486402</v>
      </c>
      <c r="J205" s="93"/>
      <c r="K205" s="13">
        <v>1941518004.4779699</v>
      </c>
      <c r="L205" s="13">
        <v>1195319359.3138499</v>
      </c>
      <c r="M205" s="13">
        <v>532536909.59622502</v>
      </c>
    </row>
    <row r="206" spans="3:13" s="1" customFormat="1" ht="11.1" customHeight="1" x14ac:dyDescent="0.15">
      <c r="C206" s="50">
        <v>46143</v>
      </c>
      <c r="D206" s="51">
        <v>52079</v>
      </c>
      <c r="E206" s="13">
        <v>195</v>
      </c>
      <c r="F206" s="52">
        <v>5936</v>
      </c>
      <c r="G206" s="112"/>
      <c r="H206" s="112"/>
      <c r="I206" s="93">
        <v>2631049718.0440698</v>
      </c>
      <c r="J206" s="93"/>
      <c r="K206" s="13">
        <v>1900916910.1865499</v>
      </c>
      <c r="L206" s="13">
        <v>1167346426.17699</v>
      </c>
      <c r="M206" s="13">
        <v>517871651.16061401</v>
      </c>
    </row>
    <row r="207" spans="3:13" s="1" customFormat="1" ht="11.1" customHeight="1" x14ac:dyDescent="0.15">
      <c r="C207" s="50">
        <v>46143</v>
      </c>
      <c r="D207" s="51">
        <v>52110</v>
      </c>
      <c r="E207" s="13">
        <v>196</v>
      </c>
      <c r="F207" s="52">
        <v>5967</v>
      </c>
      <c r="G207" s="112"/>
      <c r="H207" s="112"/>
      <c r="I207" s="93">
        <v>2580089792.3874102</v>
      </c>
      <c r="J207" s="93"/>
      <c r="K207" s="13">
        <v>1860937034.3831899</v>
      </c>
      <c r="L207" s="13">
        <v>1139888561.58904</v>
      </c>
      <c r="M207" s="13">
        <v>503548602.63100201</v>
      </c>
    </row>
    <row r="208" spans="3:13" s="1" customFormat="1" ht="11.1" customHeight="1" x14ac:dyDescent="0.15">
      <c r="C208" s="50">
        <v>46143</v>
      </c>
      <c r="D208" s="51">
        <v>52140</v>
      </c>
      <c r="E208" s="13">
        <v>197</v>
      </c>
      <c r="F208" s="52">
        <v>5997</v>
      </c>
      <c r="G208" s="112"/>
      <c r="H208" s="112"/>
      <c r="I208" s="93">
        <v>2529336878.3032298</v>
      </c>
      <c r="J208" s="93"/>
      <c r="K208" s="13">
        <v>1821336096.50719</v>
      </c>
      <c r="L208" s="13">
        <v>1112885743.51636</v>
      </c>
      <c r="M208" s="13">
        <v>489604794.32584703</v>
      </c>
    </row>
    <row r="209" spans="3:13" s="1" customFormat="1" ht="11.1" customHeight="1" x14ac:dyDescent="0.15">
      <c r="C209" s="50">
        <v>46143</v>
      </c>
      <c r="D209" s="51">
        <v>52171</v>
      </c>
      <c r="E209" s="13">
        <v>198</v>
      </c>
      <c r="F209" s="52">
        <v>6028</v>
      </c>
      <c r="G209" s="112"/>
      <c r="H209" s="112"/>
      <c r="I209" s="93">
        <v>2479412508.0550199</v>
      </c>
      <c r="J209" s="93"/>
      <c r="K209" s="13">
        <v>1782358187.6214199</v>
      </c>
      <c r="L209" s="13">
        <v>1086299457.16553</v>
      </c>
      <c r="M209" s="13">
        <v>475884177.11312199</v>
      </c>
    </row>
    <row r="210" spans="3:13" s="1" customFormat="1" ht="11.1" customHeight="1" x14ac:dyDescent="0.15">
      <c r="C210" s="50">
        <v>46143</v>
      </c>
      <c r="D210" s="51">
        <v>52201</v>
      </c>
      <c r="E210" s="13">
        <v>199</v>
      </c>
      <c r="F210" s="52">
        <v>6058</v>
      </c>
      <c r="G210" s="112"/>
      <c r="H210" s="112"/>
      <c r="I210" s="93">
        <v>2429827991.2931399</v>
      </c>
      <c r="J210" s="93"/>
      <c r="K210" s="13">
        <v>1743846639.8015001</v>
      </c>
      <c r="L210" s="13">
        <v>1060211799.08148</v>
      </c>
      <c r="M210" s="13">
        <v>462551846.61571401</v>
      </c>
    </row>
    <row r="211" spans="3:13" s="1" customFormat="1" ht="11.1" customHeight="1" x14ac:dyDescent="0.15">
      <c r="C211" s="50">
        <v>46143</v>
      </c>
      <c r="D211" s="51">
        <v>52232</v>
      </c>
      <c r="E211" s="13">
        <v>200</v>
      </c>
      <c r="F211" s="52">
        <v>6089</v>
      </c>
      <c r="G211" s="112"/>
      <c r="H211" s="112"/>
      <c r="I211" s="93">
        <v>2380524572.8316202</v>
      </c>
      <c r="J211" s="93"/>
      <c r="K211" s="13">
        <v>1705564727.7927599</v>
      </c>
      <c r="L211" s="13">
        <v>1034300282.14262</v>
      </c>
      <c r="M211" s="13">
        <v>449335828.007294</v>
      </c>
    </row>
    <row r="212" spans="3:13" s="1" customFormat="1" ht="11.1" customHeight="1" x14ac:dyDescent="0.15">
      <c r="C212" s="50">
        <v>46143</v>
      </c>
      <c r="D212" s="51">
        <v>52263</v>
      </c>
      <c r="E212" s="13">
        <v>201</v>
      </c>
      <c r="F212" s="52">
        <v>6120</v>
      </c>
      <c r="G212" s="112"/>
      <c r="H212" s="112"/>
      <c r="I212" s="93">
        <v>2331481010.78476</v>
      </c>
      <c r="J212" s="93"/>
      <c r="K212" s="13">
        <v>1667593519.7223401</v>
      </c>
      <c r="L212" s="13">
        <v>1008701644.53339</v>
      </c>
      <c r="M212" s="13">
        <v>436358815.26138097</v>
      </c>
    </row>
    <row r="213" spans="3:13" s="1" customFormat="1" ht="11.1" customHeight="1" x14ac:dyDescent="0.15">
      <c r="C213" s="50">
        <v>46143</v>
      </c>
      <c r="D213" s="51">
        <v>52291</v>
      </c>
      <c r="E213" s="13">
        <v>202</v>
      </c>
      <c r="F213" s="52">
        <v>6148</v>
      </c>
      <c r="G213" s="112"/>
      <c r="H213" s="112"/>
      <c r="I213" s="93">
        <v>2282911893.3996201</v>
      </c>
      <c r="J213" s="93"/>
      <c r="K213" s="13">
        <v>1630352785.7007301</v>
      </c>
      <c r="L213" s="13">
        <v>983909686.34181201</v>
      </c>
      <c r="M213" s="13">
        <v>424005287.47073001</v>
      </c>
    </row>
    <row r="214" spans="3:13" s="1" customFormat="1" ht="11.1" customHeight="1" x14ac:dyDescent="0.15">
      <c r="C214" s="50">
        <v>46143</v>
      </c>
      <c r="D214" s="51">
        <v>52322</v>
      </c>
      <c r="E214" s="13">
        <v>203</v>
      </c>
      <c r="F214" s="52">
        <v>6179</v>
      </c>
      <c r="G214" s="112"/>
      <c r="H214" s="112"/>
      <c r="I214" s="93">
        <v>2234560771.8368301</v>
      </c>
      <c r="J214" s="93"/>
      <c r="K214" s="13">
        <v>1593115960.60444</v>
      </c>
      <c r="L214" s="13">
        <v>958992316.830971</v>
      </c>
      <c r="M214" s="13">
        <v>411517002.59678799</v>
      </c>
    </row>
    <row r="215" spans="3:13" s="1" customFormat="1" ht="11.1" customHeight="1" x14ac:dyDescent="0.15">
      <c r="C215" s="50">
        <v>46143</v>
      </c>
      <c r="D215" s="51">
        <v>52352</v>
      </c>
      <c r="E215" s="13">
        <v>204</v>
      </c>
      <c r="F215" s="52">
        <v>6209</v>
      </c>
      <c r="G215" s="112"/>
      <c r="H215" s="112"/>
      <c r="I215" s="93">
        <v>2186492812.25207</v>
      </c>
      <c r="J215" s="93"/>
      <c r="K215" s="13">
        <v>1556287512.1470399</v>
      </c>
      <c r="L215" s="13">
        <v>934517286.03626204</v>
      </c>
      <c r="M215" s="13">
        <v>399370588.61774999</v>
      </c>
    </row>
    <row r="216" spans="3:13" s="1" customFormat="1" ht="11.1" customHeight="1" x14ac:dyDescent="0.15">
      <c r="C216" s="50">
        <v>46143</v>
      </c>
      <c r="D216" s="51">
        <v>52383</v>
      </c>
      <c r="E216" s="13">
        <v>205</v>
      </c>
      <c r="F216" s="52">
        <v>6240</v>
      </c>
      <c r="G216" s="112"/>
      <c r="H216" s="112"/>
      <c r="I216" s="93">
        <v>2138707073.52125</v>
      </c>
      <c r="J216" s="93"/>
      <c r="K216" s="13">
        <v>1519693001.60303</v>
      </c>
      <c r="L216" s="13">
        <v>910222282.17372894</v>
      </c>
      <c r="M216" s="13">
        <v>387340422.283427</v>
      </c>
    </row>
    <row r="217" spans="3:13" s="1" customFormat="1" ht="11.1" customHeight="1" x14ac:dyDescent="0.15">
      <c r="C217" s="50">
        <v>46143</v>
      </c>
      <c r="D217" s="51">
        <v>52413</v>
      </c>
      <c r="E217" s="13">
        <v>206</v>
      </c>
      <c r="F217" s="52">
        <v>6270</v>
      </c>
      <c r="G217" s="112"/>
      <c r="H217" s="112"/>
      <c r="I217" s="93">
        <v>2091317607.9389501</v>
      </c>
      <c r="J217" s="93"/>
      <c r="K217" s="13">
        <v>1483580485.3096499</v>
      </c>
      <c r="L217" s="13">
        <v>886405574.65346801</v>
      </c>
      <c r="M217" s="13">
        <v>375659106.36107397</v>
      </c>
    </row>
    <row r="218" spans="3:13" s="1" customFormat="1" ht="11.1" customHeight="1" x14ac:dyDescent="0.15">
      <c r="C218" s="50">
        <v>46143</v>
      </c>
      <c r="D218" s="51">
        <v>52444</v>
      </c>
      <c r="E218" s="13">
        <v>207</v>
      </c>
      <c r="F218" s="52">
        <v>6301</v>
      </c>
      <c r="G218" s="112"/>
      <c r="H218" s="112"/>
      <c r="I218" s="93">
        <v>2044297145.0348401</v>
      </c>
      <c r="J218" s="93"/>
      <c r="K218" s="13">
        <v>1447764486.48296</v>
      </c>
      <c r="L218" s="13">
        <v>862806441.38242805</v>
      </c>
      <c r="M218" s="13">
        <v>364109022.41772801</v>
      </c>
    </row>
    <row r="219" spans="3:13" s="1" customFormat="1" ht="11.1" customHeight="1" x14ac:dyDescent="0.15">
      <c r="C219" s="50">
        <v>46143</v>
      </c>
      <c r="D219" s="51">
        <v>52475</v>
      </c>
      <c r="E219" s="13">
        <v>208</v>
      </c>
      <c r="F219" s="52">
        <v>6332</v>
      </c>
      <c r="G219" s="112"/>
      <c r="H219" s="112"/>
      <c r="I219" s="93">
        <v>1997711063.28318</v>
      </c>
      <c r="J219" s="93"/>
      <c r="K219" s="13">
        <v>1412372818.5970299</v>
      </c>
      <c r="L219" s="13">
        <v>839573850.00919795</v>
      </c>
      <c r="M219" s="13">
        <v>352804068.52336299</v>
      </c>
    </row>
    <row r="220" spans="3:13" s="1" customFormat="1" ht="11.1" customHeight="1" x14ac:dyDescent="0.15">
      <c r="C220" s="50">
        <v>46143</v>
      </c>
      <c r="D220" s="51">
        <v>52505</v>
      </c>
      <c r="E220" s="13">
        <v>209</v>
      </c>
      <c r="F220" s="52">
        <v>6362</v>
      </c>
      <c r="G220" s="112"/>
      <c r="H220" s="112"/>
      <c r="I220" s="93">
        <v>1951196917.2858701</v>
      </c>
      <c r="J220" s="93"/>
      <c r="K220" s="13">
        <v>1377223224.3824601</v>
      </c>
      <c r="L220" s="13">
        <v>816664462.26759005</v>
      </c>
      <c r="M220" s="13">
        <v>341770380.811225</v>
      </c>
    </row>
    <row r="221" spans="3:13" s="1" customFormat="1" ht="11.1" customHeight="1" x14ac:dyDescent="0.15">
      <c r="C221" s="50">
        <v>46143</v>
      </c>
      <c r="D221" s="51">
        <v>52536</v>
      </c>
      <c r="E221" s="13">
        <v>210</v>
      </c>
      <c r="F221" s="52">
        <v>6393</v>
      </c>
      <c r="G221" s="112"/>
      <c r="H221" s="112"/>
      <c r="I221" s="93">
        <v>1904487751.4593699</v>
      </c>
      <c r="J221" s="93"/>
      <c r="K221" s="13">
        <v>1341974302.0750401</v>
      </c>
      <c r="L221" s="13">
        <v>793738803.22100306</v>
      </c>
      <c r="M221" s="13">
        <v>330769149.48131502</v>
      </c>
    </row>
    <row r="222" spans="3:13" s="1" customFormat="1" ht="11.1" customHeight="1" x14ac:dyDescent="0.15">
      <c r="C222" s="50">
        <v>46143</v>
      </c>
      <c r="D222" s="51">
        <v>52566</v>
      </c>
      <c r="E222" s="13">
        <v>211</v>
      </c>
      <c r="F222" s="52">
        <v>6423</v>
      </c>
      <c r="G222" s="112"/>
      <c r="H222" s="112"/>
      <c r="I222" s="93">
        <v>1858978985.98949</v>
      </c>
      <c r="J222" s="93"/>
      <c r="K222" s="13">
        <v>1307757009.3868401</v>
      </c>
      <c r="L222" s="13">
        <v>771596477.49426794</v>
      </c>
      <c r="M222" s="13">
        <v>320223871.85035098</v>
      </c>
    </row>
    <row r="223" spans="3:13" s="1" customFormat="1" ht="11.1" customHeight="1" x14ac:dyDescent="0.15">
      <c r="C223" s="50">
        <v>46143</v>
      </c>
      <c r="D223" s="51">
        <v>52597</v>
      </c>
      <c r="E223" s="13">
        <v>212</v>
      </c>
      <c r="F223" s="52">
        <v>6454</v>
      </c>
      <c r="G223" s="112"/>
      <c r="H223" s="112"/>
      <c r="I223" s="93">
        <v>1813818582.35221</v>
      </c>
      <c r="J223" s="93"/>
      <c r="K223" s="13">
        <v>1273823339.3355801</v>
      </c>
      <c r="L223" s="13">
        <v>749663687.15503299</v>
      </c>
      <c r="M223" s="13">
        <v>309803672.84090698</v>
      </c>
    </row>
    <row r="224" spans="3:13" s="1" customFormat="1" ht="11.1" customHeight="1" x14ac:dyDescent="0.15">
      <c r="C224" s="50">
        <v>46143</v>
      </c>
      <c r="D224" s="51">
        <v>52628</v>
      </c>
      <c r="E224" s="13">
        <v>213</v>
      </c>
      <c r="F224" s="52">
        <v>6485</v>
      </c>
      <c r="G224" s="112"/>
      <c r="H224" s="112"/>
      <c r="I224" s="93">
        <v>1769225473.8573201</v>
      </c>
      <c r="J224" s="93"/>
      <c r="K224" s="13">
        <v>1240398744.2795899</v>
      </c>
      <c r="L224" s="13">
        <v>728136301.55886102</v>
      </c>
      <c r="M224" s="13">
        <v>299632826.19879103</v>
      </c>
    </row>
    <row r="225" spans="3:13" s="1" customFormat="1" ht="11.1" customHeight="1" x14ac:dyDescent="0.15">
      <c r="C225" s="50">
        <v>46143</v>
      </c>
      <c r="D225" s="51">
        <v>52657</v>
      </c>
      <c r="E225" s="13">
        <v>214</v>
      </c>
      <c r="F225" s="52">
        <v>6514</v>
      </c>
      <c r="G225" s="112"/>
      <c r="H225" s="112"/>
      <c r="I225" s="93">
        <v>1724829117.0106399</v>
      </c>
      <c r="J225" s="93"/>
      <c r="K225" s="13">
        <v>1207353792.63113</v>
      </c>
      <c r="L225" s="13">
        <v>707052004.83745396</v>
      </c>
      <c r="M225" s="13">
        <v>289803490.85848403</v>
      </c>
    </row>
    <row r="226" spans="3:13" s="1" customFormat="1" ht="11.1" customHeight="1" x14ac:dyDescent="0.15">
      <c r="C226" s="50">
        <v>46143</v>
      </c>
      <c r="D226" s="51">
        <v>52688</v>
      </c>
      <c r="E226" s="13">
        <v>215</v>
      </c>
      <c r="F226" s="52">
        <v>6545</v>
      </c>
      <c r="G226" s="112"/>
      <c r="H226" s="112"/>
      <c r="I226" s="93">
        <v>1680831834.1968901</v>
      </c>
      <c r="J226" s="93"/>
      <c r="K226" s="13">
        <v>1174560846.23016</v>
      </c>
      <c r="L226" s="13">
        <v>686098421.04031003</v>
      </c>
      <c r="M226" s="13">
        <v>280024025.08473098</v>
      </c>
    </row>
    <row r="227" spans="3:13" s="1" customFormat="1" ht="11.1" customHeight="1" x14ac:dyDescent="0.15">
      <c r="C227" s="50">
        <v>46143</v>
      </c>
      <c r="D227" s="51">
        <v>52718</v>
      </c>
      <c r="E227" s="13">
        <v>216</v>
      </c>
      <c r="F227" s="52">
        <v>6575</v>
      </c>
      <c r="G227" s="112"/>
      <c r="H227" s="112"/>
      <c r="I227" s="93">
        <v>1637155485.5364001</v>
      </c>
      <c r="J227" s="93"/>
      <c r="K227" s="13">
        <v>1142162094.1533999</v>
      </c>
      <c r="L227" s="13">
        <v>665531185.26675701</v>
      </c>
      <c r="M227" s="13">
        <v>270516255.84457499</v>
      </c>
    </row>
    <row r="228" spans="3:13" s="1" customFormat="1" ht="11.1" customHeight="1" x14ac:dyDescent="0.15">
      <c r="C228" s="50">
        <v>46143</v>
      </c>
      <c r="D228" s="51">
        <v>52749</v>
      </c>
      <c r="E228" s="13">
        <v>217</v>
      </c>
      <c r="F228" s="52">
        <v>6606</v>
      </c>
      <c r="G228" s="112"/>
      <c r="H228" s="112"/>
      <c r="I228" s="93">
        <v>1593779019.5448999</v>
      </c>
      <c r="J228" s="93"/>
      <c r="K228" s="13">
        <v>1110014622.0513699</v>
      </c>
      <c r="L228" s="13">
        <v>645154097.84794605</v>
      </c>
      <c r="M228" s="13">
        <v>261122946.22423801</v>
      </c>
    </row>
    <row r="229" spans="3:13" s="1" customFormat="1" ht="11.1" customHeight="1" x14ac:dyDescent="0.15">
      <c r="C229" s="50">
        <v>46143</v>
      </c>
      <c r="D229" s="51">
        <v>52779</v>
      </c>
      <c r="E229" s="13">
        <v>218</v>
      </c>
      <c r="F229" s="52">
        <v>6636</v>
      </c>
      <c r="G229" s="112"/>
      <c r="H229" s="112"/>
      <c r="I229" s="93">
        <v>1550972837.15241</v>
      </c>
      <c r="J229" s="93"/>
      <c r="K229" s="13">
        <v>1078428474.9383099</v>
      </c>
      <c r="L229" s="13">
        <v>625253129.64472902</v>
      </c>
      <c r="M229" s="13">
        <v>252030751.69967401</v>
      </c>
    </row>
    <row r="230" spans="3:13" s="1" customFormat="1" ht="11.1" customHeight="1" x14ac:dyDescent="0.15">
      <c r="C230" s="50">
        <v>46143</v>
      </c>
      <c r="D230" s="51">
        <v>52810</v>
      </c>
      <c r="E230" s="13">
        <v>219</v>
      </c>
      <c r="F230" s="52">
        <v>6667</v>
      </c>
      <c r="G230" s="112"/>
      <c r="H230" s="112"/>
      <c r="I230" s="93">
        <v>1508764047.63534</v>
      </c>
      <c r="J230" s="93"/>
      <c r="K230" s="13">
        <v>1047300378.19049</v>
      </c>
      <c r="L230" s="13">
        <v>605661378.90374804</v>
      </c>
      <c r="M230" s="13">
        <v>243099553.43413901</v>
      </c>
    </row>
    <row r="231" spans="3:13" s="1" customFormat="1" ht="11.1" customHeight="1" x14ac:dyDescent="0.15">
      <c r="C231" s="50">
        <v>46143</v>
      </c>
      <c r="D231" s="51">
        <v>52841</v>
      </c>
      <c r="E231" s="13">
        <v>220</v>
      </c>
      <c r="F231" s="52">
        <v>6698</v>
      </c>
      <c r="G231" s="112"/>
      <c r="H231" s="112"/>
      <c r="I231" s="93">
        <v>1466975963.13925</v>
      </c>
      <c r="J231" s="93"/>
      <c r="K231" s="13">
        <v>1016566305.07749</v>
      </c>
      <c r="L231" s="13">
        <v>586392523.00329196</v>
      </c>
      <c r="M231" s="13">
        <v>234368544.91971901</v>
      </c>
    </row>
    <row r="232" spans="3:13" s="1" customFormat="1" ht="11.1" customHeight="1" x14ac:dyDescent="0.15">
      <c r="C232" s="50">
        <v>46143</v>
      </c>
      <c r="D232" s="51">
        <v>52871</v>
      </c>
      <c r="E232" s="13">
        <v>221</v>
      </c>
      <c r="F232" s="52">
        <v>6728</v>
      </c>
      <c r="G232" s="112"/>
      <c r="H232" s="112"/>
      <c r="I232" s="93">
        <v>1426168121.3974099</v>
      </c>
      <c r="J232" s="93"/>
      <c r="K232" s="13">
        <v>986665624.64716494</v>
      </c>
      <c r="L232" s="13">
        <v>567743902.27467501</v>
      </c>
      <c r="M232" s="13">
        <v>225984921.039675</v>
      </c>
    </row>
    <row r="233" spans="3:13" s="1" customFormat="1" ht="11.1" customHeight="1" x14ac:dyDescent="0.15">
      <c r="C233" s="50">
        <v>46143</v>
      </c>
      <c r="D233" s="51">
        <v>52902</v>
      </c>
      <c r="E233" s="13">
        <v>222</v>
      </c>
      <c r="F233" s="52">
        <v>6759</v>
      </c>
      <c r="G233" s="112"/>
      <c r="H233" s="112"/>
      <c r="I233" s="93">
        <v>1386318352.2808101</v>
      </c>
      <c r="J233" s="93"/>
      <c r="K233" s="13">
        <v>957469667.92125595</v>
      </c>
      <c r="L233" s="13">
        <v>549542896.34344804</v>
      </c>
      <c r="M233" s="13">
        <v>217813704.30601799</v>
      </c>
    </row>
    <row r="234" spans="3:13" s="1" customFormat="1" ht="11.1" customHeight="1" x14ac:dyDescent="0.15">
      <c r="C234" s="50">
        <v>46143</v>
      </c>
      <c r="D234" s="51">
        <v>52932</v>
      </c>
      <c r="E234" s="13">
        <v>223</v>
      </c>
      <c r="F234" s="52">
        <v>6789</v>
      </c>
      <c r="G234" s="112"/>
      <c r="H234" s="112"/>
      <c r="I234" s="93">
        <v>1347570957.6989999</v>
      </c>
      <c r="J234" s="93"/>
      <c r="K234" s="13">
        <v>929180859.78572404</v>
      </c>
      <c r="L234" s="13">
        <v>531993830.89513099</v>
      </c>
      <c r="M234" s="13">
        <v>209993708.026557</v>
      </c>
    </row>
    <row r="235" spans="3:13" s="1" customFormat="1" ht="11.1" customHeight="1" x14ac:dyDescent="0.15">
      <c r="C235" s="50">
        <v>46143</v>
      </c>
      <c r="D235" s="51">
        <v>52963</v>
      </c>
      <c r="E235" s="13">
        <v>224</v>
      </c>
      <c r="F235" s="52">
        <v>6820</v>
      </c>
      <c r="G235" s="112"/>
      <c r="H235" s="112"/>
      <c r="I235" s="93">
        <v>1311278953.8951299</v>
      </c>
      <c r="J235" s="93"/>
      <c r="K235" s="13">
        <v>902623180.11989999</v>
      </c>
      <c r="L235" s="13">
        <v>515474179.75747299</v>
      </c>
      <c r="M235" s="13">
        <v>202611094.19467399</v>
      </c>
    </row>
    <row r="236" spans="3:13" s="1" customFormat="1" ht="11.1" customHeight="1" x14ac:dyDescent="0.15">
      <c r="C236" s="50">
        <v>46143</v>
      </c>
      <c r="D236" s="51">
        <v>52994</v>
      </c>
      <c r="E236" s="13">
        <v>225</v>
      </c>
      <c r="F236" s="52">
        <v>6851</v>
      </c>
      <c r="G236" s="112"/>
      <c r="H236" s="112"/>
      <c r="I236" s="93">
        <v>1275428166.46316</v>
      </c>
      <c r="J236" s="93"/>
      <c r="K236" s="13">
        <v>876456112.71149302</v>
      </c>
      <c r="L236" s="13">
        <v>499257618.80185699</v>
      </c>
      <c r="M236" s="13">
        <v>195405879.23515999</v>
      </c>
    </row>
    <row r="237" spans="3:13" s="1" customFormat="1" ht="11.1" customHeight="1" x14ac:dyDescent="0.15">
      <c r="C237" s="50">
        <v>46143</v>
      </c>
      <c r="D237" s="51">
        <v>53022</v>
      </c>
      <c r="E237" s="13">
        <v>226</v>
      </c>
      <c r="F237" s="52">
        <v>6879</v>
      </c>
      <c r="G237" s="112"/>
      <c r="H237" s="112"/>
      <c r="I237" s="93">
        <v>1240082197.7803199</v>
      </c>
      <c r="J237" s="93"/>
      <c r="K237" s="13">
        <v>850861291.44008899</v>
      </c>
      <c r="L237" s="13">
        <v>483564498.93858403</v>
      </c>
      <c r="M237" s="13">
        <v>188539497.81746</v>
      </c>
    </row>
    <row r="238" spans="3:13" s="1" customFormat="1" ht="11.1" customHeight="1" x14ac:dyDescent="0.15">
      <c r="C238" s="50">
        <v>46143</v>
      </c>
      <c r="D238" s="51">
        <v>53053</v>
      </c>
      <c r="E238" s="13">
        <v>227</v>
      </c>
      <c r="F238" s="52">
        <v>6910</v>
      </c>
      <c r="G238" s="112"/>
      <c r="H238" s="112"/>
      <c r="I238" s="93">
        <v>1205194803.4247</v>
      </c>
      <c r="J238" s="93"/>
      <c r="K238" s="13">
        <v>825521375.52528</v>
      </c>
      <c r="L238" s="13">
        <v>467970049.64444602</v>
      </c>
      <c r="M238" s="13">
        <v>181686481.66696101</v>
      </c>
    </row>
    <row r="239" spans="3:13" s="1" customFormat="1" ht="11.1" customHeight="1" x14ac:dyDescent="0.15">
      <c r="C239" s="50">
        <v>46143</v>
      </c>
      <c r="D239" s="51">
        <v>53083</v>
      </c>
      <c r="E239" s="13">
        <v>228</v>
      </c>
      <c r="F239" s="52">
        <v>6940</v>
      </c>
      <c r="G239" s="112"/>
      <c r="H239" s="112"/>
      <c r="I239" s="93">
        <v>1170659662.4305899</v>
      </c>
      <c r="J239" s="93"/>
      <c r="K239" s="13">
        <v>800549677.90837801</v>
      </c>
      <c r="L239" s="13">
        <v>452697181.10994798</v>
      </c>
      <c r="M239" s="13">
        <v>175036423.05364501</v>
      </c>
    </row>
    <row r="240" spans="3:13" s="1" customFormat="1" ht="11.1" customHeight="1" x14ac:dyDescent="0.15">
      <c r="C240" s="50">
        <v>46143</v>
      </c>
      <c r="D240" s="51">
        <v>53114</v>
      </c>
      <c r="E240" s="13">
        <v>229</v>
      </c>
      <c r="F240" s="52">
        <v>6971</v>
      </c>
      <c r="G240" s="112"/>
      <c r="H240" s="112"/>
      <c r="I240" s="93">
        <v>1136818520.81634</v>
      </c>
      <c r="J240" s="93"/>
      <c r="K240" s="13">
        <v>776089043.91003501</v>
      </c>
      <c r="L240" s="13">
        <v>437748985.720595</v>
      </c>
      <c r="M240" s="13">
        <v>168539774.141956</v>
      </c>
    </row>
    <row r="241" spans="3:13" s="1" customFormat="1" ht="11.1" customHeight="1" x14ac:dyDescent="0.15">
      <c r="C241" s="50">
        <v>46143</v>
      </c>
      <c r="D241" s="51">
        <v>53144</v>
      </c>
      <c r="E241" s="13">
        <v>230</v>
      </c>
      <c r="F241" s="52">
        <v>7001</v>
      </c>
      <c r="G241" s="112"/>
      <c r="H241" s="112"/>
      <c r="I241" s="93">
        <v>1103865191.9670601</v>
      </c>
      <c r="J241" s="93"/>
      <c r="K241" s="13">
        <v>752355346.36592901</v>
      </c>
      <c r="L241" s="13">
        <v>423317648.274391</v>
      </c>
      <c r="M241" s="13">
        <v>162315396.62829801</v>
      </c>
    </row>
    <row r="242" spans="3:13" s="1" customFormat="1" ht="11.1" customHeight="1" x14ac:dyDescent="0.15">
      <c r="C242" s="50">
        <v>46143</v>
      </c>
      <c r="D242" s="51">
        <v>53175</v>
      </c>
      <c r="E242" s="13">
        <v>231</v>
      </c>
      <c r="F242" s="52">
        <v>7032</v>
      </c>
      <c r="G242" s="112"/>
      <c r="H242" s="112"/>
      <c r="I242" s="93">
        <v>1071517693.8065701</v>
      </c>
      <c r="J242" s="93"/>
      <c r="K242" s="13">
        <v>729069782.24944603</v>
      </c>
      <c r="L242" s="13">
        <v>409172610.186095</v>
      </c>
      <c r="M242" s="13">
        <v>156227152.35474801</v>
      </c>
    </row>
    <row r="243" spans="3:13" s="1" customFormat="1" ht="11.1" customHeight="1" x14ac:dyDescent="0.15">
      <c r="C243" s="50">
        <v>46143</v>
      </c>
      <c r="D243" s="51">
        <v>53206</v>
      </c>
      <c r="E243" s="13">
        <v>232</v>
      </c>
      <c r="F243" s="52">
        <v>7063</v>
      </c>
      <c r="G243" s="112"/>
      <c r="H243" s="112"/>
      <c r="I243" s="93">
        <v>1039829688.07092</v>
      </c>
      <c r="J243" s="93"/>
      <c r="K243" s="13">
        <v>706309005.14079595</v>
      </c>
      <c r="L243" s="13">
        <v>395390556.46641803</v>
      </c>
      <c r="M243" s="13">
        <v>150325575.132954</v>
      </c>
    </row>
    <row r="244" spans="3:13" s="1" customFormat="1" ht="11.1" customHeight="1" x14ac:dyDescent="0.15">
      <c r="C244" s="50">
        <v>46143</v>
      </c>
      <c r="D244" s="51">
        <v>53236</v>
      </c>
      <c r="E244" s="13">
        <v>233</v>
      </c>
      <c r="F244" s="52">
        <v>7093</v>
      </c>
      <c r="G244" s="112"/>
      <c r="H244" s="112"/>
      <c r="I244" s="93">
        <v>1008985655.7994601</v>
      </c>
      <c r="J244" s="93"/>
      <c r="K244" s="13">
        <v>684233105.69743395</v>
      </c>
      <c r="L244" s="13">
        <v>382089760.60151702</v>
      </c>
      <c r="M244" s="13">
        <v>144673192.32486001</v>
      </c>
    </row>
    <row r="245" spans="3:13" s="1" customFormat="1" ht="11.1" customHeight="1" x14ac:dyDescent="0.15">
      <c r="C245" s="50">
        <v>46143</v>
      </c>
      <c r="D245" s="51">
        <v>53267</v>
      </c>
      <c r="E245" s="13">
        <v>234</v>
      </c>
      <c r="F245" s="52">
        <v>7124</v>
      </c>
      <c r="G245" s="112"/>
      <c r="H245" s="112"/>
      <c r="I245" s="93">
        <v>979028291.08231103</v>
      </c>
      <c r="J245" s="93"/>
      <c r="K245" s="13">
        <v>662791777.29116404</v>
      </c>
      <c r="L245" s="13">
        <v>369175201.896263</v>
      </c>
      <c r="M245" s="13">
        <v>139191208.58649299</v>
      </c>
    </row>
    <row r="246" spans="3:13" s="1" customFormat="1" ht="11.1" customHeight="1" x14ac:dyDescent="0.15">
      <c r="C246" s="50">
        <v>46143</v>
      </c>
      <c r="D246" s="51">
        <v>53297</v>
      </c>
      <c r="E246" s="13">
        <v>235</v>
      </c>
      <c r="F246" s="52">
        <v>7154</v>
      </c>
      <c r="G246" s="112"/>
      <c r="H246" s="112"/>
      <c r="I246" s="93">
        <v>949747646.05254996</v>
      </c>
      <c r="J246" s="93"/>
      <c r="K246" s="13">
        <v>641913717.04354</v>
      </c>
      <c r="L246" s="13">
        <v>356666099.80892599</v>
      </c>
      <c r="M246" s="13">
        <v>133923626.47397099</v>
      </c>
    </row>
    <row r="247" spans="3:13" s="1" customFormat="1" ht="11.1" customHeight="1" x14ac:dyDescent="0.15">
      <c r="C247" s="50">
        <v>46143</v>
      </c>
      <c r="D247" s="51">
        <v>53328</v>
      </c>
      <c r="E247" s="13">
        <v>236</v>
      </c>
      <c r="F247" s="52">
        <v>7185</v>
      </c>
      <c r="G247" s="112"/>
      <c r="H247" s="112"/>
      <c r="I247" s="93">
        <v>921253282.64238501</v>
      </c>
      <c r="J247" s="93"/>
      <c r="K247" s="13">
        <v>621598929.40960801</v>
      </c>
      <c r="L247" s="13">
        <v>344500238.72983497</v>
      </c>
      <c r="M247" s="13">
        <v>128807607.896713</v>
      </c>
    </row>
    <row r="248" spans="3:13" s="1" customFormat="1" ht="11.1" customHeight="1" x14ac:dyDescent="0.15">
      <c r="C248" s="50">
        <v>46143</v>
      </c>
      <c r="D248" s="51">
        <v>53359</v>
      </c>
      <c r="E248" s="13">
        <v>237</v>
      </c>
      <c r="F248" s="52">
        <v>7216</v>
      </c>
      <c r="G248" s="112"/>
      <c r="H248" s="112"/>
      <c r="I248" s="93">
        <v>893406516.75252795</v>
      </c>
      <c r="J248" s="93"/>
      <c r="K248" s="13">
        <v>601787419.533831</v>
      </c>
      <c r="L248" s="13">
        <v>332672166.706442</v>
      </c>
      <c r="M248" s="13">
        <v>123858288.378783</v>
      </c>
    </row>
    <row r="249" spans="3:13" s="1" customFormat="1" ht="11.1" customHeight="1" x14ac:dyDescent="0.15">
      <c r="C249" s="50">
        <v>46143</v>
      </c>
      <c r="D249" s="51">
        <v>53387</v>
      </c>
      <c r="E249" s="13">
        <v>238</v>
      </c>
      <c r="F249" s="52">
        <v>7244</v>
      </c>
      <c r="G249" s="112"/>
      <c r="H249" s="112"/>
      <c r="I249" s="93">
        <v>865986009.72843599</v>
      </c>
      <c r="J249" s="93"/>
      <c r="K249" s="13">
        <v>582423630.84177601</v>
      </c>
      <c r="L249" s="13">
        <v>321228053.32482803</v>
      </c>
      <c r="M249" s="13">
        <v>119139859.72085901</v>
      </c>
    </row>
    <row r="250" spans="3:13" s="1" customFormat="1" ht="11.1" customHeight="1" x14ac:dyDescent="0.15">
      <c r="C250" s="50">
        <v>46143</v>
      </c>
      <c r="D250" s="51">
        <v>53418</v>
      </c>
      <c r="E250" s="13">
        <v>239</v>
      </c>
      <c r="F250" s="52">
        <v>7275</v>
      </c>
      <c r="G250" s="112"/>
      <c r="H250" s="112"/>
      <c r="I250" s="93">
        <v>839091930.11272204</v>
      </c>
      <c r="J250" s="93"/>
      <c r="K250" s="13">
        <v>563378714.99260294</v>
      </c>
      <c r="L250" s="13">
        <v>309933846.49404502</v>
      </c>
      <c r="M250" s="13">
        <v>114464085.88462099</v>
      </c>
    </row>
    <row r="251" spans="3:13" s="1" customFormat="1" ht="11.1" customHeight="1" x14ac:dyDescent="0.15">
      <c r="C251" s="50">
        <v>46143</v>
      </c>
      <c r="D251" s="51">
        <v>53448</v>
      </c>
      <c r="E251" s="13">
        <v>240</v>
      </c>
      <c r="F251" s="52">
        <v>7305</v>
      </c>
      <c r="G251" s="112"/>
      <c r="H251" s="112"/>
      <c r="I251" s="93">
        <v>812659286.52464604</v>
      </c>
      <c r="J251" s="93"/>
      <c r="K251" s="13">
        <v>544735844.48218298</v>
      </c>
      <c r="L251" s="13">
        <v>298940180.28144997</v>
      </c>
      <c r="M251" s="13">
        <v>109951362.05594601</v>
      </c>
    </row>
    <row r="252" spans="3:13" s="1" customFormat="1" ht="11.1" customHeight="1" x14ac:dyDescent="0.15">
      <c r="C252" s="50">
        <v>46143</v>
      </c>
      <c r="D252" s="51">
        <v>53479</v>
      </c>
      <c r="E252" s="13">
        <v>241</v>
      </c>
      <c r="F252" s="52">
        <v>7336</v>
      </c>
      <c r="G252" s="112"/>
      <c r="H252" s="112"/>
      <c r="I252" s="93">
        <v>786705417.64664495</v>
      </c>
      <c r="J252" s="93"/>
      <c r="K252" s="13">
        <v>526444231.08145601</v>
      </c>
      <c r="L252" s="13">
        <v>288167369.70112401</v>
      </c>
      <c r="M252" s="13">
        <v>105540158.871004</v>
      </c>
    </row>
    <row r="253" spans="3:13" s="1" customFormat="1" ht="11.1" customHeight="1" x14ac:dyDescent="0.15">
      <c r="C253" s="50">
        <v>46143</v>
      </c>
      <c r="D253" s="51">
        <v>53509</v>
      </c>
      <c r="E253" s="13">
        <v>242</v>
      </c>
      <c r="F253" s="52">
        <v>7366</v>
      </c>
      <c r="G253" s="112"/>
      <c r="H253" s="112"/>
      <c r="I253" s="93">
        <v>761492328.84883499</v>
      </c>
      <c r="J253" s="93"/>
      <c r="K253" s="13">
        <v>508735826.71465498</v>
      </c>
      <c r="L253" s="13">
        <v>277788665.769104</v>
      </c>
      <c r="M253" s="13">
        <v>101321951.635115</v>
      </c>
    </row>
    <row r="254" spans="3:13" s="1" customFormat="1" ht="11.1" customHeight="1" x14ac:dyDescent="0.15">
      <c r="C254" s="50">
        <v>46143</v>
      </c>
      <c r="D254" s="51">
        <v>53540</v>
      </c>
      <c r="E254" s="13">
        <v>243</v>
      </c>
      <c r="F254" s="52">
        <v>7397</v>
      </c>
      <c r="G254" s="112"/>
      <c r="H254" s="112"/>
      <c r="I254" s="93">
        <v>736849183.39409995</v>
      </c>
      <c r="J254" s="93"/>
      <c r="K254" s="13">
        <v>491437367.55190498</v>
      </c>
      <c r="L254" s="13">
        <v>267660612.62501901</v>
      </c>
      <c r="M254" s="13">
        <v>97214290.708249301</v>
      </c>
    </row>
    <row r="255" spans="3:13" s="1" customFormat="1" ht="11.1" customHeight="1" x14ac:dyDescent="0.15">
      <c r="C255" s="50">
        <v>46143</v>
      </c>
      <c r="D255" s="51">
        <v>53571</v>
      </c>
      <c r="E255" s="13">
        <v>244</v>
      </c>
      <c r="F255" s="52">
        <v>7428</v>
      </c>
      <c r="G255" s="112"/>
      <c r="H255" s="112"/>
      <c r="I255" s="93">
        <v>712848707.10082304</v>
      </c>
      <c r="J255" s="93"/>
      <c r="K255" s="13">
        <v>474624021.41850799</v>
      </c>
      <c r="L255" s="13">
        <v>257845822.33551499</v>
      </c>
      <c r="M255" s="13">
        <v>93252903.556636602</v>
      </c>
    </row>
    <row r="256" spans="3:13" s="1" customFormat="1" ht="11.1" customHeight="1" x14ac:dyDescent="0.15">
      <c r="C256" s="50">
        <v>46143</v>
      </c>
      <c r="D256" s="51">
        <v>53601</v>
      </c>
      <c r="E256" s="13">
        <v>245</v>
      </c>
      <c r="F256" s="52">
        <v>7458</v>
      </c>
      <c r="G256" s="112"/>
      <c r="H256" s="112"/>
      <c r="I256" s="93">
        <v>689450369.87723696</v>
      </c>
      <c r="J256" s="93"/>
      <c r="K256" s="13">
        <v>458291621.73931003</v>
      </c>
      <c r="L256" s="13">
        <v>248360239.301608</v>
      </c>
      <c r="M256" s="13">
        <v>89454134.237993896</v>
      </c>
    </row>
    <row r="257" spans="3:13" s="1" customFormat="1" ht="11.1" customHeight="1" x14ac:dyDescent="0.15">
      <c r="C257" s="50">
        <v>46143</v>
      </c>
      <c r="D257" s="51">
        <v>53632</v>
      </c>
      <c r="E257" s="13">
        <v>246</v>
      </c>
      <c r="F257" s="52">
        <v>7489</v>
      </c>
      <c r="G257" s="112"/>
      <c r="H257" s="112"/>
      <c r="I257" s="93">
        <v>666478707.03737295</v>
      </c>
      <c r="J257" s="93"/>
      <c r="K257" s="13">
        <v>442270494.37594903</v>
      </c>
      <c r="L257" s="13">
        <v>239068420.145601</v>
      </c>
      <c r="M257" s="13">
        <v>85742704.586078003</v>
      </c>
    </row>
    <row r="258" spans="3:13" s="1" customFormat="1" ht="11.1" customHeight="1" x14ac:dyDescent="0.15">
      <c r="C258" s="50">
        <v>46143</v>
      </c>
      <c r="D258" s="51">
        <v>53662</v>
      </c>
      <c r="E258" s="13">
        <v>247</v>
      </c>
      <c r="F258" s="52">
        <v>7519</v>
      </c>
      <c r="G258" s="112"/>
      <c r="H258" s="112"/>
      <c r="I258" s="93">
        <v>643932357.48596394</v>
      </c>
      <c r="J258" s="93"/>
      <c r="K258" s="13">
        <v>426607510.609043</v>
      </c>
      <c r="L258" s="13">
        <v>230034253.10370499</v>
      </c>
      <c r="M258" s="13">
        <v>82164375.637922302</v>
      </c>
    </row>
    <row r="259" spans="3:13" s="1" customFormat="1" ht="11.1" customHeight="1" x14ac:dyDescent="0.15">
      <c r="C259" s="50">
        <v>46143</v>
      </c>
      <c r="D259" s="51">
        <v>53693</v>
      </c>
      <c r="E259" s="13">
        <v>248</v>
      </c>
      <c r="F259" s="52">
        <v>7550</v>
      </c>
      <c r="G259" s="112"/>
      <c r="H259" s="112"/>
      <c r="I259" s="93">
        <v>621814160.12335098</v>
      </c>
      <c r="J259" s="93"/>
      <c r="K259" s="13">
        <v>411255420.35636801</v>
      </c>
      <c r="L259" s="13">
        <v>221192165.244899</v>
      </c>
      <c r="M259" s="13">
        <v>78671496.192377105</v>
      </c>
    </row>
    <row r="260" spans="3:13" s="1" customFormat="1" ht="11.1" customHeight="1" x14ac:dyDescent="0.15">
      <c r="C260" s="50">
        <v>46143</v>
      </c>
      <c r="D260" s="51">
        <v>53724</v>
      </c>
      <c r="E260" s="13">
        <v>249</v>
      </c>
      <c r="F260" s="52">
        <v>7581</v>
      </c>
      <c r="G260" s="112"/>
      <c r="H260" s="112"/>
      <c r="I260" s="93">
        <v>600336351.15928805</v>
      </c>
      <c r="J260" s="93"/>
      <c r="K260" s="13">
        <v>396377001.15227997</v>
      </c>
      <c r="L260" s="13">
        <v>212647678.307953</v>
      </c>
      <c r="M260" s="13">
        <v>75312130.729533806</v>
      </c>
    </row>
    <row r="261" spans="3:13" s="1" customFormat="1" ht="11.1" customHeight="1" x14ac:dyDescent="0.15">
      <c r="C261" s="50">
        <v>46143</v>
      </c>
      <c r="D261" s="51">
        <v>53752</v>
      </c>
      <c r="E261" s="13">
        <v>250</v>
      </c>
      <c r="F261" s="52">
        <v>7609</v>
      </c>
      <c r="G261" s="112"/>
      <c r="H261" s="112"/>
      <c r="I261" s="93">
        <v>579310382.40131104</v>
      </c>
      <c r="J261" s="93"/>
      <c r="K261" s="13">
        <v>381908426.97660798</v>
      </c>
      <c r="L261" s="13">
        <v>204414903.09783101</v>
      </c>
      <c r="M261" s="13">
        <v>72119358.654265299</v>
      </c>
    </row>
    <row r="262" spans="3:13" s="1" customFormat="1" ht="11.1" customHeight="1" x14ac:dyDescent="0.15">
      <c r="C262" s="50">
        <v>46143</v>
      </c>
      <c r="D262" s="51">
        <v>53783</v>
      </c>
      <c r="E262" s="13">
        <v>251</v>
      </c>
      <c r="F262" s="52">
        <v>7640</v>
      </c>
      <c r="G262" s="112"/>
      <c r="H262" s="112"/>
      <c r="I262" s="93">
        <v>558716569.33304203</v>
      </c>
      <c r="J262" s="93"/>
      <c r="K262" s="13">
        <v>367707306.39801002</v>
      </c>
      <c r="L262" s="13">
        <v>196313274.12113699</v>
      </c>
      <c r="M262" s="13">
        <v>68967675.149514005</v>
      </c>
    </row>
    <row r="263" spans="3:13" s="1" customFormat="1" ht="11.1" customHeight="1" x14ac:dyDescent="0.15">
      <c r="C263" s="50">
        <v>46143</v>
      </c>
      <c r="D263" s="51">
        <v>53813</v>
      </c>
      <c r="E263" s="13">
        <v>252</v>
      </c>
      <c r="F263" s="52">
        <v>7670</v>
      </c>
      <c r="G263" s="112"/>
      <c r="H263" s="112"/>
      <c r="I263" s="93">
        <v>538463023.04087496</v>
      </c>
      <c r="J263" s="93"/>
      <c r="K263" s="13">
        <v>353796191.77318197</v>
      </c>
      <c r="L263" s="13">
        <v>188421444.12474799</v>
      </c>
      <c r="M263" s="13">
        <v>65923814.958375499</v>
      </c>
    </row>
    <row r="264" spans="3:13" s="1" customFormat="1" ht="11.1" customHeight="1" x14ac:dyDescent="0.15">
      <c r="C264" s="50">
        <v>46143</v>
      </c>
      <c r="D264" s="51">
        <v>53844</v>
      </c>
      <c r="E264" s="13">
        <v>253</v>
      </c>
      <c r="F264" s="52">
        <v>7701</v>
      </c>
      <c r="G264" s="112"/>
      <c r="H264" s="112"/>
      <c r="I264" s="93">
        <v>518549231.86325598</v>
      </c>
      <c r="J264" s="93"/>
      <c r="K264" s="13">
        <v>340133997.40697998</v>
      </c>
      <c r="L264" s="13">
        <v>180684671.37139001</v>
      </c>
      <c r="M264" s="13">
        <v>62949159.154079698</v>
      </c>
    </row>
    <row r="265" spans="3:13" s="1" customFormat="1" ht="11.1" customHeight="1" x14ac:dyDescent="0.15">
      <c r="C265" s="50">
        <v>46143</v>
      </c>
      <c r="D265" s="51">
        <v>53874</v>
      </c>
      <c r="E265" s="13">
        <v>254</v>
      </c>
      <c r="F265" s="52">
        <v>7731</v>
      </c>
      <c r="G265" s="112"/>
      <c r="H265" s="112"/>
      <c r="I265" s="93">
        <v>499089109.07816702</v>
      </c>
      <c r="J265" s="93"/>
      <c r="K265" s="13">
        <v>326832097.569161</v>
      </c>
      <c r="L265" s="13">
        <v>173191165.78050199</v>
      </c>
      <c r="M265" s="13">
        <v>60091139.867075197</v>
      </c>
    </row>
    <row r="266" spans="3:13" s="1" customFormat="1" ht="11.1" customHeight="1" x14ac:dyDescent="0.15">
      <c r="C266" s="50">
        <v>46143</v>
      </c>
      <c r="D266" s="51">
        <v>53905</v>
      </c>
      <c r="E266" s="13">
        <v>255</v>
      </c>
      <c r="F266" s="52">
        <v>7762</v>
      </c>
      <c r="G266" s="112"/>
      <c r="H266" s="112"/>
      <c r="I266" s="93">
        <v>479971032.811333</v>
      </c>
      <c r="J266" s="93"/>
      <c r="K266" s="13">
        <v>313779390.39678401</v>
      </c>
      <c r="L266" s="13">
        <v>165851552.85977599</v>
      </c>
      <c r="M266" s="13">
        <v>57300824.147575803</v>
      </c>
    </row>
    <row r="267" spans="3:13" s="1" customFormat="1" ht="11.1" customHeight="1" x14ac:dyDescent="0.15">
      <c r="C267" s="50">
        <v>46143</v>
      </c>
      <c r="D267" s="51">
        <v>53936</v>
      </c>
      <c r="E267" s="13">
        <v>256</v>
      </c>
      <c r="F267" s="52">
        <v>7793</v>
      </c>
      <c r="G267" s="112"/>
      <c r="H267" s="112"/>
      <c r="I267" s="93">
        <v>461348288.40113401</v>
      </c>
      <c r="J267" s="93"/>
      <c r="K267" s="13">
        <v>301093292.00213701</v>
      </c>
      <c r="L267" s="13">
        <v>158741434.34644601</v>
      </c>
      <c r="M267" s="13">
        <v>54612020.675342001</v>
      </c>
    </row>
    <row r="268" spans="3:13" s="1" customFormat="1" ht="11.1" customHeight="1" x14ac:dyDescent="0.15">
      <c r="C268" s="50">
        <v>46143</v>
      </c>
      <c r="D268" s="51">
        <v>53966</v>
      </c>
      <c r="E268" s="13">
        <v>257</v>
      </c>
      <c r="F268" s="52">
        <v>7823</v>
      </c>
      <c r="G268" s="112"/>
      <c r="H268" s="112"/>
      <c r="I268" s="93">
        <v>443198571.11074299</v>
      </c>
      <c r="J268" s="93"/>
      <c r="K268" s="13">
        <v>288773328.19145697</v>
      </c>
      <c r="L268" s="13">
        <v>151871424.20761499</v>
      </c>
      <c r="M268" s="13">
        <v>52034345.338211097</v>
      </c>
    </row>
    <row r="269" spans="3:13" s="1" customFormat="1" ht="11.1" customHeight="1" x14ac:dyDescent="0.15">
      <c r="C269" s="50">
        <v>46143</v>
      </c>
      <c r="D269" s="51">
        <v>53997</v>
      </c>
      <c r="E269" s="13">
        <v>258</v>
      </c>
      <c r="F269" s="52">
        <v>7854</v>
      </c>
      <c r="G269" s="112"/>
      <c r="H269" s="112"/>
      <c r="I269" s="93">
        <v>425496413.19245499</v>
      </c>
      <c r="J269" s="93"/>
      <c r="K269" s="13">
        <v>276768977.46502101</v>
      </c>
      <c r="L269" s="13">
        <v>145187922.01905501</v>
      </c>
      <c r="M269" s="13">
        <v>49533742.067058302</v>
      </c>
    </row>
    <row r="270" spans="3:13" s="1" customFormat="1" ht="11.1" customHeight="1" x14ac:dyDescent="0.15">
      <c r="C270" s="50">
        <v>46143</v>
      </c>
      <c r="D270" s="51">
        <v>54027</v>
      </c>
      <c r="E270" s="13">
        <v>259</v>
      </c>
      <c r="F270" s="52">
        <v>7884</v>
      </c>
      <c r="G270" s="112"/>
      <c r="H270" s="112"/>
      <c r="I270" s="93">
        <v>408026485.266922</v>
      </c>
      <c r="J270" s="93"/>
      <c r="K270" s="13">
        <v>264969825.95986101</v>
      </c>
      <c r="L270" s="13">
        <v>138656191.789922</v>
      </c>
      <c r="M270" s="13">
        <v>47111398.925761603</v>
      </c>
    </row>
    <row r="271" spans="3:13" s="1" customFormat="1" ht="11.1" customHeight="1" x14ac:dyDescent="0.15">
      <c r="C271" s="50">
        <v>46143</v>
      </c>
      <c r="D271" s="51">
        <v>54058</v>
      </c>
      <c r="E271" s="13">
        <v>260</v>
      </c>
      <c r="F271" s="52">
        <v>7915</v>
      </c>
      <c r="G271" s="112"/>
      <c r="H271" s="112"/>
      <c r="I271" s="93">
        <v>390839749.49962598</v>
      </c>
      <c r="J271" s="93"/>
      <c r="K271" s="13">
        <v>253378389.532882</v>
      </c>
      <c r="L271" s="13">
        <v>132253298.32910199</v>
      </c>
      <c r="M271" s="13">
        <v>44745551.350869</v>
      </c>
    </row>
    <row r="272" spans="3:13" s="1" customFormat="1" ht="11.1" customHeight="1" x14ac:dyDescent="0.15">
      <c r="C272" s="50">
        <v>46143</v>
      </c>
      <c r="D272" s="51">
        <v>54089</v>
      </c>
      <c r="E272" s="13">
        <v>261</v>
      </c>
      <c r="F272" s="52">
        <v>7946</v>
      </c>
      <c r="G272" s="112"/>
      <c r="H272" s="112"/>
      <c r="I272" s="93">
        <v>373810519.29315001</v>
      </c>
      <c r="J272" s="93"/>
      <c r="K272" s="13">
        <v>241927447.19639099</v>
      </c>
      <c r="L272" s="13">
        <v>125955221.554977</v>
      </c>
      <c r="M272" s="13">
        <v>42434212.5697565</v>
      </c>
    </row>
    <row r="273" spans="3:13" s="1" customFormat="1" ht="11.1" customHeight="1" x14ac:dyDescent="0.15">
      <c r="C273" s="50">
        <v>46143</v>
      </c>
      <c r="D273" s="51">
        <v>54118</v>
      </c>
      <c r="E273" s="13">
        <v>262</v>
      </c>
      <c r="F273" s="52">
        <v>7975</v>
      </c>
      <c r="G273" s="112"/>
      <c r="H273" s="112"/>
      <c r="I273" s="93">
        <v>356970162.10269803</v>
      </c>
      <c r="J273" s="93"/>
      <c r="K273" s="13">
        <v>230661909.207616</v>
      </c>
      <c r="L273" s="13">
        <v>119804286.622235</v>
      </c>
      <c r="M273" s="13">
        <v>40202020.089247301</v>
      </c>
    </row>
    <row r="274" spans="3:13" s="1" customFormat="1" ht="11.1" customHeight="1" x14ac:dyDescent="0.15">
      <c r="C274" s="50">
        <v>46143</v>
      </c>
      <c r="D274" s="51">
        <v>54149</v>
      </c>
      <c r="E274" s="13">
        <v>263</v>
      </c>
      <c r="F274" s="52">
        <v>8006</v>
      </c>
      <c r="G274" s="112"/>
      <c r="H274" s="112"/>
      <c r="I274" s="93">
        <v>340244594.295542</v>
      </c>
      <c r="J274" s="93"/>
      <c r="K274" s="13">
        <v>219481529.994688</v>
      </c>
      <c r="L274" s="13">
        <v>113707352.28172299</v>
      </c>
      <c r="M274" s="13">
        <v>37994495.768879503</v>
      </c>
    </row>
    <row r="275" spans="3:13" s="1" customFormat="1" ht="11.1" customHeight="1" x14ac:dyDescent="0.15">
      <c r="C275" s="50">
        <v>46143</v>
      </c>
      <c r="D275" s="51">
        <v>54179</v>
      </c>
      <c r="E275" s="13">
        <v>264</v>
      </c>
      <c r="F275" s="52">
        <v>8036</v>
      </c>
      <c r="G275" s="112"/>
      <c r="H275" s="112"/>
      <c r="I275" s="93">
        <v>323687463.077384</v>
      </c>
      <c r="J275" s="93"/>
      <c r="K275" s="13">
        <v>208458296.380842</v>
      </c>
      <c r="L275" s="13">
        <v>107730709.34902699</v>
      </c>
      <c r="M275" s="13">
        <v>35849882.886128098</v>
      </c>
    </row>
    <row r="276" spans="3:13" s="1" customFormat="1" ht="11.1" customHeight="1" x14ac:dyDescent="0.15">
      <c r="C276" s="50">
        <v>46143</v>
      </c>
      <c r="D276" s="51">
        <v>54210</v>
      </c>
      <c r="E276" s="13">
        <v>265</v>
      </c>
      <c r="F276" s="52">
        <v>8067</v>
      </c>
      <c r="G276" s="112"/>
      <c r="H276" s="112"/>
      <c r="I276" s="93">
        <v>307349205.810314</v>
      </c>
      <c r="J276" s="93"/>
      <c r="K276" s="13">
        <v>197600563.91961801</v>
      </c>
      <c r="L276" s="13">
        <v>101859750.440152</v>
      </c>
      <c r="M276" s="13">
        <v>33752616.829555899</v>
      </c>
    </row>
    <row r="277" spans="3:13" s="1" customFormat="1" ht="11.1" customHeight="1" x14ac:dyDescent="0.15">
      <c r="C277" s="50">
        <v>46143</v>
      </c>
      <c r="D277" s="51">
        <v>54240</v>
      </c>
      <c r="E277" s="13">
        <v>266</v>
      </c>
      <c r="F277" s="52">
        <v>8097</v>
      </c>
      <c r="G277" s="112"/>
      <c r="H277" s="112"/>
      <c r="I277" s="93">
        <v>291286049.737957</v>
      </c>
      <c r="J277" s="93"/>
      <c r="K277" s="13">
        <v>186965868.25432399</v>
      </c>
      <c r="L277" s="13">
        <v>96140533.140650004</v>
      </c>
      <c r="M277" s="13">
        <v>31726886.2103725</v>
      </c>
    </row>
    <row r="278" spans="3:13" s="1" customFormat="1" ht="11.1" customHeight="1" x14ac:dyDescent="0.15">
      <c r="C278" s="50">
        <v>46143</v>
      </c>
      <c r="D278" s="51">
        <v>54271</v>
      </c>
      <c r="E278" s="13">
        <v>267</v>
      </c>
      <c r="F278" s="52">
        <v>8128</v>
      </c>
      <c r="G278" s="112"/>
      <c r="H278" s="112"/>
      <c r="I278" s="93">
        <v>275633945.55935401</v>
      </c>
      <c r="J278" s="93"/>
      <c r="K278" s="13">
        <v>176619286.379035</v>
      </c>
      <c r="L278" s="13">
        <v>90589197.837676197</v>
      </c>
      <c r="M278" s="13">
        <v>29768294.8348356</v>
      </c>
    </row>
    <row r="279" spans="3:13" s="1" customFormat="1" ht="11.1" customHeight="1" x14ac:dyDescent="0.15">
      <c r="C279" s="50">
        <v>46143</v>
      </c>
      <c r="D279" s="51">
        <v>54302</v>
      </c>
      <c r="E279" s="13">
        <v>268</v>
      </c>
      <c r="F279" s="52">
        <v>8159</v>
      </c>
      <c r="G279" s="112"/>
      <c r="H279" s="112"/>
      <c r="I279" s="93">
        <v>260401990.37968701</v>
      </c>
      <c r="J279" s="93"/>
      <c r="K279" s="13">
        <v>166576028.074525</v>
      </c>
      <c r="L279" s="13">
        <v>85220658.082291797</v>
      </c>
      <c r="M279" s="13">
        <v>27885539.2649814</v>
      </c>
    </row>
    <row r="280" spans="3:13" s="1" customFormat="1" ht="11.1" customHeight="1" x14ac:dyDescent="0.15">
      <c r="C280" s="50">
        <v>46143</v>
      </c>
      <c r="D280" s="51">
        <v>54332</v>
      </c>
      <c r="E280" s="13">
        <v>269</v>
      </c>
      <c r="F280" s="52">
        <v>8189</v>
      </c>
      <c r="G280" s="112"/>
      <c r="H280" s="112"/>
      <c r="I280" s="93">
        <v>245656166.50389099</v>
      </c>
      <c r="J280" s="93"/>
      <c r="K280" s="13">
        <v>156885365.41689801</v>
      </c>
      <c r="L280" s="13">
        <v>80065345.511409402</v>
      </c>
      <c r="M280" s="13">
        <v>26091246.6023614</v>
      </c>
    </row>
    <row r="281" spans="3:13" s="1" customFormat="1" ht="11.1" customHeight="1" x14ac:dyDescent="0.15">
      <c r="C281" s="50">
        <v>46143</v>
      </c>
      <c r="D281" s="51">
        <v>54363</v>
      </c>
      <c r="E281" s="13">
        <v>270</v>
      </c>
      <c r="F281" s="52">
        <v>8220</v>
      </c>
      <c r="G281" s="112"/>
      <c r="H281" s="112"/>
      <c r="I281" s="93">
        <v>231462893.11270899</v>
      </c>
      <c r="J281" s="93"/>
      <c r="K281" s="13">
        <v>147570286.17974001</v>
      </c>
      <c r="L281" s="13">
        <v>75119927.635913104</v>
      </c>
      <c r="M281" s="13">
        <v>24375976.801676702</v>
      </c>
    </row>
    <row r="282" spans="3:13" s="1" customFormat="1" ht="11.1" customHeight="1" x14ac:dyDescent="0.15">
      <c r="C282" s="50">
        <v>46143</v>
      </c>
      <c r="D282" s="51">
        <v>54393</v>
      </c>
      <c r="E282" s="13">
        <v>271</v>
      </c>
      <c r="F282" s="52">
        <v>8250</v>
      </c>
      <c r="G282" s="112"/>
      <c r="H282" s="112"/>
      <c r="I282" s="93">
        <v>217721182.40766799</v>
      </c>
      <c r="J282" s="93"/>
      <c r="K282" s="13">
        <v>138581349.744322</v>
      </c>
      <c r="L282" s="13">
        <v>70370525.734434396</v>
      </c>
      <c r="M282" s="13">
        <v>22741219.292345501</v>
      </c>
    </row>
    <row r="283" spans="3:13" s="1" customFormat="1" ht="11.1" customHeight="1" x14ac:dyDescent="0.15">
      <c r="C283" s="50">
        <v>46143</v>
      </c>
      <c r="D283" s="51">
        <v>54424</v>
      </c>
      <c r="E283" s="13">
        <v>272</v>
      </c>
      <c r="F283" s="52">
        <v>8281</v>
      </c>
      <c r="G283" s="112"/>
      <c r="H283" s="112"/>
      <c r="I283" s="93">
        <v>204482755.392436</v>
      </c>
      <c r="J283" s="93"/>
      <c r="K283" s="13">
        <v>129934227.98015399</v>
      </c>
      <c r="L283" s="13">
        <v>65811785.257206097</v>
      </c>
      <c r="M283" s="13">
        <v>21177917.0038088</v>
      </c>
    </row>
    <row r="284" spans="3:13" s="1" customFormat="1" ht="11.1" customHeight="1" x14ac:dyDescent="0.15">
      <c r="C284" s="50">
        <v>46143</v>
      </c>
      <c r="D284" s="51">
        <v>54455</v>
      </c>
      <c r="E284" s="13">
        <v>273</v>
      </c>
      <c r="F284" s="52">
        <v>8312</v>
      </c>
      <c r="G284" s="112"/>
      <c r="H284" s="112"/>
      <c r="I284" s="93">
        <v>191623201.173536</v>
      </c>
      <c r="J284" s="93"/>
      <c r="K284" s="13">
        <v>121556378.235337</v>
      </c>
      <c r="L284" s="13">
        <v>61411816.8848655</v>
      </c>
      <c r="M284" s="13">
        <v>19678325.315013599</v>
      </c>
    </row>
    <row r="285" spans="3:13" s="1" customFormat="1" ht="11.1" customHeight="1" x14ac:dyDescent="0.15">
      <c r="C285" s="50">
        <v>46143</v>
      </c>
      <c r="D285" s="51">
        <v>54483</v>
      </c>
      <c r="E285" s="13">
        <v>274</v>
      </c>
      <c r="F285" s="52">
        <v>8340</v>
      </c>
      <c r="G285" s="112"/>
      <c r="H285" s="112"/>
      <c r="I285" s="93">
        <v>179145740.361316</v>
      </c>
      <c r="J285" s="93"/>
      <c r="K285" s="13">
        <v>113467182.227285</v>
      </c>
      <c r="L285" s="13">
        <v>57193355.964194797</v>
      </c>
      <c r="M285" s="13">
        <v>18256468.891183998</v>
      </c>
    </row>
    <row r="286" spans="3:13" s="1" customFormat="1" ht="11.1" customHeight="1" x14ac:dyDescent="0.15">
      <c r="C286" s="50">
        <v>46143</v>
      </c>
      <c r="D286" s="51">
        <v>54514</v>
      </c>
      <c r="E286" s="13">
        <v>275</v>
      </c>
      <c r="F286" s="52">
        <v>8371</v>
      </c>
      <c r="G286" s="112"/>
      <c r="H286" s="112"/>
      <c r="I286" s="93">
        <v>167002831.08324799</v>
      </c>
      <c r="J286" s="93"/>
      <c r="K286" s="13">
        <v>105596712.178491</v>
      </c>
      <c r="L286" s="13">
        <v>53090864.827225499</v>
      </c>
      <c r="M286" s="13">
        <v>16875149.160266001</v>
      </c>
    </row>
    <row r="287" spans="3:13" s="1" customFormat="1" ht="11.1" customHeight="1" x14ac:dyDescent="0.15">
      <c r="C287" s="50">
        <v>46143</v>
      </c>
      <c r="D287" s="51">
        <v>54544</v>
      </c>
      <c r="E287" s="13">
        <v>276</v>
      </c>
      <c r="F287" s="52">
        <v>8401</v>
      </c>
      <c r="G287" s="112"/>
      <c r="H287" s="112"/>
      <c r="I287" s="93">
        <v>155225128.49764201</v>
      </c>
      <c r="J287" s="93"/>
      <c r="K287" s="13">
        <v>97988509.408633798</v>
      </c>
      <c r="L287" s="13">
        <v>49144432.2397402</v>
      </c>
      <c r="M287" s="13">
        <v>15556726.8370251</v>
      </c>
    </row>
    <row r="288" spans="3:13" s="1" customFormat="1" ht="11.1" customHeight="1" x14ac:dyDescent="0.15">
      <c r="C288" s="50">
        <v>46143</v>
      </c>
      <c r="D288" s="51">
        <v>54575</v>
      </c>
      <c r="E288" s="13">
        <v>277</v>
      </c>
      <c r="F288" s="52">
        <v>8432</v>
      </c>
      <c r="G288" s="112"/>
      <c r="H288" s="112"/>
      <c r="I288" s="93">
        <v>143847841.35317001</v>
      </c>
      <c r="J288" s="93"/>
      <c r="K288" s="13">
        <v>90652388.503376499</v>
      </c>
      <c r="L288" s="13">
        <v>45349501.243805401</v>
      </c>
      <c r="M288" s="13">
        <v>14294633.9441758</v>
      </c>
    </row>
    <row r="289" spans="3:13" s="1" customFormat="1" ht="11.1" customHeight="1" x14ac:dyDescent="0.15">
      <c r="C289" s="50">
        <v>46143</v>
      </c>
      <c r="D289" s="51">
        <v>54605</v>
      </c>
      <c r="E289" s="13">
        <v>278</v>
      </c>
      <c r="F289" s="52">
        <v>8462</v>
      </c>
      <c r="G289" s="112"/>
      <c r="H289" s="112"/>
      <c r="I289" s="93">
        <v>133027827.10509899</v>
      </c>
      <c r="J289" s="93"/>
      <c r="K289" s="13">
        <v>83696049.585539207</v>
      </c>
      <c r="L289" s="13">
        <v>41766491.124909297</v>
      </c>
      <c r="M289" s="13">
        <v>13111265.077810699</v>
      </c>
    </row>
    <row r="290" spans="3:13" s="1" customFormat="1" ht="11.1" customHeight="1" x14ac:dyDescent="0.15">
      <c r="C290" s="50">
        <v>46143</v>
      </c>
      <c r="D290" s="51">
        <v>54636</v>
      </c>
      <c r="E290" s="13">
        <v>279</v>
      </c>
      <c r="F290" s="52">
        <v>8493</v>
      </c>
      <c r="G290" s="112"/>
      <c r="H290" s="112"/>
      <c r="I290" s="93">
        <v>122847782.991394</v>
      </c>
      <c r="J290" s="93"/>
      <c r="K290" s="13">
        <v>77160061.474939004</v>
      </c>
      <c r="L290" s="13">
        <v>38406938.398983397</v>
      </c>
      <c r="M290" s="13">
        <v>12005573.6216063</v>
      </c>
    </row>
    <row r="291" spans="3:13" s="1" customFormat="1" ht="11.1" customHeight="1" x14ac:dyDescent="0.15">
      <c r="C291" s="50">
        <v>46143</v>
      </c>
      <c r="D291" s="51">
        <v>54667</v>
      </c>
      <c r="E291" s="13">
        <v>280</v>
      </c>
      <c r="F291" s="52">
        <v>8524</v>
      </c>
      <c r="G291" s="112"/>
      <c r="H291" s="112"/>
      <c r="I291" s="93">
        <v>113280849.80956</v>
      </c>
      <c r="J291" s="93"/>
      <c r="K291" s="13">
        <v>71030442.320452005</v>
      </c>
      <c r="L291" s="13">
        <v>35265962.053118601</v>
      </c>
      <c r="M291" s="13">
        <v>10977048.470625401</v>
      </c>
    </row>
    <row r="292" spans="3:13" s="1" customFormat="1" ht="11.1" customHeight="1" x14ac:dyDescent="0.15">
      <c r="C292" s="50">
        <v>46143</v>
      </c>
      <c r="D292" s="51">
        <v>54697</v>
      </c>
      <c r="E292" s="13">
        <v>281</v>
      </c>
      <c r="F292" s="52">
        <v>8554</v>
      </c>
      <c r="G292" s="112"/>
      <c r="H292" s="112"/>
      <c r="I292" s="93">
        <v>104650252.66625801</v>
      </c>
      <c r="J292" s="93"/>
      <c r="K292" s="13">
        <v>65511095.568734199</v>
      </c>
      <c r="L292" s="13">
        <v>32445602.739883099</v>
      </c>
      <c r="M292" s="13">
        <v>10057771.7581394</v>
      </c>
    </row>
    <row r="293" spans="3:13" s="1" customFormat="1" ht="11.1" customHeight="1" x14ac:dyDescent="0.15">
      <c r="C293" s="50">
        <v>46143</v>
      </c>
      <c r="D293" s="51">
        <v>54728</v>
      </c>
      <c r="E293" s="13">
        <v>282</v>
      </c>
      <c r="F293" s="52">
        <v>8585</v>
      </c>
      <c r="G293" s="112"/>
      <c r="H293" s="112"/>
      <c r="I293" s="93">
        <v>96824100.132358</v>
      </c>
      <c r="J293" s="93"/>
      <c r="K293" s="13">
        <v>60509118.981722303</v>
      </c>
      <c r="L293" s="13">
        <v>29892064.214836601</v>
      </c>
      <c r="M293" s="13">
        <v>9226956.1270432696</v>
      </c>
    </row>
    <row r="294" spans="3:13" s="1" customFormat="1" ht="11.1" customHeight="1" x14ac:dyDescent="0.15">
      <c r="C294" s="50">
        <v>46143</v>
      </c>
      <c r="D294" s="51">
        <v>54758</v>
      </c>
      <c r="E294" s="13">
        <v>283</v>
      </c>
      <c r="F294" s="52">
        <v>8615</v>
      </c>
      <c r="G294" s="112"/>
      <c r="H294" s="112"/>
      <c r="I294" s="93">
        <v>89493434.412354007</v>
      </c>
      <c r="J294" s="93"/>
      <c r="K294" s="13">
        <v>55836102.459939003</v>
      </c>
      <c r="L294" s="13">
        <v>27515660.338937599</v>
      </c>
      <c r="M294" s="13">
        <v>8458601.6407396905</v>
      </c>
    </row>
    <row r="295" spans="3:13" s="1" customFormat="1" ht="11.1" customHeight="1" x14ac:dyDescent="0.15">
      <c r="C295" s="50">
        <v>46143</v>
      </c>
      <c r="D295" s="51">
        <v>54789</v>
      </c>
      <c r="E295" s="13">
        <v>284</v>
      </c>
      <c r="F295" s="52">
        <v>8646</v>
      </c>
      <c r="G295" s="112"/>
      <c r="H295" s="112"/>
      <c r="I295" s="93">
        <v>82786432.264884993</v>
      </c>
      <c r="J295" s="93"/>
      <c r="K295" s="13">
        <v>51563912.9332463</v>
      </c>
      <c r="L295" s="13">
        <v>25345729.963862099</v>
      </c>
      <c r="M295" s="13">
        <v>7758540.9306728998</v>
      </c>
    </row>
    <row r="296" spans="3:13" s="1" customFormat="1" ht="11.1" customHeight="1" x14ac:dyDescent="0.15">
      <c r="C296" s="50">
        <v>46143</v>
      </c>
      <c r="D296" s="51">
        <v>54820</v>
      </c>
      <c r="E296" s="13">
        <v>285</v>
      </c>
      <c r="F296" s="52">
        <v>8677</v>
      </c>
      <c r="G296" s="112"/>
      <c r="H296" s="112"/>
      <c r="I296" s="93">
        <v>76604948.067964002</v>
      </c>
      <c r="J296" s="93"/>
      <c r="K296" s="13">
        <v>47632820.813248098</v>
      </c>
      <c r="L296" s="13">
        <v>23353895.4248541</v>
      </c>
      <c r="M296" s="13">
        <v>7118544.4762423802</v>
      </c>
    </row>
    <row r="297" spans="3:13" s="1" customFormat="1" ht="11.1" customHeight="1" x14ac:dyDescent="0.15">
      <c r="C297" s="50">
        <v>46143</v>
      </c>
      <c r="D297" s="51">
        <v>54848</v>
      </c>
      <c r="E297" s="13">
        <v>286</v>
      </c>
      <c r="F297" s="52">
        <v>8705</v>
      </c>
      <c r="G297" s="112"/>
      <c r="H297" s="112"/>
      <c r="I297" s="93">
        <v>70782936.777596995</v>
      </c>
      <c r="J297" s="93"/>
      <c r="K297" s="13">
        <v>43945274.2580624</v>
      </c>
      <c r="L297" s="13">
        <v>21496429.233482402</v>
      </c>
      <c r="M297" s="13">
        <v>6527294.5075366003</v>
      </c>
    </row>
    <row r="298" spans="3:13" s="1" customFormat="1" ht="11.1" customHeight="1" x14ac:dyDescent="0.15">
      <c r="C298" s="50">
        <v>46143</v>
      </c>
      <c r="D298" s="51">
        <v>54879</v>
      </c>
      <c r="E298" s="13">
        <v>287</v>
      </c>
      <c r="F298" s="52">
        <v>8736</v>
      </c>
      <c r="G298" s="112"/>
      <c r="H298" s="112"/>
      <c r="I298" s="93">
        <v>65137061.204802997</v>
      </c>
      <c r="J298" s="93"/>
      <c r="K298" s="13">
        <v>40371467.968216501</v>
      </c>
      <c r="L298" s="13">
        <v>19698029.3559517</v>
      </c>
      <c r="M298" s="13">
        <v>5955884.7156651597</v>
      </c>
    </row>
    <row r="299" spans="3:13" s="1" customFormat="1" ht="11.1" customHeight="1" x14ac:dyDescent="0.15">
      <c r="C299" s="50">
        <v>46143</v>
      </c>
      <c r="D299" s="51">
        <v>54909</v>
      </c>
      <c r="E299" s="13">
        <v>288</v>
      </c>
      <c r="F299" s="52">
        <v>8766</v>
      </c>
      <c r="G299" s="112"/>
      <c r="H299" s="112"/>
      <c r="I299" s="93">
        <v>59899224.043218002</v>
      </c>
      <c r="J299" s="93"/>
      <c r="K299" s="13">
        <v>37064157.913591899</v>
      </c>
      <c r="L299" s="13">
        <v>18039817.673885699</v>
      </c>
      <c r="M299" s="13">
        <v>5432149.6998574296</v>
      </c>
    </row>
    <row r="300" spans="3:13" s="1" customFormat="1" ht="11.1" customHeight="1" x14ac:dyDescent="0.15">
      <c r="C300" s="50">
        <v>46143</v>
      </c>
      <c r="D300" s="51">
        <v>54940</v>
      </c>
      <c r="E300" s="13">
        <v>289</v>
      </c>
      <c r="F300" s="52">
        <v>8797</v>
      </c>
      <c r="G300" s="112"/>
      <c r="H300" s="112"/>
      <c r="I300" s="93">
        <v>54954751.939735003</v>
      </c>
      <c r="J300" s="93"/>
      <c r="K300" s="13">
        <v>33946966.516263798</v>
      </c>
      <c r="L300" s="13">
        <v>16480601.991114199</v>
      </c>
      <c r="M300" s="13">
        <v>4941619.2112602796</v>
      </c>
    </row>
    <row r="301" spans="3:13" s="1" customFormat="1" ht="11.1" customHeight="1" x14ac:dyDescent="0.15">
      <c r="C301" s="50">
        <v>46143</v>
      </c>
      <c r="D301" s="51">
        <v>54970</v>
      </c>
      <c r="E301" s="13">
        <v>290</v>
      </c>
      <c r="F301" s="52">
        <v>8827</v>
      </c>
      <c r="G301" s="112"/>
      <c r="H301" s="112"/>
      <c r="I301" s="93">
        <v>50534292.44342</v>
      </c>
      <c r="J301" s="93"/>
      <c r="K301" s="13">
        <v>31165096.0592172</v>
      </c>
      <c r="L301" s="13">
        <v>15092818.0459907</v>
      </c>
      <c r="M301" s="13">
        <v>4506948.8092571404</v>
      </c>
    </row>
    <row r="302" spans="3:13" s="1" customFormat="1" ht="11.1" customHeight="1" x14ac:dyDescent="0.15">
      <c r="C302" s="50">
        <v>46143</v>
      </c>
      <c r="D302" s="51">
        <v>55001</v>
      </c>
      <c r="E302" s="13">
        <v>291</v>
      </c>
      <c r="F302" s="52">
        <v>8858</v>
      </c>
      <c r="G302" s="112"/>
      <c r="H302" s="112"/>
      <c r="I302" s="93">
        <v>46563910.482996002</v>
      </c>
      <c r="J302" s="93"/>
      <c r="K302" s="13">
        <v>28667809.1939216</v>
      </c>
      <c r="L302" s="13">
        <v>13848108.725505499</v>
      </c>
      <c r="M302" s="13">
        <v>4117744.28550395</v>
      </c>
    </row>
    <row r="303" spans="3:13" s="1" customFormat="1" ht="11.1" customHeight="1" x14ac:dyDescent="0.15">
      <c r="C303" s="50">
        <v>46143</v>
      </c>
      <c r="D303" s="51">
        <v>55032</v>
      </c>
      <c r="E303" s="13">
        <v>292</v>
      </c>
      <c r="F303" s="52">
        <v>8889</v>
      </c>
      <c r="G303" s="112"/>
      <c r="H303" s="112"/>
      <c r="I303" s="93">
        <v>43028804.658041</v>
      </c>
      <c r="J303" s="93"/>
      <c r="K303" s="13">
        <v>26446433.9706976</v>
      </c>
      <c r="L303" s="13">
        <v>12742574.2382</v>
      </c>
      <c r="M303" s="13">
        <v>3772964.34034843</v>
      </c>
    </row>
    <row r="304" spans="3:13" s="1" customFormat="1" ht="11.1" customHeight="1" x14ac:dyDescent="0.15">
      <c r="C304" s="50">
        <v>46143</v>
      </c>
      <c r="D304" s="51">
        <v>55062</v>
      </c>
      <c r="E304" s="13">
        <v>293</v>
      </c>
      <c r="F304" s="52">
        <v>8919</v>
      </c>
      <c r="G304" s="112"/>
      <c r="H304" s="112"/>
      <c r="I304" s="93">
        <v>39972850.101539001</v>
      </c>
      <c r="J304" s="93"/>
      <c r="K304" s="13">
        <v>24527851.829663001</v>
      </c>
      <c r="L304" s="13">
        <v>11789064.222402601</v>
      </c>
      <c r="M304" s="13">
        <v>3476329.5902176299</v>
      </c>
    </row>
    <row r="305" spans="3:13" s="1" customFormat="1" ht="11.1" customHeight="1" x14ac:dyDescent="0.15">
      <c r="C305" s="50">
        <v>46143</v>
      </c>
      <c r="D305" s="51">
        <v>55093</v>
      </c>
      <c r="E305" s="13">
        <v>294</v>
      </c>
      <c r="F305" s="52">
        <v>8950</v>
      </c>
      <c r="G305" s="112"/>
      <c r="H305" s="112"/>
      <c r="I305" s="93">
        <v>37480186.469888002</v>
      </c>
      <c r="J305" s="93"/>
      <c r="K305" s="13">
        <v>22959314.704132002</v>
      </c>
      <c r="L305" s="13">
        <v>11007098.007220101</v>
      </c>
      <c r="M305" s="13">
        <v>3231997.8601136799</v>
      </c>
    </row>
    <row r="306" spans="3:13" s="1" customFormat="1" ht="11.1" customHeight="1" x14ac:dyDescent="0.15">
      <c r="C306" s="50">
        <v>46143</v>
      </c>
      <c r="D306" s="51">
        <v>55123</v>
      </c>
      <c r="E306" s="13">
        <v>295</v>
      </c>
      <c r="F306" s="52">
        <v>8980</v>
      </c>
      <c r="G306" s="112"/>
      <c r="H306" s="112"/>
      <c r="I306" s="93">
        <v>35399453.429214001</v>
      </c>
      <c r="J306" s="93"/>
      <c r="K306" s="13">
        <v>21649122.356097601</v>
      </c>
      <c r="L306" s="13">
        <v>10353423.401063399</v>
      </c>
      <c r="M306" s="13">
        <v>3027598.5552226901</v>
      </c>
    </row>
    <row r="307" spans="3:13" s="1" customFormat="1" ht="11.1" customHeight="1" x14ac:dyDescent="0.15">
      <c r="C307" s="50">
        <v>46143</v>
      </c>
      <c r="D307" s="51">
        <v>55154</v>
      </c>
      <c r="E307" s="13">
        <v>296</v>
      </c>
      <c r="F307" s="52">
        <v>9011</v>
      </c>
      <c r="G307" s="112"/>
      <c r="H307" s="112"/>
      <c r="I307" s="93">
        <v>33814960.529808</v>
      </c>
      <c r="J307" s="93"/>
      <c r="K307" s="13">
        <v>20645024.487453099</v>
      </c>
      <c r="L307" s="13">
        <v>9848116.4428124204</v>
      </c>
      <c r="M307" s="13">
        <v>2867636.5631879601</v>
      </c>
    </row>
    <row r="308" spans="3:13" s="1" customFormat="1" ht="11.1" customHeight="1" x14ac:dyDescent="0.15">
      <c r="C308" s="50">
        <v>46143</v>
      </c>
      <c r="D308" s="51">
        <v>55185</v>
      </c>
      <c r="E308" s="13">
        <v>297</v>
      </c>
      <c r="F308" s="52">
        <v>9042</v>
      </c>
      <c r="G308" s="112"/>
      <c r="H308" s="112"/>
      <c r="I308" s="93">
        <v>32526233.296820998</v>
      </c>
      <c r="J308" s="93"/>
      <c r="K308" s="13">
        <v>19824537.731827602</v>
      </c>
      <c r="L308" s="13">
        <v>9432676.3806389794</v>
      </c>
      <c r="M308" s="13">
        <v>2735032.4818848302</v>
      </c>
    </row>
    <row r="309" spans="3:13" s="1" customFormat="1" ht="11.1" customHeight="1" x14ac:dyDescent="0.15">
      <c r="C309" s="50">
        <v>46143</v>
      </c>
      <c r="D309" s="51">
        <v>55213</v>
      </c>
      <c r="E309" s="13">
        <v>298</v>
      </c>
      <c r="F309" s="52">
        <v>9070</v>
      </c>
      <c r="G309" s="112"/>
      <c r="H309" s="112"/>
      <c r="I309" s="93">
        <v>31243710.821362</v>
      </c>
      <c r="J309" s="93"/>
      <c r="K309" s="13">
        <v>19013673.371998001</v>
      </c>
      <c r="L309" s="13">
        <v>9026076.5150669105</v>
      </c>
      <c r="M309" s="13">
        <v>2607123.3284103698</v>
      </c>
    </row>
    <row r="310" spans="3:13" s="1" customFormat="1" ht="11.1" customHeight="1" x14ac:dyDescent="0.15">
      <c r="C310" s="50">
        <v>46143</v>
      </c>
      <c r="D310" s="51">
        <v>55244</v>
      </c>
      <c r="E310" s="13">
        <v>299</v>
      </c>
      <c r="F310" s="52">
        <v>9101</v>
      </c>
      <c r="G310" s="112"/>
      <c r="H310" s="112"/>
      <c r="I310" s="93">
        <v>29967459.180450998</v>
      </c>
      <c r="J310" s="93"/>
      <c r="K310" s="13">
        <v>18206066.3466397</v>
      </c>
      <c r="L310" s="13">
        <v>8620713.1744017005</v>
      </c>
      <c r="M310" s="13">
        <v>2479490.1087465701</v>
      </c>
    </row>
    <row r="311" spans="3:13" s="1" customFormat="1" ht="11.1" customHeight="1" x14ac:dyDescent="0.15">
      <c r="C311" s="50">
        <v>46143</v>
      </c>
      <c r="D311" s="51">
        <v>55274</v>
      </c>
      <c r="E311" s="13">
        <v>300</v>
      </c>
      <c r="F311" s="52">
        <v>9131</v>
      </c>
      <c r="G311" s="112"/>
      <c r="H311" s="112"/>
      <c r="I311" s="93">
        <v>28700428.408537</v>
      </c>
      <c r="J311" s="93"/>
      <c r="K311" s="13">
        <v>17407689.774489701</v>
      </c>
      <c r="L311" s="13">
        <v>8222388.2613560101</v>
      </c>
      <c r="M311" s="13">
        <v>2355229.5863095699</v>
      </c>
    </row>
    <row r="312" spans="3:13" s="1" customFormat="1" ht="11.1" customHeight="1" x14ac:dyDescent="0.15">
      <c r="C312" s="50">
        <v>46143</v>
      </c>
      <c r="D312" s="51">
        <v>55305</v>
      </c>
      <c r="E312" s="13">
        <v>301</v>
      </c>
      <c r="F312" s="52">
        <v>9162</v>
      </c>
      <c r="G312" s="112"/>
      <c r="H312" s="112"/>
      <c r="I312" s="93">
        <v>27447923.608773001</v>
      </c>
      <c r="J312" s="93"/>
      <c r="K312" s="13">
        <v>16619770.959874401</v>
      </c>
      <c r="L312" s="13">
        <v>7830256.1473409003</v>
      </c>
      <c r="M312" s="13">
        <v>2233406.9161948799</v>
      </c>
    </row>
    <row r="313" spans="3:13" s="1" customFormat="1" ht="11.1" customHeight="1" x14ac:dyDescent="0.15">
      <c r="C313" s="50">
        <v>46143</v>
      </c>
      <c r="D313" s="51">
        <v>55335</v>
      </c>
      <c r="E313" s="13">
        <v>302</v>
      </c>
      <c r="F313" s="52">
        <v>9192</v>
      </c>
      <c r="G313" s="112"/>
      <c r="H313" s="112"/>
      <c r="I313" s="93">
        <v>26205676.639743</v>
      </c>
      <c r="J313" s="93"/>
      <c r="K313" s="13">
        <v>15841542.843826899</v>
      </c>
      <c r="L313" s="13">
        <v>7445231.0228549801</v>
      </c>
      <c r="M313" s="13">
        <v>2114882.0408728598</v>
      </c>
    </row>
    <row r="314" spans="3:13" s="1" customFormat="1" ht="11.1" customHeight="1" x14ac:dyDescent="0.15">
      <c r="C314" s="50">
        <v>46143</v>
      </c>
      <c r="D314" s="51">
        <v>55366</v>
      </c>
      <c r="E314" s="13">
        <v>303</v>
      </c>
      <c r="F314" s="52">
        <v>9223</v>
      </c>
      <c r="G314" s="112"/>
      <c r="H314" s="112"/>
      <c r="I314" s="93">
        <v>24968496.653895002</v>
      </c>
      <c r="J314" s="93"/>
      <c r="K314" s="13">
        <v>15068057.6059235</v>
      </c>
      <c r="L314" s="13">
        <v>7063697.0823841197</v>
      </c>
      <c r="M314" s="13">
        <v>1998005.39865207</v>
      </c>
    </row>
    <row r="315" spans="3:13" s="1" customFormat="1" ht="11.1" customHeight="1" x14ac:dyDescent="0.15">
      <c r="C315" s="50">
        <v>46143</v>
      </c>
      <c r="D315" s="51">
        <v>55397</v>
      </c>
      <c r="E315" s="13">
        <v>304</v>
      </c>
      <c r="F315" s="52">
        <v>9254</v>
      </c>
      <c r="G315" s="112"/>
      <c r="H315" s="112"/>
      <c r="I315" s="93">
        <v>23742711.149319999</v>
      </c>
      <c r="J315" s="93"/>
      <c r="K315" s="13">
        <v>14304015.283903301</v>
      </c>
      <c r="L315" s="13">
        <v>6688471.0759817204</v>
      </c>
      <c r="M315" s="13">
        <v>1883857.5648203599</v>
      </c>
    </row>
    <row r="316" spans="3:13" s="1" customFormat="1" ht="11.1" customHeight="1" x14ac:dyDescent="0.15">
      <c r="C316" s="50">
        <v>46143</v>
      </c>
      <c r="D316" s="51">
        <v>55427</v>
      </c>
      <c r="E316" s="13">
        <v>305</v>
      </c>
      <c r="F316" s="52">
        <v>9284</v>
      </c>
      <c r="G316" s="112"/>
      <c r="H316" s="112"/>
      <c r="I316" s="93">
        <v>22525628.82979</v>
      </c>
      <c r="J316" s="93"/>
      <c r="K316" s="13">
        <v>13548497.657076901</v>
      </c>
      <c r="L316" s="13">
        <v>6319602.9870389597</v>
      </c>
      <c r="M316" s="13">
        <v>1772666.71158744</v>
      </c>
    </row>
    <row r="317" spans="3:13" s="1" customFormat="1" ht="11.1" customHeight="1" x14ac:dyDescent="0.15">
      <c r="C317" s="50">
        <v>46143</v>
      </c>
      <c r="D317" s="51">
        <v>55458</v>
      </c>
      <c r="E317" s="13">
        <v>306</v>
      </c>
      <c r="F317" s="52">
        <v>9315</v>
      </c>
      <c r="G317" s="112"/>
      <c r="H317" s="112"/>
      <c r="I317" s="93">
        <v>21327331.794505998</v>
      </c>
      <c r="J317" s="93"/>
      <c r="K317" s="13">
        <v>12806000.704404401</v>
      </c>
      <c r="L317" s="13">
        <v>5958079.1649614302</v>
      </c>
      <c r="M317" s="13">
        <v>1664179.55610743</v>
      </c>
    </row>
    <row r="318" spans="3:13" s="1" customFormat="1" ht="11.1" customHeight="1" x14ac:dyDescent="0.15">
      <c r="C318" s="50">
        <v>46143</v>
      </c>
      <c r="D318" s="51">
        <v>55488</v>
      </c>
      <c r="E318" s="13">
        <v>307</v>
      </c>
      <c r="F318" s="52">
        <v>9345</v>
      </c>
      <c r="G318" s="112"/>
      <c r="H318" s="112"/>
      <c r="I318" s="93">
        <v>20139951.773182999</v>
      </c>
      <c r="J318" s="93"/>
      <c r="K318" s="13">
        <v>12073188.533820299</v>
      </c>
      <c r="L318" s="13">
        <v>5603308.0346160401</v>
      </c>
      <c r="M318" s="13">
        <v>1558671.1411965799</v>
      </c>
    </row>
    <row r="319" spans="3:13" s="1" customFormat="1" ht="11.1" customHeight="1" x14ac:dyDescent="0.15">
      <c r="C319" s="50">
        <v>46143</v>
      </c>
      <c r="D319" s="51">
        <v>55519</v>
      </c>
      <c r="E319" s="13">
        <v>308</v>
      </c>
      <c r="F319" s="52">
        <v>9376</v>
      </c>
      <c r="G319" s="112"/>
      <c r="H319" s="112"/>
      <c r="I319" s="93">
        <v>18960358.538642999</v>
      </c>
      <c r="J319" s="93"/>
      <c r="K319" s="13">
        <v>11346786.438016299</v>
      </c>
      <c r="L319" s="13">
        <v>5252783.3540705303</v>
      </c>
      <c r="M319" s="13">
        <v>1454976.9235280999</v>
      </c>
    </row>
    <row r="320" spans="3:13" s="1" customFormat="1" ht="11.1" customHeight="1" x14ac:dyDescent="0.15">
      <c r="C320" s="50">
        <v>46143</v>
      </c>
      <c r="D320" s="51">
        <v>55550</v>
      </c>
      <c r="E320" s="13">
        <v>309</v>
      </c>
      <c r="F320" s="52">
        <v>9407</v>
      </c>
      <c r="G320" s="112"/>
      <c r="H320" s="112"/>
      <c r="I320" s="93">
        <v>17787907.620315</v>
      </c>
      <c r="J320" s="93"/>
      <c r="K320" s="13">
        <v>10627080.7295727</v>
      </c>
      <c r="L320" s="13">
        <v>4907097.4286142802</v>
      </c>
      <c r="M320" s="13">
        <v>1353467.7642797499</v>
      </c>
    </row>
    <row r="321" spans="3:13" s="1" customFormat="1" ht="11.1" customHeight="1" x14ac:dyDescent="0.15">
      <c r="C321" s="50">
        <v>46143</v>
      </c>
      <c r="D321" s="51">
        <v>55579</v>
      </c>
      <c r="E321" s="13">
        <v>310</v>
      </c>
      <c r="F321" s="52">
        <v>9436</v>
      </c>
      <c r="G321" s="112"/>
      <c r="H321" s="112"/>
      <c r="I321" s="93">
        <v>16622110.659020999</v>
      </c>
      <c r="J321" s="93"/>
      <c r="K321" s="13">
        <v>9914838.0629127491</v>
      </c>
      <c r="L321" s="13">
        <v>4567323.4444388598</v>
      </c>
      <c r="M321" s="13">
        <v>1254759.6697968501</v>
      </c>
    </row>
    <row r="322" spans="3:13" s="1" customFormat="1" ht="11.1" customHeight="1" x14ac:dyDescent="0.15">
      <c r="C322" s="50">
        <v>46143</v>
      </c>
      <c r="D322" s="51">
        <v>55610</v>
      </c>
      <c r="E322" s="13">
        <v>311</v>
      </c>
      <c r="F322" s="52">
        <v>9467</v>
      </c>
      <c r="G322" s="112"/>
      <c r="H322" s="112"/>
      <c r="I322" s="93">
        <v>15473031.395055</v>
      </c>
      <c r="J322" s="93"/>
      <c r="K322" s="13">
        <v>9213775.8340414092</v>
      </c>
      <c r="L322" s="13">
        <v>4233581.0405516699</v>
      </c>
      <c r="M322" s="13">
        <v>1158145.9165616301</v>
      </c>
    </row>
    <row r="323" spans="3:13" s="1" customFormat="1" ht="11.1" customHeight="1" x14ac:dyDescent="0.15">
      <c r="C323" s="50">
        <v>46143</v>
      </c>
      <c r="D323" s="51">
        <v>55640</v>
      </c>
      <c r="E323" s="13">
        <v>312</v>
      </c>
      <c r="F323" s="52">
        <v>9497</v>
      </c>
      <c r="G323" s="112"/>
      <c r="H323" s="112"/>
      <c r="I323" s="93">
        <v>14334383.850151001</v>
      </c>
      <c r="J323" s="93"/>
      <c r="K323" s="13">
        <v>8521731.0885417499</v>
      </c>
      <c r="L323" s="13">
        <v>3905960.3329347898</v>
      </c>
      <c r="M323" s="13">
        <v>1064141.3388354301</v>
      </c>
    </row>
    <row r="324" spans="3:13" s="1" customFormat="1" ht="11.1" customHeight="1" x14ac:dyDescent="0.15">
      <c r="C324" s="50">
        <v>46143</v>
      </c>
      <c r="D324" s="51">
        <v>55671</v>
      </c>
      <c r="E324" s="13">
        <v>313</v>
      </c>
      <c r="F324" s="52">
        <v>9528</v>
      </c>
      <c r="G324" s="112"/>
      <c r="H324" s="112"/>
      <c r="I324" s="93">
        <v>13228176.424812</v>
      </c>
      <c r="J324" s="93"/>
      <c r="K324" s="13">
        <v>7850757.3252131697</v>
      </c>
      <c r="L324" s="13">
        <v>3589266.0324747502</v>
      </c>
      <c r="M324" s="13">
        <v>973719.247206726</v>
      </c>
    </row>
    <row r="325" spans="3:13" s="1" customFormat="1" ht="11.1" customHeight="1" x14ac:dyDescent="0.15">
      <c r="C325" s="50">
        <v>46143</v>
      </c>
      <c r="D325" s="51">
        <v>55701</v>
      </c>
      <c r="E325" s="13">
        <v>314</v>
      </c>
      <c r="F325" s="52">
        <v>9558</v>
      </c>
      <c r="G325" s="112"/>
      <c r="H325" s="112"/>
      <c r="I325" s="93">
        <v>12183267.869031999</v>
      </c>
      <c r="J325" s="93"/>
      <c r="K325" s="13">
        <v>7218748.7764958804</v>
      </c>
      <c r="L325" s="13">
        <v>3292196.8203926398</v>
      </c>
      <c r="M325" s="13">
        <v>889467.28729503998</v>
      </c>
    </row>
    <row r="326" spans="3:13" s="1" customFormat="1" ht="11.1" customHeight="1" x14ac:dyDescent="0.15">
      <c r="C326" s="50">
        <v>46143</v>
      </c>
      <c r="D326" s="51">
        <v>55732</v>
      </c>
      <c r="E326" s="13">
        <v>315</v>
      </c>
      <c r="F326" s="52">
        <v>9589</v>
      </c>
      <c r="G326" s="112"/>
      <c r="H326" s="112"/>
      <c r="I326" s="93">
        <v>11224241.284666</v>
      </c>
      <c r="J326" s="93"/>
      <c r="K326" s="13">
        <v>6639232.9670120804</v>
      </c>
      <c r="L326" s="13">
        <v>3020201.1188991899</v>
      </c>
      <c r="M326" s="13">
        <v>812524.88867166894</v>
      </c>
    </row>
    <row r="327" spans="3:13" s="1" customFormat="1" ht="11.1" customHeight="1" x14ac:dyDescent="0.15">
      <c r="C327" s="50">
        <v>46143</v>
      </c>
      <c r="D327" s="51">
        <v>55763</v>
      </c>
      <c r="E327" s="13">
        <v>316</v>
      </c>
      <c r="F327" s="52">
        <v>9620</v>
      </c>
      <c r="G327" s="112"/>
      <c r="H327" s="112"/>
      <c r="I327" s="93">
        <v>10420114.191113001</v>
      </c>
      <c r="J327" s="93"/>
      <c r="K327" s="13">
        <v>6153131.1427789899</v>
      </c>
      <c r="L327" s="13">
        <v>2791953.75383231</v>
      </c>
      <c r="M327" s="13">
        <v>747938.08596040797</v>
      </c>
    </row>
    <row r="328" spans="3:13" s="1" customFormat="1" ht="11.1" customHeight="1" x14ac:dyDescent="0.15">
      <c r="C328" s="50">
        <v>46143</v>
      </c>
      <c r="D328" s="51">
        <v>55793</v>
      </c>
      <c r="E328" s="13">
        <v>317</v>
      </c>
      <c r="F328" s="52">
        <v>9650</v>
      </c>
      <c r="G328" s="112"/>
      <c r="H328" s="112"/>
      <c r="I328" s="93">
        <v>9762014.2596879993</v>
      </c>
      <c r="J328" s="93"/>
      <c r="K328" s="13">
        <v>5755057.8186672302</v>
      </c>
      <c r="L328" s="13">
        <v>2604902.70907094</v>
      </c>
      <c r="M328" s="13">
        <v>694968.33815857198</v>
      </c>
    </row>
    <row r="329" spans="3:13" s="1" customFormat="1" ht="11.1" customHeight="1" x14ac:dyDescent="0.15">
      <c r="C329" s="50">
        <v>46143</v>
      </c>
      <c r="D329" s="51">
        <v>55824</v>
      </c>
      <c r="E329" s="13">
        <v>318</v>
      </c>
      <c r="F329" s="52">
        <v>9681</v>
      </c>
      <c r="G329" s="112"/>
      <c r="H329" s="112"/>
      <c r="I329" s="93">
        <v>9206587.9916830007</v>
      </c>
      <c r="J329" s="93"/>
      <c r="K329" s="13">
        <v>5418408.4612021204</v>
      </c>
      <c r="L329" s="13">
        <v>2446288.3659317298</v>
      </c>
      <c r="M329" s="13">
        <v>649886.89760023495</v>
      </c>
    </row>
    <row r="330" spans="3:13" s="1" customFormat="1" ht="11.1" customHeight="1" x14ac:dyDescent="0.15">
      <c r="C330" s="50">
        <v>46143</v>
      </c>
      <c r="D330" s="51">
        <v>55854</v>
      </c>
      <c r="E330" s="13">
        <v>319</v>
      </c>
      <c r="F330" s="52">
        <v>9711</v>
      </c>
      <c r="G330" s="112"/>
      <c r="H330" s="112"/>
      <c r="I330" s="93">
        <v>8713025.4160520006</v>
      </c>
      <c r="J330" s="93"/>
      <c r="K330" s="13">
        <v>5119512.0996213201</v>
      </c>
      <c r="L330" s="13">
        <v>2305654.6111870701</v>
      </c>
      <c r="M330" s="13">
        <v>610014.93077481503</v>
      </c>
    </row>
    <row r="331" spans="3:13" s="1" customFormat="1" ht="11.1" customHeight="1" x14ac:dyDescent="0.15">
      <c r="C331" s="50">
        <v>46143</v>
      </c>
      <c r="D331" s="51">
        <v>55885</v>
      </c>
      <c r="E331" s="13">
        <v>320</v>
      </c>
      <c r="F331" s="52">
        <v>9742</v>
      </c>
      <c r="G331" s="112"/>
      <c r="H331" s="112"/>
      <c r="I331" s="93">
        <v>8272862.8467100002</v>
      </c>
      <c r="J331" s="93"/>
      <c r="K331" s="13">
        <v>4852641.3690672899</v>
      </c>
      <c r="L331" s="13">
        <v>2179906.99810819</v>
      </c>
      <c r="M331" s="13">
        <v>574302.62314927997</v>
      </c>
    </row>
    <row r="332" spans="3:13" s="1" customFormat="1" ht="11.1" customHeight="1" x14ac:dyDescent="0.15">
      <c r="C332" s="50">
        <v>46143</v>
      </c>
      <c r="D332" s="51">
        <v>55916</v>
      </c>
      <c r="E332" s="13">
        <v>321</v>
      </c>
      <c r="F332" s="52">
        <v>9773</v>
      </c>
      <c r="G332" s="112"/>
      <c r="H332" s="112"/>
      <c r="I332" s="93">
        <v>7872666.7206229996</v>
      </c>
      <c r="J332" s="93"/>
      <c r="K332" s="13">
        <v>4610064.6678047599</v>
      </c>
      <c r="L332" s="13">
        <v>2065669.70251218</v>
      </c>
      <c r="M332" s="13">
        <v>541901.47562723595</v>
      </c>
    </row>
    <row r="333" spans="3:13" s="1" customFormat="1" ht="11.1" customHeight="1" x14ac:dyDescent="0.15">
      <c r="C333" s="50">
        <v>46143</v>
      </c>
      <c r="D333" s="51">
        <v>55944</v>
      </c>
      <c r="E333" s="13">
        <v>322</v>
      </c>
      <c r="F333" s="52">
        <v>9801</v>
      </c>
      <c r="G333" s="112"/>
      <c r="H333" s="112"/>
      <c r="I333" s="93">
        <v>7494066.9506900003</v>
      </c>
      <c r="J333" s="93"/>
      <c r="K333" s="13">
        <v>4381641.51410395</v>
      </c>
      <c r="L333" s="13">
        <v>1958807.78335877</v>
      </c>
      <c r="M333" s="13">
        <v>511901.363308309</v>
      </c>
    </row>
    <row r="334" spans="3:13" s="1" customFormat="1" ht="11.1" customHeight="1" x14ac:dyDescent="0.15">
      <c r="C334" s="50">
        <v>46143</v>
      </c>
      <c r="D334" s="51">
        <v>55975</v>
      </c>
      <c r="E334" s="13">
        <v>323</v>
      </c>
      <c r="F334" s="52">
        <v>9832</v>
      </c>
      <c r="G334" s="112"/>
      <c r="H334" s="112"/>
      <c r="I334" s="93">
        <v>7115499.9679640001</v>
      </c>
      <c r="J334" s="93"/>
      <c r="K334" s="13">
        <v>4153244.2653665398</v>
      </c>
      <c r="L334" s="13">
        <v>1851981.0788430499</v>
      </c>
      <c r="M334" s="13">
        <v>481934.07054256002</v>
      </c>
    </row>
    <row r="335" spans="3:13" s="1" customFormat="1" ht="11.1" customHeight="1" x14ac:dyDescent="0.15">
      <c r="C335" s="50">
        <v>46143</v>
      </c>
      <c r="D335" s="51">
        <v>56005</v>
      </c>
      <c r="E335" s="13">
        <v>324</v>
      </c>
      <c r="F335" s="52">
        <v>9862</v>
      </c>
      <c r="G335" s="112"/>
      <c r="H335" s="112"/>
      <c r="I335" s="93">
        <v>6743413.1123980004</v>
      </c>
      <c r="J335" s="93"/>
      <c r="K335" s="13">
        <v>3929600.3110420699</v>
      </c>
      <c r="L335" s="13">
        <v>1747942.8057444601</v>
      </c>
      <c r="M335" s="13">
        <v>452996.01985628402</v>
      </c>
    </row>
    <row r="336" spans="3:13" s="1" customFormat="1" ht="11.1" customHeight="1" x14ac:dyDescent="0.15">
      <c r="C336" s="50">
        <v>46143</v>
      </c>
      <c r="D336" s="51">
        <v>56036</v>
      </c>
      <c r="E336" s="13">
        <v>325</v>
      </c>
      <c r="F336" s="52">
        <v>9893</v>
      </c>
      <c r="G336" s="112"/>
      <c r="H336" s="112"/>
      <c r="I336" s="93">
        <v>6380798.4447710002</v>
      </c>
      <c r="J336" s="93"/>
      <c r="K336" s="13">
        <v>3711986.7636218402</v>
      </c>
      <c r="L336" s="13">
        <v>1646945.96418249</v>
      </c>
      <c r="M336" s="13">
        <v>425013.90418232401</v>
      </c>
    </row>
    <row r="337" spans="3:13" s="1" customFormat="1" ht="11.1" customHeight="1" x14ac:dyDescent="0.15">
      <c r="C337" s="50">
        <v>46143</v>
      </c>
      <c r="D337" s="51">
        <v>56066</v>
      </c>
      <c r="E337" s="13">
        <v>326</v>
      </c>
      <c r="F337" s="52">
        <v>9923</v>
      </c>
      <c r="G337" s="112"/>
      <c r="H337" s="112"/>
      <c r="I337" s="93">
        <v>6031414.5298610004</v>
      </c>
      <c r="J337" s="93"/>
      <c r="K337" s="13">
        <v>3502975.7491816902</v>
      </c>
      <c r="L337" s="13">
        <v>1550385.9693414101</v>
      </c>
      <c r="M337" s="13">
        <v>398455.38509367302</v>
      </c>
    </row>
    <row r="338" spans="3:13" s="1" customFormat="1" ht="11.1" customHeight="1" x14ac:dyDescent="0.15">
      <c r="C338" s="50">
        <v>46143</v>
      </c>
      <c r="D338" s="51">
        <v>56097</v>
      </c>
      <c r="E338" s="13">
        <v>327</v>
      </c>
      <c r="F338" s="52">
        <v>9954</v>
      </c>
      <c r="G338" s="112"/>
      <c r="H338" s="112"/>
      <c r="I338" s="93">
        <v>5685966.215264</v>
      </c>
      <c r="J338" s="93"/>
      <c r="K338" s="13">
        <v>3296742.3476776602</v>
      </c>
      <c r="L338" s="13">
        <v>1455398.0824324901</v>
      </c>
      <c r="M338" s="13">
        <v>372458.84240509802</v>
      </c>
    </row>
    <row r="339" spans="3:13" s="1" customFormat="1" ht="11.1" customHeight="1" x14ac:dyDescent="0.15">
      <c r="C339" s="50">
        <v>46143</v>
      </c>
      <c r="D339" s="51">
        <v>56128</v>
      </c>
      <c r="E339" s="13">
        <v>328</v>
      </c>
      <c r="F339" s="52">
        <v>9985</v>
      </c>
      <c r="G339" s="112"/>
      <c r="H339" s="112"/>
      <c r="I339" s="93">
        <v>5345973.181136</v>
      </c>
      <c r="J339" s="93"/>
      <c r="K339" s="13">
        <v>3094356.0688105999</v>
      </c>
      <c r="L339" s="13">
        <v>1362577.3679742101</v>
      </c>
      <c r="M339" s="13">
        <v>347227.63434727403</v>
      </c>
    </row>
    <row r="340" spans="3:13" s="1" customFormat="1" ht="11.1" customHeight="1" x14ac:dyDescent="0.15">
      <c r="C340" s="50">
        <v>46143</v>
      </c>
      <c r="D340" s="51">
        <v>56158</v>
      </c>
      <c r="E340" s="13">
        <v>329</v>
      </c>
      <c r="F340" s="52">
        <v>10015</v>
      </c>
      <c r="G340" s="112"/>
      <c r="H340" s="112"/>
      <c r="I340" s="93">
        <v>5012537.6233299999</v>
      </c>
      <c r="J340" s="93"/>
      <c r="K340" s="13">
        <v>2896594.6000737902</v>
      </c>
      <c r="L340" s="13">
        <v>1272355.1983236</v>
      </c>
      <c r="M340" s="13">
        <v>322907.07622184901</v>
      </c>
    </row>
    <row r="341" spans="3:13" s="1" customFormat="1" ht="11.1" customHeight="1" x14ac:dyDescent="0.15">
      <c r="C341" s="50">
        <v>46143</v>
      </c>
      <c r="D341" s="51">
        <v>56189</v>
      </c>
      <c r="E341" s="13">
        <v>330</v>
      </c>
      <c r="F341" s="52">
        <v>10046</v>
      </c>
      <c r="G341" s="112"/>
      <c r="H341" s="112"/>
      <c r="I341" s="93">
        <v>4686724.7122670002</v>
      </c>
      <c r="J341" s="93"/>
      <c r="K341" s="13">
        <v>2703723.6204508301</v>
      </c>
      <c r="L341" s="13">
        <v>1184614.4880146401</v>
      </c>
      <c r="M341" s="13">
        <v>299366.26102432498</v>
      </c>
    </row>
    <row r="342" spans="3:13" s="1" customFormat="1" ht="11.1" customHeight="1" x14ac:dyDescent="0.15">
      <c r="C342" s="50">
        <v>46143</v>
      </c>
      <c r="D342" s="51">
        <v>56219</v>
      </c>
      <c r="E342" s="13">
        <v>331</v>
      </c>
      <c r="F342" s="52">
        <v>10076</v>
      </c>
      <c r="G342" s="112"/>
      <c r="H342" s="112"/>
      <c r="I342" s="93">
        <v>4362055.7281099996</v>
      </c>
      <c r="J342" s="93"/>
      <c r="K342" s="13">
        <v>2512294.9214470801</v>
      </c>
      <c r="L342" s="13">
        <v>1098032.3424098101</v>
      </c>
      <c r="M342" s="13">
        <v>276348.447580387</v>
      </c>
    </row>
    <row r="343" spans="3:13" s="1" customFormat="1" ht="11.1" customHeight="1" x14ac:dyDescent="0.15">
      <c r="C343" s="50">
        <v>46143</v>
      </c>
      <c r="D343" s="51">
        <v>56250</v>
      </c>
      <c r="E343" s="13">
        <v>332</v>
      </c>
      <c r="F343" s="52">
        <v>10107</v>
      </c>
      <c r="G343" s="112"/>
      <c r="H343" s="112"/>
      <c r="I343" s="93">
        <v>4048011.653095</v>
      </c>
      <c r="J343" s="93"/>
      <c r="K343" s="13">
        <v>2327469.20694185</v>
      </c>
      <c r="L343" s="13">
        <v>1014664.69319776</v>
      </c>
      <c r="M343" s="13">
        <v>254285.18896715</v>
      </c>
    </row>
    <row r="344" spans="3:13" s="1" customFormat="1" ht="11.1" customHeight="1" x14ac:dyDescent="0.15">
      <c r="C344" s="50">
        <v>46143</v>
      </c>
      <c r="D344" s="51">
        <v>56281</v>
      </c>
      <c r="E344" s="13">
        <v>333</v>
      </c>
      <c r="F344" s="52">
        <v>10138</v>
      </c>
      <c r="G344" s="112"/>
      <c r="H344" s="112"/>
      <c r="I344" s="93">
        <v>3737352.256116</v>
      </c>
      <c r="J344" s="93"/>
      <c r="K344" s="13">
        <v>2145205.9957998502</v>
      </c>
      <c r="L344" s="13">
        <v>932828.27140590001</v>
      </c>
      <c r="M344" s="13">
        <v>232785.98821197799</v>
      </c>
    </row>
    <row r="345" spans="3:13" s="1" customFormat="1" ht="11.1" customHeight="1" x14ac:dyDescent="0.15">
      <c r="C345" s="50">
        <v>46143</v>
      </c>
      <c r="D345" s="51">
        <v>56309</v>
      </c>
      <c r="E345" s="13">
        <v>334</v>
      </c>
      <c r="F345" s="52">
        <v>10166</v>
      </c>
      <c r="G345" s="112"/>
      <c r="H345" s="112"/>
      <c r="I345" s="93">
        <v>3431717.727926</v>
      </c>
      <c r="J345" s="93"/>
      <c r="K345" s="13">
        <v>1966756.7534314201</v>
      </c>
      <c r="L345" s="13">
        <v>853266.04578791105</v>
      </c>
      <c r="M345" s="13">
        <v>212116.577515727</v>
      </c>
    </row>
    <row r="346" spans="3:13" s="1" customFormat="1" ht="11.1" customHeight="1" x14ac:dyDescent="0.15">
      <c r="C346" s="50">
        <v>46143</v>
      </c>
      <c r="D346" s="51">
        <v>56340</v>
      </c>
      <c r="E346" s="13">
        <v>335</v>
      </c>
      <c r="F346" s="52">
        <v>10197</v>
      </c>
      <c r="G346" s="112"/>
      <c r="H346" s="112"/>
      <c r="I346" s="93">
        <v>3128733.1907009999</v>
      </c>
      <c r="J346" s="93"/>
      <c r="K346" s="13">
        <v>1790071.59121578</v>
      </c>
      <c r="L346" s="13">
        <v>774637.12506561005</v>
      </c>
      <c r="M346" s="13">
        <v>191754.28332299</v>
      </c>
    </row>
    <row r="347" spans="3:13" s="1" customFormat="1" ht="11.1" customHeight="1" x14ac:dyDescent="0.15">
      <c r="C347" s="50">
        <v>46143</v>
      </c>
      <c r="D347" s="51">
        <v>56370</v>
      </c>
      <c r="E347" s="13">
        <v>336</v>
      </c>
      <c r="F347" s="52">
        <v>10227</v>
      </c>
      <c r="G347" s="112"/>
      <c r="H347" s="112"/>
      <c r="I347" s="93">
        <v>2837475.8928430001</v>
      </c>
      <c r="J347" s="93"/>
      <c r="K347" s="13">
        <v>1620767.0978032399</v>
      </c>
      <c r="L347" s="13">
        <v>699645.887689339</v>
      </c>
      <c r="M347" s="13">
        <v>172480.95020058801</v>
      </c>
    </row>
    <row r="348" spans="3:13" s="1" customFormat="1" ht="11.1" customHeight="1" x14ac:dyDescent="0.15">
      <c r="C348" s="50">
        <v>46143</v>
      </c>
      <c r="D348" s="51">
        <v>56401</v>
      </c>
      <c r="E348" s="13">
        <v>337</v>
      </c>
      <c r="F348" s="52">
        <v>10258</v>
      </c>
      <c r="G348" s="112"/>
      <c r="H348" s="112"/>
      <c r="I348" s="93">
        <v>2550859.8863510001</v>
      </c>
      <c r="J348" s="93"/>
      <c r="K348" s="13">
        <v>1454580.6793094501</v>
      </c>
      <c r="L348" s="13">
        <v>626310.33990956901</v>
      </c>
      <c r="M348" s="13">
        <v>153747.850031265</v>
      </c>
    </row>
    <row r="349" spans="3:13" s="1" customFormat="1" ht="11.1" customHeight="1" x14ac:dyDescent="0.15">
      <c r="C349" s="50">
        <v>46143</v>
      </c>
      <c r="D349" s="51">
        <v>56431</v>
      </c>
      <c r="E349" s="13">
        <v>338</v>
      </c>
      <c r="F349" s="52">
        <v>10288</v>
      </c>
      <c r="G349" s="112"/>
      <c r="H349" s="112"/>
      <c r="I349" s="93">
        <v>2273837.9312410001</v>
      </c>
      <c r="J349" s="93"/>
      <c r="K349" s="13">
        <v>1294485.7609661201</v>
      </c>
      <c r="L349" s="13">
        <v>556005.14699624898</v>
      </c>
      <c r="M349" s="13">
        <v>135929.70211639101</v>
      </c>
    </row>
    <row r="350" spans="3:13" s="1" customFormat="1" ht="11.1" customHeight="1" x14ac:dyDescent="0.15">
      <c r="C350" s="50">
        <v>46143</v>
      </c>
      <c r="D350" s="51">
        <v>56462</v>
      </c>
      <c r="E350" s="13">
        <v>339</v>
      </c>
      <c r="F350" s="52">
        <v>10319</v>
      </c>
      <c r="G350" s="112"/>
      <c r="H350" s="112"/>
      <c r="I350" s="93">
        <v>2008704.0385499999</v>
      </c>
      <c r="J350" s="93"/>
      <c r="K350" s="13">
        <v>1141606.68306505</v>
      </c>
      <c r="L350" s="13">
        <v>489093.76860229898</v>
      </c>
      <c r="M350" s="13">
        <v>119065.05103775499</v>
      </c>
    </row>
    <row r="351" spans="3:13" s="1" customFormat="1" ht="11.1" customHeight="1" x14ac:dyDescent="0.15">
      <c r="C351" s="50">
        <v>46143</v>
      </c>
      <c r="D351" s="51">
        <v>56493</v>
      </c>
      <c r="E351" s="13">
        <v>340</v>
      </c>
      <c r="F351" s="52">
        <v>10350</v>
      </c>
      <c r="G351" s="112"/>
      <c r="H351" s="112"/>
      <c r="I351" s="93">
        <v>1762884.517915</v>
      </c>
      <c r="J351" s="93"/>
      <c r="K351" s="13">
        <v>1000200.7883931299</v>
      </c>
      <c r="L351" s="13">
        <v>427422.03976849298</v>
      </c>
      <c r="M351" s="13">
        <v>103610.96174130699</v>
      </c>
    </row>
    <row r="352" spans="3:13" s="1" customFormat="1" ht="11.1" customHeight="1" x14ac:dyDescent="0.15">
      <c r="C352" s="50">
        <v>46143</v>
      </c>
      <c r="D352" s="51">
        <v>56523</v>
      </c>
      <c r="E352" s="13">
        <v>341</v>
      </c>
      <c r="F352" s="52">
        <v>10380</v>
      </c>
      <c r="G352" s="112"/>
      <c r="H352" s="112"/>
      <c r="I352" s="93">
        <v>1540061.0810060001</v>
      </c>
      <c r="J352" s="93"/>
      <c r="K352" s="13">
        <v>872344.11407608399</v>
      </c>
      <c r="L352" s="13">
        <v>371866.72794077802</v>
      </c>
      <c r="M352" s="13">
        <v>89774.335309840404</v>
      </c>
    </row>
    <row r="353" spans="3:13" s="1" customFormat="1" ht="11.1" customHeight="1" x14ac:dyDescent="0.15">
      <c r="C353" s="50">
        <v>46143</v>
      </c>
      <c r="D353" s="51">
        <v>56554</v>
      </c>
      <c r="E353" s="13">
        <v>342</v>
      </c>
      <c r="F353" s="52">
        <v>10411</v>
      </c>
      <c r="G353" s="112"/>
      <c r="H353" s="112"/>
      <c r="I353" s="93">
        <v>1336718.5257699999</v>
      </c>
      <c r="J353" s="93"/>
      <c r="K353" s="13">
        <v>755879.61866992095</v>
      </c>
      <c r="L353" s="13">
        <v>321400.25388951501</v>
      </c>
      <c r="M353" s="13">
        <v>77262.313970658302</v>
      </c>
    </row>
    <row r="354" spans="3:13" s="1" customFormat="1" ht="11.1" customHeight="1" x14ac:dyDescent="0.15">
      <c r="C354" s="50">
        <v>46143</v>
      </c>
      <c r="D354" s="51">
        <v>56584</v>
      </c>
      <c r="E354" s="13">
        <v>343</v>
      </c>
      <c r="F354" s="52">
        <v>10441</v>
      </c>
      <c r="G354" s="112"/>
      <c r="H354" s="112"/>
      <c r="I354" s="93">
        <v>1144891.544516</v>
      </c>
      <c r="J354" s="93"/>
      <c r="K354" s="13">
        <v>646343.78414602904</v>
      </c>
      <c r="L354" s="13">
        <v>274149.16286865901</v>
      </c>
      <c r="M354" s="13">
        <v>65633.339611085597</v>
      </c>
    </row>
    <row r="355" spans="3:13" s="1" customFormat="1" ht="11.1" customHeight="1" x14ac:dyDescent="0.15">
      <c r="C355" s="50">
        <v>46143</v>
      </c>
      <c r="D355" s="51">
        <v>56615</v>
      </c>
      <c r="E355" s="13">
        <v>344</v>
      </c>
      <c r="F355" s="52">
        <v>10472</v>
      </c>
      <c r="G355" s="112"/>
      <c r="H355" s="112"/>
      <c r="I355" s="93">
        <v>975512.77723300003</v>
      </c>
      <c r="J355" s="93"/>
      <c r="K355" s="13">
        <v>549787.63716772397</v>
      </c>
      <c r="L355" s="13">
        <v>232601.44597593299</v>
      </c>
      <c r="M355" s="13">
        <v>55450.645823450199</v>
      </c>
    </row>
    <row r="356" spans="3:13" s="1" customFormat="1" ht="11.1" customHeight="1" x14ac:dyDescent="0.15">
      <c r="C356" s="50">
        <v>46143</v>
      </c>
      <c r="D356" s="51">
        <v>56646</v>
      </c>
      <c r="E356" s="13">
        <v>345</v>
      </c>
      <c r="F356" s="52">
        <v>10503</v>
      </c>
      <c r="G356" s="112"/>
      <c r="H356" s="112"/>
      <c r="I356" s="93">
        <v>823331.375825</v>
      </c>
      <c r="J356" s="93"/>
      <c r="K356" s="13">
        <v>463232.95993605402</v>
      </c>
      <c r="L356" s="13">
        <v>195483.89601910801</v>
      </c>
      <c r="M356" s="13">
        <v>46404.682332084798</v>
      </c>
    </row>
    <row r="357" spans="3:13" s="1" customFormat="1" ht="11.1" customHeight="1" x14ac:dyDescent="0.15">
      <c r="C357" s="50">
        <v>46143</v>
      </c>
      <c r="D357" s="51">
        <v>56674</v>
      </c>
      <c r="E357" s="13">
        <v>346</v>
      </c>
      <c r="F357" s="52">
        <v>10531</v>
      </c>
      <c r="G357" s="112"/>
      <c r="H357" s="112"/>
      <c r="I357" s="93">
        <v>683968.35201399995</v>
      </c>
      <c r="J357" s="93"/>
      <c r="K357" s="13">
        <v>384233.22557704401</v>
      </c>
      <c r="L357" s="13">
        <v>161773.56869582101</v>
      </c>
      <c r="M357" s="13">
        <v>38255.457078493702</v>
      </c>
    </row>
    <row r="358" spans="3:13" s="1" customFormat="1" ht="11.1" customHeight="1" x14ac:dyDescent="0.15">
      <c r="C358" s="50">
        <v>46143</v>
      </c>
      <c r="D358" s="51">
        <v>56705</v>
      </c>
      <c r="E358" s="13">
        <v>347</v>
      </c>
      <c r="F358" s="52">
        <v>10562</v>
      </c>
      <c r="G358" s="112"/>
      <c r="H358" s="112"/>
      <c r="I358" s="93">
        <v>554857.40504500002</v>
      </c>
      <c r="J358" s="93"/>
      <c r="K358" s="13">
        <v>311173.83713007299</v>
      </c>
      <c r="L358" s="13">
        <v>130680.208145118</v>
      </c>
      <c r="M358" s="13">
        <v>30771.7550261381</v>
      </c>
    </row>
    <row r="359" spans="3:13" s="1" customFormat="1" ht="11.1" customHeight="1" x14ac:dyDescent="0.15">
      <c r="C359" s="50">
        <v>46143</v>
      </c>
      <c r="D359" s="51">
        <v>56735</v>
      </c>
      <c r="E359" s="13">
        <v>348</v>
      </c>
      <c r="F359" s="52">
        <v>10592</v>
      </c>
      <c r="G359" s="112"/>
      <c r="H359" s="112"/>
      <c r="I359" s="93">
        <v>438095.88968899997</v>
      </c>
      <c r="J359" s="93"/>
      <c r="K359" s="13">
        <v>245288.63573408301</v>
      </c>
      <c r="L359" s="13">
        <v>102757.59644428099</v>
      </c>
      <c r="M359" s="13">
        <v>24097.5266704651</v>
      </c>
    </row>
    <row r="360" spans="3:13" s="1" customFormat="1" ht="11.1" customHeight="1" x14ac:dyDescent="0.15">
      <c r="C360" s="50">
        <v>46143</v>
      </c>
      <c r="D360" s="51">
        <v>56766</v>
      </c>
      <c r="E360" s="13">
        <v>349</v>
      </c>
      <c r="F360" s="52">
        <v>10623</v>
      </c>
      <c r="G360" s="112"/>
      <c r="H360" s="112"/>
      <c r="I360" s="93">
        <v>332009.23828200001</v>
      </c>
      <c r="J360" s="93"/>
      <c r="K360" s="13">
        <v>185575.73807535501</v>
      </c>
      <c r="L360" s="13">
        <v>77544.642656965094</v>
      </c>
      <c r="M360" s="13">
        <v>18107.8526087799</v>
      </c>
    </row>
    <row r="361" spans="3:13" s="1" customFormat="1" ht="11.1" customHeight="1" x14ac:dyDescent="0.15">
      <c r="C361" s="50">
        <v>46143</v>
      </c>
      <c r="D361" s="51">
        <v>56796</v>
      </c>
      <c r="E361" s="13">
        <v>350</v>
      </c>
      <c r="F361" s="52">
        <v>10653</v>
      </c>
      <c r="G361" s="112"/>
      <c r="H361" s="112"/>
      <c r="I361" s="93">
        <v>242831.690917</v>
      </c>
      <c r="J361" s="93"/>
      <c r="K361" s="13">
        <v>135507.381315893</v>
      </c>
      <c r="L361" s="13">
        <v>56483.724019976697</v>
      </c>
      <c r="M361" s="13">
        <v>13135.740422548601</v>
      </c>
    </row>
    <row r="362" spans="3:13" s="1" customFormat="1" ht="11.1" customHeight="1" x14ac:dyDescent="0.15">
      <c r="C362" s="50">
        <v>46143</v>
      </c>
      <c r="D362" s="51">
        <v>56827</v>
      </c>
      <c r="E362" s="13">
        <v>351</v>
      </c>
      <c r="F362" s="52">
        <v>10684</v>
      </c>
      <c r="G362" s="112"/>
      <c r="H362" s="112"/>
      <c r="I362" s="93">
        <v>171637.4</v>
      </c>
      <c r="J362" s="93"/>
      <c r="K362" s="13">
        <v>95616.379413837596</v>
      </c>
      <c r="L362" s="13">
        <v>39754.542274695697</v>
      </c>
      <c r="M362" s="13">
        <v>9206.0771970543392</v>
      </c>
    </row>
    <row r="363" spans="3:13" s="1" customFormat="1" ht="11.1" customHeight="1" x14ac:dyDescent="0.15">
      <c r="C363" s="50">
        <v>46143</v>
      </c>
      <c r="D363" s="51">
        <v>56858</v>
      </c>
      <c r="E363" s="13">
        <v>352</v>
      </c>
      <c r="F363" s="52">
        <v>10715</v>
      </c>
      <c r="G363" s="112"/>
      <c r="H363" s="112"/>
      <c r="I363" s="93">
        <v>109723.45</v>
      </c>
      <c r="J363" s="93"/>
      <c r="K363" s="13">
        <v>61021.4609665889</v>
      </c>
      <c r="L363" s="13">
        <v>25306.4459432732</v>
      </c>
      <c r="M363" s="13">
        <v>5835.4671854710596</v>
      </c>
    </row>
    <row r="364" spans="3:13" s="1" customFormat="1" ht="11.1" customHeight="1" x14ac:dyDescent="0.15">
      <c r="C364" s="50">
        <v>46143</v>
      </c>
      <c r="D364" s="51">
        <v>56888</v>
      </c>
      <c r="E364" s="13">
        <v>353</v>
      </c>
      <c r="F364" s="52">
        <v>10745</v>
      </c>
      <c r="G364" s="112"/>
      <c r="H364" s="112"/>
      <c r="I364" s="93">
        <v>60490.03</v>
      </c>
      <c r="J364" s="93"/>
      <c r="K364" s="13">
        <v>33585.630600390497</v>
      </c>
      <c r="L364" s="13">
        <v>13894.1450943688</v>
      </c>
      <c r="M364" s="13">
        <v>3190.7471334075199</v>
      </c>
    </row>
    <row r="365" spans="3:13" s="1" customFormat="1" ht="11.1" customHeight="1" x14ac:dyDescent="0.15">
      <c r="C365" s="50">
        <v>46143</v>
      </c>
      <c r="D365" s="51">
        <v>56919</v>
      </c>
      <c r="E365" s="13">
        <v>354</v>
      </c>
      <c r="F365" s="52">
        <v>10776</v>
      </c>
      <c r="G365" s="112"/>
      <c r="H365" s="112"/>
      <c r="I365" s="93">
        <v>31942.52</v>
      </c>
      <c r="J365" s="93"/>
      <c r="K365" s="13">
        <v>17705.233615575002</v>
      </c>
      <c r="L365" s="13">
        <v>7305.9059513771699</v>
      </c>
      <c r="M365" s="13">
        <v>1670.6722335741999</v>
      </c>
    </row>
    <row r="366" spans="3:13" s="1" customFormat="1" ht="11.1" customHeight="1" x14ac:dyDescent="0.15">
      <c r="C366" s="50">
        <v>46143</v>
      </c>
      <c r="D366" s="51">
        <v>56949</v>
      </c>
      <c r="E366" s="13">
        <v>355</v>
      </c>
      <c r="F366" s="52">
        <v>10806</v>
      </c>
      <c r="G366" s="112"/>
      <c r="H366" s="112"/>
      <c r="I366" s="93">
        <v>9917.31</v>
      </c>
      <c r="J366" s="93"/>
      <c r="K366" s="13">
        <v>0</v>
      </c>
      <c r="L366" s="13">
        <v>0</v>
      </c>
      <c r="M366" s="13">
        <v>0</v>
      </c>
    </row>
    <row r="367" spans="3:13" s="1" customFormat="1" ht="11.1" customHeight="1" x14ac:dyDescent="0.15">
      <c r="C367" s="50">
        <v>46143</v>
      </c>
      <c r="D367" s="51">
        <v>56980</v>
      </c>
      <c r="E367" s="13">
        <v>356</v>
      </c>
      <c r="F367" s="52">
        <v>10837</v>
      </c>
      <c r="G367" s="112"/>
      <c r="H367" s="112"/>
      <c r="I367" s="93">
        <v>1654.96</v>
      </c>
      <c r="J367" s="93"/>
      <c r="K367" s="13">
        <v>0</v>
      </c>
      <c r="L367" s="13">
        <v>0</v>
      </c>
      <c r="M367" s="13">
        <v>0</v>
      </c>
    </row>
    <row r="368" spans="3:13" s="1" customFormat="1" ht="11.1" customHeight="1" x14ac:dyDescent="0.15">
      <c r="C368" s="50">
        <v>46143</v>
      </c>
      <c r="D368" s="51">
        <v>57011</v>
      </c>
      <c r="E368" s="13">
        <v>357</v>
      </c>
      <c r="F368" s="52">
        <v>10868</v>
      </c>
      <c r="G368" s="112"/>
      <c r="H368" s="112"/>
      <c r="I368" s="93">
        <v>828.01</v>
      </c>
      <c r="J368" s="93"/>
      <c r="K368" s="13">
        <v>456.646555892035</v>
      </c>
      <c r="L368" s="13">
        <v>187.01246525990601</v>
      </c>
      <c r="M368" s="13">
        <v>42.229608513202201</v>
      </c>
    </row>
    <row r="369" spans="3:13" s="1" customFormat="1" ht="11.1" customHeight="1" x14ac:dyDescent="0.15">
      <c r="C369" s="50">
        <v>46143</v>
      </c>
      <c r="D369" s="51">
        <v>57040</v>
      </c>
      <c r="E369" s="13">
        <v>358</v>
      </c>
      <c r="F369" s="52">
        <v>10897</v>
      </c>
      <c r="G369" s="112"/>
      <c r="H369" s="112"/>
      <c r="I369" s="93">
        <v>0</v>
      </c>
      <c r="J369" s="93"/>
      <c r="K369" s="13">
        <v>0</v>
      </c>
      <c r="L369" s="13">
        <v>0</v>
      </c>
      <c r="M369" s="13">
        <v>0</v>
      </c>
    </row>
    <row r="370" spans="3:13" s="1" customFormat="1" ht="11.1" customHeight="1" x14ac:dyDescent="0.15">
      <c r="C370" s="50">
        <v>46143</v>
      </c>
      <c r="D370" s="51">
        <v>57071</v>
      </c>
      <c r="E370" s="13">
        <v>359</v>
      </c>
      <c r="F370" s="52">
        <v>10928</v>
      </c>
      <c r="G370" s="112"/>
      <c r="H370" s="112"/>
      <c r="I370" s="93">
        <v>0</v>
      </c>
      <c r="J370" s="93"/>
      <c r="K370" s="13">
        <v>0</v>
      </c>
      <c r="L370" s="13">
        <v>0</v>
      </c>
      <c r="M370" s="13">
        <v>0</v>
      </c>
    </row>
    <row r="371" spans="3:13" s="1" customFormat="1" ht="11.1" customHeight="1" x14ac:dyDescent="0.15">
      <c r="C371" s="50">
        <v>46143</v>
      </c>
      <c r="D371" s="51">
        <v>57101</v>
      </c>
      <c r="E371" s="13">
        <v>360</v>
      </c>
      <c r="F371" s="52">
        <v>10958</v>
      </c>
      <c r="G371" s="112"/>
      <c r="H371" s="112"/>
      <c r="I371" s="93">
        <v>0</v>
      </c>
      <c r="J371" s="93"/>
      <c r="K371" s="13">
        <v>0</v>
      </c>
      <c r="L371" s="13">
        <v>0</v>
      </c>
      <c r="M371" s="13">
        <v>0</v>
      </c>
    </row>
    <row r="372" spans="3:13" s="1" customFormat="1" ht="11.1" customHeight="1" x14ac:dyDescent="0.15">
      <c r="C372" s="50">
        <v>46143</v>
      </c>
      <c r="D372" s="51">
        <v>57132</v>
      </c>
      <c r="E372" s="13">
        <v>361</v>
      </c>
      <c r="F372" s="52">
        <v>10989</v>
      </c>
      <c r="G372" s="112"/>
      <c r="H372" s="112"/>
      <c r="I372" s="93">
        <v>0</v>
      </c>
      <c r="J372" s="93"/>
      <c r="K372" s="13">
        <v>0</v>
      </c>
      <c r="L372" s="13">
        <v>0</v>
      </c>
      <c r="M372" s="13">
        <v>0</v>
      </c>
    </row>
    <row r="373" spans="3:13" s="1" customFormat="1" ht="11.1" customHeight="1" x14ac:dyDescent="0.15">
      <c r="C373" s="50">
        <v>46143</v>
      </c>
      <c r="D373" s="51">
        <v>57162</v>
      </c>
      <c r="E373" s="13">
        <v>362</v>
      </c>
      <c r="F373" s="52">
        <v>11019</v>
      </c>
      <c r="G373" s="112"/>
      <c r="H373" s="112"/>
      <c r="I373" s="93">
        <v>0</v>
      </c>
      <c r="J373" s="93"/>
      <c r="K373" s="13">
        <v>0</v>
      </c>
      <c r="L373" s="13">
        <v>0</v>
      </c>
      <c r="M373" s="13">
        <v>0</v>
      </c>
    </row>
    <row r="374" spans="3:13" s="1" customFormat="1" ht="11.1" customHeight="1" x14ac:dyDescent="0.15">
      <c r="C374" s="50">
        <v>46143</v>
      </c>
      <c r="D374" s="51">
        <v>57193</v>
      </c>
      <c r="E374" s="13">
        <v>363</v>
      </c>
      <c r="F374" s="52">
        <v>11050</v>
      </c>
      <c r="G374" s="112"/>
      <c r="H374" s="112"/>
      <c r="I374" s="93">
        <v>0</v>
      </c>
      <c r="J374" s="93"/>
      <c r="K374" s="13">
        <v>0</v>
      </c>
      <c r="L374" s="13">
        <v>0</v>
      </c>
      <c r="M374" s="13">
        <v>0</v>
      </c>
    </row>
    <row r="375" spans="3:13" s="1" customFormat="1" ht="11.1" customHeight="1" x14ac:dyDescent="0.15">
      <c r="C375" s="50">
        <v>46143</v>
      </c>
      <c r="D375" s="51">
        <v>57224</v>
      </c>
      <c r="E375" s="13">
        <v>364</v>
      </c>
      <c r="F375" s="52">
        <v>11081</v>
      </c>
      <c r="G375" s="112"/>
      <c r="H375" s="112"/>
      <c r="I375" s="93">
        <v>0</v>
      </c>
      <c r="J375" s="93"/>
      <c r="K375" s="13">
        <v>0</v>
      </c>
      <c r="L375" s="13">
        <v>0</v>
      </c>
      <c r="M375" s="13">
        <v>0</v>
      </c>
    </row>
    <row r="376" spans="3:13" s="1" customFormat="1" ht="11.1" customHeight="1" x14ac:dyDescent="0.15">
      <c r="C376" s="50">
        <v>46143</v>
      </c>
      <c r="D376" s="51">
        <v>57254</v>
      </c>
      <c r="E376" s="13">
        <v>365</v>
      </c>
      <c r="F376" s="52">
        <v>11111</v>
      </c>
      <c r="G376" s="112"/>
      <c r="H376" s="112"/>
      <c r="I376" s="93">
        <v>0</v>
      </c>
      <c r="J376" s="93"/>
      <c r="K376" s="13">
        <v>0</v>
      </c>
      <c r="L376" s="13">
        <v>0</v>
      </c>
      <c r="M376" s="13">
        <v>0</v>
      </c>
    </row>
    <row r="377" spans="3:13" s="1" customFormat="1" ht="11.1" customHeight="1" x14ac:dyDescent="0.15">
      <c r="C377" s="50">
        <v>46143</v>
      </c>
      <c r="D377" s="51">
        <v>57285</v>
      </c>
      <c r="E377" s="13">
        <v>366</v>
      </c>
      <c r="F377" s="52">
        <v>11142</v>
      </c>
      <c r="G377" s="112"/>
      <c r="H377" s="112"/>
      <c r="I377" s="93">
        <v>0</v>
      </c>
      <c r="J377" s="93"/>
      <c r="K377" s="13">
        <v>0</v>
      </c>
      <c r="L377" s="13">
        <v>0</v>
      </c>
      <c r="M377" s="13">
        <v>0</v>
      </c>
    </row>
    <row r="378" spans="3:13" s="1" customFormat="1" ht="11.1" customHeight="1" x14ac:dyDescent="0.15">
      <c r="C378" s="50">
        <v>46143</v>
      </c>
      <c r="D378" s="51">
        <v>57315</v>
      </c>
      <c r="E378" s="13">
        <v>367</v>
      </c>
      <c r="F378" s="52">
        <v>11172</v>
      </c>
      <c r="G378" s="112"/>
      <c r="H378" s="112"/>
      <c r="I378" s="93">
        <v>0</v>
      </c>
      <c r="J378" s="93"/>
      <c r="K378" s="13">
        <v>0</v>
      </c>
      <c r="L378" s="13">
        <v>0</v>
      </c>
      <c r="M378" s="13">
        <v>0</v>
      </c>
    </row>
    <row r="379" spans="3:13" s="1" customFormat="1" ht="11.1" customHeight="1" x14ac:dyDescent="0.15">
      <c r="C379" s="50">
        <v>46143</v>
      </c>
      <c r="D379" s="51">
        <v>57346</v>
      </c>
      <c r="E379" s="13">
        <v>368</v>
      </c>
      <c r="F379" s="52">
        <v>11203</v>
      </c>
      <c r="G379" s="112"/>
      <c r="H379" s="112"/>
      <c r="I379" s="93">
        <v>0</v>
      </c>
      <c r="J379" s="93"/>
      <c r="K379" s="13">
        <v>0</v>
      </c>
      <c r="L379" s="13">
        <v>0</v>
      </c>
      <c r="M379" s="13">
        <v>0</v>
      </c>
    </row>
    <row r="380" spans="3:13" s="1" customFormat="1" ht="11.1" customHeight="1" x14ac:dyDescent="0.15">
      <c r="C380" s="50">
        <v>46143</v>
      </c>
      <c r="D380" s="51">
        <v>57377</v>
      </c>
      <c r="E380" s="13">
        <v>369</v>
      </c>
      <c r="F380" s="52">
        <v>11234</v>
      </c>
      <c r="G380" s="112"/>
      <c r="H380" s="112"/>
      <c r="I380" s="93">
        <v>0</v>
      </c>
      <c r="J380" s="93"/>
      <c r="K380" s="13">
        <v>0</v>
      </c>
      <c r="L380" s="13">
        <v>0</v>
      </c>
      <c r="M380" s="13">
        <v>0</v>
      </c>
    </row>
    <row r="381" spans="3:13" s="1" customFormat="1" ht="11.1" customHeight="1" x14ac:dyDescent="0.15">
      <c r="C381" s="50">
        <v>46143</v>
      </c>
      <c r="D381" s="51">
        <v>57405</v>
      </c>
      <c r="E381" s="13">
        <v>370</v>
      </c>
      <c r="F381" s="52">
        <v>11262</v>
      </c>
      <c r="G381" s="112"/>
      <c r="H381" s="112"/>
      <c r="I381" s="93">
        <v>0</v>
      </c>
      <c r="J381" s="93"/>
      <c r="K381" s="13">
        <v>0</v>
      </c>
      <c r="L381" s="13">
        <v>0</v>
      </c>
      <c r="M381" s="13">
        <v>0</v>
      </c>
    </row>
    <row r="382" spans="3:13" s="1" customFormat="1" ht="11.1" customHeight="1" x14ac:dyDescent="0.15">
      <c r="C382" s="50">
        <v>46143</v>
      </c>
      <c r="D382" s="51">
        <v>57436</v>
      </c>
      <c r="E382" s="13">
        <v>371</v>
      </c>
      <c r="F382" s="52">
        <v>11293</v>
      </c>
      <c r="G382" s="112"/>
      <c r="H382" s="112"/>
      <c r="I382" s="93">
        <v>0</v>
      </c>
      <c r="J382" s="93"/>
      <c r="K382" s="13">
        <v>0</v>
      </c>
      <c r="L382" s="13">
        <v>0</v>
      </c>
      <c r="M382" s="13">
        <v>0</v>
      </c>
    </row>
    <row r="383" spans="3:13" s="1" customFormat="1" ht="11.1" customHeight="1" x14ac:dyDescent="0.15">
      <c r="C383" s="50">
        <v>46143</v>
      </c>
      <c r="D383" s="51">
        <v>57466</v>
      </c>
      <c r="E383" s="13">
        <v>372</v>
      </c>
      <c r="F383" s="52">
        <v>11323</v>
      </c>
      <c r="G383" s="112"/>
      <c r="H383" s="112"/>
      <c r="I383" s="93">
        <v>0</v>
      </c>
      <c r="J383" s="93"/>
      <c r="K383" s="13">
        <v>0</v>
      </c>
      <c r="L383" s="13">
        <v>0</v>
      </c>
      <c r="M383" s="13">
        <v>0</v>
      </c>
    </row>
    <row r="384" spans="3:13" s="1" customFormat="1" ht="11.1" customHeight="1" x14ac:dyDescent="0.15">
      <c r="C384" s="50">
        <v>46143</v>
      </c>
      <c r="D384" s="51">
        <v>57497</v>
      </c>
      <c r="E384" s="13">
        <v>373</v>
      </c>
      <c r="F384" s="52">
        <v>11354</v>
      </c>
      <c r="G384" s="112"/>
      <c r="H384" s="112"/>
      <c r="I384" s="93">
        <v>0</v>
      </c>
      <c r="J384" s="93"/>
      <c r="K384" s="13">
        <v>0</v>
      </c>
      <c r="L384" s="13">
        <v>0</v>
      </c>
      <c r="M384" s="13">
        <v>0</v>
      </c>
    </row>
    <row r="385" spans="3:13" s="1" customFormat="1" ht="11.1" customHeight="1" x14ac:dyDescent="0.15">
      <c r="C385" s="50">
        <v>46143</v>
      </c>
      <c r="D385" s="51">
        <v>57527</v>
      </c>
      <c r="E385" s="13">
        <v>374</v>
      </c>
      <c r="F385" s="52">
        <v>11384</v>
      </c>
      <c r="G385" s="112"/>
      <c r="H385" s="112"/>
      <c r="I385" s="93">
        <v>0</v>
      </c>
      <c r="J385" s="93"/>
      <c r="K385" s="13">
        <v>0</v>
      </c>
      <c r="L385" s="13">
        <v>0</v>
      </c>
      <c r="M385" s="13">
        <v>0</v>
      </c>
    </row>
    <row r="386" spans="3:13" s="1" customFormat="1" ht="11.1" customHeight="1" x14ac:dyDescent="0.15">
      <c r="C386" s="50">
        <v>46143</v>
      </c>
      <c r="D386" s="51">
        <v>57558</v>
      </c>
      <c r="E386" s="13">
        <v>375</v>
      </c>
      <c r="F386" s="52">
        <v>11415</v>
      </c>
      <c r="G386" s="112"/>
      <c r="H386" s="112"/>
      <c r="I386" s="93">
        <v>0</v>
      </c>
      <c r="J386" s="93"/>
      <c r="K386" s="13">
        <v>0</v>
      </c>
      <c r="L386" s="13">
        <v>0</v>
      </c>
      <c r="M386" s="13">
        <v>0</v>
      </c>
    </row>
    <row r="387" spans="3:13" s="1" customFormat="1" ht="11.1" customHeight="1" x14ac:dyDescent="0.15">
      <c r="C387" s="50">
        <v>46143</v>
      </c>
      <c r="D387" s="51">
        <v>57589</v>
      </c>
      <c r="E387" s="13">
        <v>376</v>
      </c>
      <c r="F387" s="52">
        <v>11446</v>
      </c>
      <c r="G387" s="112"/>
      <c r="H387" s="112"/>
      <c r="I387" s="93">
        <v>0</v>
      </c>
      <c r="J387" s="93"/>
      <c r="K387" s="13">
        <v>0</v>
      </c>
      <c r="L387" s="13">
        <v>0</v>
      </c>
      <c r="M387" s="13">
        <v>0</v>
      </c>
    </row>
    <row r="388" spans="3:13" s="1" customFormat="1" ht="11.1" customHeight="1" x14ac:dyDescent="0.15">
      <c r="C388" s="50">
        <v>46143</v>
      </c>
      <c r="D388" s="51">
        <v>57619</v>
      </c>
      <c r="E388" s="13">
        <v>377</v>
      </c>
      <c r="F388" s="52">
        <v>11476</v>
      </c>
      <c r="G388" s="112"/>
      <c r="H388" s="112"/>
      <c r="I388" s="93">
        <v>0</v>
      </c>
      <c r="J388" s="93"/>
      <c r="K388" s="13">
        <v>0</v>
      </c>
      <c r="L388" s="13">
        <v>0</v>
      </c>
      <c r="M388" s="13">
        <v>0</v>
      </c>
    </row>
    <row r="389" spans="3:13" s="1" customFormat="1" ht="11.1" customHeight="1" x14ac:dyDescent="0.15">
      <c r="C389" s="50">
        <v>46143</v>
      </c>
      <c r="D389" s="51">
        <v>57650</v>
      </c>
      <c r="E389" s="13">
        <v>378</v>
      </c>
      <c r="F389" s="52">
        <v>11507</v>
      </c>
      <c r="G389" s="112"/>
      <c r="H389" s="112"/>
      <c r="I389" s="93">
        <v>0</v>
      </c>
      <c r="J389" s="93"/>
      <c r="K389" s="13">
        <v>0</v>
      </c>
      <c r="L389" s="13">
        <v>0</v>
      </c>
      <c r="M389" s="13">
        <v>0</v>
      </c>
    </row>
    <row r="390" spans="3:13" s="1" customFormat="1" ht="11.1" customHeight="1" x14ac:dyDescent="0.15">
      <c r="C390" s="50">
        <v>46143</v>
      </c>
      <c r="D390" s="51">
        <v>57680</v>
      </c>
      <c r="E390" s="13">
        <v>379</v>
      </c>
      <c r="F390" s="52">
        <v>11537</v>
      </c>
      <c r="G390" s="112"/>
      <c r="H390" s="112"/>
      <c r="I390" s="93">
        <v>0</v>
      </c>
      <c r="J390" s="93"/>
      <c r="K390" s="13">
        <v>0</v>
      </c>
      <c r="L390" s="13">
        <v>0</v>
      </c>
      <c r="M390" s="13">
        <v>0</v>
      </c>
    </row>
    <row r="391" spans="3:13" s="1" customFormat="1" ht="11.1" customHeight="1" x14ac:dyDescent="0.15">
      <c r="C391" s="50">
        <v>46143</v>
      </c>
      <c r="D391" s="51">
        <v>57711</v>
      </c>
      <c r="E391" s="13">
        <v>380</v>
      </c>
      <c r="F391" s="52">
        <v>11568</v>
      </c>
      <c r="G391" s="112"/>
      <c r="H391" s="112"/>
      <c r="I391" s="93">
        <v>0</v>
      </c>
      <c r="J391" s="93"/>
      <c r="K391" s="13">
        <v>0</v>
      </c>
      <c r="L391" s="13">
        <v>0</v>
      </c>
      <c r="M391" s="13">
        <v>0</v>
      </c>
    </row>
    <row r="392" spans="3:13" s="1" customFormat="1" ht="11.1" customHeight="1" x14ac:dyDescent="0.15">
      <c r="C392" s="50">
        <v>46143</v>
      </c>
      <c r="D392" s="51">
        <v>57742</v>
      </c>
      <c r="E392" s="13">
        <v>381</v>
      </c>
      <c r="F392" s="52">
        <v>11599</v>
      </c>
      <c r="G392" s="112"/>
      <c r="H392" s="112"/>
      <c r="I392" s="93">
        <v>0</v>
      </c>
      <c r="J392" s="93"/>
      <c r="K392" s="13">
        <v>0</v>
      </c>
      <c r="L392" s="13">
        <v>0</v>
      </c>
      <c r="M392" s="13">
        <v>0</v>
      </c>
    </row>
    <row r="393" spans="3:13" s="1" customFormat="1" ht="11.1" customHeight="1" x14ac:dyDescent="0.15">
      <c r="C393" s="50">
        <v>46143</v>
      </c>
      <c r="D393" s="51">
        <v>57770</v>
      </c>
      <c r="E393" s="13">
        <v>382</v>
      </c>
      <c r="F393" s="52">
        <v>11627</v>
      </c>
      <c r="G393" s="112"/>
      <c r="H393" s="112"/>
      <c r="I393" s="93">
        <v>0</v>
      </c>
      <c r="J393" s="93"/>
      <c r="K393" s="13">
        <v>0</v>
      </c>
      <c r="L393" s="13">
        <v>0</v>
      </c>
      <c r="M393" s="13">
        <v>0</v>
      </c>
    </row>
    <row r="394" spans="3:13" s="1" customFormat="1" ht="11.1" customHeight="1" x14ac:dyDescent="0.15">
      <c r="C394" s="50">
        <v>46143</v>
      </c>
      <c r="D394" s="51">
        <v>57801</v>
      </c>
      <c r="E394" s="13">
        <v>383</v>
      </c>
      <c r="F394" s="52">
        <v>11658</v>
      </c>
      <c r="G394" s="112"/>
      <c r="H394" s="112"/>
      <c r="I394" s="93">
        <v>0</v>
      </c>
      <c r="J394" s="93"/>
      <c r="K394" s="13">
        <v>0</v>
      </c>
      <c r="L394" s="13">
        <v>0</v>
      </c>
      <c r="M394" s="13">
        <v>0</v>
      </c>
    </row>
    <row r="395" spans="3:13" s="1" customFormat="1" ht="11.1" customHeight="1" x14ac:dyDescent="0.15">
      <c r="C395" s="50">
        <v>46143</v>
      </c>
      <c r="D395" s="51">
        <v>57831</v>
      </c>
      <c r="E395" s="13">
        <v>384</v>
      </c>
      <c r="F395" s="52">
        <v>11688</v>
      </c>
      <c r="G395" s="112"/>
      <c r="H395" s="112"/>
      <c r="I395" s="93">
        <v>0</v>
      </c>
      <c r="J395" s="93"/>
      <c r="K395" s="13">
        <v>0</v>
      </c>
      <c r="L395" s="13">
        <v>0</v>
      </c>
      <c r="M395" s="13">
        <v>0</v>
      </c>
    </row>
    <row r="396" spans="3:13" s="1" customFormat="1" ht="11.1" customHeight="1" x14ac:dyDescent="0.15">
      <c r="C396" s="50">
        <v>46143</v>
      </c>
      <c r="D396" s="51">
        <v>57862</v>
      </c>
      <c r="E396" s="13">
        <v>385</v>
      </c>
      <c r="F396" s="52">
        <v>11719</v>
      </c>
      <c r="G396" s="112"/>
      <c r="H396" s="112"/>
      <c r="I396" s="93">
        <v>0</v>
      </c>
      <c r="J396" s="93"/>
      <c r="K396" s="13">
        <v>0</v>
      </c>
      <c r="L396" s="13">
        <v>0</v>
      </c>
      <c r="M396" s="13">
        <v>0</v>
      </c>
    </row>
    <row r="397" spans="3:13" s="1" customFormat="1" ht="11.1" customHeight="1" x14ac:dyDescent="0.15">
      <c r="C397" s="50">
        <v>46143</v>
      </c>
      <c r="D397" s="51">
        <v>57892</v>
      </c>
      <c r="E397" s="13">
        <v>386</v>
      </c>
      <c r="F397" s="52">
        <v>11749</v>
      </c>
      <c r="G397" s="112"/>
      <c r="H397" s="112"/>
      <c r="I397" s="93">
        <v>0</v>
      </c>
      <c r="J397" s="93"/>
      <c r="K397" s="13">
        <v>0</v>
      </c>
      <c r="L397" s="13">
        <v>0</v>
      </c>
      <c r="M397" s="13">
        <v>0</v>
      </c>
    </row>
    <row r="398" spans="3:13" s="1" customFormat="1" ht="11.1" customHeight="1" x14ac:dyDescent="0.15">
      <c r="C398" s="50">
        <v>46143</v>
      </c>
      <c r="D398" s="51">
        <v>57923</v>
      </c>
      <c r="E398" s="13">
        <v>387</v>
      </c>
      <c r="F398" s="52">
        <v>11780</v>
      </c>
      <c r="G398" s="112"/>
      <c r="H398" s="112"/>
      <c r="I398" s="93">
        <v>0</v>
      </c>
      <c r="J398" s="93"/>
      <c r="K398" s="13">
        <v>0</v>
      </c>
      <c r="L398" s="13">
        <v>0</v>
      </c>
      <c r="M398" s="13">
        <v>0</v>
      </c>
    </row>
    <row r="399" spans="3:13" s="1" customFormat="1" ht="11.1" customHeight="1" x14ac:dyDescent="0.15">
      <c r="C399" s="50">
        <v>46143</v>
      </c>
      <c r="D399" s="51">
        <v>57954</v>
      </c>
      <c r="E399" s="13">
        <v>388</v>
      </c>
      <c r="F399" s="52">
        <v>11811</v>
      </c>
      <c r="G399" s="112"/>
      <c r="H399" s="112"/>
      <c r="I399" s="93">
        <v>0</v>
      </c>
      <c r="J399" s="93"/>
      <c r="K399" s="13">
        <v>0</v>
      </c>
      <c r="L399" s="13">
        <v>0</v>
      </c>
      <c r="M399" s="13">
        <v>0</v>
      </c>
    </row>
    <row r="400" spans="3:13" s="1" customFormat="1" ht="11.1" customHeight="1" x14ac:dyDescent="0.15">
      <c r="C400" s="50">
        <v>46143</v>
      </c>
      <c r="D400" s="51">
        <v>57984</v>
      </c>
      <c r="E400" s="13">
        <v>389</v>
      </c>
      <c r="F400" s="52">
        <v>11841</v>
      </c>
      <c r="G400" s="112"/>
      <c r="H400" s="112"/>
      <c r="I400" s="93">
        <v>0</v>
      </c>
      <c r="J400" s="93"/>
      <c r="K400" s="13">
        <v>0</v>
      </c>
      <c r="L400" s="13">
        <v>0</v>
      </c>
      <c r="M400" s="13">
        <v>0</v>
      </c>
    </row>
    <row r="401" spans="3:13" s="1" customFormat="1" ht="11.1" customHeight="1" x14ac:dyDescent="0.15">
      <c r="C401" s="50">
        <v>46143</v>
      </c>
      <c r="D401" s="51">
        <v>58015</v>
      </c>
      <c r="E401" s="13">
        <v>390</v>
      </c>
      <c r="F401" s="52">
        <v>11872</v>
      </c>
      <c r="G401" s="112"/>
      <c r="H401" s="112"/>
      <c r="I401" s="93">
        <v>0</v>
      </c>
      <c r="J401" s="93"/>
      <c r="K401" s="13">
        <v>0</v>
      </c>
      <c r="L401" s="13">
        <v>0</v>
      </c>
      <c r="M401" s="13">
        <v>0</v>
      </c>
    </row>
    <row r="402" spans="3:13" s="1" customFormat="1" ht="11.1" customHeight="1" x14ac:dyDescent="0.15">
      <c r="C402" s="50">
        <v>46143</v>
      </c>
      <c r="D402" s="51">
        <v>58045</v>
      </c>
      <c r="E402" s="13">
        <v>391</v>
      </c>
      <c r="F402" s="52">
        <v>11902</v>
      </c>
      <c r="G402" s="112"/>
      <c r="H402" s="112"/>
      <c r="I402" s="93">
        <v>0</v>
      </c>
      <c r="J402" s="93"/>
      <c r="K402" s="13">
        <v>0</v>
      </c>
      <c r="L402" s="13">
        <v>0</v>
      </c>
      <c r="M402" s="13">
        <v>0</v>
      </c>
    </row>
    <row r="403" spans="3:13" s="1" customFormat="1" ht="11.1" customHeight="1" x14ac:dyDescent="0.15">
      <c r="C403" s="50">
        <v>46143</v>
      </c>
      <c r="D403" s="51">
        <v>58076</v>
      </c>
      <c r="E403" s="13">
        <v>392</v>
      </c>
      <c r="F403" s="52">
        <v>11933</v>
      </c>
      <c r="G403" s="112"/>
      <c r="H403" s="112"/>
      <c r="I403" s="93">
        <v>0</v>
      </c>
      <c r="J403" s="93"/>
      <c r="K403" s="13">
        <v>0</v>
      </c>
      <c r="L403" s="13">
        <v>0</v>
      </c>
      <c r="M403" s="13">
        <v>0</v>
      </c>
    </row>
    <row r="404" spans="3:13" s="1" customFormat="1" ht="11.1" customHeight="1" x14ac:dyDescent="0.15">
      <c r="C404" s="50">
        <v>46143</v>
      </c>
      <c r="D404" s="51">
        <v>58107</v>
      </c>
      <c r="E404" s="13">
        <v>393</v>
      </c>
      <c r="F404" s="52">
        <v>11964</v>
      </c>
      <c r="G404" s="112"/>
      <c r="H404" s="112"/>
      <c r="I404" s="93">
        <v>0</v>
      </c>
      <c r="J404" s="93"/>
      <c r="K404" s="13">
        <v>0</v>
      </c>
      <c r="L404" s="13">
        <v>0</v>
      </c>
      <c r="M404" s="13">
        <v>0</v>
      </c>
    </row>
    <row r="405" spans="3:13" s="1" customFormat="1" ht="11.1" customHeight="1" x14ac:dyDescent="0.15">
      <c r="C405" s="50">
        <v>46143</v>
      </c>
      <c r="D405" s="51">
        <v>58135</v>
      </c>
      <c r="E405" s="13">
        <v>394</v>
      </c>
      <c r="F405" s="52">
        <v>11992</v>
      </c>
      <c r="G405" s="112"/>
      <c r="H405" s="112"/>
      <c r="I405" s="93">
        <v>0</v>
      </c>
      <c r="J405" s="93"/>
      <c r="K405" s="13">
        <v>0</v>
      </c>
      <c r="L405" s="13">
        <v>0</v>
      </c>
      <c r="M405" s="13">
        <v>0</v>
      </c>
    </row>
    <row r="406" spans="3:13" s="1" customFormat="1" ht="11.1" customHeight="1" x14ac:dyDescent="0.15">
      <c r="C406" s="50">
        <v>46143</v>
      </c>
      <c r="D406" s="51">
        <v>58166</v>
      </c>
      <c r="E406" s="13">
        <v>395</v>
      </c>
      <c r="F406" s="52">
        <v>12023</v>
      </c>
      <c r="G406" s="112"/>
      <c r="H406" s="112"/>
      <c r="I406" s="93">
        <v>0</v>
      </c>
      <c r="J406" s="93"/>
      <c r="K406" s="13">
        <v>0</v>
      </c>
      <c r="L406" s="13">
        <v>0</v>
      </c>
      <c r="M406" s="13">
        <v>0</v>
      </c>
    </row>
    <row r="407" spans="3:13" s="1" customFormat="1" ht="11.1" customHeight="1" x14ac:dyDescent="0.15">
      <c r="C407" s="50">
        <v>46143</v>
      </c>
      <c r="D407" s="51">
        <v>58196</v>
      </c>
      <c r="E407" s="13">
        <v>396</v>
      </c>
      <c r="F407" s="52">
        <v>12053</v>
      </c>
      <c r="G407" s="112"/>
      <c r="H407" s="112"/>
      <c r="I407" s="93">
        <v>0</v>
      </c>
      <c r="J407" s="93"/>
      <c r="K407" s="13">
        <v>0</v>
      </c>
      <c r="L407" s="13">
        <v>0</v>
      </c>
      <c r="M407" s="13">
        <v>0</v>
      </c>
    </row>
    <row r="408" spans="3:13" s="1" customFormat="1" ht="11.1" customHeight="1" x14ac:dyDescent="0.15">
      <c r="C408" s="50">
        <v>46143</v>
      </c>
      <c r="D408" s="51">
        <v>58227</v>
      </c>
      <c r="E408" s="13">
        <v>397</v>
      </c>
      <c r="F408" s="52">
        <v>12084</v>
      </c>
      <c r="G408" s="112"/>
      <c r="H408" s="112"/>
      <c r="I408" s="93">
        <v>0</v>
      </c>
      <c r="J408" s="93"/>
      <c r="K408" s="13">
        <v>0</v>
      </c>
      <c r="L408" s="13">
        <v>0</v>
      </c>
      <c r="M408" s="13">
        <v>0</v>
      </c>
    </row>
    <row r="409" spans="3:13" s="1" customFormat="1" ht="11.1" customHeight="1" x14ac:dyDescent="0.15">
      <c r="C409" s="50">
        <v>46143</v>
      </c>
      <c r="D409" s="51">
        <v>58257</v>
      </c>
      <c r="E409" s="13">
        <v>398</v>
      </c>
      <c r="F409" s="52">
        <v>12114</v>
      </c>
      <c r="G409" s="112"/>
      <c r="H409" s="112"/>
      <c r="I409" s="93">
        <v>0</v>
      </c>
      <c r="J409" s="93"/>
      <c r="K409" s="13">
        <v>0</v>
      </c>
      <c r="L409" s="13">
        <v>0</v>
      </c>
      <c r="M409" s="13">
        <v>0</v>
      </c>
    </row>
    <row r="410" spans="3:13" s="1" customFormat="1" ht="11.1" customHeight="1" x14ac:dyDescent="0.15">
      <c r="C410" s="50">
        <v>46143</v>
      </c>
      <c r="D410" s="51">
        <v>58288</v>
      </c>
      <c r="E410" s="13">
        <v>399</v>
      </c>
      <c r="F410" s="52">
        <v>12145</v>
      </c>
      <c r="G410" s="112"/>
      <c r="H410" s="112"/>
      <c r="I410" s="93">
        <v>0</v>
      </c>
      <c r="J410" s="93"/>
      <c r="K410" s="13">
        <v>0</v>
      </c>
      <c r="L410" s="13">
        <v>0</v>
      </c>
      <c r="M410" s="13">
        <v>0</v>
      </c>
    </row>
    <row r="411" spans="3:13" s="1" customFormat="1" ht="11.1" customHeight="1" x14ac:dyDescent="0.15">
      <c r="C411" s="50">
        <v>46143</v>
      </c>
      <c r="D411" s="51">
        <v>58319</v>
      </c>
      <c r="E411" s="13">
        <v>400</v>
      </c>
      <c r="F411" s="52">
        <v>12176</v>
      </c>
      <c r="G411" s="112"/>
      <c r="H411" s="112"/>
      <c r="I411" s="93">
        <v>0</v>
      </c>
      <c r="J411" s="93"/>
      <c r="K411" s="13">
        <v>0</v>
      </c>
      <c r="L411" s="13">
        <v>0</v>
      </c>
      <c r="M411" s="13">
        <v>0</v>
      </c>
    </row>
    <row r="412" spans="3:13" s="1" customFormat="1" ht="11.1" customHeight="1" x14ac:dyDescent="0.15">
      <c r="C412" s="50">
        <v>46143</v>
      </c>
      <c r="D412" s="51">
        <v>58349</v>
      </c>
      <c r="E412" s="13">
        <v>401</v>
      </c>
      <c r="F412" s="52">
        <v>12206</v>
      </c>
      <c r="G412" s="112"/>
      <c r="H412" s="112"/>
      <c r="I412" s="93">
        <v>0</v>
      </c>
      <c r="J412" s="93"/>
      <c r="K412" s="13">
        <v>0</v>
      </c>
      <c r="L412" s="13">
        <v>0</v>
      </c>
      <c r="M412" s="13">
        <v>0</v>
      </c>
    </row>
    <row r="413" spans="3:13" s="1" customFormat="1" ht="11.1" customHeight="1" x14ac:dyDescent="0.15">
      <c r="C413" s="50">
        <v>46143</v>
      </c>
      <c r="D413" s="51">
        <v>58380</v>
      </c>
      <c r="E413" s="13">
        <v>402</v>
      </c>
      <c r="F413" s="52">
        <v>12237</v>
      </c>
      <c r="G413" s="112"/>
      <c r="H413" s="112"/>
      <c r="I413" s="93">
        <v>0</v>
      </c>
      <c r="J413" s="93"/>
      <c r="K413" s="13">
        <v>0</v>
      </c>
      <c r="L413" s="13">
        <v>0</v>
      </c>
      <c r="M413" s="13">
        <v>0</v>
      </c>
    </row>
    <row r="414" spans="3:13" s="1" customFormat="1" ht="11.1" customHeight="1" x14ac:dyDescent="0.15">
      <c r="C414" s="50">
        <v>46143</v>
      </c>
      <c r="D414" s="51">
        <v>58410</v>
      </c>
      <c r="E414" s="13">
        <v>403</v>
      </c>
      <c r="F414" s="52">
        <v>12267</v>
      </c>
      <c r="G414" s="112"/>
      <c r="H414" s="112"/>
      <c r="I414" s="93">
        <v>0</v>
      </c>
      <c r="J414" s="93"/>
      <c r="K414" s="13">
        <v>0</v>
      </c>
      <c r="L414" s="13">
        <v>0</v>
      </c>
      <c r="M414" s="13">
        <v>0</v>
      </c>
    </row>
    <row r="415" spans="3:13" s="1" customFormat="1" ht="11.1" customHeight="1" x14ac:dyDescent="0.15">
      <c r="C415" s="50">
        <v>46143</v>
      </c>
      <c r="D415" s="51">
        <v>58441</v>
      </c>
      <c r="E415" s="13">
        <v>404</v>
      </c>
      <c r="F415" s="52">
        <v>12298</v>
      </c>
      <c r="G415" s="112"/>
      <c r="H415" s="112"/>
      <c r="I415" s="93">
        <v>0</v>
      </c>
      <c r="J415" s="93"/>
      <c r="K415" s="13">
        <v>0</v>
      </c>
      <c r="L415" s="13">
        <v>0</v>
      </c>
      <c r="M415" s="13">
        <v>0</v>
      </c>
    </row>
    <row r="416" spans="3:13" s="1" customFormat="1" ht="11.1" customHeight="1" x14ac:dyDescent="0.15">
      <c r="C416" s="50">
        <v>46143</v>
      </c>
      <c r="D416" s="51">
        <v>58472</v>
      </c>
      <c r="E416" s="13">
        <v>405</v>
      </c>
      <c r="F416" s="52">
        <v>12329</v>
      </c>
      <c r="G416" s="112"/>
      <c r="H416" s="112"/>
      <c r="I416" s="93">
        <v>0</v>
      </c>
      <c r="J416" s="93"/>
      <c r="K416" s="13">
        <v>0</v>
      </c>
      <c r="L416" s="13">
        <v>0</v>
      </c>
      <c r="M416" s="13">
        <v>0</v>
      </c>
    </row>
    <row r="417" spans="3:13" s="1" customFormat="1" ht="11.1" customHeight="1" x14ac:dyDescent="0.15">
      <c r="C417" s="50">
        <v>46143</v>
      </c>
      <c r="D417" s="51">
        <v>58501</v>
      </c>
      <c r="E417" s="13">
        <v>406</v>
      </c>
      <c r="F417" s="52">
        <v>12358</v>
      </c>
      <c r="G417" s="112"/>
      <c r="H417" s="112"/>
      <c r="I417" s="93">
        <v>0</v>
      </c>
      <c r="J417" s="93"/>
      <c r="K417" s="13">
        <v>0</v>
      </c>
      <c r="L417" s="13">
        <v>0</v>
      </c>
      <c r="M417" s="13">
        <v>0</v>
      </c>
    </row>
    <row r="418" spans="3:13" s="1" customFormat="1" ht="11.1" customHeight="1" x14ac:dyDescent="0.15">
      <c r="C418" s="50">
        <v>46143</v>
      </c>
      <c r="D418" s="51">
        <v>58532</v>
      </c>
      <c r="E418" s="13">
        <v>407</v>
      </c>
      <c r="F418" s="52">
        <v>12389</v>
      </c>
      <c r="G418" s="112"/>
      <c r="H418" s="112"/>
      <c r="I418" s="93">
        <v>0</v>
      </c>
      <c r="J418" s="93"/>
      <c r="K418" s="13">
        <v>0</v>
      </c>
      <c r="L418" s="13">
        <v>0</v>
      </c>
      <c r="M418" s="13">
        <v>0</v>
      </c>
    </row>
    <row r="419" spans="3:13" s="1" customFormat="1" ht="11.1" customHeight="1" x14ac:dyDescent="0.15">
      <c r="C419" s="50">
        <v>46143</v>
      </c>
      <c r="D419" s="51">
        <v>58562</v>
      </c>
      <c r="E419" s="13">
        <v>408</v>
      </c>
      <c r="F419" s="52">
        <v>12419</v>
      </c>
      <c r="G419" s="112"/>
      <c r="H419" s="112"/>
      <c r="I419" s="93">
        <v>0</v>
      </c>
      <c r="J419" s="93"/>
      <c r="K419" s="13">
        <v>0</v>
      </c>
      <c r="L419" s="13">
        <v>0</v>
      </c>
      <c r="M419" s="13">
        <v>0</v>
      </c>
    </row>
    <row r="420" spans="3:13" s="1" customFormat="1" ht="11.1" customHeight="1" x14ac:dyDescent="0.15">
      <c r="C420" s="50">
        <v>46143</v>
      </c>
      <c r="D420" s="51">
        <v>58593</v>
      </c>
      <c r="E420" s="13">
        <v>409</v>
      </c>
      <c r="F420" s="52">
        <v>12450</v>
      </c>
      <c r="G420" s="112"/>
      <c r="H420" s="112"/>
      <c r="I420" s="93">
        <v>0</v>
      </c>
      <c r="J420" s="93"/>
      <c r="K420" s="13">
        <v>0</v>
      </c>
      <c r="L420" s="13">
        <v>0</v>
      </c>
      <c r="M420" s="13">
        <v>0</v>
      </c>
    </row>
    <row r="421" spans="3:13" s="1" customFormat="1" ht="11.1" customHeight="1" x14ac:dyDescent="0.15">
      <c r="C421" s="50">
        <v>46143</v>
      </c>
      <c r="D421" s="51">
        <v>58623</v>
      </c>
      <c r="E421" s="13">
        <v>410</v>
      </c>
      <c r="F421" s="52">
        <v>12480</v>
      </c>
      <c r="G421" s="112"/>
      <c r="H421" s="112"/>
      <c r="I421" s="93">
        <v>0</v>
      </c>
      <c r="J421" s="93"/>
      <c r="K421" s="13">
        <v>0</v>
      </c>
      <c r="L421" s="13">
        <v>0</v>
      </c>
      <c r="M421" s="13">
        <v>0</v>
      </c>
    </row>
    <row r="422" spans="3:13" s="1" customFormat="1" ht="11.1" customHeight="1" x14ac:dyDescent="0.15">
      <c r="C422" s="50">
        <v>46143</v>
      </c>
      <c r="D422" s="51">
        <v>58654</v>
      </c>
      <c r="E422" s="13">
        <v>411</v>
      </c>
      <c r="F422" s="52">
        <v>12511</v>
      </c>
      <c r="G422" s="112"/>
      <c r="H422" s="112"/>
      <c r="I422" s="93">
        <v>0</v>
      </c>
      <c r="J422" s="93"/>
      <c r="K422" s="13">
        <v>0</v>
      </c>
      <c r="L422" s="13">
        <v>0</v>
      </c>
      <c r="M422" s="13">
        <v>0</v>
      </c>
    </row>
    <row r="423" spans="3:13" s="1" customFormat="1" ht="11.1" customHeight="1" x14ac:dyDescent="0.15">
      <c r="C423" s="50">
        <v>46143</v>
      </c>
      <c r="D423" s="51">
        <v>58685</v>
      </c>
      <c r="E423" s="13">
        <v>412</v>
      </c>
      <c r="F423" s="52">
        <v>12542</v>
      </c>
      <c r="G423" s="112"/>
      <c r="H423" s="112"/>
      <c r="I423" s="93">
        <v>0</v>
      </c>
      <c r="J423" s="93"/>
      <c r="K423" s="13">
        <v>0</v>
      </c>
      <c r="L423" s="13">
        <v>0</v>
      </c>
      <c r="M423" s="13">
        <v>0</v>
      </c>
    </row>
    <row r="424" spans="3:13" s="1" customFormat="1" ht="11.1" customHeight="1" x14ac:dyDescent="0.15">
      <c r="C424" s="50">
        <v>46143</v>
      </c>
      <c r="D424" s="51">
        <v>58715</v>
      </c>
      <c r="E424" s="13">
        <v>413</v>
      </c>
      <c r="F424" s="52">
        <v>12572</v>
      </c>
      <c r="G424" s="112"/>
      <c r="H424" s="112"/>
      <c r="I424" s="93">
        <v>0</v>
      </c>
      <c r="J424" s="93"/>
      <c r="K424" s="13">
        <v>0</v>
      </c>
      <c r="L424" s="13">
        <v>0</v>
      </c>
      <c r="M424" s="13">
        <v>0</v>
      </c>
    </row>
    <row r="425" spans="3:13" s="1" customFormat="1" ht="11.1" customHeight="1" x14ac:dyDescent="0.15">
      <c r="C425" s="50">
        <v>46143</v>
      </c>
      <c r="D425" s="51">
        <v>58746</v>
      </c>
      <c r="E425" s="13">
        <v>414</v>
      </c>
      <c r="F425" s="52">
        <v>12603</v>
      </c>
      <c r="G425" s="112"/>
      <c r="H425" s="112"/>
      <c r="I425" s="93">
        <v>0</v>
      </c>
      <c r="J425" s="93"/>
      <c r="K425" s="13">
        <v>0</v>
      </c>
      <c r="L425" s="13">
        <v>0</v>
      </c>
      <c r="M425" s="13">
        <v>0</v>
      </c>
    </row>
    <row r="426" spans="3:13" s="1" customFormat="1" ht="11.1" customHeight="1" x14ac:dyDescent="0.15">
      <c r="C426" s="50">
        <v>46143</v>
      </c>
      <c r="D426" s="51">
        <v>58776</v>
      </c>
      <c r="E426" s="13">
        <v>415</v>
      </c>
      <c r="F426" s="52">
        <v>12633</v>
      </c>
      <c r="G426" s="112"/>
      <c r="H426" s="112"/>
      <c r="I426" s="93">
        <v>0</v>
      </c>
      <c r="J426" s="93"/>
      <c r="K426" s="13">
        <v>0</v>
      </c>
      <c r="L426" s="13">
        <v>0</v>
      </c>
      <c r="M426" s="13">
        <v>0</v>
      </c>
    </row>
    <row r="427" spans="3:13" s="1" customFormat="1" ht="11.1" customHeight="1" x14ac:dyDescent="0.15">
      <c r="C427" s="50">
        <v>46143</v>
      </c>
      <c r="D427" s="51">
        <v>58807</v>
      </c>
      <c r="E427" s="13">
        <v>416</v>
      </c>
      <c r="F427" s="52">
        <v>12664</v>
      </c>
      <c r="G427" s="112"/>
      <c r="H427" s="112"/>
      <c r="I427" s="93">
        <v>0</v>
      </c>
      <c r="J427" s="93"/>
      <c r="K427" s="13">
        <v>0</v>
      </c>
      <c r="L427" s="13">
        <v>0</v>
      </c>
      <c r="M427" s="13">
        <v>0</v>
      </c>
    </row>
    <row r="428" spans="3:13" s="1" customFormat="1" ht="11.1" customHeight="1" x14ac:dyDescent="0.15">
      <c r="C428" s="50">
        <v>46143</v>
      </c>
      <c r="D428" s="51">
        <v>58838</v>
      </c>
      <c r="E428" s="13">
        <v>417</v>
      </c>
      <c r="F428" s="52">
        <v>12695</v>
      </c>
      <c r="G428" s="112"/>
      <c r="H428" s="112"/>
      <c r="I428" s="93">
        <v>0</v>
      </c>
      <c r="J428" s="93"/>
      <c r="K428" s="13">
        <v>0</v>
      </c>
      <c r="L428" s="13">
        <v>0</v>
      </c>
      <c r="M428" s="13">
        <v>0</v>
      </c>
    </row>
    <row r="429" spans="3:13" s="1" customFormat="1" ht="11.1" customHeight="1" x14ac:dyDescent="0.15">
      <c r="C429" s="50">
        <v>46143</v>
      </c>
      <c r="D429" s="51">
        <v>58866</v>
      </c>
      <c r="E429" s="13">
        <v>418</v>
      </c>
      <c r="F429" s="52">
        <v>12723</v>
      </c>
      <c r="G429" s="112"/>
      <c r="H429" s="112"/>
      <c r="I429" s="93">
        <v>0</v>
      </c>
      <c r="J429" s="93"/>
      <c r="K429" s="13">
        <v>0</v>
      </c>
      <c r="L429" s="13">
        <v>0</v>
      </c>
      <c r="M429" s="13">
        <v>0</v>
      </c>
    </row>
    <row r="430" spans="3:13" s="1" customFormat="1" ht="11.1" customHeight="1" x14ac:dyDescent="0.15">
      <c r="C430" s="50">
        <v>46143</v>
      </c>
      <c r="D430" s="51">
        <v>58897</v>
      </c>
      <c r="E430" s="13">
        <v>419</v>
      </c>
      <c r="F430" s="52">
        <v>12754</v>
      </c>
      <c r="G430" s="112"/>
      <c r="H430" s="112"/>
      <c r="I430" s="93">
        <v>0</v>
      </c>
      <c r="J430" s="93"/>
      <c r="K430" s="13">
        <v>0</v>
      </c>
      <c r="L430" s="13">
        <v>0</v>
      </c>
      <c r="M430" s="13">
        <v>0</v>
      </c>
    </row>
    <row r="431" spans="3:13" s="1" customFormat="1" ht="11.1" customHeight="1" x14ac:dyDescent="0.15">
      <c r="C431" s="50">
        <v>46143</v>
      </c>
      <c r="D431" s="51">
        <v>58927</v>
      </c>
      <c r="E431" s="13">
        <v>420</v>
      </c>
      <c r="F431" s="52">
        <v>12784</v>
      </c>
      <c r="G431" s="112"/>
      <c r="H431" s="112"/>
      <c r="I431" s="93">
        <v>0</v>
      </c>
      <c r="J431" s="93"/>
      <c r="K431" s="13">
        <v>0</v>
      </c>
      <c r="L431" s="13">
        <v>0</v>
      </c>
      <c r="M431" s="13">
        <v>0</v>
      </c>
    </row>
    <row r="432" spans="3:13" s="1" customFormat="1" ht="11.1" customHeight="1" x14ac:dyDescent="0.15">
      <c r="C432" s="50">
        <v>46143</v>
      </c>
      <c r="D432" s="51">
        <v>58958</v>
      </c>
      <c r="E432" s="13">
        <v>421</v>
      </c>
      <c r="F432" s="52">
        <v>12815</v>
      </c>
      <c r="G432" s="112"/>
      <c r="H432" s="112"/>
      <c r="I432" s="93">
        <v>0</v>
      </c>
      <c r="J432" s="93"/>
      <c r="K432" s="13">
        <v>0</v>
      </c>
      <c r="L432" s="13">
        <v>0</v>
      </c>
      <c r="M432" s="13">
        <v>0</v>
      </c>
    </row>
    <row r="433" spans="3:13" s="1" customFormat="1" ht="11.1" customHeight="1" x14ac:dyDescent="0.15">
      <c r="C433" s="50">
        <v>46143</v>
      </c>
      <c r="D433" s="51">
        <v>58988</v>
      </c>
      <c r="E433" s="13">
        <v>422</v>
      </c>
      <c r="F433" s="52">
        <v>12845</v>
      </c>
      <c r="G433" s="112"/>
      <c r="H433" s="112"/>
      <c r="I433" s="93">
        <v>0</v>
      </c>
      <c r="J433" s="93"/>
      <c r="K433" s="13">
        <v>0</v>
      </c>
      <c r="L433" s="13">
        <v>0</v>
      </c>
      <c r="M433" s="13">
        <v>0</v>
      </c>
    </row>
    <row r="434" spans="3:13" s="1" customFormat="1" ht="11.1" customHeight="1" x14ac:dyDescent="0.15">
      <c r="C434" s="50">
        <v>46143</v>
      </c>
      <c r="D434" s="51">
        <v>59019</v>
      </c>
      <c r="E434" s="13">
        <v>423</v>
      </c>
      <c r="F434" s="52">
        <v>12876</v>
      </c>
      <c r="G434" s="112"/>
      <c r="H434" s="112"/>
      <c r="I434" s="93">
        <v>0</v>
      </c>
      <c r="J434" s="93"/>
      <c r="K434" s="13">
        <v>0</v>
      </c>
      <c r="L434" s="13">
        <v>0</v>
      </c>
      <c r="M434" s="13">
        <v>0</v>
      </c>
    </row>
    <row r="435" spans="3:13" s="1" customFormat="1" ht="11.1" customHeight="1" x14ac:dyDescent="0.15">
      <c r="C435" s="50">
        <v>46143</v>
      </c>
      <c r="D435" s="51">
        <v>59050</v>
      </c>
      <c r="E435" s="13">
        <v>424</v>
      </c>
      <c r="F435" s="52">
        <v>12907</v>
      </c>
      <c r="G435" s="112"/>
      <c r="H435" s="112"/>
      <c r="I435" s="93">
        <v>0</v>
      </c>
      <c r="J435" s="93"/>
      <c r="K435" s="13">
        <v>0</v>
      </c>
      <c r="L435" s="13">
        <v>0</v>
      </c>
      <c r="M435" s="13">
        <v>0</v>
      </c>
    </row>
    <row r="436" spans="3:13" s="1" customFormat="1" ht="11.1" customHeight="1" x14ac:dyDescent="0.15">
      <c r="C436" s="50">
        <v>46143</v>
      </c>
      <c r="D436" s="51">
        <v>59080</v>
      </c>
      <c r="E436" s="13">
        <v>425</v>
      </c>
      <c r="F436" s="52">
        <v>12937</v>
      </c>
      <c r="G436" s="112"/>
      <c r="H436" s="112"/>
      <c r="I436" s="93">
        <v>0</v>
      </c>
      <c r="J436" s="93"/>
      <c r="K436" s="13">
        <v>0</v>
      </c>
      <c r="L436" s="13">
        <v>0</v>
      </c>
      <c r="M436" s="13">
        <v>0</v>
      </c>
    </row>
    <row r="437" spans="3:13" s="1" customFormat="1" ht="11.1" customHeight="1" x14ac:dyDescent="0.15">
      <c r="C437" s="50">
        <v>46143</v>
      </c>
      <c r="D437" s="51">
        <v>59111</v>
      </c>
      <c r="E437" s="13">
        <v>426</v>
      </c>
      <c r="F437" s="52">
        <v>12968</v>
      </c>
      <c r="G437" s="112"/>
      <c r="H437" s="112"/>
      <c r="I437" s="93">
        <v>0</v>
      </c>
      <c r="J437" s="93"/>
      <c r="K437" s="13">
        <v>0</v>
      </c>
      <c r="L437" s="13">
        <v>0</v>
      </c>
      <c r="M437" s="13">
        <v>0</v>
      </c>
    </row>
    <row r="438" spans="3:13" s="1" customFormat="1" ht="11.1" customHeight="1" x14ac:dyDescent="0.15">
      <c r="C438" s="50">
        <v>46143</v>
      </c>
      <c r="D438" s="51">
        <v>59141</v>
      </c>
      <c r="E438" s="13">
        <v>427</v>
      </c>
      <c r="F438" s="52">
        <v>12998</v>
      </c>
      <c r="G438" s="112"/>
      <c r="H438" s="112"/>
      <c r="I438" s="93">
        <v>0</v>
      </c>
      <c r="J438" s="93"/>
      <c r="K438" s="13">
        <v>0</v>
      </c>
      <c r="L438" s="13">
        <v>0</v>
      </c>
      <c r="M438" s="13">
        <v>0</v>
      </c>
    </row>
    <row r="439" spans="3:13" s="1" customFormat="1" ht="11.1" customHeight="1" x14ac:dyDescent="0.15">
      <c r="C439" s="50">
        <v>46143</v>
      </c>
      <c r="D439" s="51">
        <v>59172</v>
      </c>
      <c r="E439" s="13">
        <v>428</v>
      </c>
      <c r="F439" s="52">
        <v>13029</v>
      </c>
      <c r="G439" s="112"/>
      <c r="H439" s="112"/>
      <c r="I439" s="93">
        <v>0</v>
      </c>
      <c r="J439" s="93"/>
      <c r="K439" s="13">
        <v>0</v>
      </c>
      <c r="L439" s="13">
        <v>0</v>
      </c>
      <c r="M439" s="13">
        <v>0</v>
      </c>
    </row>
    <row r="440" spans="3:13" s="1" customFormat="1" ht="11.1" customHeight="1" x14ac:dyDescent="0.15">
      <c r="C440" s="50">
        <v>46143</v>
      </c>
      <c r="D440" s="51">
        <v>59203</v>
      </c>
      <c r="E440" s="13">
        <v>429</v>
      </c>
      <c r="F440" s="52">
        <v>13060</v>
      </c>
      <c r="G440" s="112"/>
      <c r="H440" s="112"/>
      <c r="I440" s="93">
        <v>0</v>
      </c>
      <c r="J440" s="93"/>
      <c r="K440" s="13">
        <v>0</v>
      </c>
      <c r="L440" s="13">
        <v>0</v>
      </c>
      <c r="M440" s="13">
        <v>0</v>
      </c>
    </row>
    <row r="441" spans="3:13" s="1" customFormat="1" ht="11.1" customHeight="1" x14ac:dyDescent="0.15">
      <c r="C441" s="50">
        <v>46143</v>
      </c>
      <c r="D441" s="51">
        <v>59231</v>
      </c>
      <c r="E441" s="13">
        <v>430</v>
      </c>
      <c r="F441" s="52">
        <v>13088</v>
      </c>
      <c r="G441" s="112"/>
      <c r="H441" s="112"/>
      <c r="I441" s="93">
        <v>0</v>
      </c>
      <c r="J441" s="93"/>
      <c r="K441" s="13">
        <v>0</v>
      </c>
      <c r="L441" s="13">
        <v>0</v>
      </c>
      <c r="M441" s="13">
        <v>0</v>
      </c>
    </row>
    <row r="442" spans="3:13" s="1" customFormat="1" ht="11.1" customHeight="1" x14ac:dyDescent="0.15">
      <c r="C442" s="50">
        <v>46143</v>
      </c>
      <c r="D442" s="51">
        <v>59262</v>
      </c>
      <c r="E442" s="13">
        <v>431</v>
      </c>
      <c r="F442" s="52">
        <v>13119</v>
      </c>
      <c r="G442" s="112"/>
      <c r="H442" s="112"/>
      <c r="I442" s="93">
        <v>0</v>
      </c>
      <c r="J442" s="93"/>
      <c r="K442" s="13">
        <v>0</v>
      </c>
      <c r="L442" s="13">
        <v>0</v>
      </c>
      <c r="M442" s="13">
        <v>0</v>
      </c>
    </row>
    <row r="443" spans="3:13" s="1" customFormat="1" ht="11.1" customHeight="1" x14ac:dyDescent="0.15">
      <c r="C443" s="50">
        <v>46143</v>
      </c>
      <c r="D443" s="51">
        <v>59292</v>
      </c>
      <c r="E443" s="13">
        <v>432</v>
      </c>
      <c r="F443" s="52">
        <v>13149</v>
      </c>
      <c r="G443" s="112"/>
      <c r="H443" s="112"/>
      <c r="I443" s="93">
        <v>0</v>
      </c>
      <c r="J443" s="93"/>
      <c r="K443" s="13">
        <v>0</v>
      </c>
      <c r="L443" s="13">
        <v>0</v>
      </c>
      <c r="M443" s="13">
        <v>0</v>
      </c>
    </row>
    <row r="444" spans="3:13" s="1" customFormat="1" ht="11.1" customHeight="1" x14ac:dyDescent="0.15">
      <c r="C444" s="50">
        <v>46143</v>
      </c>
      <c r="D444" s="51">
        <v>59323</v>
      </c>
      <c r="E444" s="13">
        <v>433</v>
      </c>
      <c r="F444" s="52">
        <v>13180</v>
      </c>
      <c r="G444" s="112"/>
      <c r="H444" s="112"/>
      <c r="I444" s="93">
        <v>0</v>
      </c>
      <c r="J444" s="93"/>
      <c r="K444" s="13">
        <v>0</v>
      </c>
      <c r="L444" s="13">
        <v>0</v>
      </c>
      <c r="M444" s="13">
        <v>0</v>
      </c>
    </row>
    <row r="445" spans="3:13" s="1" customFormat="1" ht="11.1" customHeight="1" x14ac:dyDescent="0.15">
      <c r="C445" s="50">
        <v>46143</v>
      </c>
      <c r="D445" s="51">
        <v>59353</v>
      </c>
      <c r="E445" s="13">
        <v>434</v>
      </c>
      <c r="F445" s="52">
        <v>13210</v>
      </c>
      <c r="G445" s="112"/>
      <c r="H445" s="112"/>
      <c r="I445" s="93">
        <v>0</v>
      </c>
      <c r="J445" s="93"/>
      <c r="K445" s="13">
        <v>0</v>
      </c>
      <c r="L445" s="13">
        <v>0</v>
      </c>
      <c r="M445" s="13">
        <v>0</v>
      </c>
    </row>
    <row r="446" spans="3:13" s="1" customFormat="1" ht="11.1" customHeight="1" x14ac:dyDescent="0.15">
      <c r="C446" s="50">
        <v>46143</v>
      </c>
      <c r="D446" s="51">
        <v>59384</v>
      </c>
      <c r="E446" s="13">
        <v>435</v>
      </c>
      <c r="F446" s="52">
        <v>13241</v>
      </c>
      <c r="G446" s="112"/>
      <c r="H446" s="112"/>
      <c r="I446" s="93">
        <v>0</v>
      </c>
      <c r="J446" s="93"/>
      <c r="K446" s="13">
        <v>0</v>
      </c>
      <c r="L446" s="13">
        <v>0</v>
      </c>
      <c r="M446" s="13">
        <v>0</v>
      </c>
    </row>
    <row r="447" spans="3:13" s="1" customFormat="1" ht="11.1" customHeight="1" x14ac:dyDescent="0.15">
      <c r="C447" s="50">
        <v>46143</v>
      </c>
      <c r="D447" s="51">
        <v>59415</v>
      </c>
      <c r="E447" s="13">
        <v>436</v>
      </c>
      <c r="F447" s="52">
        <v>13272</v>
      </c>
      <c r="G447" s="112"/>
      <c r="H447" s="112"/>
      <c r="I447" s="93">
        <v>0</v>
      </c>
      <c r="J447" s="93"/>
      <c r="K447" s="13">
        <v>0</v>
      </c>
      <c r="L447" s="13">
        <v>0</v>
      </c>
      <c r="M447" s="13">
        <v>0</v>
      </c>
    </row>
    <row r="448" spans="3:13" s="1" customFormat="1" ht="11.1" customHeight="1" x14ac:dyDescent="0.15">
      <c r="C448" s="50">
        <v>46143</v>
      </c>
      <c r="D448" s="51">
        <v>59445</v>
      </c>
      <c r="E448" s="13">
        <v>437</v>
      </c>
      <c r="F448" s="52">
        <v>13302</v>
      </c>
      <c r="G448" s="112"/>
      <c r="H448" s="112"/>
      <c r="I448" s="93">
        <v>0</v>
      </c>
      <c r="J448" s="93"/>
      <c r="K448" s="13">
        <v>0</v>
      </c>
      <c r="L448" s="13">
        <v>0</v>
      </c>
      <c r="M448" s="13">
        <v>0</v>
      </c>
    </row>
    <row r="449" spans="3:13" s="1" customFormat="1" ht="11.1" customHeight="1" x14ac:dyDescent="0.15">
      <c r="C449" s="50">
        <v>46143</v>
      </c>
      <c r="D449" s="51">
        <v>59476</v>
      </c>
      <c r="E449" s="13">
        <v>438</v>
      </c>
      <c r="F449" s="52">
        <v>13333</v>
      </c>
      <c r="G449" s="112"/>
      <c r="H449" s="112"/>
      <c r="I449" s="93">
        <v>0</v>
      </c>
      <c r="J449" s="93"/>
      <c r="K449" s="13">
        <v>0</v>
      </c>
      <c r="L449" s="13">
        <v>0</v>
      </c>
      <c r="M449" s="13">
        <v>0</v>
      </c>
    </row>
    <row r="450" spans="3:13" s="1" customFormat="1" ht="11.1" customHeight="1" x14ac:dyDescent="0.15">
      <c r="C450" s="50">
        <v>46143</v>
      </c>
      <c r="D450" s="51">
        <v>59506</v>
      </c>
      <c r="E450" s="13">
        <v>439</v>
      </c>
      <c r="F450" s="52">
        <v>13363</v>
      </c>
      <c r="G450" s="112"/>
      <c r="H450" s="112"/>
      <c r="I450" s="93">
        <v>0</v>
      </c>
      <c r="J450" s="93"/>
      <c r="K450" s="13">
        <v>0</v>
      </c>
      <c r="L450" s="13">
        <v>0</v>
      </c>
      <c r="M450" s="13">
        <v>0</v>
      </c>
    </row>
    <row r="451" spans="3:13" s="1" customFormat="1" ht="11.1" customHeight="1" x14ac:dyDescent="0.15">
      <c r="C451" s="50">
        <v>46143</v>
      </c>
      <c r="D451" s="51">
        <v>59537</v>
      </c>
      <c r="E451" s="13">
        <v>440</v>
      </c>
      <c r="F451" s="52">
        <v>13394</v>
      </c>
      <c r="G451" s="112"/>
      <c r="H451" s="112"/>
      <c r="I451" s="93">
        <v>0</v>
      </c>
      <c r="J451" s="93"/>
      <c r="K451" s="13">
        <v>0</v>
      </c>
      <c r="L451" s="13">
        <v>0</v>
      </c>
      <c r="M451" s="13">
        <v>0</v>
      </c>
    </row>
    <row r="452" spans="3:13" s="1" customFormat="1" ht="11.1" customHeight="1" x14ac:dyDescent="0.15">
      <c r="C452" s="50">
        <v>46143</v>
      </c>
      <c r="D452" s="51">
        <v>59568</v>
      </c>
      <c r="E452" s="13">
        <v>441</v>
      </c>
      <c r="F452" s="52">
        <v>13425</v>
      </c>
      <c r="G452" s="112"/>
      <c r="H452" s="112"/>
      <c r="I452" s="93">
        <v>0</v>
      </c>
      <c r="J452" s="93"/>
      <c r="K452" s="13">
        <v>0</v>
      </c>
      <c r="L452" s="13">
        <v>0</v>
      </c>
      <c r="M452" s="13">
        <v>0</v>
      </c>
    </row>
    <row r="453" spans="3:13" s="1" customFormat="1" ht="11.1" customHeight="1" x14ac:dyDescent="0.15">
      <c r="C453" s="50">
        <v>46143</v>
      </c>
      <c r="D453" s="51">
        <v>59596</v>
      </c>
      <c r="E453" s="13">
        <v>442</v>
      </c>
      <c r="F453" s="52">
        <v>13453</v>
      </c>
      <c r="G453" s="112"/>
      <c r="H453" s="112"/>
      <c r="I453" s="93">
        <v>0</v>
      </c>
      <c r="J453" s="93"/>
      <c r="K453" s="13">
        <v>0</v>
      </c>
      <c r="L453" s="13">
        <v>0</v>
      </c>
      <c r="M453" s="13">
        <v>0</v>
      </c>
    </row>
    <row r="454" spans="3:13" s="1" customFormat="1" ht="11.1" customHeight="1" x14ac:dyDescent="0.15">
      <c r="C454" s="50">
        <v>46143</v>
      </c>
      <c r="D454" s="51">
        <v>59627</v>
      </c>
      <c r="E454" s="13">
        <v>443</v>
      </c>
      <c r="F454" s="52">
        <v>13484</v>
      </c>
      <c r="G454" s="112"/>
      <c r="H454" s="112"/>
      <c r="I454" s="93">
        <v>0</v>
      </c>
      <c r="J454" s="93"/>
      <c r="K454" s="13">
        <v>0</v>
      </c>
      <c r="L454" s="13">
        <v>0</v>
      </c>
      <c r="M454" s="13">
        <v>0</v>
      </c>
    </row>
    <row r="455" spans="3:13" s="1" customFormat="1" ht="11.1" customHeight="1" x14ac:dyDescent="0.15">
      <c r="C455" s="50">
        <v>46143</v>
      </c>
      <c r="D455" s="51">
        <v>59657</v>
      </c>
      <c r="E455" s="13">
        <v>444</v>
      </c>
      <c r="F455" s="52">
        <v>13514</v>
      </c>
      <c r="G455" s="112"/>
      <c r="H455" s="112"/>
      <c r="I455" s="93">
        <v>0</v>
      </c>
      <c r="J455" s="93"/>
      <c r="K455" s="13">
        <v>0</v>
      </c>
      <c r="L455" s="13">
        <v>0</v>
      </c>
      <c r="M455" s="13">
        <v>0</v>
      </c>
    </row>
    <row r="456" spans="3:13" s="1" customFormat="1" ht="11.1" customHeight="1" x14ac:dyDescent="0.15">
      <c r="C456" s="50">
        <v>46143</v>
      </c>
      <c r="D456" s="51">
        <v>59688</v>
      </c>
      <c r="E456" s="13">
        <v>445</v>
      </c>
      <c r="F456" s="52">
        <v>13545</v>
      </c>
      <c r="G456" s="112"/>
      <c r="H456" s="112"/>
      <c r="I456" s="93">
        <v>0</v>
      </c>
      <c r="J456" s="93"/>
      <c r="K456" s="13">
        <v>0</v>
      </c>
      <c r="L456" s="13">
        <v>0</v>
      </c>
      <c r="M456" s="13">
        <v>0</v>
      </c>
    </row>
    <row r="457" spans="3:13" s="1" customFormat="1" ht="11.1" customHeight="1" x14ac:dyDescent="0.15">
      <c r="C457" s="50">
        <v>46143</v>
      </c>
      <c r="D457" s="51">
        <v>59718</v>
      </c>
      <c r="E457" s="13">
        <v>446</v>
      </c>
      <c r="F457" s="52">
        <v>13575</v>
      </c>
      <c r="G457" s="112"/>
      <c r="H457" s="112"/>
      <c r="I457" s="93">
        <v>0</v>
      </c>
      <c r="J457" s="93"/>
      <c r="K457" s="13">
        <v>0</v>
      </c>
      <c r="L457" s="13">
        <v>0</v>
      </c>
      <c r="M457" s="13">
        <v>0</v>
      </c>
    </row>
    <row r="458" spans="3:13" s="1" customFormat="1" ht="11.1" customHeight="1" x14ac:dyDescent="0.15">
      <c r="C458" s="50">
        <v>46143</v>
      </c>
      <c r="D458" s="51">
        <v>59749</v>
      </c>
      <c r="E458" s="13">
        <v>447</v>
      </c>
      <c r="F458" s="52">
        <v>13606</v>
      </c>
      <c r="G458" s="112"/>
      <c r="H458" s="112"/>
      <c r="I458" s="93">
        <v>0</v>
      </c>
      <c r="J458" s="93"/>
      <c r="K458" s="13">
        <v>0</v>
      </c>
      <c r="L458" s="13">
        <v>0</v>
      </c>
      <c r="M458" s="13">
        <v>0</v>
      </c>
    </row>
    <row r="459" spans="3:13" s="1" customFormat="1" ht="11.1" customHeight="1" x14ac:dyDescent="0.15">
      <c r="C459" s="50">
        <v>46143</v>
      </c>
      <c r="D459" s="51">
        <v>59780</v>
      </c>
      <c r="E459" s="13">
        <v>448</v>
      </c>
      <c r="F459" s="52">
        <v>13637</v>
      </c>
      <c r="G459" s="112"/>
      <c r="H459" s="112"/>
      <c r="I459" s="93">
        <v>0</v>
      </c>
      <c r="J459" s="93"/>
      <c r="K459" s="13">
        <v>0</v>
      </c>
      <c r="L459" s="13">
        <v>0</v>
      </c>
      <c r="M459" s="13">
        <v>0</v>
      </c>
    </row>
    <row r="460" spans="3:13" s="1" customFormat="1" ht="11.1" customHeight="1" x14ac:dyDescent="0.15">
      <c r="C460" s="50">
        <v>46143</v>
      </c>
      <c r="D460" s="51">
        <v>59810</v>
      </c>
      <c r="E460" s="13">
        <v>449</v>
      </c>
      <c r="F460" s="52">
        <v>13667</v>
      </c>
      <c r="G460" s="112"/>
      <c r="H460" s="112"/>
      <c r="I460" s="93">
        <v>0</v>
      </c>
      <c r="J460" s="93"/>
      <c r="K460" s="13">
        <v>0</v>
      </c>
      <c r="L460" s="13">
        <v>0</v>
      </c>
      <c r="M460" s="13">
        <v>0</v>
      </c>
    </row>
    <row r="461" spans="3:13" s="1" customFormat="1" ht="11.1" customHeight="1" x14ac:dyDescent="0.15">
      <c r="C461" s="50">
        <v>46143</v>
      </c>
      <c r="D461" s="51">
        <v>59841</v>
      </c>
      <c r="E461" s="13">
        <v>450</v>
      </c>
      <c r="F461" s="52">
        <v>13698</v>
      </c>
      <c r="G461" s="112"/>
      <c r="H461" s="112"/>
      <c r="I461" s="93">
        <v>0</v>
      </c>
      <c r="J461" s="93"/>
      <c r="K461" s="13">
        <v>0</v>
      </c>
      <c r="L461" s="13">
        <v>0</v>
      </c>
      <c r="M461" s="13">
        <v>0</v>
      </c>
    </row>
    <row r="462" spans="3:13" s="1" customFormat="1" ht="11.1" customHeight="1" x14ac:dyDescent="0.15">
      <c r="C462" s="50">
        <v>46143</v>
      </c>
      <c r="D462" s="51">
        <v>59871</v>
      </c>
      <c r="E462" s="13">
        <v>451</v>
      </c>
      <c r="F462" s="52">
        <v>13728</v>
      </c>
      <c r="G462" s="112"/>
      <c r="H462" s="112"/>
      <c r="I462" s="93">
        <v>0</v>
      </c>
      <c r="J462" s="93"/>
      <c r="K462" s="13">
        <v>0</v>
      </c>
      <c r="L462" s="13">
        <v>0</v>
      </c>
      <c r="M462" s="13">
        <v>0</v>
      </c>
    </row>
    <row r="463" spans="3:13" s="1" customFormat="1" ht="11.1" customHeight="1" x14ac:dyDescent="0.15">
      <c r="C463" s="50">
        <v>46143</v>
      </c>
      <c r="D463" s="51">
        <v>59902</v>
      </c>
      <c r="E463" s="13">
        <v>452</v>
      </c>
      <c r="F463" s="52">
        <v>13759</v>
      </c>
      <c r="G463" s="112"/>
      <c r="H463" s="112"/>
      <c r="I463" s="93">
        <v>0</v>
      </c>
      <c r="J463" s="93"/>
      <c r="K463" s="13">
        <v>0</v>
      </c>
      <c r="L463" s="13">
        <v>0</v>
      </c>
      <c r="M463" s="13">
        <v>0</v>
      </c>
    </row>
    <row r="464" spans="3:13" s="1" customFormat="1" ht="11.1" customHeight="1" x14ac:dyDescent="0.15">
      <c r="C464" s="50">
        <v>46143</v>
      </c>
      <c r="D464" s="51">
        <v>59933</v>
      </c>
      <c r="E464" s="13">
        <v>453</v>
      </c>
      <c r="F464" s="52">
        <v>13790</v>
      </c>
      <c r="G464" s="112"/>
      <c r="H464" s="112"/>
      <c r="I464" s="93">
        <v>0</v>
      </c>
      <c r="J464" s="93"/>
      <c r="K464" s="13">
        <v>0</v>
      </c>
      <c r="L464" s="13">
        <v>0</v>
      </c>
      <c r="M464" s="13">
        <v>0</v>
      </c>
    </row>
    <row r="465" spans="3:13" s="1" customFormat="1" ht="11.1" customHeight="1" x14ac:dyDescent="0.15">
      <c r="C465" s="50">
        <v>46143</v>
      </c>
      <c r="D465" s="51">
        <v>59962</v>
      </c>
      <c r="E465" s="13">
        <v>454</v>
      </c>
      <c r="F465" s="52">
        <v>13819</v>
      </c>
      <c r="G465" s="112"/>
      <c r="H465" s="112"/>
      <c r="I465" s="93">
        <v>0</v>
      </c>
      <c r="J465" s="93"/>
      <c r="K465" s="13">
        <v>0</v>
      </c>
      <c r="L465" s="13">
        <v>0</v>
      </c>
      <c r="M465" s="13">
        <v>0</v>
      </c>
    </row>
    <row r="466" spans="3:13" s="1" customFormat="1" ht="11.1" customHeight="1" x14ac:dyDescent="0.15">
      <c r="C466" s="50">
        <v>46143</v>
      </c>
      <c r="D466" s="51">
        <v>59993</v>
      </c>
      <c r="E466" s="13">
        <v>455</v>
      </c>
      <c r="F466" s="52">
        <v>13850</v>
      </c>
      <c r="G466" s="112"/>
      <c r="H466" s="112"/>
      <c r="I466" s="93">
        <v>0</v>
      </c>
      <c r="J466" s="93"/>
      <c r="K466" s="13">
        <v>0</v>
      </c>
      <c r="L466" s="13">
        <v>0</v>
      </c>
      <c r="M466" s="13">
        <v>0</v>
      </c>
    </row>
    <row r="467" spans="3:13" s="1" customFormat="1" ht="11.1" customHeight="1" x14ac:dyDescent="0.15">
      <c r="C467" s="50">
        <v>46143</v>
      </c>
      <c r="D467" s="51">
        <v>60023</v>
      </c>
      <c r="E467" s="13">
        <v>456</v>
      </c>
      <c r="F467" s="52">
        <v>13880</v>
      </c>
      <c r="G467" s="112"/>
      <c r="H467" s="112"/>
      <c r="I467" s="93">
        <v>0</v>
      </c>
      <c r="J467" s="93"/>
      <c r="K467" s="13">
        <v>0</v>
      </c>
      <c r="L467" s="13">
        <v>0</v>
      </c>
      <c r="M467" s="13">
        <v>0</v>
      </c>
    </row>
    <row r="468" spans="3:13" s="1" customFormat="1" ht="11.1" customHeight="1" x14ac:dyDescent="0.15">
      <c r="C468" s="50">
        <v>46143</v>
      </c>
      <c r="D468" s="51">
        <v>60054</v>
      </c>
      <c r="E468" s="13">
        <v>457</v>
      </c>
      <c r="F468" s="52">
        <v>13911</v>
      </c>
      <c r="G468" s="112"/>
      <c r="H468" s="112"/>
      <c r="I468" s="93">
        <v>0</v>
      </c>
      <c r="J468" s="93"/>
      <c r="K468" s="13">
        <v>0</v>
      </c>
      <c r="L468" s="13">
        <v>0</v>
      </c>
      <c r="M468" s="13">
        <v>0</v>
      </c>
    </row>
    <row r="469" spans="3:13" s="1" customFormat="1" ht="11.1" customHeight="1" x14ac:dyDescent="0.15">
      <c r="C469" s="50">
        <v>46143</v>
      </c>
      <c r="D469" s="51">
        <v>60084</v>
      </c>
      <c r="E469" s="13">
        <v>458</v>
      </c>
      <c r="F469" s="52">
        <v>13941</v>
      </c>
      <c r="G469" s="112"/>
      <c r="H469" s="112"/>
      <c r="I469" s="93">
        <v>0</v>
      </c>
      <c r="J469" s="93"/>
      <c r="K469" s="13">
        <v>0</v>
      </c>
      <c r="L469" s="13">
        <v>0</v>
      </c>
      <c r="M469" s="13">
        <v>0</v>
      </c>
    </row>
    <row r="470" spans="3:13" s="1" customFormat="1" ht="11.1" customHeight="1" x14ac:dyDescent="0.15">
      <c r="C470" s="50">
        <v>46143</v>
      </c>
      <c r="D470" s="51">
        <v>60115</v>
      </c>
      <c r="E470" s="13">
        <v>459</v>
      </c>
      <c r="F470" s="52">
        <v>13972</v>
      </c>
      <c r="G470" s="112"/>
      <c r="H470" s="112"/>
      <c r="I470" s="93">
        <v>0</v>
      </c>
      <c r="J470" s="93"/>
      <c r="K470" s="13">
        <v>0</v>
      </c>
      <c r="L470" s="13">
        <v>0</v>
      </c>
      <c r="M470" s="13">
        <v>0</v>
      </c>
    </row>
    <row r="471" spans="3:13" s="1" customFormat="1" ht="11.1" customHeight="1" x14ac:dyDescent="0.15">
      <c r="C471" s="50">
        <v>46143</v>
      </c>
      <c r="D471" s="51">
        <v>60146</v>
      </c>
      <c r="E471" s="13">
        <v>460</v>
      </c>
      <c r="F471" s="52">
        <v>14003</v>
      </c>
      <c r="G471" s="112"/>
      <c r="H471" s="112"/>
      <c r="I471" s="93">
        <v>0</v>
      </c>
      <c r="J471" s="93"/>
      <c r="K471" s="13">
        <v>0</v>
      </c>
      <c r="L471" s="13">
        <v>0</v>
      </c>
      <c r="M471" s="13">
        <v>0</v>
      </c>
    </row>
    <row r="472" spans="3:13" s="1" customFormat="1" ht="11.1" customHeight="1" x14ac:dyDescent="0.15">
      <c r="C472" s="50">
        <v>46143</v>
      </c>
      <c r="D472" s="51">
        <v>60176</v>
      </c>
      <c r="E472" s="13">
        <v>461</v>
      </c>
      <c r="F472" s="52">
        <v>14033</v>
      </c>
      <c r="G472" s="112"/>
      <c r="H472" s="112"/>
      <c r="I472" s="93">
        <v>0</v>
      </c>
      <c r="J472" s="93"/>
      <c r="K472" s="13">
        <v>0</v>
      </c>
      <c r="L472" s="13">
        <v>0</v>
      </c>
      <c r="M472" s="13">
        <v>0</v>
      </c>
    </row>
    <row r="473" spans="3:13" s="1" customFormat="1" ht="11.1" customHeight="1" x14ac:dyDescent="0.15">
      <c r="C473" s="50">
        <v>46143</v>
      </c>
      <c r="D473" s="51">
        <v>60207</v>
      </c>
      <c r="E473" s="13">
        <v>462</v>
      </c>
      <c r="F473" s="52">
        <v>14064</v>
      </c>
      <c r="G473" s="112"/>
      <c r="H473" s="112"/>
      <c r="I473" s="93">
        <v>0</v>
      </c>
      <c r="J473" s="93"/>
      <c r="K473" s="13">
        <v>0</v>
      </c>
      <c r="L473" s="13">
        <v>0</v>
      </c>
      <c r="M473" s="13">
        <v>0</v>
      </c>
    </row>
    <row r="474" spans="3:13" s="1" customFormat="1" ht="11.1" customHeight="1" x14ac:dyDescent="0.15">
      <c r="C474" s="50">
        <v>46143</v>
      </c>
      <c r="D474" s="51">
        <v>60237</v>
      </c>
      <c r="E474" s="13">
        <v>463</v>
      </c>
      <c r="F474" s="52">
        <v>14094</v>
      </c>
      <c r="G474" s="112"/>
      <c r="H474" s="112"/>
      <c r="I474" s="93">
        <v>0</v>
      </c>
      <c r="J474" s="93"/>
      <c r="K474" s="13">
        <v>0</v>
      </c>
      <c r="L474" s="13">
        <v>0</v>
      </c>
      <c r="M474" s="13">
        <v>0</v>
      </c>
    </row>
    <row r="475" spans="3:13" s="1" customFormat="1" ht="11.1" customHeight="1" x14ac:dyDescent="0.15">
      <c r="C475" s="50">
        <v>46143</v>
      </c>
      <c r="D475" s="51">
        <v>60268</v>
      </c>
      <c r="E475" s="13">
        <v>464</v>
      </c>
      <c r="F475" s="52">
        <v>14125</v>
      </c>
      <c r="G475" s="112"/>
      <c r="H475" s="112"/>
      <c r="I475" s="93">
        <v>0</v>
      </c>
      <c r="J475" s="93"/>
      <c r="K475" s="13">
        <v>0</v>
      </c>
      <c r="L475" s="13">
        <v>0</v>
      </c>
      <c r="M475" s="13">
        <v>0</v>
      </c>
    </row>
    <row r="476" spans="3:13" s="1" customFormat="1" ht="11.1" customHeight="1" x14ac:dyDescent="0.15">
      <c r="C476" s="50">
        <v>46143</v>
      </c>
      <c r="D476" s="51">
        <v>60299</v>
      </c>
      <c r="E476" s="13">
        <v>465</v>
      </c>
      <c r="F476" s="52">
        <v>14156</v>
      </c>
      <c r="G476" s="112"/>
      <c r="H476" s="112"/>
      <c r="I476" s="93">
        <v>0</v>
      </c>
      <c r="J476" s="93"/>
      <c r="K476" s="13">
        <v>0</v>
      </c>
      <c r="L476" s="13">
        <v>0</v>
      </c>
      <c r="M476" s="13">
        <v>0</v>
      </c>
    </row>
    <row r="477" spans="3:13" s="1" customFormat="1" ht="11.1" customHeight="1" x14ac:dyDescent="0.15">
      <c r="C477" s="50">
        <v>46143</v>
      </c>
      <c r="D477" s="51">
        <v>60327</v>
      </c>
      <c r="E477" s="13">
        <v>466</v>
      </c>
      <c r="F477" s="52">
        <v>14184</v>
      </c>
      <c r="G477" s="112"/>
      <c r="H477" s="112"/>
      <c r="I477" s="93">
        <v>0</v>
      </c>
      <c r="J477" s="93"/>
      <c r="K477" s="13">
        <v>0</v>
      </c>
      <c r="L477" s="13">
        <v>0</v>
      </c>
      <c r="M477" s="13">
        <v>0</v>
      </c>
    </row>
    <row r="478" spans="3:13" s="1" customFormat="1" ht="11.1" customHeight="1" x14ac:dyDescent="0.15">
      <c r="C478" s="50">
        <v>46143</v>
      </c>
      <c r="D478" s="51">
        <v>60358</v>
      </c>
      <c r="E478" s="13">
        <v>467</v>
      </c>
      <c r="F478" s="52">
        <v>14215</v>
      </c>
      <c r="G478" s="112"/>
      <c r="H478" s="112"/>
      <c r="I478" s="93">
        <v>0</v>
      </c>
      <c r="J478" s="93"/>
      <c r="K478" s="13">
        <v>0</v>
      </c>
      <c r="L478" s="13">
        <v>0</v>
      </c>
      <c r="M478" s="13">
        <v>0</v>
      </c>
    </row>
    <row r="479" spans="3:13" s="1" customFormat="1" ht="11.1" customHeight="1" x14ac:dyDescent="0.15">
      <c r="C479" s="50">
        <v>46143</v>
      </c>
      <c r="D479" s="51">
        <v>60388</v>
      </c>
      <c r="E479" s="13">
        <v>468</v>
      </c>
      <c r="F479" s="52">
        <v>14245</v>
      </c>
      <c r="G479" s="112"/>
      <c r="H479" s="112"/>
      <c r="I479" s="93">
        <v>0</v>
      </c>
      <c r="J479" s="93"/>
      <c r="K479" s="13">
        <v>0</v>
      </c>
      <c r="L479" s="13">
        <v>0</v>
      </c>
      <c r="M479" s="13">
        <v>0</v>
      </c>
    </row>
    <row r="480" spans="3:13" s="1" customFormat="1" ht="11.1" customHeight="1" x14ac:dyDescent="0.15">
      <c r="C480" s="50">
        <v>46143</v>
      </c>
      <c r="D480" s="51">
        <v>60419</v>
      </c>
      <c r="E480" s="13">
        <v>469</v>
      </c>
      <c r="F480" s="52">
        <v>14276</v>
      </c>
      <c r="G480" s="112"/>
      <c r="H480" s="112"/>
      <c r="I480" s="93">
        <v>0</v>
      </c>
      <c r="J480" s="93"/>
      <c r="K480" s="13">
        <v>0</v>
      </c>
      <c r="L480" s="13">
        <v>0</v>
      </c>
      <c r="M480" s="13">
        <v>0</v>
      </c>
    </row>
    <row r="481" spans="3:13" s="1" customFormat="1" ht="11.1" customHeight="1" x14ac:dyDescent="0.15">
      <c r="C481" s="50">
        <v>46143</v>
      </c>
      <c r="D481" s="51">
        <v>60449</v>
      </c>
      <c r="E481" s="13">
        <v>470</v>
      </c>
      <c r="F481" s="52">
        <v>14306</v>
      </c>
      <c r="G481" s="112"/>
      <c r="H481" s="112"/>
      <c r="I481" s="93">
        <v>0</v>
      </c>
      <c r="J481" s="93"/>
      <c r="K481" s="13">
        <v>0</v>
      </c>
      <c r="L481" s="13">
        <v>0</v>
      </c>
      <c r="M481" s="13">
        <v>0</v>
      </c>
    </row>
    <row r="482" spans="3:13" s="1" customFormat="1" ht="14.85" customHeight="1" x14ac:dyDescent="0.15">
      <c r="C482" s="53"/>
      <c r="D482" s="54"/>
      <c r="E482" s="55"/>
      <c r="F482" s="56"/>
      <c r="G482" s="114"/>
      <c r="H482" s="114"/>
      <c r="I482" s="117">
        <v>2237018149450.3599</v>
      </c>
      <c r="J482" s="117"/>
      <c r="K482" s="57">
        <v>1983340796984.79</v>
      </c>
      <c r="L482" s="57">
        <v>1681681913206.5601</v>
      </c>
      <c r="M482" s="57">
        <v>1323711776891.02</v>
      </c>
    </row>
  </sheetData>
  <mergeCells count="951">
    <mergeCell ref="I479:J479"/>
    <mergeCell ref="I48:J48"/>
    <mergeCell ref="I480:J480"/>
    <mergeCell ref="I481:J481"/>
    <mergeCell ref="I482:J482"/>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470:J470"/>
    <mergeCell ref="I471:J471"/>
    <mergeCell ref="I472:J472"/>
    <mergeCell ref="I473:J473"/>
    <mergeCell ref="I474:J474"/>
    <mergeCell ref="I475:J475"/>
    <mergeCell ref="I476:J476"/>
    <mergeCell ref="I477:J477"/>
    <mergeCell ref="I478:J478"/>
    <mergeCell ref="I461:J461"/>
    <mergeCell ref="I462:J462"/>
    <mergeCell ref="I463:J463"/>
    <mergeCell ref="I464:J464"/>
    <mergeCell ref="I465:J465"/>
    <mergeCell ref="I466:J466"/>
    <mergeCell ref="I467:J467"/>
    <mergeCell ref="I468:J468"/>
    <mergeCell ref="I469:J469"/>
    <mergeCell ref="I453:J453"/>
    <mergeCell ref="I454:J454"/>
    <mergeCell ref="I455:J455"/>
    <mergeCell ref="I456:J456"/>
    <mergeCell ref="I457:J457"/>
    <mergeCell ref="I458:J458"/>
    <mergeCell ref="I459:J459"/>
    <mergeCell ref="I46:J46"/>
    <mergeCell ref="I460:J460"/>
    <mergeCell ref="I47:J4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445:J445"/>
    <mergeCell ref="I446:J446"/>
    <mergeCell ref="I447:J447"/>
    <mergeCell ref="I448:J448"/>
    <mergeCell ref="I449:J449"/>
    <mergeCell ref="I45:J45"/>
    <mergeCell ref="I450:J450"/>
    <mergeCell ref="I451:J451"/>
    <mergeCell ref="I452:J452"/>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437:J437"/>
    <mergeCell ref="I438:J438"/>
    <mergeCell ref="I439:J439"/>
    <mergeCell ref="I44:J44"/>
    <mergeCell ref="I440:J440"/>
    <mergeCell ref="I441:J441"/>
    <mergeCell ref="I442:J442"/>
    <mergeCell ref="I443:J443"/>
    <mergeCell ref="I444:J444"/>
    <mergeCell ref="I97:J97"/>
    <mergeCell ref="I98:J98"/>
    <mergeCell ref="I99:J99"/>
    <mergeCell ref="I429:J429"/>
    <mergeCell ref="I43:J43"/>
    <mergeCell ref="I430:J430"/>
    <mergeCell ref="I431:J431"/>
    <mergeCell ref="I432:J432"/>
    <mergeCell ref="I433:J433"/>
    <mergeCell ref="I434:J434"/>
    <mergeCell ref="I435:J435"/>
    <mergeCell ref="I436:J436"/>
    <mergeCell ref="I420:J420"/>
    <mergeCell ref="I421:J421"/>
    <mergeCell ref="I422:J422"/>
    <mergeCell ref="I423:J423"/>
    <mergeCell ref="I424:J424"/>
    <mergeCell ref="I425:J425"/>
    <mergeCell ref="I426:J426"/>
    <mergeCell ref="I427:J427"/>
    <mergeCell ref="I428:J428"/>
    <mergeCell ref="I411:J411"/>
    <mergeCell ref="I412:J412"/>
    <mergeCell ref="I413:J413"/>
    <mergeCell ref="I414:J414"/>
    <mergeCell ref="I415:J415"/>
    <mergeCell ref="I416:J416"/>
    <mergeCell ref="I417:J417"/>
    <mergeCell ref="I418:J418"/>
    <mergeCell ref="I419:J419"/>
    <mergeCell ref="I403:J403"/>
    <mergeCell ref="I404:J404"/>
    <mergeCell ref="I405:J405"/>
    <mergeCell ref="I406:J406"/>
    <mergeCell ref="I407:J407"/>
    <mergeCell ref="I408:J408"/>
    <mergeCell ref="I409:J409"/>
    <mergeCell ref="I41:J41"/>
    <mergeCell ref="I410:J410"/>
    <mergeCell ref="I42:J42"/>
    <mergeCell ref="I395:J395"/>
    <mergeCell ref="I396:J396"/>
    <mergeCell ref="I397:J397"/>
    <mergeCell ref="I398:J398"/>
    <mergeCell ref="I399:J399"/>
    <mergeCell ref="I40:J40"/>
    <mergeCell ref="I400:J400"/>
    <mergeCell ref="I401:J401"/>
    <mergeCell ref="I402:J402"/>
    <mergeCell ref="I387:J387"/>
    <mergeCell ref="I388:J388"/>
    <mergeCell ref="I389:J389"/>
    <mergeCell ref="I39:J39"/>
    <mergeCell ref="I390:J390"/>
    <mergeCell ref="I391:J391"/>
    <mergeCell ref="I392:J392"/>
    <mergeCell ref="I393:J393"/>
    <mergeCell ref="I394:J394"/>
    <mergeCell ref="I379:J379"/>
    <mergeCell ref="I38:J38"/>
    <mergeCell ref="I380:J380"/>
    <mergeCell ref="I381:J381"/>
    <mergeCell ref="I382:J382"/>
    <mergeCell ref="I383:J383"/>
    <mergeCell ref="I384:J384"/>
    <mergeCell ref="I385:J385"/>
    <mergeCell ref="I386:J386"/>
    <mergeCell ref="I370:J370"/>
    <mergeCell ref="I371:J371"/>
    <mergeCell ref="I372:J372"/>
    <mergeCell ref="I373:J373"/>
    <mergeCell ref="I374:J374"/>
    <mergeCell ref="I375:J375"/>
    <mergeCell ref="I376:J376"/>
    <mergeCell ref="I377:J377"/>
    <mergeCell ref="I378:J378"/>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45:J345"/>
    <mergeCell ref="I346:J346"/>
    <mergeCell ref="I347:J347"/>
    <mergeCell ref="I348:J348"/>
    <mergeCell ref="I349:J349"/>
    <mergeCell ref="I35:J35"/>
    <mergeCell ref="I350:J350"/>
    <mergeCell ref="I351:J351"/>
    <mergeCell ref="I352:J352"/>
    <mergeCell ref="I337:J337"/>
    <mergeCell ref="I338:J338"/>
    <mergeCell ref="I339:J339"/>
    <mergeCell ref="I34:J34"/>
    <mergeCell ref="I340:J340"/>
    <mergeCell ref="I341:J341"/>
    <mergeCell ref="I342:J342"/>
    <mergeCell ref="I343:J343"/>
    <mergeCell ref="I344:J344"/>
    <mergeCell ref="I329:J32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480:H480"/>
    <mergeCell ref="G481:H481"/>
    <mergeCell ref="G482:H482"/>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471:H471"/>
    <mergeCell ref="G472:H472"/>
    <mergeCell ref="G473:H473"/>
    <mergeCell ref="G474:H474"/>
    <mergeCell ref="G475:H475"/>
    <mergeCell ref="G476:H476"/>
    <mergeCell ref="G477:H477"/>
    <mergeCell ref="G478:H478"/>
    <mergeCell ref="G479:H479"/>
    <mergeCell ref="G463:H463"/>
    <mergeCell ref="G464:H464"/>
    <mergeCell ref="G465:H465"/>
    <mergeCell ref="G466:H466"/>
    <mergeCell ref="G467:H467"/>
    <mergeCell ref="G468:H468"/>
    <mergeCell ref="G469:H469"/>
    <mergeCell ref="G47:H47"/>
    <mergeCell ref="G470:H470"/>
    <mergeCell ref="G48:H48"/>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455:H455"/>
    <mergeCell ref="G456:H456"/>
    <mergeCell ref="G457:H457"/>
    <mergeCell ref="G458:H458"/>
    <mergeCell ref="G459:H459"/>
    <mergeCell ref="G46:H46"/>
    <mergeCell ref="G460:H460"/>
    <mergeCell ref="G461:H461"/>
    <mergeCell ref="G462:H462"/>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447:H447"/>
    <mergeCell ref="G448:H448"/>
    <mergeCell ref="G449:H449"/>
    <mergeCell ref="G45:H45"/>
    <mergeCell ref="G450:H450"/>
    <mergeCell ref="G451:H451"/>
    <mergeCell ref="G452:H452"/>
    <mergeCell ref="G453:H453"/>
    <mergeCell ref="G454:H454"/>
    <mergeCell ref="G99:H99"/>
    <mergeCell ref="G439:H439"/>
    <mergeCell ref="G44:H44"/>
    <mergeCell ref="G440:H440"/>
    <mergeCell ref="G441:H441"/>
    <mergeCell ref="G442:H442"/>
    <mergeCell ref="G443:H443"/>
    <mergeCell ref="G444:H444"/>
    <mergeCell ref="G445:H445"/>
    <mergeCell ref="G446:H446"/>
    <mergeCell ref="G430:H430"/>
    <mergeCell ref="G431:H431"/>
    <mergeCell ref="G432:H432"/>
    <mergeCell ref="G433:H433"/>
    <mergeCell ref="G434:H434"/>
    <mergeCell ref="G435:H435"/>
    <mergeCell ref="G436:H436"/>
    <mergeCell ref="G437:H437"/>
    <mergeCell ref="G438:H438"/>
    <mergeCell ref="G421:H421"/>
    <mergeCell ref="G422:H422"/>
    <mergeCell ref="G423:H423"/>
    <mergeCell ref="G424:H424"/>
    <mergeCell ref="G425:H425"/>
    <mergeCell ref="G426:H426"/>
    <mergeCell ref="G427:H427"/>
    <mergeCell ref="G428:H428"/>
    <mergeCell ref="G429:H429"/>
    <mergeCell ref="G413:H413"/>
    <mergeCell ref="G414:H414"/>
    <mergeCell ref="G415:H415"/>
    <mergeCell ref="G416:H416"/>
    <mergeCell ref="G417:H417"/>
    <mergeCell ref="G418:H418"/>
    <mergeCell ref="G419:H419"/>
    <mergeCell ref="G42:H42"/>
    <mergeCell ref="G420:H420"/>
    <mergeCell ref="G43:H43"/>
    <mergeCell ref="G405:H405"/>
    <mergeCell ref="G406:H406"/>
    <mergeCell ref="G407:H407"/>
    <mergeCell ref="G408:H408"/>
    <mergeCell ref="G409:H409"/>
    <mergeCell ref="G41:H41"/>
    <mergeCell ref="G410:H410"/>
    <mergeCell ref="G411:H411"/>
    <mergeCell ref="G412:H412"/>
    <mergeCell ref="G397:H397"/>
    <mergeCell ref="G398:H398"/>
    <mergeCell ref="G399:H399"/>
    <mergeCell ref="G40:H40"/>
    <mergeCell ref="G400:H400"/>
    <mergeCell ref="G401:H401"/>
    <mergeCell ref="G402:H402"/>
    <mergeCell ref="G403:H403"/>
    <mergeCell ref="G404:H404"/>
    <mergeCell ref="G389:H389"/>
    <mergeCell ref="G39:H39"/>
    <mergeCell ref="G390:H390"/>
    <mergeCell ref="G391:H391"/>
    <mergeCell ref="G392:H392"/>
    <mergeCell ref="G393:H393"/>
    <mergeCell ref="G394:H394"/>
    <mergeCell ref="G395:H395"/>
    <mergeCell ref="G396:H396"/>
    <mergeCell ref="G380:H380"/>
    <mergeCell ref="G381:H381"/>
    <mergeCell ref="G382:H382"/>
    <mergeCell ref="G383:H383"/>
    <mergeCell ref="G384:H384"/>
    <mergeCell ref="G385:H385"/>
    <mergeCell ref="G386:H386"/>
    <mergeCell ref="G387:H387"/>
    <mergeCell ref="G388:H388"/>
    <mergeCell ref="G371:H371"/>
    <mergeCell ref="G372:H372"/>
    <mergeCell ref="G373:H373"/>
    <mergeCell ref="G374:H374"/>
    <mergeCell ref="G375:H375"/>
    <mergeCell ref="G376:H376"/>
    <mergeCell ref="G377:H377"/>
    <mergeCell ref="G378:H378"/>
    <mergeCell ref="G379:H379"/>
    <mergeCell ref="G363:H363"/>
    <mergeCell ref="G364:H364"/>
    <mergeCell ref="G365:H365"/>
    <mergeCell ref="G366:H366"/>
    <mergeCell ref="G367:H367"/>
    <mergeCell ref="G368:H368"/>
    <mergeCell ref="G369:H369"/>
    <mergeCell ref="G37:H37"/>
    <mergeCell ref="G370:H370"/>
    <mergeCell ref="G38:H38"/>
    <mergeCell ref="G355:H355"/>
    <mergeCell ref="G356:H356"/>
    <mergeCell ref="G357:H357"/>
    <mergeCell ref="G358:H358"/>
    <mergeCell ref="G359:H359"/>
    <mergeCell ref="G36:H36"/>
    <mergeCell ref="G360:H360"/>
    <mergeCell ref="G361:H361"/>
    <mergeCell ref="G362:H362"/>
    <mergeCell ref="G347:H347"/>
    <mergeCell ref="G348:H348"/>
    <mergeCell ref="G349:H349"/>
    <mergeCell ref="G35:H35"/>
    <mergeCell ref="G350:H350"/>
    <mergeCell ref="G351:H351"/>
    <mergeCell ref="G352:H352"/>
    <mergeCell ref="G353:H353"/>
    <mergeCell ref="G354:H354"/>
    <mergeCell ref="G339:H339"/>
    <mergeCell ref="G34:H34"/>
    <mergeCell ref="G340:H340"/>
    <mergeCell ref="G341:H341"/>
    <mergeCell ref="G342:H342"/>
    <mergeCell ref="G343:H343"/>
    <mergeCell ref="G344:H344"/>
    <mergeCell ref="G345:H345"/>
    <mergeCell ref="G346:H346"/>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8:I8"/>
    <mergeCell ref="I10:M10"/>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4"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1341C-0415-4D2D-9A2B-30E0DA315C64}">
  <sheetPr>
    <tabColor rgb="FF002060"/>
  </sheetPr>
  <dimension ref="A1:N112"/>
  <sheetViews>
    <sheetView view="pageBreakPreview" zoomScale="60" zoomScaleNormal="100" workbookViewId="0">
      <selection activeCell="F2" sqref="F2"/>
    </sheetView>
  </sheetViews>
  <sheetFormatPr defaultColWidth="8.88671875" defaultRowHeight="14.4" outlineLevelRow="1" x14ac:dyDescent="0.25"/>
  <cols>
    <col min="1" max="1" width="13.33203125" style="154" customWidth="1"/>
    <col min="2" max="2" width="60.5546875" style="154" bestFit="1" customWidth="1"/>
    <col min="3" max="7" width="41" style="154" customWidth="1"/>
    <col min="8" max="8" width="45.33203125" style="154" customWidth="1"/>
    <col min="9" max="9" width="92" style="154" customWidth="1"/>
    <col min="10" max="11" width="47.6640625" style="154" customWidth="1"/>
    <col min="12" max="12" width="7.33203125" style="154" customWidth="1"/>
    <col min="13" max="13" width="25.6640625" style="154" customWidth="1"/>
    <col min="14" max="14" width="25.6640625" style="153" customWidth="1"/>
    <col min="15" max="16384" width="8.88671875" style="152"/>
  </cols>
  <sheetData>
    <row r="1" spans="1:13" ht="45" customHeight="1" x14ac:dyDescent="0.25">
      <c r="A1" s="332" t="s">
        <v>1673</v>
      </c>
      <c r="B1" s="332"/>
    </row>
    <row r="2" spans="1:13" ht="31.2" x14ac:dyDescent="0.25">
      <c r="A2" s="270" t="s">
        <v>1672</v>
      </c>
      <c r="B2" s="270"/>
      <c r="C2" s="153"/>
      <c r="D2" s="153"/>
      <c r="E2" s="153"/>
      <c r="F2" s="271" t="s">
        <v>1528</v>
      </c>
      <c r="G2" s="278"/>
      <c r="H2" s="153"/>
      <c r="I2" s="270"/>
      <c r="J2" s="153"/>
      <c r="K2" s="153"/>
      <c r="L2" s="153"/>
      <c r="M2" s="153"/>
    </row>
    <row r="3" spans="1:13" ht="15" thickBot="1" x14ac:dyDescent="0.3">
      <c r="A3" s="153"/>
      <c r="B3" s="269"/>
      <c r="C3" s="269"/>
      <c r="D3" s="153"/>
      <c r="E3" s="153"/>
      <c r="F3" s="153"/>
      <c r="G3" s="153"/>
      <c r="H3" s="153"/>
      <c r="L3" s="153"/>
      <c r="M3" s="153"/>
    </row>
    <row r="4" spans="1:13" ht="18.600000000000001" thickBot="1" x14ac:dyDescent="0.3">
      <c r="A4" s="266"/>
      <c r="B4" s="268" t="s">
        <v>0</v>
      </c>
      <c r="C4" s="267" t="s">
        <v>1</v>
      </c>
      <c r="D4" s="266"/>
      <c r="E4" s="266"/>
      <c r="F4" s="153"/>
      <c r="G4" s="153"/>
      <c r="H4" s="153"/>
      <c r="I4" s="331"/>
      <c r="J4" s="331"/>
      <c r="L4" s="153"/>
      <c r="M4" s="153"/>
    </row>
    <row r="5" spans="1:13" ht="15" thickBot="1" x14ac:dyDescent="0.3">
      <c r="H5" s="153"/>
      <c r="I5" s="331"/>
      <c r="L5" s="153"/>
      <c r="M5" s="153"/>
    </row>
    <row r="6" spans="1:13" ht="18" x14ac:dyDescent="0.25">
      <c r="A6" s="163"/>
      <c r="B6" s="265" t="s">
        <v>1671</v>
      </c>
      <c r="C6" s="163"/>
      <c r="E6" s="162"/>
      <c r="F6" s="162"/>
      <c r="G6" s="162"/>
      <c r="H6" s="153"/>
      <c r="I6" s="331"/>
      <c r="L6" s="153"/>
      <c r="M6" s="153"/>
    </row>
    <row r="7" spans="1:13" x14ac:dyDescent="0.25">
      <c r="B7" s="263" t="s">
        <v>1670</v>
      </c>
      <c r="H7" s="153"/>
      <c r="I7" s="331"/>
      <c r="L7" s="153"/>
      <c r="M7" s="153"/>
    </row>
    <row r="8" spans="1:13" x14ac:dyDescent="0.25">
      <c r="B8" s="263" t="s">
        <v>817</v>
      </c>
      <c r="H8" s="153"/>
      <c r="I8" s="331"/>
      <c r="L8" s="153"/>
      <c r="M8" s="153"/>
    </row>
    <row r="9" spans="1:13" ht="15" thickBot="1" x14ac:dyDescent="0.3">
      <c r="B9" s="262" t="s">
        <v>818</v>
      </c>
      <c r="H9" s="153"/>
      <c r="L9" s="153"/>
      <c r="M9" s="153"/>
    </row>
    <row r="10" spans="1:13" x14ac:dyDescent="0.25">
      <c r="B10" s="261"/>
      <c r="H10" s="153"/>
      <c r="I10" s="330"/>
      <c r="L10" s="153"/>
      <c r="M10" s="153"/>
    </row>
    <row r="11" spans="1:13" x14ac:dyDescent="0.25">
      <c r="B11" s="261"/>
      <c r="H11" s="153"/>
      <c r="I11" s="330"/>
      <c r="L11" s="153"/>
      <c r="M11" s="153"/>
    </row>
    <row r="12" spans="1:13" ht="36" x14ac:dyDescent="0.25">
      <c r="A12" s="166" t="s">
        <v>5</v>
      </c>
      <c r="B12" s="166" t="s">
        <v>816</v>
      </c>
      <c r="C12" s="165"/>
      <c r="D12" s="165"/>
      <c r="E12" s="165"/>
      <c r="F12" s="165"/>
      <c r="G12" s="165"/>
      <c r="H12" s="153"/>
      <c r="L12" s="153"/>
      <c r="M12" s="153"/>
    </row>
    <row r="13" spans="1:13" ht="15" customHeight="1" x14ac:dyDescent="0.25">
      <c r="A13" s="160"/>
      <c r="B13" s="161" t="s">
        <v>819</v>
      </c>
      <c r="C13" s="160" t="s">
        <v>820</v>
      </c>
      <c r="D13" s="160" t="s">
        <v>1668</v>
      </c>
      <c r="E13" s="159"/>
      <c r="F13" s="158"/>
      <c r="G13" s="158"/>
      <c r="H13" s="153"/>
      <c r="L13" s="153"/>
      <c r="M13" s="153"/>
    </row>
    <row r="14" spans="1:13" x14ac:dyDescent="0.25">
      <c r="A14" s="155" t="s">
        <v>821</v>
      </c>
      <c r="B14" s="187" t="s">
        <v>822</v>
      </c>
      <c r="C14" s="326"/>
      <c r="D14" s="326"/>
      <c r="E14" s="162"/>
      <c r="F14" s="162"/>
      <c r="G14" s="162"/>
      <c r="H14" s="153"/>
      <c r="L14" s="153"/>
      <c r="M14" s="153"/>
    </row>
    <row r="15" spans="1:13" x14ac:dyDescent="0.25">
      <c r="A15" s="155" t="s">
        <v>823</v>
      </c>
      <c r="B15" s="187" t="s">
        <v>824</v>
      </c>
      <c r="C15" s="174" t="s">
        <v>825</v>
      </c>
      <c r="D15" s="174" t="s">
        <v>826</v>
      </c>
      <c r="E15" s="162"/>
      <c r="F15" s="162"/>
      <c r="G15" s="162"/>
      <c r="H15" s="153"/>
      <c r="L15" s="153"/>
      <c r="M15" s="153"/>
    </row>
    <row r="16" spans="1:13" x14ac:dyDescent="0.25">
      <c r="A16" s="155" t="s">
        <v>827</v>
      </c>
      <c r="B16" s="187" t="s">
        <v>828</v>
      </c>
      <c r="C16" s="174"/>
      <c r="D16" s="174"/>
      <c r="E16" s="162"/>
      <c r="F16" s="162"/>
      <c r="G16" s="162"/>
      <c r="H16" s="153"/>
      <c r="L16" s="153"/>
      <c r="M16" s="153"/>
    </row>
    <row r="17" spans="1:13" x14ac:dyDescent="0.25">
      <c r="A17" s="155" t="s">
        <v>829</v>
      </c>
      <c r="B17" s="187" t="s">
        <v>830</v>
      </c>
      <c r="C17" s="174"/>
      <c r="D17" s="174"/>
      <c r="E17" s="162"/>
      <c r="F17" s="162"/>
      <c r="G17" s="162"/>
      <c r="H17" s="153"/>
      <c r="L17" s="153"/>
      <c r="M17" s="153"/>
    </row>
    <row r="18" spans="1:13" x14ac:dyDescent="0.25">
      <c r="A18" s="155" t="s">
        <v>831</v>
      </c>
      <c r="B18" s="187" t="s">
        <v>832</v>
      </c>
      <c r="C18" s="174"/>
      <c r="D18" s="174"/>
      <c r="E18" s="162"/>
      <c r="F18" s="162"/>
      <c r="G18" s="162"/>
      <c r="H18" s="153"/>
      <c r="L18" s="153"/>
      <c r="M18" s="153"/>
    </row>
    <row r="19" spans="1:13" x14ac:dyDescent="0.25">
      <c r="A19" s="155" t="s">
        <v>833</v>
      </c>
      <c r="B19" s="187" t="s">
        <v>834</v>
      </c>
      <c r="C19" s="174"/>
      <c r="D19" s="174"/>
      <c r="E19" s="162"/>
      <c r="F19" s="162"/>
      <c r="G19" s="162"/>
      <c r="H19" s="153"/>
      <c r="L19" s="153"/>
      <c r="M19" s="153"/>
    </row>
    <row r="20" spans="1:13" x14ac:dyDescent="0.25">
      <c r="A20" s="155" t="s">
        <v>835</v>
      </c>
      <c r="B20" s="187" t="s">
        <v>836</v>
      </c>
      <c r="C20" s="174"/>
      <c r="D20" s="174"/>
      <c r="E20" s="162"/>
      <c r="F20" s="162"/>
      <c r="G20" s="162"/>
      <c r="H20" s="153"/>
      <c r="L20" s="153"/>
      <c r="M20" s="153"/>
    </row>
    <row r="21" spans="1:13" x14ac:dyDescent="0.25">
      <c r="A21" s="155" t="s">
        <v>837</v>
      </c>
      <c r="B21" s="187" t="s">
        <v>838</v>
      </c>
      <c r="C21" s="174"/>
      <c r="D21" s="174"/>
      <c r="E21" s="162"/>
      <c r="F21" s="162"/>
      <c r="G21" s="162"/>
      <c r="H21" s="153"/>
      <c r="L21" s="153"/>
      <c r="M21" s="153"/>
    </row>
    <row r="22" spans="1:13" x14ac:dyDescent="0.25">
      <c r="A22" s="155" t="s">
        <v>839</v>
      </c>
      <c r="B22" s="187" t="s">
        <v>840</v>
      </c>
      <c r="C22" s="174"/>
      <c r="D22" s="174"/>
      <c r="E22" s="162"/>
      <c r="F22" s="162"/>
      <c r="G22" s="162"/>
      <c r="H22" s="153"/>
      <c r="L22" s="153"/>
      <c r="M22" s="153"/>
    </row>
    <row r="23" spans="1:13" ht="28.8" x14ac:dyDescent="0.25">
      <c r="A23" s="155" t="s">
        <v>841</v>
      </c>
      <c r="B23" s="187" t="s">
        <v>842</v>
      </c>
      <c r="C23" s="174" t="s">
        <v>843</v>
      </c>
      <c r="D23" s="174"/>
      <c r="E23" s="162"/>
      <c r="F23" s="162"/>
      <c r="G23" s="162"/>
      <c r="H23" s="153"/>
      <c r="L23" s="153"/>
      <c r="M23" s="153"/>
    </row>
    <row r="24" spans="1:13" x14ac:dyDescent="0.25">
      <c r="A24" s="155" t="s">
        <v>844</v>
      </c>
      <c r="B24" s="187" t="s">
        <v>845</v>
      </c>
      <c r="C24" s="329" t="s">
        <v>846</v>
      </c>
      <c r="D24" s="328"/>
      <c r="E24" s="162"/>
      <c r="F24" s="162"/>
      <c r="G24" s="162"/>
      <c r="H24" s="153"/>
      <c r="L24" s="153"/>
      <c r="M24" s="153"/>
    </row>
    <row r="25" spans="1:13" outlineLevel="1" x14ac:dyDescent="0.25">
      <c r="A25" s="155" t="s">
        <v>847</v>
      </c>
      <c r="B25" s="157" t="s">
        <v>1669</v>
      </c>
      <c r="C25" s="174"/>
      <c r="D25" s="174"/>
      <c r="E25" s="162"/>
      <c r="F25" s="162"/>
      <c r="G25" s="162"/>
      <c r="H25" s="153"/>
      <c r="L25" s="153"/>
      <c r="M25" s="153"/>
    </row>
    <row r="26" spans="1:13" outlineLevel="1" x14ac:dyDescent="0.25">
      <c r="A26" s="155" t="s">
        <v>848</v>
      </c>
      <c r="B26" s="327"/>
      <c r="C26" s="174"/>
      <c r="D26" s="174"/>
      <c r="E26" s="162"/>
      <c r="F26" s="162"/>
      <c r="G26" s="162"/>
      <c r="H26" s="153"/>
      <c r="L26" s="153"/>
      <c r="M26" s="153"/>
    </row>
    <row r="27" spans="1:13" outlineLevel="1" x14ac:dyDescent="0.25">
      <c r="A27" s="155" t="s">
        <v>849</v>
      </c>
      <c r="B27" s="327"/>
      <c r="C27" s="174"/>
      <c r="D27" s="174"/>
      <c r="E27" s="162"/>
      <c r="F27" s="162"/>
      <c r="G27" s="162"/>
      <c r="H27" s="153"/>
      <c r="L27" s="153"/>
      <c r="M27" s="153"/>
    </row>
    <row r="28" spans="1:13" outlineLevel="1" x14ac:dyDescent="0.25">
      <c r="A28" s="155" t="s">
        <v>850</v>
      </c>
      <c r="B28" s="327"/>
      <c r="C28" s="174"/>
      <c r="D28" s="174"/>
      <c r="E28" s="162"/>
      <c r="F28" s="162"/>
      <c r="G28" s="162"/>
      <c r="H28" s="153"/>
      <c r="L28" s="153"/>
      <c r="M28" s="153"/>
    </row>
    <row r="29" spans="1:13" outlineLevel="1" x14ac:dyDescent="0.25">
      <c r="A29" s="155" t="s">
        <v>851</v>
      </c>
      <c r="B29" s="327"/>
      <c r="C29" s="174"/>
      <c r="D29" s="174"/>
      <c r="E29" s="162"/>
      <c r="F29" s="162"/>
      <c r="G29" s="162"/>
      <c r="H29" s="153"/>
      <c r="L29" s="153"/>
      <c r="M29" s="153"/>
    </row>
    <row r="30" spans="1:13" outlineLevel="1" x14ac:dyDescent="0.25">
      <c r="A30" s="155" t="s">
        <v>852</v>
      </c>
      <c r="B30" s="327"/>
      <c r="C30" s="174"/>
      <c r="D30" s="174"/>
      <c r="E30" s="162"/>
      <c r="F30" s="162"/>
      <c r="G30" s="162"/>
      <c r="H30" s="153"/>
      <c r="L30" s="153"/>
      <c r="M30" s="153"/>
    </row>
    <row r="31" spans="1:13" outlineLevel="1" x14ac:dyDescent="0.25">
      <c r="A31" s="155" t="s">
        <v>853</v>
      </c>
      <c r="B31" s="327"/>
      <c r="C31" s="174"/>
      <c r="D31" s="174"/>
      <c r="E31" s="162"/>
      <c r="F31" s="162"/>
      <c r="G31" s="162"/>
      <c r="H31" s="153"/>
      <c r="L31" s="153"/>
      <c r="M31" s="153"/>
    </row>
    <row r="32" spans="1:13" outlineLevel="1" x14ac:dyDescent="0.25">
      <c r="A32" s="155" t="s">
        <v>854</v>
      </c>
      <c r="B32" s="327"/>
      <c r="C32" s="174"/>
      <c r="D32" s="174"/>
      <c r="E32" s="162"/>
      <c r="F32" s="162"/>
      <c r="G32" s="162"/>
      <c r="H32" s="153"/>
      <c r="L32" s="153"/>
      <c r="M32" s="153"/>
    </row>
    <row r="33" spans="1:13" ht="18" x14ac:dyDescent="0.25">
      <c r="A33" s="165"/>
      <c r="B33" s="166" t="s">
        <v>817</v>
      </c>
      <c r="C33" s="165"/>
      <c r="D33" s="165"/>
      <c r="E33" s="165"/>
      <c r="F33" s="165"/>
      <c r="G33" s="165"/>
      <c r="H33" s="153"/>
      <c r="L33" s="153"/>
      <c r="M33" s="153"/>
    </row>
    <row r="34" spans="1:13" ht="15" customHeight="1" x14ac:dyDescent="0.25">
      <c r="A34" s="160"/>
      <c r="B34" s="161" t="s">
        <v>855</v>
      </c>
      <c r="C34" s="160" t="s">
        <v>856</v>
      </c>
      <c r="D34" s="160" t="s">
        <v>1668</v>
      </c>
      <c r="E34" s="160" t="s">
        <v>857</v>
      </c>
      <c r="F34" s="158"/>
      <c r="G34" s="158"/>
      <c r="H34" s="153"/>
      <c r="L34" s="153"/>
      <c r="M34" s="153"/>
    </row>
    <row r="35" spans="1:13" x14ac:dyDescent="0.25">
      <c r="A35" s="155" t="s">
        <v>858</v>
      </c>
      <c r="B35" s="326"/>
      <c r="C35" s="326"/>
      <c r="D35" s="326"/>
      <c r="E35" s="326"/>
      <c r="F35" s="325"/>
      <c r="G35" s="325"/>
      <c r="H35" s="153"/>
      <c r="L35" s="153"/>
      <c r="M35" s="153"/>
    </row>
    <row r="36" spans="1:13" x14ac:dyDescent="0.25">
      <c r="A36" s="155" t="s">
        <v>859</v>
      </c>
      <c r="B36" s="183"/>
      <c r="C36" s="174"/>
      <c r="D36" s="174"/>
      <c r="E36" s="174"/>
      <c r="H36" s="153"/>
      <c r="L36" s="153"/>
      <c r="M36" s="153"/>
    </row>
    <row r="37" spans="1:13" x14ac:dyDescent="0.25">
      <c r="A37" s="155" t="s">
        <v>860</v>
      </c>
      <c r="B37" s="183"/>
      <c r="C37" s="174"/>
      <c r="D37" s="174"/>
      <c r="E37" s="174"/>
      <c r="H37" s="153"/>
      <c r="L37" s="153"/>
      <c r="M37" s="153"/>
    </row>
    <row r="38" spans="1:13" x14ac:dyDescent="0.25">
      <c r="A38" s="155" t="s">
        <v>861</v>
      </c>
      <c r="B38" s="183"/>
      <c r="C38" s="174"/>
      <c r="D38" s="174"/>
      <c r="E38" s="174"/>
      <c r="H38" s="153"/>
      <c r="L38" s="153"/>
      <c r="M38" s="153"/>
    </row>
    <row r="39" spans="1:13" x14ac:dyDescent="0.25">
      <c r="A39" s="155" t="s">
        <v>862</v>
      </c>
      <c r="B39" s="183"/>
      <c r="C39" s="174"/>
      <c r="D39" s="174"/>
      <c r="E39" s="174"/>
      <c r="H39" s="153"/>
      <c r="L39" s="153"/>
      <c r="M39" s="153"/>
    </row>
    <row r="40" spans="1:13" x14ac:dyDescent="0.25">
      <c r="A40" s="155" t="s">
        <v>863</v>
      </c>
      <c r="B40" s="183"/>
      <c r="C40" s="174"/>
      <c r="D40" s="174"/>
      <c r="E40" s="174"/>
      <c r="H40" s="153"/>
      <c r="L40" s="153"/>
      <c r="M40" s="153"/>
    </row>
    <row r="41" spans="1:13" x14ac:dyDescent="0.25">
      <c r="A41" s="155" t="s">
        <v>864</v>
      </c>
      <c r="B41" s="183"/>
      <c r="C41" s="174"/>
      <c r="D41" s="174"/>
      <c r="E41" s="174"/>
      <c r="H41" s="153"/>
      <c r="L41" s="153"/>
      <c r="M41" s="153"/>
    </row>
    <row r="42" spans="1:13" x14ac:dyDescent="0.25">
      <c r="A42" s="155" t="s">
        <v>865</v>
      </c>
      <c r="B42" s="183"/>
      <c r="C42" s="174"/>
      <c r="D42" s="174"/>
      <c r="E42" s="174"/>
      <c r="H42" s="153"/>
      <c r="L42" s="153"/>
      <c r="M42" s="153"/>
    </row>
    <row r="43" spans="1:13" x14ac:dyDescent="0.25">
      <c r="A43" s="155" t="s">
        <v>866</v>
      </c>
      <c r="B43" s="183"/>
      <c r="C43" s="174"/>
      <c r="D43" s="174"/>
      <c r="E43" s="174"/>
      <c r="H43" s="153"/>
      <c r="L43" s="153"/>
      <c r="M43" s="153"/>
    </row>
    <row r="44" spans="1:13" x14ac:dyDescent="0.25">
      <c r="A44" s="155" t="s">
        <v>867</v>
      </c>
      <c r="B44" s="183"/>
      <c r="C44" s="174"/>
      <c r="D44" s="174"/>
      <c r="E44" s="174"/>
      <c r="H44" s="153"/>
      <c r="L44" s="153"/>
      <c r="M44" s="153"/>
    </row>
    <row r="45" spans="1:13" x14ac:dyDescent="0.25">
      <c r="A45" s="155" t="s">
        <v>868</v>
      </c>
      <c r="B45" s="183"/>
      <c r="C45" s="174"/>
      <c r="D45" s="174"/>
      <c r="E45" s="174"/>
      <c r="H45" s="153"/>
      <c r="L45" s="153"/>
      <c r="M45" s="153"/>
    </row>
    <row r="46" spans="1:13" x14ac:dyDescent="0.25">
      <c r="A46" s="155" t="s">
        <v>869</v>
      </c>
      <c r="B46" s="183"/>
      <c r="C46" s="174"/>
      <c r="D46" s="174"/>
      <c r="E46" s="174"/>
      <c r="H46" s="153"/>
      <c r="L46" s="153"/>
      <c r="M46" s="153"/>
    </row>
    <row r="47" spans="1:13" x14ac:dyDescent="0.25">
      <c r="A47" s="155" t="s">
        <v>870</v>
      </c>
      <c r="B47" s="183"/>
      <c r="C47" s="174"/>
      <c r="D47" s="174"/>
      <c r="E47" s="174"/>
      <c r="H47" s="153"/>
      <c r="L47" s="153"/>
      <c r="M47" s="153"/>
    </row>
    <row r="48" spans="1:13" x14ac:dyDescent="0.25">
      <c r="A48" s="155" t="s">
        <v>871</v>
      </c>
      <c r="B48" s="183"/>
      <c r="C48" s="174"/>
      <c r="D48" s="174"/>
      <c r="E48" s="174"/>
      <c r="H48" s="153"/>
      <c r="L48" s="153"/>
      <c r="M48" s="153"/>
    </row>
    <row r="49" spans="1:13" x14ac:dyDescent="0.25">
      <c r="A49" s="155" t="s">
        <v>872</v>
      </c>
      <c r="B49" s="183"/>
      <c r="C49" s="174"/>
      <c r="D49" s="174"/>
      <c r="E49" s="174"/>
      <c r="H49" s="153"/>
      <c r="L49" s="153"/>
      <c r="M49" s="153"/>
    </row>
    <row r="50" spans="1:13" x14ac:dyDescent="0.25">
      <c r="A50" s="155" t="s">
        <v>873</v>
      </c>
      <c r="B50" s="183"/>
      <c r="C50" s="174"/>
      <c r="D50" s="174"/>
      <c r="E50" s="174"/>
      <c r="H50" s="153"/>
      <c r="L50" s="153"/>
      <c r="M50" s="153"/>
    </row>
    <row r="51" spans="1:13" x14ac:dyDescent="0.25">
      <c r="A51" s="155" t="s">
        <v>874</v>
      </c>
      <c r="B51" s="183"/>
      <c r="C51" s="174"/>
      <c r="D51" s="174"/>
      <c r="E51" s="174"/>
      <c r="H51" s="153"/>
      <c r="L51" s="153"/>
      <c r="M51" s="153"/>
    </row>
    <row r="52" spans="1:13" x14ac:dyDescent="0.25">
      <c r="A52" s="155" t="s">
        <v>875</v>
      </c>
      <c r="B52" s="183"/>
      <c r="C52" s="174"/>
      <c r="D52" s="174"/>
      <c r="E52" s="174"/>
      <c r="H52" s="153"/>
      <c r="L52" s="153"/>
      <c r="M52" s="153"/>
    </row>
    <row r="53" spans="1:13" x14ac:dyDescent="0.25">
      <c r="A53" s="155" t="s">
        <v>876</v>
      </c>
      <c r="B53" s="183"/>
      <c r="C53" s="174"/>
      <c r="D53" s="174"/>
      <c r="E53" s="174"/>
      <c r="H53" s="153"/>
      <c r="L53" s="153"/>
      <c r="M53" s="153"/>
    </row>
    <row r="54" spans="1:13" x14ac:dyDescent="0.25">
      <c r="A54" s="155" t="s">
        <v>877</v>
      </c>
      <c r="B54" s="183"/>
      <c r="C54" s="174"/>
      <c r="D54" s="174"/>
      <c r="E54" s="174"/>
      <c r="H54" s="153"/>
      <c r="L54" s="153"/>
      <c r="M54" s="153"/>
    </row>
    <row r="55" spans="1:13" x14ac:dyDescent="0.25">
      <c r="A55" s="155" t="s">
        <v>878</v>
      </c>
      <c r="B55" s="183"/>
      <c r="C55" s="174"/>
      <c r="D55" s="174"/>
      <c r="E55" s="174"/>
      <c r="H55" s="153"/>
      <c r="L55" s="153"/>
      <c r="M55" s="153"/>
    </row>
    <row r="56" spans="1:13" x14ac:dyDescent="0.25">
      <c r="A56" s="155" t="s">
        <v>879</v>
      </c>
      <c r="B56" s="183"/>
      <c r="C56" s="174"/>
      <c r="D56" s="174"/>
      <c r="E56" s="174"/>
      <c r="H56" s="153"/>
      <c r="L56" s="153"/>
      <c r="M56" s="153"/>
    </row>
    <row r="57" spans="1:13" x14ac:dyDescent="0.25">
      <c r="A57" s="155" t="s">
        <v>880</v>
      </c>
      <c r="B57" s="183"/>
      <c r="C57" s="174"/>
      <c r="D57" s="174"/>
      <c r="E57" s="174"/>
      <c r="H57" s="153"/>
      <c r="L57" s="153"/>
      <c r="M57" s="153"/>
    </row>
    <row r="58" spans="1:13" x14ac:dyDescent="0.25">
      <c r="A58" s="155" t="s">
        <v>881</v>
      </c>
      <c r="B58" s="183"/>
      <c r="C58" s="174"/>
      <c r="D58" s="174"/>
      <c r="E58" s="174"/>
      <c r="H58" s="153"/>
      <c r="L58" s="153"/>
      <c r="M58" s="153"/>
    </row>
    <row r="59" spans="1:13" x14ac:dyDescent="0.25">
      <c r="A59" s="155" t="s">
        <v>882</v>
      </c>
      <c r="B59" s="183"/>
      <c r="C59" s="174"/>
      <c r="D59" s="174"/>
      <c r="E59" s="174"/>
      <c r="H59" s="153"/>
      <c r="L59" s="153"/>
      <c r="M59" s="153"/>
    </row>
    <row r="60" spans="1:13" outlineLevel="1" x14ac:dyDescent="0.25">
      <c r="A60" s="155" t="s">
        <v>883</v>
      </c>
      <c r="B60" s="182"/>
      <c r="E60" s="182"/>
      <c r="F60" s="182"/>
      <c r="G60" s="182"/>
      <c r="H60" s="153"/>
      <c r="L60" s="153"/>
      <c r="M60" s="153"/>
    </row>
    <row r="61" spans="1:13" outlineLevel="1" x14ac:dyDescent="0.25">
      <c r="A61" s="155" t="s">
        <v>884</v>
      </c>
      <c r="B61" s="182"/>
      <c r="E61" s="182"/>
      <c r="F61" s="182"/>
      <c r="G61" s="182"/>
      <c r="H61" s="153"/>
      <c r="L61" s="153"/>
      <c r="M61" s="153"/>
    </row>
    <row r="62" spans="1:13" outlineLevel="1" x14ac:dyDescent="0.25">
      <c r="A62" s="155" t="s">
        <v>885</v>
      </c>
      <c r="B62" s="182"/>
      <c r="E62" s="182"/>
      <c r="F62" s="182"/>
      <c r="G62" s="182"/>
      <c r="H62" s="153"/>
      <c r="L62" s="153"/>
      <c r="M62" s="153"/>
    </row>
    <row r="63" spans="1:13" outlineLevel="1" x14ac:dyDescent="0.25">
      <c r="A63" s="155" t="s">
        <v>886</v>
      </c>
      <c r="B63" s="182"/>
      <c r="E63" s="182"/>
      <c r="F63" s="182"/>
      <c r="G63" s="182"/>
      <c r="H63" s="153"/>
      <c r="L63" s="153"/>
      <c r="M63" s="153"/>
    </row>
    <row r="64" spans="1:13" outlineLevel="1" x14ac:dyDescent="0.25">
      <c r="A64" s="155" t="s">
        <v>887</v>
      </c>
      <c r="B64" s="182"/>
      <c r="E64" s="182"/>
      <c r="F64" s="182"/>
      <c r="G64" s="182"/>
      <c r="H64" s="153"/>
      <c r="L64" s="153"/>
      <c r="M64" s="153"/>
    </row>
    <row r="65" spans="1:14" outlineLevel="1" x14ac:dyDescent="0.25">
      <c r="A65" s="155" t="s">
        <v>888</v>
      </c>
      <c r="B65" s="182"/>
      <c r="E65" s="182"/>
      <c r="F65" s="182"/>
      <c r="G65" s="182"/>
      <c r="H65" s="153"/>
      <c r="L65" s="153"/>
      <c r="M65" s="153"/>
    </row>
    <row r="66" spans="1:14" outlineLevel="1" x14ac:dyDescent="0.25">
      <c r="A66" s="155" t="s">
        <v>889</v>
      </c>
      <c r="B66" s="182"/>
      <c r="E66" s="182"/>
      <c r="F66" s="182"/>
      <c r="G66" s="182"/>
      <c r="H66" s="153"/>
      <c r="L66" s="153"/>
      <c r="M66" s="153"/>
    </row>
    <row r="67" spans="1:14" outlineLevel="1" x14ac:dyDescent="0.25">
      <c r="A67" s="155" t="s">
        <v>890</v>
      </c>
      <c r="B67" s="182"/>
      <c r="E67" s="182"/>
      <c r="F67" s="182"/>
      <c r="G67" s="182"/>
      <c r="H67" s="153"/>
      <c r="L67" s="153"/>
      <c r="M67" s="153"/>
    </row>
    <row r="68" spans="1:14" outlineLevel="1" x14ac:dyDescent="0.25">
      <c r="A68" s="155" t="s">
        <v>891</v>
      </c>
      <c r="B68" s="182"/>
      <c r="E68" s="182"/>
      <c r="F68" s="182"/>
      <c r="G68" s="182"/>
      <c r="H68" s="153"/>
      <c r="L68" s="153"/>
      <c r="M68" s="153"/>
    </row>
    <row r="69" spans="1:14" outlineLevel="1" x14ac:dyDescent="0.25">
      <c r="A69" s="155" t="s">
        <v>892</v>
      </c>
      <c r="B69" s="182"/>
      <c r="E69" s="182"/>
      <c r="F69" s="182"/>
      <c r="G69" s="182"/>
      <c r="H69" s="153"/>
      <c r="L69" s="153"/>
      <c r="M69" s="153"/>
    </row>
    <row r="70" spans="1:14" outlineLevel="1" x14ac:dyDescent="0.25">
      <c r="A70" s="155" t="s">
        <v>893</v>
      </c>
      <c r="B70" s="182"/>
      <c r="E70" s="182"/>
      <c r="F70" s="182"/>
      <c r="G70" s="182"/>
      <c r="H70" s="153"/>
      <c r="L70" s="153"/>
      <c r="M70" s="153"/>
    </row>
    <row r="71" spans="1:14" outlineLevel="1" x14ac:dyDescent="0.25">
      <c r="A71" s="155" t="s">
        <v>894</v>
      </c>
      <c r="B71" s="182"/>
      <c r="E71" s="182"/>
      <c r="F71" s="182"/>
      <c r="G71" s="182"/>
      <c r="H71" s="153"/>
      <c r="L71" s="153"/>
      <c r="M71" s="153"/>
    </row>
    <row r="72" spans="1:14" outlineLevel="1" x14ac:dyDescent="0.25">
      <c r="A72" s="155" t="s">
        <v>895</v>
      </c>
      <c r="B72" s="182"/>
      <c r="E72" s="182"/>
      <c r="F72" s="182"/>
      <c r="G72" s="182"/>
      <c r="H72" s="153"/>
      <c r="L72" s="153"/>
      <c r="M72" s="153"/>
    </row>
    <row r="73" spans="1:14" ht="18" x14ac:dyDescent="0.25">
      <c r="A73" s="165"/>
      <c r="B73" s="166" t="s">
        <v>818</v>
      </c>
      <c r="C73" s="165"/>
      <c r="D73" s="165"/>
      <c r="E73" s="165"/>
      <c r="F73" s="165"/>
      <c r="G73" s="165"/>
      <c r="H73" s="153"/>
    </row>
    <row r="74" spans="1:14" ht="15" customHeight="1" x14ac:dyDescent="0.25">
      <c r="A74" s="160"/>
      <c r="B74" s="161" t="s">
        <v>896</v>
      </c>
      <c r="C74" s="160" t="s">
        <v>1667</v>
      </c>
      <c r="D74" s="160" t="s">
        <v>1666</v>
      </c>
      <c r="E74" s="158" t="s">
        <v>1665</v>
      </c>
      <c r="F74" s="158" t="s">
        <v>1664</v>
      </c>
      <c r="G74" s="160" t="s">
        <v>897</v>
      </c>
      <c r="H74" s="152"/>
      <c r="I74" s="152"/>
      <c r="J74" s="152"/>
      <c r="K74" s="152"/>
      <c r="L74" s="152"/>
      <c r="M74" s="152"/>
      <c r="N74" s="152"/>
    </row>
    <row r="75" spans="1:14" x14ac:dyDescent="0.25">
      <c r="A75" s="155" t="s">
        <v>898</v>
      </c>
      <c r="B75" s="155" t="s">
        <v>899</v>
      </c>
      <c r="C75" s="324">
        <v>5.3304787449492199</v>
      </c>
      <c r="D75" s="237"/>
      <c r="E75" s="237"/>
      <c r="F75" s="237"/>
      <c r="G75" s="169">
        <f>SUM(C75:F75)</f>
        <v>5.3304787449492199</v>
      </c>
      <c r="H75" s="153"/>
    </row>
    <row r="76" spans="1:14" x14ac:dyDescent="0.25">
      <c r="A76" s="155" t="s">
        <v>900</v>
      </c>
      <c r="B76" s="155" t="s">
        <v>1663</v>
      </c>
      <c r="C76" s="324">
        <v>15.4732363960679</v>
      </c>
      <c r="D76" s="237"/>
      <c r="E76" s="237"/>
      <c r="F76" s="237"/>
      <c r="G76" s="169">
        <f>SUM(C76:F76)</f>
        <v>15.4732363960679</v>
      </c>
    </row>
    <row r="77" spans="1:14" outlineLevel="1" x14ac:dyDescent="0.25">
      <c r="A77" s="155" t="s">
        <v>901</v>
      </c>
      <c r="H77" s="153"/>
    </row>
    <row r="78" spans="1:14" outlineLevel="1" x14ac:dyDescent="0.25">
      <c r="A78" s="155" t="s">
        <v>902</v>
      </c>
      <c r="H78" s="153"/>
    </row>
    <row r="79" spans="1:14" outlineLevel="1" x14ac:dyDescent="0.25">
      <c r="A79" s="155" t="s">
        <v>903</v>
      </c>
      <c r="H79" s="153"/>
    </row>
    <row r="80" spans="1:14" outlineLevel="1" x14ac:dyDescent="0.25">
      <c r="A80" s="155" t="s">
        <v>904</v>
      </c>
      <c r="H80" s="153"/>
    </row>
    <row r="81" spans="1:8" x14ac:dyDescent="0.25">
      <c r="A81" s="160"/>
      <c r="B81" s="161" t="s">
        <v>905</v>
      </c>
      <c r="C81" s="160" t="s">
        <v>506</v>
      </c>
      <c r="D81" s="160" t="s">
        <v>507</v>
      </c>
      <c r="E81" s="158" t="s">
        <v>906</v>
      </c>
      <c r="F81" s="158" t="s">
        <v>907</v>
      </c>
      <c r="G81" s="158" t="s">
        <v>908</v>
      </c>
      <c r="H81" s="153"/>
    </row>
    <row r="82" spans="1:8" x14ac:dyDescent="0.25">
      <c r="A82" s="155" t="s">
        <v>909</v>
      </c>
      <c r="B82" s="155" t="s">
        <v>1662</v>
      </c>
      <c r="C82" s="333">
        <v>4.6347184378465198E-4</v>
      </c>
      <c r="D82" s="335"/>
      <c r="E82" s="335"/>
      <c r="F82" s="237"/>
      <c r="G82" s="279">
        <f>C82</f>
        <v>4.6347184378465198E-4</v>
      </c>
      <c r="H82" s="153"/>
    </row>
    <row r="83" spans="1:8" x14ac:dyDescent="0.25">
      <c r="A83" s="155" t="s">
        <v>910</v>
      </c>
      <c r="B83" s="155" t="s">
        <v>911</v>
      </c>
      <c r="C83" s="333">
        <v>2.1562812013977799E-3</v>
      </c>
      <c r="D83" s="335"/>
      <c r="E83" s="335"/>
      <c r="F83" s="237"/>
      <c r="G83" s="279">
        <f>C83</f>
        <v>2.1562812013977799E-3</v>
      </c>
      <c r="H83" s="153"/>
    </row>
    <row r="84" spans="1:8" x14ac:dyDescent="0.25">
      <c r="A84" s="155" t="s">
        <v>912</v>
      </c>
      <c r="B84" s="155" t="s">
        <v>913</v>
      </c>
      <c r="C84" s="333">
        <v>6.0212678025314001E-4</v>
      </c>
      <c r="D84" s="335"/>
      <c r="E84" s="335"/>
      <c r="F84" s="237"/>
      <c r="G84" s="279">
        <f>C84</f>
        <v>6.0212678025314001E-4</v>
      </c>
      <c r="H84" s="153"/>
    </row>
    <row r="85" spans="1:8" x14ac:dyDescent="0.25">
      <c r="A85" s="155" t="s">
        <v>914</v>
      </c>
      <c r="B85" s="155" t="s">
        <v>915</v>
      </c>
      <c r="C85" s="333">
        <v>2.7925736437046499E-4</v>
      </c>
      <c r="D85" s="335"/>
      <c r="E85" s="335"/>
      <c r="F85" s="237"/>
      <c r="G85" s="279">
        <f>C85</f>
        <v>2.7925736437046499E-4</v>
      </c>
      <c r="H85" s="153"/>
    </row>
    <row r="86" spans="1:8" x14ac:dyDescent="0.25">
      <c r="A86" s="155" t="s">
        <v>916</v>
      </c>
      <c r="B86" s="155" t="s">
        <v>917</v>
      </c>
      <c r="C86" s="333">
        <v>0</v>
      </c>
      <c r="D86" s="335"/>
      <c r="E86" s="335"/>
      <c r="F86" s="237"/>
      <c r="G86" s="279">
        <f>C86</f>
        <v>0</v>
      </c>
      <c r="H86" s="153"/>
    </row>
    <row r="87" spans="1:8" outlineLevel="1" x14ac:dyDescent="0.25">
      <c r="A87" s="155" t="s">
        <v>918</v>
      </c>
      <c r="C87" s="336"/>
      <c r="D87" s="336"/>
      <c r="E87" s="336"/>
      <c r="H87" s="153"/>
    </row>
    <row r="88" spans="1:8" outlineLevel="1" x14ac:dyDescent="0.25">
      <c r="A88" s="155" t="s">
        <v>919</v>
      </c>
      <c r="C88" s="336"/>
      <c r="D88" s="336"/>
      <c r="E88" s="336"/>
      <c r="H88" s="153"/>
    </row>
    <row r="89" spans="1:8" outlineLevel="1" x14ac:dyDescent="0.25">
      <c r="A89" s="155" t="s">
        <v>920</v>
      </c>
      <c r="H89" s="153"/>
    </row>
    <row r="90" spans="1:8" outlineLevel="1" x14ac:dyDescent="0.25">
      <c r="A90" s="155" t="s">
        <v>921</v>
      </c>
      <c r="H90" s="153"/>
    </row>
    <row r="91" spans="1:8" x14ac:dyDescent="0.25">
      <c r="H91" s="153"/>
    </row>
    <row r="92" spans="1:8" x14ac:dyDescent="0.25">
      <c r="H92" s="153"/>
    </row>
    <row r="93" spans="1:8" x14ac:dyDescent="0.25">
      <c r="H93" s="153"/>
    </row>
    <row r="94" spans="1:8" x14ac:dyDescent="0.25">
      <c r="H94" s="153"/>
    </row>
    <row r="95" spans="1:8" x14ac:dyDescent="0.25">
      <c r="H95" s="153"/>
    </row>
    <row r="96" spans="1:8" x14ac:dyDescent="0.25">
      <c r="H96" s="153"/>
    </row>
    <row r="97" spans="8:8" x14ac:dyDescent="0.25">
      <c r="H97" s="153"/>
    </row>
    <row r="98" spans="8:8" x14ac:dyDescent="0.25">
      <c r="H98" s="153"/>
    </row>
    <row r="99" spans="8:8" x14ac:dyDescent="0.25">
      <c r="H99" s="153"/>
    </row>
    <row r="100" spans="8:8" x14ac:dyDescent="0.25">
      <c r="H100" s="153"/>
    </row>
    <row r="101" spans="8:8" x14ac:dyDescent="0.25">
      <c r="H101" s="153"/>
    </row>
    <row r="102" spans="8:8" x14ac:dyDescent="0.25">
      <c r="H102" s="153"/>
    </row>
    <row r="103" spans="8:8" x14ac:dyDescent="0.25">
      <c r="H103" s="153"/>
    </row>
    <row r="104" spans="8:8" x14ac:dyDescent="0.25">
      <c r="H104" s="153"/>
    </row>
    <row r="105" spans="8:8" x14ac:dyDescent="0.25">
      <c r="H105" s="153"/>
    </row>
    <row r="106" spans="8:8" x14ac:dyDescent="0.25">
      <c r="H106" s="153"/>
    </row>
    <row r="107" spans="8:8" x14ac:dyDescent="0.25">
      <c r="H107" s="153"/>
    </row>
    <row r="108" spans="8:8" x14ac:dyDescent="0.25">
      <c r="H108" s="153"/>
    </row>
    <row r="109" spans="8:8" x14ac:dyDescent="0.25">
      <c r="H109" s="153"/>
    </row>
    <row r="110" spans="8:8" x14ac:dyDescent="0.25">
      <c r="H110" s="153"/>
    </row>
    <row r="111" spans="8:8" x14ac:dyDescent="0.25">
      <c r="H111" s="153"/>
    </row>
    <row r="112" spans="8:8" x14ac:dyDescent="0.25">
      <c r="H112" s="153"/>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49925176-BC58-4F0A-AD56-8466BBD39BB6}"/>
    <hyperlink ref="B7" location="'E. Optional ECB-ECAIs data'!B12" display="1. Additional information on the programme" xr:uid="{C44DB103-2F63-4447-ABC8-20005CE34413}"/>
    <hyperlink ref="B9" location="'E. Optional ECB-ECAIs data'!B73" display="3.  Additional information on the asset distribution" xr:uid="{42EB88A9-736F-4C88-A999-360A88E7C2B1}"/>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593D-6F95-4B9A-835D-4FEAB8FAB8E0}">
  <sheetPr>
    <tabColor rgb="FF847A75"/>
  </sheetPr>
  <dimension ref="B1:J43"/>
  <sheetViews>
    <sheetView view="pageBreakPreview" topLeftCell="A3" zoomScale="60" zoomScaleNormal="80" workbookViewId="0"/>
  </sheetViews>
  <sheetFormatPr defaultColWidth="9.109375" defaultRowHeight="14.4" x14ac:dyDescent="0.3"/>
  <cols>
    <col min="1" max="1" width="9.109375" style="118"/>
    <col min="2" max="10" width="12.44140625" style="118" customWidth="1"/>
    <col min="11" max="16384" width="9.109375" style="118"/>
  </cols>
  <sheetData>
    <row r="1" spans="2:10" ht="15" thickBot="1" x14ac:dyDescent="0.35"/>
    <row r="2" spans="2:10" x14ac:dyDescent="0.3">
      <c r="B2" s="151"/>
      <c r="C2" s="150"/>
      <c r="D2" s="150"/>
      <c r="E2" s="150"/>
      <c r="F2" s="150"/>
      <c r="G2" s="150"/>
      <c r="H2" s="150"/>
      <c r="I2" s="150"/>
      <c r="J2" s="149"/>
    </row>
    <row r="3" spans="2:10" x14ac:dyDescent="0.3">
      <c r="B3" s="138"/>
      <c r="C3" s="135"/>
      <c r="D3" s="135"/>
      <c r="E3" s="135"/>
      <c r="F3" s="135"/>
      <c r="G3" s="135"/>
      <c r="H3" s="135"/>
      <c r="I3" s="135"/>
      <c r="J3" s="134"/>
    </row>
    <row r="4" spans="2:10" x14ac:dyDescent="0.3">
      <c r="B4" s="138"/>
      <c r="C4" s="135"/>
      <c r="D4" s="135"/>
      <c r="E4" s="135"/>
      <c r="F4" s="135"/>
      <c r="G4" s="135"/>
      <c r="H4" s="135"/>
      <c r="I4" s="135"/>
      <c r="J4" s="134"/>
    </row>
    <row r="5" spans="2:10" ht="31.2" x14ac:dyDescent="0.35">
      <c r="B5" s="138"/>
      <c r="C5" s="135"/>
      <c r="D5" s="135"/>
      <c r="E5" s="148"/>
      <c r="F5" s="147" t="s">
        <v>1457</v>
      </c>
      <c r="G5" s="135"/>
      <c r="H5" s="135"/>
      <c r="I5" s="135"/>
      <c r="J5" s="134"/>
    </row>
    <row r="6" spans="2:10" ht="41.25" customHeight="1" x14ac:dyDescent="0.3">
      <c r="B6" s="138"/>
      <c r="C6" s="135"/>
      <c r="D6" s="146" t="s">
        <v>1456</v>
      </c>
      <c r="E6" s="146"/>
      <c r="F6" s="146"/>
      <c r="G6" s="146"/>
      <c r="H6" s="146"/>
      <c r="I6" s="135"/>
      <c r="J6" s="134"/>
    </row>
    <row r="7" spans="2:10" ht="25.8" x14ac:dyDescent="0.3">
      <c r="B7" s="138"/>
      <c r="C7" s="135"/>
      <c r="D7" s="135"/>
      <c r="E7" s="135"/>
      <c r="F7" s="145" t="s">
        <v>8</v>
      </c>
      <c r="G7" s="135"/>
      <c r="H7" s="135"/>
      <c r="I7" s="135"/>
      <c r="J7" s="134"/>
    </row>
    <row r="8" spans="2:10" ht="25.8" x14ac:dyDescent="0.3">
      <c r="B8" s="138"/>
      <c r="C8" s="135"/>
      <c r="D8" s="135"/>
      <c r="E8" s="135"/>
      <c r="F8" s="145" t="s">
        <v>825</v>
      </c>
      <c r="G8" s="135"/>
      <c r="H8" s="135"/>
      <c r="I8" s="135"/>
      <c r="J8" s="134"/>
    </row>
    <row r="9" spans="2:10" ht="21" x14ac:dyDescent="0.3">
      <c r="B9" s="138"/>
      <c r="C9" s="135"/>
      <c r="D9" s="135"/>
      <c r="E9" s="135"/>
      <c r="F9" s="144" t="s">
        <v>1455</v>
      </c>
      <c r="G9" s="135"/>
      <c r="H9" s="135"/>
      <c r="I9" s="135"/>
      <c r="J9" s="134"/>
    </row>
    <row r="10" spans="2:10" ht="21" x14ac:dyDescent="0.3">
      <c r="B10" s="138"/>
      <c r="C10" s="135"/>
      <c r="D10" s="135"/>
      <c r="E10" s="135"/>
      <c r="F10" s="144" t="s">
        <v>1454</v>
      </c>
      <c r="G10" s="135"/>
      <c r="H10" s="135"/>
      <c r="I10" s="135"/>
      <c r="J10" s="134"/>
    </row>
    <row r="11" spans="2:10" ht="21" x14ac:dyDescent="0.3">
      <c r="B11" s="138"/>
      <c r="C11" s="135"/>
      <c r="D11" s="135"/>
      <c r="E11" s="135"/>
      <c r="F11" s="144"/>
      <c r="G11" s="135"/>
      <c r="H11" s="135"/>
      <c r="I11" s="135"/>
      <c r="J11" s="134"/>
    </row>
    <row r="12" spans="2:10" x14ac:dyDescent="0.3">
      <c r="B12" s="138"/>
      <c r="C12" s="135"/>
      <c r="D12" s="135"/>
      <c r="E12" s="135"/>
      <c r="F12" s="135"/>
      <c r="G12" s="135"/>
      <c r="H12" s="135"/>
      <c r="I12" s="135"/>
      <c r="J12" s="134"/>
    </row>
    <row r="13" spans="2:10" x14ac:dyDescent="0.3">
      <c r="B13" s="138"/>
      <c r="C13" s="135"/>
      <c r="D13" s="135"/>
      <c r="E13" s="135"/>
      <c r="F13" s="135"/>
      <c r="G13" s="135"/>
      <c r="H13" s="135"/>
      <c r="I13" s="135"/>
      <c r="J13" s="134"/>
    </row>
    <row r="14" spans="2:10" x14ac:dyDescent="0.3">
      <c r="B14" s="138"/>
      <c r="C14" s="135"/>
      <c r="D14" s="135"/>
      <c r="E14" s="135"/>
      <c r="F14" s="135"/>
      <c r="G14" s="135"/>
      <c r="H14" s="135"/>
      <c r="I14" s="135"/>
      <c r="J14" s="134"/>
    </row>
    <row r="15" spans="2:10" x14ac:dyDescent="0.3">
      <c r="B15" s="138"/>
      <c r="C15" s="135"/>
      <c r="D15" s="135"/>
      <c r="E15" s="135"/>
      <c r="F15" s="135"/>
      <c r="G15" s="135"/>
      <c r="H15" s="135"/>
      <c r="I15" s="135"/>
      <c r="J15" s="134"/>
    </row>
    <row r="16" spans="2:10" x14ac:dyDescent="0.3">
      <c r="B16" s="138"/>
      <c r="C16" s="135"/>
      <c r="D16" s="135"/>
      <c r="E16" s="135"/>
      <c r="F16" s="135"/>
      <c r="G16" s="135"/>
      <c r="H16" s="135"/>
      <c r="I16" s="135"/>
      <c r="J16" s="134"/>
    </row>
    <row r="17" spans="2:10" x14ac:dyDescent="0.3">
      <c r="B17" s="138"/>
      <c r="C17" s="135"/>
      <c r="D17" s="135"/>
      <c r="E17" s="135"/>
      <c r="F17" s="135"/>
      <c r="G17" s="135"/>
      <c r="H17" s="135"/>
      <c r="I17" s="135"/>
      <c r="J17" s="134"/>
    </row>
    <row r="18" spans="2:10" x14ac:dyDescent="0.3">
      <c r="B18" s="138"/>
      <c r="C18" s="135"/>
      <c r="D18" s="135"/>
      <c r="E18" s="135"/>
      <c r="F18" s="135"/>
      <c r="G18" s="135"/>
      <c r="H18" s="135"/>
      <c r="I18" s="135"/>
      <c r="J18" s="134"/>
    </row>
    <row r="19" spans="2:10" x14ac:dyDescent="0.3">
      <c r="B19" s="138"/>
      <c r="C19" s="135"/>
      <c r="D19" s="135"/>
      <c r="E19" s="135"/>
      <c r="F19" s="135"/>
      <c r="G19" s="135"/>
      <c r="H19" s="135"/>
      <c r="I19" s="135"/>
      <c r="J19" s="134"/>
    </row>
    <row r="20" spans="2:10" x14ac:dyDescent="0.3">
      <c r="B20" s="138"/>
      <c r="C20" s="135"/>
      <c r="D20" s="135"/>
      <c r="E20" s="135"/>
      <c r="F20" s="135"/>
      <c r="G20" s="135"/>
      <c r="H20" s="135"/>
      <c r="I20" s="135"/>
      <c r="J20" s="134"/>
    </row>
    <row r="21" spans="2:10" x14ac:dyDescent="0.3">
      <c r="B21" s="138"/>
      <c r="C21" s="135"/>
      <c r="D21" s="135"/>
      <c r="E21" s="135"/>
      <c r="F21" s="135"/>
      <c r="G21" s="135"/>
      <c r="H21" s="135"/>
      <c r="I21" s="135"/>
      <c r="J21" s="134"/>
    </row>
    <row r="22" spans="2:10" x14ac:dyDescent="0.3">
      <c r="B22" s="138"/>
      <c r="C22" s="135"/>
      <c r="D22" s="135"/>
      <c r="E22" s="135"/>
      <c r="F22" s="143" t="s">
        <v>1453</v>
      </c>
      <c r="G22" s="135"/>
      <c r="H22" s="135"/>
      <c r="I22" s="135"/>
      <c r="J22" s="134"/>
    </row>
    <row r="23" spans="2:10" x14ac:dyDescent="0.3">
      <c r="B23" s="138"/>
      <c r="C23" s="135"/>
      <c r="D23" s="135"/>
      <c r="E23" s="135"/>
      <c r="F23" s="140"/>
      <c r="G23" s="135"/>
      <c r="H23" s="135"/>
      <c r="I23" s="135"/>
      <c r="J23" s="134"/>
    </row>
    <row r="24" spans="2:10" x14ac:dyDescent="0.3">
      <c r="B24" s="138"/>
      <c r="C24" s="135"/>
      <c r="D24" s="142" t="s">
        <v>1452</v>
      </c>
      <c r="E24" s="141" t="s">
        <v>1443</v>
      </c>
      <c r="F24" s="141"/>
      <c r="G24" s="141"/>
      <c r="H24" s="141"/>
      <c r="I24" s="135"/>
      <c r="J24" s="134"/>
    </row>
    <row r="25" spans="2:10" x14ac:dyDescent="0.3">
      <c r="B25" s="138"/>
      <c r="C25" s="135"/>
      <c r="D25" s="135"/>
      <c r="H25" s="135"/>
      <c r="I25" s="135"/>
      <c r="J25" s="134"/>
    </row>
    <row r="26" spans="2:10" x14ac:dyDescent="0.3">
      <c r="B26" s="138"/>
      <c r="C26" s="135"/>
      <c r="D26" s="142" t="s">
        <v>1451</v>
      </c>
      <c r="E26" s="141"/>
      <c r="F26" s="141"/>
      <c r="G26" s="141"/>
      <c r="H26" s="141"/>
      <c r="I26" s="135"/>
      <c r="J26" s="134"/>
    </row>
    <row r="27" spans="2:10" x14ac:dyDescent="0.3">
      <c r="B27" s="138"/>
      <c r="C27" s="135"/>
      <c r="D27" s="139"/>
      <c r="E27" s="139"/>
      <c r="F27" s="139"/>
      <c r="G27" s="139"/>
      <c r="H27" s="139"/>
      <c r="I27" s="135"/>
      <c r="J27" s="134"/>
    </row>
    <row r="28" spans="2:10" x14ac:dyDescent="0.3">
      <c r="B28" s="138"/>
      <c r="C28" s="135"/>
      <c r="D28" s="142" t="s">
        <v>1450</v>
      </c>
      <c r="E28" s="141" t="s">
        <v>1443</v>
      </c>
      <c r="F28" s="141"/>
      <c r="G28" s="141"/>
      <c r="H28" s="141"/>
      <c r="I28" s="135"/>
      <c r="J28" s="134"/>
    </row>
    <row r="29" spans="2:10" x14ac:dyDescent="0.3">
      <c r="B29" s="138"/>
      <c r="C29" s="135"/>
      <c r="D29" s="139"/>
      <c r="E29" s="139"/>
      <c r="F29" s="139"/>
      <c r="G29" s="139"/>
      <c r="H29" s="139"/>
      <c r="I29" s="135"/>
      <c r="J29" s="134"/>
    </row>
    <row r="30" spans="2:10" x14ac:dyDescent="0.3">
      <c r="B30" s="138"/>
      <c r="C30" s="135"/>
      <c r="D30" s="142" t="s">
        <v>1449</v>
      </c>
      <c r="E30" s="141" t="s">
        <v>1443</v>
      </c>
      <c r="F30" s="141"/>
      <c r="G30" s="141"/>
      <c r="H30" s="141"/>
      <c r="I30" s="135"/>
      <c r="J30" s="134"/>
    </row>
    <row r="31" spans="2:10" x14ac:dyDescent="0.3">
      <c r="B31" s="138"/>
      <c r="C31" s="135"/>
      <c r="D31" s="139"/>
      <c r="E31" s="139"/>
      <c r="F31" s="139"/>
      <c r="G31" s="139"/>
      <c r="H31" s="139"/>
      <c r="I31" s="135"/>
      <c r="J31" s="134"/>
    </row>
    <row r="32" spans="2:10" x14ac:dyDescent="0.3">
      <c r="B32" s="138"/>
      <c r="C32" s="135"/>
      <c r="D32" s="142" t="s">
        <v>1448</v>
      </c>
      <c r="E32" s="141" t="s">
        <v>1443</v>
      </c>
      <c r="F32" s="141"/>
      <c r="G32" s="141"/>
      <c r="H32" s="141"/>
      <c r="I32" s="135"/>
      <c r="J32" s="134"/>
    </row>
    <row r="33" spans="2:10" x14ac:dyDescent="0.3">
      <c r="B33" s="138"/>
      <c r="C33" s="135"/>
      <c r="I33" s="135"/>
      <c r="J33" s="134"/>
    </row>
    <row r="34" spans="2:10" x14ac:dyDescent="0.3">
      <c r="B34" s="138"/>
      <c r="C34" s="135"/>
      <c r="D34" s="142" t="s">
        <v>1447</v>
      </c>
      <c r="E34" s="141" t="s">
        <v>1443</v>
      </c>
      <c r="F34" s="141"/>
      <c r="G34" s="141"/>
      <c r="H34" s="141"/>
      <c r="I34" s="135"/>
      <c r="J34" s="134"/>
    </row>
    <row r="35" spans="2:10" x14ac:dyDescent="0.3">
      <c r="B35" s="138"/>
      <c r="C35" s="135"/>
      <c r="D35" s="135"/>
      <c r="E35" s="135"/>
      <c r="F35" s="135"/>
      <c r="G35" s="135"/>
      <c r="H35" s="135"/>
      <c r="I35" s="135"/>
      <c r="J35" s="134"/>
    </row>
    <row r="36" spans="2:10" x14ac:dyDescent="0.3">
      <c r="B36" s="138"/>
      <c r="C36" s="135"/>
      <c r="D36" s="137" t="s">
        <v>1446</v>
      </c>
      <c r="E36" s="136"/>
      <c r="F36" s="136"/>
      <c r="G36" s="136"/>
      <c r="H36" s="136"/>
      <c r="I36" s="135"/>
      <c r="J36" s="134"/>
    </row>
    <row r="37" spans="2:10" x14ac:dyDescent="0.3">
      <c r="B37" s="138"/>
      <c r="C37" s="135"/>
      <c r="D37" s="135"/>
      <c r="E37" s="135"/>
      <c r="F37" s="140"/>
      <c r="G37" s="135"/>
      <c r="H37" s="135"/>
      <c r="I37" s="135"/>
      <c r="J37" s="134"/>
    </row>
    <row r="38" spans="2:10" x14ac:dyDescent="0.3">
      <c r="B38" s="138"/>
      <c r="C38" s="135"/>
      <c r="D38" s="137" t="s">
        <v>1445</v>
      </c>
      <c r="E38" s="136"/>
      <c r="F38" s="136"/>
      <c r="G38" s="136"/>
      <c r="H38" s="136"/>
      <c r="I38" s="135"/>
      <c r="J38" s="134"/>
    </row>
    <row r="39" spans="2:10" x14ac:dyDescent="0.3">
      <c r="B39" s="138"/>
      <c r="C39" s="135"/>
      <c r="I39" s="135"/>
      <c r="J39" s="134"/>
    </row>
    <row r="40" spans="2:10" x14ac:dyDescent="0.3">
      <c r="B40" s="138"/>
      <c r="C40" s="135"/>
      <c r="D40" s="137" t="s">
        <v>1444</v>
      </c>
      <c r="E40" s="136" t="s">
        <v>1443</v>
      </c>
      <c r="F40" s="136"/>
      <c r="G40" s="136"/>
      <c r="H40" s="136"/>
      <c r="I40" s="135"/>
      <c r="J40" s="134"/>
    </row>
    <row r="41" spans="2:10" x14ac:dyDescent="0.3">
      <c r="B41" s="138"/>
      <c r="C41" s="135"/>
      <c r="D41" s="135"/>
      <c r="E41" s="139"/>
      <c r="F41" s="139"/>
      <c r="G41" s="139"/>
      <c r="H41" s="139"/>
      <c r="I41" s="135"/>
      <c r="J41" s="134"/>
    </row>
    <row r="42" spans="2:10" x14ac:dyDescent="0.3">
      <c r="B42" s="138"/>
      <c r="C42" s="135"/>
      <c r="D42" s="137" t="s">
        <v>1442</v>
      </c>
      <c r="E42" s="136"/>
      <c r="F42" s="136"/>
      <c r="G42" s="136"/>
      <c r="H42" s="136"/>
      <c r="I42" s="135"/>
      <c r="J42" s="134"/>
    </row>
    <row r="43" spans="2:10" ht="15" thickBot="1" x14ac:dyDescent="0.35">
      <c r="B43" s="133"/>
      <c r="C43" s="132"/>
      <c r="D43" s="132"/>
      <c r="E43" s="132"/>
      <c r="F43" s="132"/>
      <c r="G43" s="132"/>
      <c r="H43" s="132"/>
      <c r="I43" s="132"/>
      <c r="J43" s="131"/>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7E7D5F28-F370-47BD-9666-936407D89583}"/>
    <hyperlink ref="D26:H26" location="'B1. HTT Mortgage Assets'!A1" display="Worksheet B1: HTT Mortgage Assets" xr:uid="{D76A8D19-A9B8-4111-B446-F33897FE48A9}"/>
    <hyperlink ref="D28:H28" location="'B2. HTT Public Sector Assets'!A1" display="Worksheet C: HTT Public Sector Assets" xr:uid="{A66FD024-8675-498D-8207-1C7C671B7C5D}"/>
    <hyperlink ref="D32:H32" location="'C. HTT Harmonised Glossary'!A1" display="Worksheet C: HTT Harmonised Glossary" xr:uid="{04303E5C-84A1-4D0C-8822-500F085B0481}"/>
    <hyperlink ref="D30:H30" location="'B3. HTT Shipping Assets'!A1" display="Worksheet B3: HTT Shipping Assets" xr:uid="{6197DBA7-EE48-4B61-B44B-00EB4DF085DC}"/>
    <hyperlink ref="D34:H34" location="Disclaimer!A1" display="Disclaimer" xr:uid="{DAD1ABBC-1E97-4536-950F-3554DE079F8C}"/>
    <hyperlink ref="D40:H40" location="'F1. Sustainable M data'!A1" display="Worksheet F1: Sustainable M data" xr:uid="{2E900F71-A2A5-424A-980E-400F5CB014C4}"/>
    <hyperlink ref="D42:H42" location="'G1. Crisis M Payment Holidays'!A1" display="Worksheet G1. Crisis M Payment Holidays" xr:uid="{8467CB48-A679-4790-A54F-9CC14CD2BA7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9F8E-14C2-4D60-A96C-2FB7F77951F6}">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4" customWidth="1"/>
    <col min="2" max="2" width="60.6640625" style="154" customWidth="1"/>
    <col min="3" max="3" width="39.44140625" style="154" customWidth="1"/>
    <col min="4" max="4" width="35" style="154" bestFit="1" customWidth="1"/>
    <col min="5" max="5" width="6.6640625" style="154" customWidth="1"/>
    <col min="6" max="6" width="41.6640625" style="154" customWidth="1"/>
    <col min="7" max="7" width="41.6640625" style="153" customWidth="1"/>
    <col min="8" max="8" width="7.33203125" style="154" customWidth="1"/>
    <col min="9" max="10" width="38" style="154" customWidth="1"/>
    <col min="11" max="11" width="47.6640625" style="154" customWidth="1"/>
    <col min="12" max="12" width="7.33203125" style="154" customWidth="1"/>
    <col min="13" max="13" width="37" style="154" bestFit="1" customWidth="1"/>
    <col min="14" max="14" width="25.6640625" style="153" customWidth="1"/>
    <col min="15" max="16384" width="8.88671875" style="152"/>
  </cols>
  <sheetData>
    <row r="1" spans="1:13" ht="31.2" x14ac:dyDescent="0.25">
      <c r="A1" s="270" t="s">
        <v>1529</v>
      </c>
      <c r="B1" s="270"/>
      <c r="C1" s="153"/>
      <c r="D1" s="153"/>
      <c r="E1" s="153"/>
      <c r="F1" s="271" t="s">
        <v>1528</v>
      </c>
      <c r="H1" s="153"/>
      <c r="I1" s="270"/>
      <c r="J1" s="153"/>
      <c r="K1" s="153"/>
      <c r="L1" s="153"/>
      <c r="M1" s="153"/>
    </row>
    <row r="2" spans="1:13" ht="15" thickBot="1" x14ac:dyDescent="0.3">
      <c r="A2" s="153"/>
      <c r="B2" s="269"/>
      <c r="C2" s="269"/>
      <c r="D2" s="153"/>
      <c r="E2" s="153"/>
      <c r="F2" s="153"/>
      <c r="H2" s="153"/>
      <c r="L2" s="153"/>
      <c r="M2" s="153"/>
    </row>
    <row r="3" spans="1:13" ht="18.600000000000001" thickBot="1" x14ac:dyDescent="0.3">
      <c r="A3" s="266"/>
      <c r="B3" s="268" t="s">
        <v>0</v>
      </c>
      <c r="C3" s="267" t="s">
        <v>1</v>
      </c>
      <c r="D3" s="266"/>
      <c r="E3" s="266"/>
      <c r="F3" s="153"/>
      <c r="G3" s="266"/>
      <c r="H3" s="153"/>
      <c r="L3" s="153"/>
      <c r="M3" s="153"/>
    </row>
    <row r="4" spans="1:13" ht="15" thickBot="1" x14ac:dyDescent="0.3">
      <c r="H4" s="153"/>
      <c r="L4" s="153"/>
      <c r="M4" s="153"/>
    </row>
    <row r="5" spans="1:13" ht="18" x14ac:dyDescent="0.25">
      <c r="A5" s="163"/>
      <c r="B5" s="265" t="s">
        <v>2</v>
      </c>
      <c r="C5" s="163"/>
      <c r="E5" s="162"/>
      <c r="F5" s="162"/>
      <c r="H5" s="153"/>
      <c r="L5" s="153"/>
      <c r="M5" s="153"/>
    </row>
    <row r="6" spans="1:13" x14ac:dyDescent="0.25">
      <c r="B6" s="263" t="s">
        <v>3</v>
      </c>
      <c r="C6" s="162"/>
      <c r="D6" s="162"/>
      <c r="H6" s="153"/>
      <c r="L6" s="153"/>
      <c r="M6" s="153"/>
    </row>
    <row r="7" spans="1:13" x14ac:dyDescent="0.25">
      <c r="B7" s="264" t="s">
        <v>1518</v>
      </c>
      <c r="C7" s="162"/>
      <c r="D7" s="162"/>
      <c r="H7" s="153"/>
      <c r="L7" s="153"/>
      <c r="M7" s="153"/>
    </row>
    <row r="8" spans="1:13" x14ac:dyDescent="0.25">
      <c r="B8" s="264" t="s">
        <v>4</v>
      </c>
      <c r="C8" s="162"/>
      <c r="D8" s="162"/>
      <c r="F8" s="154" t="s">
        <v>1527</v>
      </c>
      <c r="H8" s="153"/>
      <c r="L8" s="153"/>
      <c r="M8" s="153"/>
    </row>
    <row r="9" spans="1:13" x14ac:dyDescent="0.25">
      <c r="B9" s="263" t="s">
        <v>1526</v>
      </c>
      <c r="H9" s="153"/>
      <c r="L9" s="153"/>
      <c r="M9" s="153"/>
    </row>
    <row r="10" spans="1:13" x14ac:dyDescent="0.25">
      <c r="B10" s="263" t="s">
        <v>403</v>
      </c>
      <c r="H10" s="153"/>
      <c r="L10" s="153"/>
      <c r="M10" s="153"/>
    </row>
    <row r="11" spans="1:13" ht="15" thickBot="1" x14ac:dyDescent="0.3">
      <c r="B11" s="262" t="s">
        <v>414</v>
      </c>
      <c r="H11" s="153"/>
      <c r="L11" s="153"/>
      <c r="M11" s="153"/>
    </row>
    <row r="12" spans="1:13" x14ac:dyDescent="0.25">
      <c r="B12" s="261"/>
      <c r="H12" s="153"/>
      <c r="L12" s="153"/>
      <c r="M12" s="153"/>
    </row>
    <row r="13" spans="1:13" ht="36" x14ac:dyDescent="0.25">
      <c r="A13" s="166" t="s">
        <v>5</v>
      </c>
      <c r="B13" s="166" t="s">
        <v>3</v>
      </c>
      <c r="C13" s="165"/>
      <c r="D13" s="165"/>
      <c r="E13" s="165"/>
      <c r="F13" s="165"/>
      <c r="G13" s="164"/>
      <c r="H13" s="153"/>
      <c r="L13" s="153"/>
      <c r="M13" s="153"/>
    </row>
    <row r="14" spans="1:13" x14ac:dyDescent="0.25">
      <c r="A14" s="155" t="s">
        <v>6</v>
      </c>
      <c r="B14" s="259" t="s">
        <v>7</v>
      </c>
      <c r="C14" s="174" t="s">
        <v>8</v>
      </c>
      <c r="E14" s="162"/>
      <c r="F14" s="162"/>
      <c r="H14" s="153"/>
      <c r="L14" s="153"/>
      <c r="M14" s="153"/>
    </row>
    <row r="15" spans="1:13" x14ac:dyDescent="0.25">
      <c r="A15" s="155" t="s">
        <v>9</v>
      </c>
      <c r="B15" s="259" t="s">
        <v>10</v>
      </c>
      <c r="C15" s="174" t="s">
        <v>11</v>
      </c>
      <c r="E15" s="162"/>
      <c r="F15" s="162"/>
      <c r="H15" s="153"/>
      <c r="L15" s="153"/>
      <c r="M15" s="153"/>
    </row>
    <row r="16" spans="1:13" x14ac:dyDescent="0.25">
      <c r="A16" s="155" t="s">
        <v>12</v>
      </c>
      <c r="B16" s="259" t="s">
        <v>13</v>
      </c>
      <c r="C16" s="174" t="s">
        <v>14</v>
      </c>
      <c r="E16" s="162"/>
      <c r="F16" s="162"/>
      <c r="H16" s="153"/>
      <c r="L16" s="153"/>
      <c r="M16" s="153"/>
    </row>
    <row r="17" spans="1:23" ht="28.8" x14ac:dyDescent="0.25">
      <c r="A17" s="155" t="s">
        <v>15</v>
      </c>
      <c r="B17" s="259" t="s">
        <v>16</v>
      </c>
      <c r="C17" s="174" t="s">
        <v>17</v>
      </c>
      <c r="E17" s="162"/>
      <c r="F17" s="162"/>
      <c r="H17" s="153"/>
      <c r="L17" s="153"/>
      <c r="M17" s="153"/>
    </row>
    <row r="18" spans="1:23" outlineLevel="1" x14ac:dyDescent="0.25">
      <c r="A18" s="155" t="s">
        <v>18</v>
      </c>
      <c r="B18" s="259" t="s">
        <v>19</v>
      </c>
      <c r="C18" s="260">
        <v>46173</v>
      </c>
      <c r="E18" s="162"/>
      <c r="F18" s="162"/>
      <c r="H18" s="153"/>
      <c r="L18" s="153"/>
      <c r="M18" s="153"/>
    </row>
    <row r="19" spans="1:23" outlineLevel="1" x14ac:dyDescent="0.25">
      <c r="A19" s="155" t="s">
        <v>1525</v>
      </c>
      <c r="B19" s="259" t="s">
        <v>1524</v>
      </c>
      <c r="C19" s="174"/>
      <c r="E19" s="162"/>
      <c r="F19" s="162"/>
      <c r="H19" s="153"/>
      <c r="L19" s="153"/>
      <c r="M19" s="153"/>
    </row>
    <row r="20" spans="1:23" outlineLevel="1" x14ac:dyDescent="0.25">
      <c r="A20" s="155" t="s">
        <v>20</v>
      </c>
      <c r="B20" s="172" t="s">
        <v>1523</v>
      </c>
      <c r="C20" s="174"/>
      <c r="E20" s="162"/>
      <c r="F20" s="162"/>
      <c r="H20" s="153"/>
      <c r="L20" s="153"/>
      <c r="M20" s="153"/>
    </row>
    <row r="21" spans="1:23" outlineLevel="1" x14ac:dyDescent="0.25">
      <c r="A21" s="155" t="s">
        <v>1522</v>
      </c>
      <c r="B21" s="172" t="s">
        <v>1521</v>
      </c>
      <c r="C21" s="174"/>
      <c r="E21" s="162"/>
      <c r="F21" s="162"/>
      <c r="H21" s="153"/>
      <c r="L21" s="153"/>
      <c r="M21" s="153"/>
    </row>
    <row r="22" spans="1:23" outlineLevel="1" x14ac:dyDescent="0.25">
      <c r="A22" s="155" t="s">
        <v>21</v>
      </c>
      <c r="B22" s="172"/>
      <c r="E22" s="162"/>
      <c r="F22" s="162"/>
      <c r="H22" s="153"/>
      <c r="L22" s="153"/>
      <c r="M22" s="153"/>
    </row>
    <row r="23" spans="1:23" outlineLevel="1" x14ac:dyDescent="0.25">
      <c r="A23" s="155" t="s">
        <v>22</v>
      </c>
      <c r="B23" s="172"/>
      <c r="E23" s="162"/>
      <c r="F23" s="162"/>
      <c r="H23" s="153"/>
      <c r="L23" s="153"/>
      <c r="M23" s="153"/>
    </row>
    <row r="24" spans="1:23" outlineLevel="1" x14ac:dyDescent="0.25">
      <c r="A24" s="155" t="s">
        <v>1520</v>
      </c>
      <c r="B24" s="172"/>
      <c r="E24" s="162"/>
      <c r="F24" s="162"/>
      <c r="H24" s="153"/>
      <c r="L24" s="153"/>
      <c r="M24" s="153"/>
    </row>
    <row r="25" spans="1:23" outlineLevel="1" x14ac:dyDescent="0.25">
      <c r="A25" s="155" t="s">
        <v>1519</v>
      </c>
      <c r="B25" s="172"/>
      <c r="E25" s="162"/>
      <c r="F25" s="162"/>
      <c r="H25" s="153"/>
      <c r="L25" s="153"/>
      <c r="M25" s="153"/>
    </row>
    <row r="26" spans="1:23" ht="18" x14ac:dyDescent="0.25">
      <c r="A26" s="165"/>
      <c r="B26" s="166" t="s">
        <v>1518</v>
      </c>
      <c r="C26" s="165"/>
      <c r="D26" s="165"/>
      <c r="E26" s="165"/>
      <c r="F26" s="165"/>
      <c r="G26" s="164"/>
      <c r="H26" s="153"/>
      <c r="L26" s="153"/>
      <c r="M26" s="153"/>
    </row>
    <row r="27" spans="1:23" x14ac:dyDescent="0.25">
      <c r="A27" s="155" t="s">
        <v>23</v>
      </c>
      <c r="B27" s="257" t="s">
        <v>1517</v>
      </c>
      <c r="C27" s="174" t="s">
        <v>1515</v>
      </c>
      <c r="D27" s="182"/>
      <c r="E27" s="182"/>
      <c r="F27" s="182"/>
      <c r="H27" s="153"/>
      <c r="L27" s="153"/>
      <c r="M27" s="153"/>
    </row>
    <row r="28" spans="1:23" x14ac:dyDescent="0.25">
      <c r="A28" s="155" t="s">
        <v>24</v>
      </c>
      <c r="B28" s="258" t="s">
        <v>1516</v>
      </c>
      <c r="C28" s="174" t="s">
        <v>1515</v>
      </c>
      <c r="E28" s="182"/>
      <c r="F28" s="182"/>
      <c r="H28" s="153"/>
      <c r="L28" s="153"/>
      <c r="W28" s="182" t="s">
        <v>1515</v>
      </c>
    </row>
    <row r="29" spans="1:23" x14ac:dyDescent="0.25">
      <c r="A29" s="155" t="s">
        <v>25</v>
      </c>
      <c r="B29" s="257" t="s">
        <v>26</v>
      </c>
      <c r="C29" s="174" t="s">
        <v>1515</v>
      </c>
      <c r="E29" s="182"/>
      <c r="F29" s="182"/>
      <c r="H29" s="153"/>
      <c r="L29" s="153"/>
      <c r="W29" s="154" t="s">
        <v>1514</v>
      </c>
    </row>
    <row r="30" spans="1:23" ht="39.6" customHeight="1" outlineLevel="1" x14ac:dyDescent="0.25">
      <c r="A30" s="155" t="s">
        <v>27</v>
      </c>
      <c r="B30" s="257" t="s">
        <v>28</v>
      </c>
      <c r="C30" s="174" t="s">
        <v>1513</v>
      </c>
      <c r="E30" s="182"/>
      <c r="F30" s="182"/>
      <c r="H30" s="153"/>
      <c r="L30" s="153"/>
      <c r="W30" s="174" t="s">
        <v>1512</v>
      </c>
    </row>
    <row r="31" spans="1:23" outlineLevel="1" x14ac:dyDescent="0.25">
      <c r="A31" s="155" t="s">
        <v>29</v>
      </c>
      <c r="B31" s="256"/>
      <c r="E31" s="182"/>
      <c r="F31" s="182"/>
      <c r="H31" s="153"/>
      <c r="L31" s="153"/>
      <c r="M31" s="153"/>
    </row>
    <row r="32" spans="1:23" outlineLevel="1" x14ac:dyDescent="0.25">
      <c r="A32" s="155" t="s">
        <v>30</v>
      </c>
      <c r="B32" s="256"/>
      <c r="E32" s="182"/>
      <c r="F32" s="182"/>
      <c r="H32" s="153"/>
      <c r="L32" s="153"/>
      <c r="M32" s="153"/>
    </row>
    <row r="33" spans="1:14" outlineLevel="1" x14ac:dyDescent="0.25">
      <c r="A33" s="155" t="s">
        <v>31</v>
      </c>
      <c r="B33" s="256"/>
      <c r="E33" s="182"/>
      <c r="F33" s="182"/>
      <c r="H33" s="153"/>
      <c r="L33" s="153"/>
      <c r="M33" s="153"/>
    </row>
    <row r="34" spans="1:14" outlineLevel="1" x14ac:dyDescent="0.25">
      <c r="A34" s="155" t="s">
        <v>32</v>
      </c>
      <c r="B34" s="256"/>
      <c r="E34" s="182"/>
      <c r="F34" s="182"/>
      <c r="H34" s="153"/>
      <c r="L34" s="153"/>
      <c r="M34" s="153"/>
    </row>
    <row r="35" spans="1:14" outlineLevel="1" x14ac:dyDescent="0.25">
      <c r="A35" s="155" t="s">
        <v>1511</v>
      </c>
      <c r="B35" s="255"/>
      <c r="E35" s="182"/>
      <c r="F35" s="182"/>
      <c r="H35" s="153"/>
      <c r="L35" s="153"/>
      <c r="M35" s="153"/>
    </row>
    <row r="36" spans="1:14" ht="18" x14ac:dyDescent="0.25">
      <c r="A36" s="166"/>
      <c r="B36" s="166" t="s">
        <v>4</v>
      </c>
      <c r="C36" s="166"/>
      <c r="D36" s="165"/>
      <c r="E36" s="165"/>
      <c r="F36" s="165"/>
      <c r="G36" s="164"/>
      <c r="H36" s="153"/>
      <c r="L36" s="153"/>
      <c r="M36" s="153"/>
    </row>
    <row r="37" spans="1:14" ht="15" customHeight="1" x14ac:dyDescent="0.25">
      <c r="A37" s="160"/>
      <c r="B37" s="161" t="s">
        <v>33</v>
      </c>
      <c r="C37" s="160" t="s">
        <v>57</v>
      </c>
      <c r="D37" s="159"/>
      <c r="E37" s="159"/>
      <c r="F37" s="159"/>
      <c r="G37" s="158"/>
      <c r="H37" s="153"/>
      <c r="L37" s="153"/>
      <c r="M37" s="153"/>
    </row>
    <row r="38" spans="1:14" x14ac:dyDescent="0.25">
      <c r="A38" s="155" t="s">
        <v>34</v>
      </c>
      <c r="B38" s="187" t="s">
        <v>1510</v>
      </c>
      <c r="C38" s="205">
        <v>23561.210998750001</v>
      </c>
      <c r="D38" s="198"/>
      <c r="F38" s="182"/>
      <c r="H38" s="153"/>
      <c r="L38" s="153"/>
      <c r="M38" s="153"/>
    </row>
    <row r="39" spans="1:14" x14ac:dyDescent="0.25">
      <c r="A39" s="155" t="s">
        <v>35</v>
      </c>
      <c r="B39" s="187" t="s">
        <v>36</v>
      </c>
      <c r="C39" s="185">
        <v>17000</v>
      </c>
      <c r="F39" s="182"/>
      <c r="H39" s="153"/>
      <c r="L39" s="153"/>
      <c r="M39" s="153"/>
      <c r="N39" s="152"/>
    </row>
    <row r="40" spans="1:14" outlineLevel="1" x14ac:dyDescent="0.25">
      <c r="A40" s="155" t="s">
        <v>37</v>
      </c>
      <c r="B40" s="170" t="s">
        <v>38</v>
      </c>
      <c r="C40" s="185">
        <v>21742.292513680601</v>
      </c>
      <c r="F40" s="182"/>
      <c r="H40" s="153"/>
      <c r="L40" s="153"/>
      <c r="M40" s="153"/>
      <c r="N40" s="152"/>
    </row>
    <row r="41" spans="1:14" outlineLevel="1" x14ac:dyDescent="0.25">
      <c r="A41" s="155" t="s">
        <v>39</v>
      </c>
      <c r="B41" s="170" t="s">
        <v>40</v>
      </c>
      <c r="C41" s="185">
        <v>16771.228094999999</v>
      </c>
      <c r="F41" s="182"/>
      <c r="H41" s="153"/>
      <c r="L41" s="153"/>
      <c r="M41" s="153"/>
      <c r="N41" s="152"/>
    </row>
    <row r="42" spans="1:14" outlineLevel="1" x14ac:dyDescent="0.25">
      <c r="A42" s="155" t="s">
        <v>41</v>
      </c>
      <c r="B42" s="168"/>
      <c r="C42" s="254"/>
      <c r="F42" s="182"/>
      <c r="H42" s="153"/>
      <c r="L42" s="153"/>
      <c r="M42" s="153"/>
      <c r="N42" s="152"/>
    </row>
    <row r="43" spans="1:14" outlineLevel="1" x14ac:dyDescent="0.25">
      <c r="A43" s="224" t="s">
        <v>1509</v>
      </c>
      <c r="B43" s="182"/>
      <c r="F43" s="182"/>
      <c r="H43" s="153"/>
      <c r="L43" s="153"/>
      <c r="M43" s="153"/>
      <c r="N43" s="152"/>
    </row>
    <row r="44" spans="1:14" ht="15" customHeight="1" x14ac:dyDescent="0.25">
      <c r="A44" s="160"/>
      <c r="B44" s="160" t="s">
        <v>1508</v>
      </c>
      <c r="C44" s="160" t="s">
        <v>42</v>
      </c>
      <c r="D44" s="160" t="s">
        <v>43</v>
      </c>
      <c r="E44" s="160"/>
      <c r="F44" s="160" t="s">
        <v>44</v>
      </c>
      <c r="G44" s="160" t="s">
        <v>45</v>
      </c>
      <c r="I44" s="153"/>
      <c r="J44" s="153"/>
      <c r="K44" s="152"/>
      <c r="L44" s="152"/>
      <c r="M44" s="152"/>
      <c r="N44" s="152"/>
    </row>
    <row r="45" spans="1:14" x14ac:dyDescent="0.25">
      <c r="A45" s="155" t="s">
        <v>46</v>
      </c>
      <c r="B45" s="187" t="s">
        <v>47</v>
      </c>
      <c r="C45" s="253">
        <v>0.05</v>
      </c>
      <c r="D45" s="190">
        <f>IF(OR(C38="[For completion]",C39="[For completion]"),"Please complete G.3.1.1 and G.3.1.2",(C38/C39-1-MAX(C45,F45)))</f>
        <v>0.33595358816176485</v>
      </c>
      <c r="E45" s="252"/>
      <c r="F45" s="251">
        <v>0.05</v>
      </c>
      <c r="G45" s="174" t="s">
        <v>48</v>
      </c>
      <c r="H45" s="153"/>
      <c r="L45" s="153"/>
      <c r="M45" s="153"/>
      <c r="N45" s="152"/>
    </row>
    <row r="46" spans="1:14" outlineLevel="1" x14ac:dyDescent="0.25">
      <c r="A46" s="155"/>
      <c r="B46" s="155"/>
      <c r="C46" s="251"/>
      <c r="D46" s="252"/>
      <c r="E46" s="252"/>
      <c r="F46" s="251"/>
      <c r="G46" s="250"/>
      <c r="H46" s="153"/>
      <c r="L46" s="153"/>
      <c r="M46" s="153"/>
      <c r="N46" s="152"/>
    </row>
    <row r="47" spans="1:14" outlineLevel="1" x14ac:dyDescent="0.25">
      <c r="A47" s="155" t="s">
        <v>49</v>
      </c>
      <c r="B47" s="155" t="s">
        <v>50</v>
      </c>
      <c r="C47" s="185">
        <f>IF(OR(C38="[For completion]",C39="[For completion]"),"", C38-C39)</f>
        <v>6561.2109987500007</v>
      </c>
      <c r="D47" s="252"/>
      <c r="E47" s="252"/>
      <c r="F47" s="251"/>
      <c r="G47" s="250"/>
      <c r="H47" s="153"/>
      <c r="L47" s="153"/>
      <c r="M47" s="153"/>
      <c r="N47" s="152"/>
    </row>
    <row r="48" spans="1:14" outlineLevel="1" x14ac:dyDescent="0.25">
      <c r="A48" s="155" t="s">
        <v>51</v>
      </c>
      <c r="B48" s="155"/>
      <c r="C48" s="250"/>
      <c r="D48" s="252"/>
      <c r="E48" s="177"/>
      <c r="F48" s="251"/>
      <c r="G48" s="250"/>
      <c r="H48" s="153"/>
      <c r="L48" s="153"/>
      <c r="M48" s="153"/>
      <c r="N48" s="152"/>
    </row>
    <row r="49" spans="1:14" outlineLevel="1" x14ac:dyDescent="0.25">
      <c r="A49" s="155" t="s">
        <v>52</v>
      </c>
      <c r="B49" s="157" t="s">
        <v>53</v>
      </c>
      <c r="C49" s="250"/>
      <c r="D49" s="252">
        <v>0.25451226323173898</v>
      </c>
      <c r="E49" s="177"/>
      <c r="F49" s="251"/>
      <c r="G49" s="250"/>
      <c r="H49" s="153"/>
      <c r="L49" s="153"/>
      <c r="M49" s="153"/>
      <c r="N49" s="152"/>
    </row>
    <row r="50" spans="1:14" outlineLevel="1" x14ac:dyDescent="0.25">
      <c r="A50" s="155" t="s">
        <v>54</v>
      </c>
      <c r="B50" s="157" t="s">
        <v>55</v>
      </c>
      <c r="C50" s="250"/>
      <c r="D50" s="252">
        <v>0.29640431759213898</v>
      </c>
      <c r="E50" s="177"/>
      <c r="F50" s="251"/>
      <c r="G50" s="250"/>
      <c r="H50" s="153"/>
      <c r="L50" s="153"/>
      <c r="M50" s="153"/>
      <c r="N50" s="152"/>
    </row>
    <row r="51" spans="1:14" outlineLevel="1" x14ac:dyDescent="0.25">
      <c r="A51" s="155" t="s">
        <v>56</v>
      </c>
      <c r="B51" s="157" t="s">
        <v>1507</v>
      </c>
      <c r="C51" s="250"/>
      <c r="D51" s="252"/>
      <c r="E51" s="177"/>
      <c r="F51" s="251"/>
      <c r="G51" s="250"/>
      <c r="H51" s="153"/>
      <c r="L51" s="153"/>
      <c r="M51" s="153"/>
      <c r="N51" s="152"/>
    </row>
    <row r="52" spans="1:14" ht="15" customHeight="1" x14ac:dyDescent="0.25">
      <c r="A52" s="160"/>
      <c r="B52" s="161" t="s">
        <v>1506</v>
      </c>
      <c r="C52" s="160" t="s">
        <v>57</v>
      </c>
      <c r="D52" s="160"/>
      <c r="E52" s="159"/>
      <c r="F52" s="158" t="s">
        <v>290</v>
      </c>
      <c r="G52" s="158"/>
      <c r="H52" s="153"/>
      <c r="L52" s="153"/>
      <c r="M52" s="153"/>
      <c r="N52" s="152"/>
    </row>
    <row r="53" spans="1:14" x14ac:dyDescent="0.25">
      <c r="A53" s="155" t="s">
        <v>58</v>
      </c>
      <c r="B53" s="187" t="s">
        <v>59</v>
      </c>
      <c r="C53" s="169">
        <v>22397.125476349702</v>
      </c>
      <c r="E53" s="232"/>
      <c r="F53" s="242">
        <f>IF($C$58=0,"",IF(C53="[for completion]","",C53/$C$58))</f>
        <v>0.95059313706490833</v>
      </c>
      <c r="G53" s="201"/>
      <c r="H53" s="153"/>
      <c r="L53" s="153"/>
      <c r="M53" s="153"/>
      <c r="N53" s="152"/>
    </row>
    <row r="54" spans="1:14" x14ac:dyDescent="0.25">
      <c r="A54" s="155" t="s">
        <v>60</v>
      </c>
      <c r="B54" s="187" t="s">
        <v>61</v>
      </c>
      <c r="C54" s="249" t="s">
        <v>62</v>
      </c>
      <c r="E54" s="232"/>
      <c r="F54" s="242"/>
      <c r="G54" s="201"/>
      <c r="H54" s="153"/>
      <c r="L54" s="153"/>
      <c r="M54" s="153"/>
      <c r="N54" s="152"/>
    </row>
    <row r="55" spans="1:14" x14ac:dyDescent="0.25">
      <c r="A55" s="155" t="s">
        <v>63</v>
      </c>
      <c r="B55" s="187" t="s">
        <v>64</v>
      </c>
      <c r="C55" s="248" t="s">
        <v>62</v>
      </c>
      <c r="E55" s="232"/>
      <c r="F55" s="242"/>
      <c r="G55" s="201"/>
      <c r="H55" s="153"/>
      <c r="L55" s="153"/>
      <c r="M55" s="153"/>
      <c r="N55" s="152"/>
    </row>
    <row r="56" spans="1:14" x14ac:dyDescent="0.25">
      <c r="A56" s="155" t="s">
        <v>65</v>
      </c>
      <c r="B56" s="187" t="s">
        <v>66</v>
      </c>
      <c r="C56" s="169">
        <v>241.5</v>
      </c>
      <c r="E56" s="232"/>
      <c r="F56" s="242">
        <f>IF($C$58=0,"",IF(C56="[for completion]","",C56/$C$58))</f>
        <v>1.0249897597063896E-2</v>
      </c>
      <c r="G56" s="201"/>
      <c r="H56" s="153"/>
      <c r="L56" s="153"/>
      <c r="M56" s="153"/>
      <c r="N56" s="152"/>
    </row>
    <row r="57" spans="1:14" x14ac:dyDescent="0.25">
      <c r="A57" s="155" t="s">
        <v>67</v>
      </c>
      <c r="B57" s="155" t="s">
        <v>68</v>
      </c>
      <c r="C57" s="169">
        <v>922.58552239999995</v>
      </c>
      <c r="E57" s="232"/>
      <c r="F57" s="242">
        <f>IF($C$58=0,"",IF(C57="[for completion]","",C57/$C$58))</f>
        <v>3.9156965338027733E-2</v>
      </c>
      <c r="G57" s="201"/>
      <c r="H57" s="153"/>
      <c r="L57" s="153"/>
      <c r="M57" s="153"/>
      <c r="N57" s="152"/>
    </row>
    <row r="58" spans="1:14" x14ac:dyDescent="0.25">
      <c r="A58" s="155" t="s">
        <v>69</v>
      </c>
      <c r="B58" s="200" t="s">
        <v>70</v>
      </c>
      <c r="C58" s="247">
        <f>IF(COUNT(C53:C57)=0, 0, IF(ROUND(SUM(C53:C57),2)=ROUND(C38,2), SUM(C53:C57), "The total should equal the Total Cover Assets reported in C38"))</f>
        <v>23561.210998749702</v>
      </c>
      <c r="D58" s="203"/>
      <c r="E58" s="203"/>
      <c r="F58" s="211">
        <f>SUM(F53:F57)</f>
        <v>0.99999999999999989</v>
      </c>
      <c r="G58" s="246"/>
      <c r="H58" s="153"/>
      <c r="L58" s="153"/>
      <c r="M58" s="153"/>
      <c r="N58" s="152"/>
    </row>
    <row r="59" spans="1:14" outlineLevel="1" x14ac:dyDescent="0.25">
      <c r="A59" s="155" t="s">
        <v>71</v>
      </c>
      <c r="B59" s="156" t="s">
        <v>176</v>
      </c>
      <c r="C59" s="185"/>
      <c r="E59" s="232"/>
      <c r="F59" s="242">
        <f>IF($C$58=0,"",IF(C59="[for completion]","",C59/$C$58))</f>
        <v>0</v>
      </c>
      <c r="G59" s="201"/>
      <c r="H59" s="153"/>
      <c r="L59" s="153"/>
      <c r="M59" s="153"/>
      <c r="N59" s="152"/>
    </row>
    <row r="60" spans="1:14" outlineLevel="1" x14ac:dyDescent="0.25">
      <c r="A60" s="155" t="s">
        <v>72</v>
      </c>
      <c r="B60" s="156" t="s">
        <v>176</v>
      </c>
      <c r="C60" s="185"/>
      <c r="E60" s="232"/>
      <c r="F60" s="242">
        <f>IF($C$58=0,"",IF(C60="[for completion]","",C60/$C$58))</f>
        <v>0</v>
      </c>
      <c r="G60" s="201"/>
      <c r="H60" s="153"/>
      <c r="L60" s="153"/>
      <c r="M60" s="153"/>
      <c r="N60" s="152"/>
    </row>
    <row r="61" spans="1:14" outlineLevel="1" x14ac:dyDescent="0.25">
      <c r="A61" s="155" t="s">
        <v>73</v>
      </c>
      <c r="B61" s="156" t="s">
        <v>176</v>
      </c>
      <c r="C61" s="185"/>
      <c r="E61" s="232"/>
      <c r="F61" s="242">
        <f>IF($C$58=0,"",IF(C61="[for completion]","",C61/$C$58))</f>
        <v>0</v>
      </c>
      <c r="G61" s="201"/>
      <c r="H61" s="153"/>
      <c r="L61" s="153"/>
      <c r="M61" s="153"/>
      <c r="N61" s="152"/>
    </row>
    <row r="62" spans="1:14" outlineLevel="1" x14ac:dyDescent="0.25">
      <c r="A62" s="155" t="s">
        <v>74</v>
      </c>
      <c r="B62" s="156" t="s">
        <v>176</v>
      </c>
      <c r="C62" s="185"/>
      <c r="E62" s="232"/>
      <c r="F62" s="242">
        <f>IF($C$58=0,"",IF(C62="[for completion]","",C62/$C$58))</f>
        <v>0</v>
      </c>
      <c r="G62" s="201"/>
      <c r="H62" s="153"/>
      <c r="L62" s="153"/>
      <c r="M62" s="153"/>
      <c r="N62" s="152"/>
    </row>
    <row r="63" spans="1:14" outlineLevel="1" x14ac:dyDescent="0.25">
      <c r="A63" s="155" t="s">
        <v>75</v>
      </c>
      <c r="B63" s="156" t="s">
        <v>176</v>
      </c>
      <c r="C63" s="185"/>
      <c r="E63" s="232"/>
      <c r="F63" s="242">
        <f>IF($C$58=0,"",IF(C63="[for completion]","",C63/$C$58))</f>
        <v>0</v>
      </c>
      <c r="G63" s="201"/>
      <c r="H63" s="153"/>
      <c r="L63" s="153"/>
      <c r="M63" s="153"/>
      <c r="N63" s="152"/>
    </row>
    <row r="64" spans="1:14" outlineLevel="1" x14ac:dyDescent="0.25">
      <c r="A64" s="155" t="s">
        <v>76</v>
      </c>
      <c r="B64" s="156" t="s">
        <v>176</v>
      </c>
      <c r="C64" s="245"/>
      <c r="D64" s="152"/>
      <c r="E64" s="152"/>
      <c r="F64" s="242">
        <f>IF($C$58=0,"",IF(C64="[for completion]","",C64/$C$58))</f>
        <v>0</v>
      </c>
      <c r="G64" s="194"/>
      <c r="H64" s="153"/>
      <c r="L64" s="153"/>
      <c r="M64" s="153"/>
      <c r="N64" s="152"/>
    </row>
    <row r="65" spans="1:14" ht="15" customHeight="1" x14ac:dyDescent="0.25">
      <c r="A65" s="160"/>
      <c r="B65" s="161" t="s">
        <v>77</v>
      </c>
      <c r="C65" s="225" t="s">
        <v>1505</v>
      </c>
      <c r="D65" s="225" t="s">
        <v>1504</v>
      </c>
      <c r="E65" s="159"/>
      <c r="F65" s="158" t="s">
        <v>78</v>
      </c>
      <c r="G65" s="158" t="s">
        <v>79</v>
      </c>
      <c r="H65" s="153"/>
      <c r="L65" s="153"/>
      <c r="M65" s="153"/>
      <c r="N65" s="152"/>
    </row>
    <row r="66" spans="1:14" x14ac:dyDescent="0.25">
      <c r="A66" s="155" t="s">
        <v>80</v>
      </c>
      <c r="B66" s="187" t="s">
        <v>1503</v>
      </c>
      <c r="C66" s="169">
        <v>8.2207022839299793</v>
      </c>
      <c r="D66" s="237" t="s">
        <v>48</v>
      </c>
      <c r="E66" s="236"/>
      <c r="F66" s="244"/>
      <c r="G66" s="243"/>
      <c r="H66" s="153"/>
      <c r="L66" s="153"/>
      <c r="M66" s="153"/>
      <c r="N66" s="152"/>
    </row>
    <row r="67" spans="1:14" x14ac:dyDescent="0.25">
      <c r="A67" s="155"/>
      <c r="B67" s="187"/>
      <c r="C67" s="174"/>
      <c r="D67" s="174"/>
      <c r="E67" s="236"/>
      <c r="F67" s="244"/>
      <c r="G67" s="243"/>
      <c r="H67" s="153"/>
      <c r="L67" s="153"/>
      <c r="M67" s="153"/>
      <c r="N67" s="152"/>
    </row>
    <row r="68" spans="1:14" x14ac:dyDescent="0.25">
      <c r="A68" s="155"/>
      <c r="B68" s="187" t="s">
        <v>82</v>
      </c>
      <c r="C68" s="213"/>
      <c r="D68" s="213"/>
      <c r="E68" s="236"/>
      <c r="F68" s="243"/>
      <c r="G68" s="243"/>
      <c r="H68" s="153"/>
      <c r="L68" s="153"/>
      <c r="M68" s="153"/>
      <c r="N68" s="152"/>
    </row>
    <row r="69" spans="1:14" x14ac:dyDescent="0.25">
      <c r="A69" s="155"/>
      <c r="B69" s="187" t="s">
        <v>83</v>
      </c>
      <c r="C69" s="174"/>
      <c r="D69" s="174"/>
      <c r="E69" s="236"/>
      <c r="F69" s="241"/>
      <c r="G69" s="241"/>
      <c r="H69" s="153"/>
      <c r="L69" s="153"/>
      <c r="M69" s="153"/>
      <c r="N69" s="152"/>
    </row>
    <row r="70" spans="1:14" x14ac:dyDescent="0.25">
      <c r="A70" s="155" t="s">
        <v>84</v>
      </c>
      <c r="B70" s="193" t="s">
        <v>112</v>
      </c>
      <c r="C70" s="169">
        <v>411.32350544000099</v>
      </c>
      <c r="D70" s="237" t="s">
        <v>48</v>
      </c>
      <c r="E70" s="229"/>
      <c r="F70" s="242">
        <f>IF($C$77=0,"",IF(C70="[for completion]","",C70/$C$77))</f>
        <v>1.836501321896563E-2</v>
      </c>
      <c r="G70" s="241" t="str">
        <f>IF($D$77=0,"",IF(D70="[Mark as ND1 if not relevant]","",D70/$D$77))</f>
        <v/>
      </c>
      <c r="H70" s="153"/>
      <c r="L70" s="153"/>
      <c r="M70" s="153"/>
      <c r="N70" s="152"/>
    </row>
    <row r="71" spans="1:14" x14ac:dyDescent="0.25">
      <c r="A71" s="155" t="s">
        <v>85</v>
      </c>
      <c r="B71" s="193" t="s">
        <v>114</v>
      </c>
      <c r="C71" s="169">
        <v>603.40226657999995</v>
      </c>
      <c r="D71" s="237" t="s">
        <v>48</v>
      </c>
      <c r="E71" s="229"/>
      <c r="F71" s="242">
        <f>IF($C$77=0,"",IF(C71="[for completion]","",C71/$C$77))</f>
        <v>2.6941058450431685E-2</v>
      </c>
      <c r="G71" s="241" t="str">
        <f>IF($D$77=0,"",IF(D71="[Mark as ND1 if not relevant]","",D71/$D$77))</f>
        <v/>
      </c>
      <c r="H71" s="153"/>
      <c r="L71" s="153"/>
      <c r="M71" s="153"/>
      <c r="N71" s="152"/>
    </row>
    <row r="72" spans="1:14" x14ac:dyDescent="0.25">
      <c r="A72" s="155" t="s">
        <v>86</v>
      </c>
      <c r="B72" s="193" t="s">
        <v>116</v>
      </c>
      <c r="C72" s="169">
        <v>727.07454911000298</v>
      </c>
      <c r="D72" s="237" t="s">
        <v>48</v>
      </c>
      <c r="E72" s="229"/>
      <c r="F72" s="242">
        <f>IF($C$77=0,"",IF(C72="[for completion]","",C72/$C$77))</f>
        <v>3.2462851086749817E-2</v>
      </c>
      <c r="G72" s="241" t="str">
        <f>IF($D$77=0,"",IF(D72="[Mark as ND1 if not relevant]","",D72/$D$77))</f>
        <v/>
      </c>
      <c r="H72" s="153"/>
      <c r="L72" s="153"/>
      <c r="M72" s="153"/>
      <c r="N72" s="152"/>
    </row>
    <row r="73" spans="1:14" x14ac:dyDescent="0.25">
      <c r="A73" s="155" t="s">
        <v>87</v>
      </c>
      <c r="B73" s="193" t="s">
        <v>118</v>
      </c>
      <c r="C73" s="169">
        <v>950.02857095000002</v>
      </c>
      <c r="D73" s="237" t="s">
        <v>48</v>
      </c>
      <c r="E73" s="229"/>
      <c r="F73" s="242">
        <f>IF($C$77=0,"",IF(C73="[for completion]","",C73/$C$77))</f>
        <v>4.2417433074309882E-2</v>
      </c>
      <c r="G73" s="241" t="str">
        <f>IF($D$77=0,"",IF(D73="[Mark as ND1 if not relevant]","",D73/$D$77))</f>
        <v/>
      </c>
      <c r="H73" s="153"/>
      <c r="L73" s="153"/>
      <c r="M73" s="153"/>
      <c r="N73" s="152"/>
    </row>
    <row r="74" spans="1:14" x14ac:dyDescent="0.25">
      <c r="A74" s="155" t="s">
        <v>88</v>
      </c>
      <c r="B74" s="193" t="s">
        <v>120</v>
      </c>
      <c r="C74" s="169">
        <v>1478.5520302899899</v>
      </c>
      <c r="D74" s="237" t="s">
        <v>48</v>
      </c>
      <c r="E74" s="229"/>
      <c r="F74" s="242">
        <f>IF($C$77=0,"",IF(C74="[for completion]","",C74/$C$77))</f>
        <v>6.6015258603218788E-2</v>
      </c>
      <c r="G74" s="241" t="str">
        <f>IF($D$77=0,"",IF(D74="[Mark as ND1 if not relevant]","",D74/$D$77))</f>
        <v/>
      </c>
      <c r="H74" s="153"/>
      <c r="L74" s="153"/>
      <c r="M74" s="153"/>
      <c r="N74" s="152"/>
    </row>
    <row r="75" spans="1:14" x14ac:dyDescent="0.25">
      <c r="A75" s="155" t="s">
        <v>89</v>
      </c>
      <c r="B75" s="193" t="s">
        <v>122</v>
      </c>
      <c r="C75" s="169">
        <v>10952.3988206101</v>
      </c>
      <c r="D75" s="237" t="s">
        <v>48</v>
      </c>
      <c r="E75" s="229"/>
      <c r="F75" s="242">
        <f>IF($C$77=0,"",IF(C75="[for completion]","",C75/$C$77))</f>
        <v>0.48900912896948007</v>
      </c>
      <c r="G75" s="241" t="str">
        <f>IF($D$77=0,"",IF(D75="[Mark as ND1 if not relevant]","",D75/$D$77))</f>
        <v/>
      </c>
      <c r="H75" s="153"/>
      <c r="L75" s="153"/>
      <c r="M75" s="153"/>
      <c r="N75" s="152"/>
    </row>
    <row r="76" spans="1:14" x14ac:dyDescent="0.25">
      <c r="A76" s="155" t="s">
        <v>90</v>
      </c>
      <c r="B76" s="193" t="s">
        <v>124</v>
      </c>
      <c r="C76" s="169">
        <v>7274.3457333699798</v>
      </c>
      <c r="D76" s="237" t="s">
        <v>48</v>
      </c>
      <c r="E76" s="229"/>
      <c r="F76" s="242">
        <f>IF($C$77=0,"",IF(C76="[for completion]","",C76/$C$77))</f>
        <v>0.32478925659684416</v>
      </c>
      <c r="G76" s="241" t="str">
        <f>IF($D$77=0,"",IF(D76="[Mark as ND1 if not relevant]","",D76/$D$77))</f>
        <v/>
      </c>
      <c r="H76" s="153"/>
      <c r="L76" s="153"/>
      <c r="M76" s="153"/>
      <c r="N76" s="152"/>
    </row>
    <row r="77" spans="1:14" x14ac:dyDescent="0.25">
      <c r="A77" s="155" t="s">
        <v>91</v>
      </c>
      <c r="B77" s="192" t="s">
        <v>70</v>
      </c>
      <c r="C77" s="212">
        <f>SUM(C70:C76)</f>
        <v>22397.125476350073</v>
      </c>
      <c r="D77" s="212">
        <f>SUM(D70:D76)</f>
        <v>0</v>
      </c>
      <c r="E77" s="212"/>
      <c r="F77" s="211">
        <f>SUM(F70:F76)</f>
        <v>1</v>
      </c>
      <c r="G77" s="211">
        <f>SUM(G70:G76)</f>
        <v>0</v>
      </c>
      <c r="H77" s="153"/>
      <c r="L77" s="153"/>
      <c r="M77" s="153"/>
      <c r="N77" s="152"/>
    </row>
    <row r="78" spans="1:14" outlineLevel="1" x14ac:dyDescent="0.25">
      <c r="A78" s="155" t="s">
        <v>93</v>
      </c>
      <c r="B78" s="235" t="s">
        <v>94</v>
      </c>
      <c r="C78" s="169">
        <v>17.758054770000001</v>
      </c>
      <c r="D78" s="184"/>
      <c r="E78" s="182"/>
      <c r="F78" s="188">
        <f>IF($C$77=0,"",IF(C78="[for completion]","",C78/$C$77))</f>
        <v>7.9287204908287754E-4</v>
      </c>
      <c r="G78" s="188" t="str">
        <f>IF($D$77=0,"",IF(D78="[for completion]","",D78/$D$77))</f>
        <v/>
      </c>
      <c r="H78" s="153"/>
      <c r="L78" s="153"/>
      <c r="M78" s="153"/>
      <c r="N78" s="152"/>
    </row>
    <row r="79" spans="1:14" outlineLevel="1" x14ac:dyDescent="0.25">
      <c r="A79" s="155" t="s">
        <v>95</v>
      </c>
      <c r="B79" s="235" t="s">
        <v>96</v>
      </c>
      <c r="C79" s="169">
        <v>204.26204104000001</v>
      </c>
      <c r="D79" s="184"/>
      <c r="E79" s="182"/>
      <c r="F79" s="188">
        <f>IF($C$77=0,"",IF(C79="[for completion]","",C79/$C$77))</f>
        <v>9.1200114610996679E-3</v>
      </c>
      <c r="G79" s="188" t="str">
        <f>IF($D$77=0,"",IF(D79="[for completion]","",D79/$D$77))</f>
        <v/>
      </c>
      <c r="H79" s="153"/>
      <c r="L79" s="153"/>
      <c r="M79" s="153"/>
      <c r="N79" s="152"/>
    </row>
    <row r="80" spans="1:14" outlineLevel="1" x14ac:dyDescent="0.25">
      <c r="A80" s="155" t="s">
        <v>97</v>
      </c>
      <c r="B80" s="235" t="s">
        <v>1499</v>
      </c>
      <c r="C80" s="169">
        <v>189.30340963</v>
      </c>
      <c r="D80" s="184"/>
      <c r="E80" s="182"/>
      <c r="F80" s="188">
        <f>IF($C$77=0,"",IF(C80="[for completion]","",C80/$C$77))</f>
        <v>8.4521297087830419E-3</v>
      </c>
      <c r="G80" s="188" t="str">
        <f>IF($D$77=0,"",IF(D80="[for completion]","",D80/$D$77))</f>
        <v/>
      </c>
      <c r="H80" s="153"/>
      <c r="L80" s="153"/>
      <c r="M80" s="153"/>
      <c r="N80" s="152"/>
    </row>
    <row r="81" spans="1:14" outlineLevel="1" x14ac:dyDescent="0.25">
      <c r="A81" s="155" t="s">
        <v>98</v>
      </c>
      <c r="B81" s="235" t="s">
        <v>99</v>
      </c>
      <c r="C81" s="169">
        <v>215.42252434</v>
      </c>
      <c r="D81" s="184"/>
      <c r="E81" s="182"/>
      <c r="F81" s="188">
        <f>IF($C$77=0,"",IF(C81="[for completion]","",C81/$C$77))</f>
        <v>9.6183112680005463E-3</v>
      </c>
      <c r="G81" s="188" t="str">
        <f>IF($D$77=0,"",IF(D81="[for completion]","",D81/$D$77))</f>
        <v/>
      </c>
      <c r="H81" s="153"/>
      <c r="L81" s="153"/>
      <c r="M81" s="153"/>
      <c r="N81" s="152"/>
    </row>
    <row r="82" spans="1:14" outlineLevel="1" x14ac:dyDescent="0.25">
      <c r="A82" s="155" t="s">
        <v>100</v>
      </c>
      <c r="B82" s="235" t="s">
        <v>1498</v>
      </c>
      <c r="C82" s="169">
        <v>387.97974224000001</v>
      </c>
      <c r="D82" s="184"/>
      <c r="E82" s="182"/>
      <c r="F82" s="188">
        <f>IF($C$77=0,"",IF(C82="[for completion]","",C82/$C$77))</f>
        <v>1.7322747182431143E-2</v>
      </c>
      <c r="G82" s="188" t="str">
        <f>IF($D$77=0,"",IF(D82="[for completion]","",D82/$D$77))</f>
        <v/>
      </c>
      <c r="H82" s="153"/>
      <c r="L82" s="153"/>
      <c r="M82" s="153"/>
      <c r="N82" s="152"/>
    </row>
    <row r="83" spans="1:14" outlineLevel="1" x14ac:dyDescent="0.25">
      <c r="A83" s="155" t="s">
        <v>101</v>
      </c>
      <c r="B83" s="233"/>
      <c r="C83" s="232"/>
      <c r="D83" s="232"/>
      <c r="E83" s="182"/>
      <c r="F83" s="206"/>
      <c r="G83" s="206"/>
      <c r="H83" s="153"/>
      <c r="L83" s="153"/>
      <c r="M83" s="153"/>
      <c r="N83" s="152"/>
    </row>
    <row r="84" spans="1:14" outlineLevel="1" x14ac:dyDescent="0.25">
      <c r="A84" s="155" t="s">
        <v>102</v>
      </c>
      <c r="B84" s="233"/>
      <c r="C84" s="232"/>
      <c r="D84" s="232"/>
      <c r="E84" s="182"/>
      <c r="F84" s="206"/>
      <c r="G84" s="206"/>
      <c r="H84" s="153"/>
      <c r="L84" s="153"/>
      <c r="M84" s="153"/>
      <c r="N84" s="152"/>
    </row>
    <row r="85" spans="1:14" outlineLevel="1" x14ac:dyDescent="0.25">
      <c r="A85" s="155" t="s">
        <v>103</v>
      </c>
      <c r="B85" s="233"/>
      <c r="C85" s="232"/>
      <c r="D85" s="232"/>
      <c r="E85" s="182"/>
      <c r="F85" s="206"/>
      <c r="G85" s="206"/>
      <c r="H85" s="153"/>
      <c r="L85" s="153"/>
      <c r="M85" s="153"/>
      <c r="N85" s="152"/>
    </row>
    <row r="86" spans="1:14" outlineLevel="1" x14ac:dyDescent="0.25">
      <c r="A86" s="155" t="s">
        <v>104</v>
      </c>
      <c r="B86" s="234"/>
      <c r="C86" s="232"/>
      <c r="D86" s="232"/>
      <c r="E86" s="182"/>
      <c r="F86" s="206">
        <f>IF($C$77=0,"",IF(C86="[for completion]","",C86/$C$77))</f>
        <v>0</v>
      </c>
      <c r="G86" s="206" t="str">
        <f>IF($D$77=0,"",IF(D86="[for completion]","",D86/$D$77))</f>
        <v/>
      </c>
      <c r="H86" s="153"/>
      <c r="L86" s="153"/>
      <c r="M86" s="153"/>
      <c r="N86" s="152"/>
    </row>
    <row r="87" spans="1:14" outlineLevel="1" x14ac:dyDescent="0.25">
      <c r="A87" s="155" t="s">
        <v>1502</v>
      </c>
      <c r="B87" s="233"/>
      <c r="C87" s="232"/>
      <c r="D87" s="232"/>
      <c r="E87" s="182"/>
      <c r="F87" s="206">
        <f>IF($C$77=0,"",IF(C87="[for completion]","",C87/$C$77))</f>
        <v>0</v>
      </c>
      <c r="G87" s="206" t="str">
        <f>IF($D$77=0,"",IF(D87="[for completion]","",D87/$D$77))</f>
        <v/>
      </c>
      <c r="H87" s="153"/>
      <c r="L87" s="153"/>
      <c r="M87" s="153"/>
      <c r="N87" s="152"/>
    </row>
    <row r="88" spans="1:14" ht="15" customHeight="1" x14ac:dyDescent="0.25">
      <c r="A88" s="160"/>
      <c r="B88" s="161" t="s">
        <v>105</v>
      </c>
      <c r="C88" s="225" t="s">
        <v>1501</v>
      </c>
      <c r="D88" s="225" t="s">
        <v>106</v>
      </c>
      <c r="E88" s="159"/>
      <c r="F88" s="158" t="s">
        <v>1500</v>
      </c>
      <c r="G88" s="160" t="s">
        <v>107</v>
      </c>
      <c r="H88" s="153"/>
      <c r="L88" s="153"/>
      <c r="M88" s="153"/>
      <c r="N88" s="152"/>
    </row>
    <row r="89" spans="1:14" x14ac:dyDescent="0.25">
      <c r="A89" s="155" t="s">
        <v>108</v>
      </c>
      <c r="B89" s="187" t="s">
        <v>81</v>
      </c>
      <c r="C89" s="169">
        <v>4.5699435938759096</v>
      </c>
      <c r="D89" s="169">
        <v>5.5699435938759096</v>
      </c>
      <c r="E89" s="236"/>
      <c r="F89" s="240"/>
      <c r="G89" s="238"/>
      <c r="H89" s="153"/>
      <c r="L89" s="153"/>
      <c r="M89" s="153"/>
      <c r="N89" s="152"/>
    </row>
    <row r="90" spans="1:14" x14ac:dyDescent="0.25">
      <c r="A90" s="155"/>
      <c r="B90" s="187"/>
      <c r="C90" s="237"/>
      <c r="D90" s="237"/>
      <c r="E90" s="236"/>
      <c r="F90" s="240"/>
      <c r="G90" s="238"/>
      <c r="H90" s="153"/>
      <c r="L90" s="153"/>
      <c r="M90" s="153"/>
      <c r="N90" s="152"/>
    </row>
    <row r="91" spans="1:14" x14ac:dyDescent="0.25">
      <c r="A91" s="155"/>
      <c r="B91" s="187" t="s">
        <v>109</v>
      </c>
      <c r="C91" s="239"/>
      <c r="D91" s="239"/>
      <c r="E91" s="236"/>
      <c r="F91" s="238"/>
      <c r="G91" s="238"/>
      <c r="H91" s="153"/>
      <c r="L91" s="153"/>
      <c r="M91" s="153"/>
      <c r="N91" s="152"/>
    </row>
    <row r="92" spans="1:14" x14ac:dyDescent="0.25">
      <c r="A92" s="155" t="s">
        <v>110</v>
      </c>
      <c r="B92" s="187" t="s">
        <v>83</v>
      </c>
      <c r="C92" s="237"/>
      <c r="D92" s="237"/>
      <c r="E92" s="236"/>
      <c r="F92" s="188"/>
      <c r="G92" s="188"/>
      <c r="H92" s="153"/>
      <c r="L92" s="153"/>
      <c r="M92" s="153"/>
      <c r="N92" s="152"/>
    </row>
    <row r="93" spans="1:14" x14ac:dyDescent="0.25">
      <c r="A93" s="155" t="s">
        <v>111</v>
      </c>
      <c r="B93" s="193" t="s">
        <v>112</v>
      </c>
      <c r="C93" s="169">
        <v>2500</v>
      </c>
      <c r="D93" s="169">
        <v>0</v>
      </c>
      <c r="E93" s="229"/>
      <c r="F93" s="188">
        <f>IF($C$100=0,"",IF(C93="[for completion]","",IF(C93="","",C93/$C$100)))</f>
        <v>0.14705882352941177</v>
      </c>
      <c r="G93" s="188">
        <f>IF($D$100=0,"",IF(D93="[Mark as ND1 if not relevant]","",IF(D93="","",D93/$D$100)))</f>
        <v>0</v>
      </c>
      <c r="H93" s="153"/>
      <c r="L93" s="153"/>
      <c r="M93" s="153"/>
      <c r="N93" s="152"/>
    </row>
    <row r="94" spans="1:14" x14ac:dyDescent="0.25">
      <c r="A94" s="155" t="s">
        <v>113</v>
      </c>
      <c r="B94" s="193" t="s">
        <v>114</v>
      </c>
      <c r="C94" s="169">
        <v>1500</v>
      </c>
      <c r="D94" s="169">
        <v>2500</v>
      </c>
      <c r="E94" s="229"/>
      <c r="F94" s="188">
        <f>IF($C$100=0,"",IF(C94="[for completion]","",IF(C94="","",C94/$C$100)))</f>
        <v>8.8235294117647065E-2</v>
      </c>
      <c r="G94" s="188">
        <f>IF($D$100=0,"",IF(D94="[Mark as ND1 if not relevant]","",IF(D94="","",D94/$D$100)))</f>
        <v>0.14705882352941177</v>
      </c>
      <c r="H94" s="153"/>
      <c r="L94" s="153"/>
      <c r="M94" s="153"/>
      <c r="N94" s="152"/>
    </row>
    <row r="95" spans="1:14" x14ac:dyDescent="0.25">
      <c r="A95" s="155" t="s">
        <v>115</v>
      </c>
      <c r="B95" s="193" t="s">
        <v>116</v>
      </c>
      <c r="C95" s="169">
        <v>2500</v>
      </c>
      <c r="D95" s="169">
        <v>1500</v>
      </c>
      <c r="E95" s="229"/>
      <c r="F95" s="188">
        <f>IF($C$100=0,"",IF(C95="[for completion]","",IF(C95="","",C95/$C$100)))</f>
        <v>0.14705882352941177</v>
      </c>
      <c r="G95" s="188">
        <f>IF($D$100=0,"",IF(D95="[Mark as ND1 if not relevant]","",IF(D95="","",D95/$D$100)))</f>
        <v>8.8235294117647065E-2</v>
      </c>
      <c r="H95" s="153"/>
      <c r="L95" s="153"/>
      <c r="M95" s="153"/>
      <c r="N95" s="152"/>
    </row>
    <row r="96" spans="1:14" x14ac:dyDescent="0.25">
      <c r="A96" s="155" t="s">
        <v>117</v>
      </c>
      <c r="B96" s="193" t="s">
        <v>118</v>
      </c>
      <c r="C96" s="169">
        <v>2500</v>
      </c>
      <c r="D96" s="169">
        <v>2500</v>
      </c>
      <c r="E96" s="229"/>
      <c r="F96" s="188">
        <f>IF($C$100=0,"",IF(C96="[for completion]","",IF(C96="","",C96/$C$100)))</f>
        <v>0.14705882352941177</v>
      </c>
      <c r="G96" s="188">
        <f>IF($D$100=0,"",IF(D96="[Mark as ND1 if not relevant]","",IF(D96="","",D96/$D$100)))</f>
        <v>0.14705882352941177</v>
      </c>
      <c r="H96" s="153"/>
      <c r="L96" s="153"/>
      <c r="M96" s="153"/>
      <c r="N96" s="152"/>
    </row>
    <row r="97" spans="1:14" x14ac:dyDescent="0.25">
      <c r="A97" s="155" t="s">
        <v>119</v>
      </c>
      <c r="B97" s="193" t="s">
        <v>120</v>
      </c>
      <c r="C97" s="169">
        <v>0</v>
      </c>
      <c r="D97" s="169">
        <v>2500</v>
      </c>
      <c r="E97" s="229"/>
      <c r="F97" s="188">
        <f>IF($C$100=0,"",IF(C97="[for completion]","",IF(C97="","",C97/$C$100)))</f>
        <v>0</v>
      </c>
      <c r="G97" s="188">
        <f>IF($D$100=0,"",IF(D97="[Mark as ND1 if not relevant]","",IF(D97="","",D97/$D$100)))</f>
        <v>0.14705882352941177</v>
      </c>
      <c r="H97" s="153"/>
      <c r="L97" s="153"/>
      <c r="M97" s="153"/>
    </row>
    <row r="98" spans="1:14" x14ac:dyDescent="0.25">
      <c r="A98" s="155" t="s">
        <v>121</v>
      </c>
      <c r="B98" s="193" t="s">
        <v>122</v>
      </c>
      <c r="C98" s="169">
        <v>8000</v>
      </c>
      <c r="D98" s="169">
        <v>8000</v>
      </c>
      <c r="E98" s="229"/>
      <c r="F98" s="188">
        <f>IF($C$100=0,"",IF(C98="[for completion]","",IF(C98="","",C98/$C$100)))</f>
        <v>0.47058823529411764</v>
      </c>
      <c r="G98" s="188">
        <f>IF($D$100=0,"",IF(D98="[Mark as ND1 if not relevant]","",IF(D98="","",D98/$D$100)))</f>
        <v>0.47058823529411764</v>
      </c>
      <c r="H98" s="153"/>
      <c r="L98" s="153"/>
      <c r="M98" s="153"/>
    </row>
    <row r="99" spans="1:14" x14ac:dyDescent="0.25">
      <c r="A99" s="155" t="s">
        <v>123</v>
      </c>
      <c r="B99" s="193" t="s">
        <v>124</v>
      </c>
      <c r="C99" s="169">
        <v>0</v>
      </c>
      <c r="D99" s="169">
        <v>0</v>
      </c>
      <c r="E99" s="229"/>
      <c r="F99" s="188">
        <f>IF($C$100=0,"",IF(C99="[for completion]","",IF(C99="","",C99/$C$100)))</f>
        <v>0</v>
      </c>
      <c r="G99" s="188">
        <f>IF($D$100=0,"",IF(D99="[Mark as ND1 if not relevant]","",IF(D99="","",D99/$D$100)))</f>
        <v>0</v>
      </c>
      <c r="H99" s="153"/>
      <c r="L99" s="153"/>
      <c r="M99" s="153"/>
    </row>
    <row r="100" spans="1:14" x14ac:dyDescent="0.25">
      <c r="A100" s="155" t="s">
        <v>125</v>
      </c>
      <c r="B100" s="192" t="s">
        <v>70</v>
      </c>
      <c r="C100" s="212">
        <f>SUM(C93:C99)</f>
        <v>17000</v>
      </c>
      <c r="D100" s="212">
        <f>SUM(D93:D99)</f>
        <v>17000</v>
      </c>
      <c r="E100" s="226"/>
      <c r="F100" s="211">
        <f>SUM(F93:F99)</f>
        <v>1</v>
      </c>
      <c r="G100" s="211">
        <f>SUM(G93:G99)</f>
        <v>1</v>
      </c>
      <c r="H100" s="153"/>
      <c r="L100" s="153"/>
      <c r="M100" s="153"/>
    </row>
    <row r="101" spans="1:14" outlineLevel="1" x14ac:dyDescent="0.25">
      <c r="A101" s="155" t="s">
        <v>126</v>
      </c>
      <c r="B101" s="235" t="s">
        <v>94</v>
      </c>
      <c r="C101" s="184"/>
      <c r="D101" s="184"/>
      <c r="E101" s="182"/>
      <c r="F101" s="188">
        <f>IF($C$100=0,"",IF(C101="[for completion]","",C101/$C$100))</f>
        <v>0</v>
      </c>
      <c r="G101" s="188">
        <f>IF($D$100=0,"",IF(D101="[for completion]","",D101/$D$100))</f>
        <v>0</v>
      </c>
      <c r="H101" s="153"/>
      <c r="L101" s="153"/>
      <c r="M101" s="153"/>
    </row>
    <row r="102" spans="1:14" outlineLevel="1" x14ac:dyDescent="0.25">
      <c r="A102" s="155" t="s">
        <v>127</v>
      </c>
      <c r="B102" s="235" t="s">
        <v>96</v>
      </c>
      <c r="C102" s="184"/>
      <c r="D102" s="184"/>
      <c r="E102" s="182"/>
      <c r="F102" s="188">
        <f>IF($C$100=0,"",IF(C102="[for completion]","",C102/$C$100))</f>
        <v>0</v>
      </c>
      <c r="G102" s="188">
        <f>IF($D$100=0,"",IF(D102="[for completion]","",D102/$D$100))</f>
        <v>0</v>
      </c>
      <c r="H102" s="153"/>
      <c r="L102" s="153"/>
      <c r="M102" s="153"/>
    </row>
    <row r="103" spans="1:14" outlineLevel="1" x14ac:dyDescent="0.25">
      <c r="A103" s="155" t="s">
        <v>128</v>
      </c>
      <c r="B103" s="235" t="s">
        <v>1499</v>
      </c>
      <c r="C103" s="184"/>
      <c r="D103" s="184"/>
      <c r="E103" s="182"/>
      <c r="F103" s="188">
        <f>IF($C$100=0,"",IF(C103="[for completion]","",C103/$C$100))</f>
        <v>0</v>
      </c>
      <c r="G103" s="188">
        <f>IF($D$100=0,"",IF(D103="[for completion]","",D103/$D$100))</f>
        <v>0</v>
      </c>
      <c r="H103" s="153"/>
      <c r="L103" s="153"/>
      <c r="M103" s="153"/>
    </row>
    <row r="104" spans="1:14" outlineLevel="1" x14ac:dyDescent="0.25">
      <c r="A104" s="155" t="s">
        <v>129</v>
      </c>
      <c r="B104" s="235" t="s">
        <v>99</v>
      </c>
      <c r="C104" s="184"/>
      <c r="D104" s="184"/>
      <c r="E104" s="182"/>
      <c r="F104" s="188">
        <f>IF($C$100=0,"",IF(C104="[for completion]","",C104/$C$100))</f>
        <v>0</v>
      </c>
      <c r="G104" s="188">
        <f>IF($D$100=0,"",IF(D104="[for completion]","",D104/$D$100))</f>
        <v>0</v>
      </c>
      <c r="H104" s="153"/>
      <c r="L104" s="153"/>
      <c r="M104" s="153"/>
    </row>
    <row r="105" spans="1:14" outlineLevel="1" x14ac:dyDescent="0.25">
      <c r="A105" s="155" t="s">
        <v>130</v>
      </c>
      <c r="B105" s="235" t="s">
        <v>1498</v>
      </c>
      <c r="C105" s="184"/>
      <c r="D105" s="184"/>
      <c r="E105" s="182"/>
      <c r="F105" s="188">
        <f>IF($C$100=0,"",IF(C105="[for completion]","",C105/$C$100))</f>
        <v>0</v>
      </c>
      <c r="G105" s="188">
        <f>IF($D$100=0,"",IF(D105="[for completion]","",D105/$D$100))</f>
        <v>0</v>
      </c>
      <c r="H105" s="153"/>
      <c r="L105" s="153"/>
      <c r="M105" s="153"/>
    </row>
    <row r="106" spans="1:14" outlineLevel="1" x14ac:dyDescent="0.25">
      <c r="A106" s="155" t="s">
        <v>131</v>
      </c>
      <c r="B106" s="233"/>
      <c r="C106" s="232"/>
      <c r="D106" s="232"/>
      <c r="E106" s="182"/>
      <c r="F106" s="206"/>
      <c r="G106" s="206"/>
      <c r="H106" s="153"/>
      <c r="L106" s="153"/>
      <c r="M106" s="153"/>
    </row>
    <row r="107" spans="1:14" outlineLevel="1" x14ac:dyDescent="0.25">
      <c r="A107" s="155" t="s">
        <v>132</v>
      </c>
      <c r="B107" s="233"/>
      <c r="C107" s="232"/>
      <c r="D107" s="232"/>
      <c r="E107" s="182"/>
      <c r="F107" s="206"/>
      <c r="G107" s="206"/>
      <c r="H107" s="153"/>
      <c r="L107" s="153"/>
      <c r="M107" s="153"/>
    </row>
    <row r="108" spans="1:14" outlineLevel="1" x14ac:dyDescent="0.25">
      <c r="A108" s="155" t="s">
        <v>133</v>
      </c>
      <c r="B108" s="234"/>
      <c r="C108" s="232"/>
      <c r="D108" s="232"/>
      <c r="E108" s="182"/>
      <c r="F108" s="206"/>
      <c r="G108" s="206"/>
      <c r="H108" s="153"/>
      <c r="L108" s="153"/>
      <c r="M108" s="153"/>
    </row>
    <row r="109" spans="1:14" outlineLevel="1" x14ac:dyDescent="0.25">
      <c r="A109" s="155" t="s">
        <v>134</v>
      </c>
      <c r="B109" s="233"/>
      <c r="C109" s="232"/>
      <c r="D109" s="232"/>
      <c r="E109" s="182"/>
      <c r="F109" s="206"/>
      <c r="G109" s="206"/>
      <c r="H109" s="153"/>
      <c r="L109" s="153"/>
      <c r="M109" s="153"/>
    </row>
    <row r="110" spans="1:14" outlineLevel="1" x14ac:dyDescent="0.25">
      <c r="A110" s="155" t="s">
        <v>135</v>
      </c>
      <c r="B110" s="233"/>
      <c r="C110" s="232"/>
      <c r="D110" s="232"/>
      <c r="E110" s="182"/>
      <c r="F110" s="206"/>
      <c r="G110" s="206"/>
      <c r="H110" s="153"/>
      <c r="L110" s="153"/>
      <c r="M110" s="153"/>
    </row>
    <row r="111" spans="1:14" ht="15" customHeight="1" x14ac:dyDescent="0.25">
      <c r="A111" s="160"/>
      <c r="B111" s="231" t="s">
        <v>1497</v>
      </c>
      <c r="C111" s="158" t="s">
        <v>136</v>
      </c>
      <c r="D111" s="158" t="s">
        <v>137</v>
      </c>
      <c r="E111" s="159"/>
      <c r="F111" s="158" t="s">
        <v>138</v>
      </c>
      <c r="G111" s="158" t="s">
        <v>139</v>
      </c>
      <c r="H111" s="153"/>
      <c r="L111" s="153"/>
      <c r="M111" s="153"/>
    </row>
    <row r="112" spans="1:14" s="227" customFormat="1" x14ac:dyDescent="0.25">
      <c r="A112" s="155" t="s">
        <v>140</v>
      </c>
      <c r="B112" s="187" t="s">
        <v>1</v>
      </c>
      <c r="C112" s="205">
        <v>22397.12547635</v>
      </c>
      <c r="D112" s="221"/>
      <c r="E112" s="228"/>
      <c r="F112" s="230">
        <f>IF($C$131=0,"",IF(C112="[for completion]","",IF(C112="","",C112/$C$131)))</f>
        <v>1</v>
      </c>
      <c r="G112" s="202" t="str">
        <f>IF($D$131=0,"",IF(D112="[for completion]","",IF(D112="","",D112/$D$131)))</f>
        <v/>
      </c>
      <c r="I112" s="154"/>
      <c r="J112" s="154"/>
      <c r="K112" s="154"/>
      <c r="L112" s="153"/>
      <c r="M112" s="153"/>
      <c r="N112" s="153"/>
    </row>
    <row r="113" spans="1:14" s="227" customFormat="1" x14ac:dyDescent="0.25">
      <c r="A113" s="155" t="s">
        <v>141</v>
      </c>
      <c r="B113" s="187" t="s">
        <v>142</v>
      </c>
      <c r="C113" s="185"/>
      <c r="D113" s="185"/>
      <c r="E113" s="206"/>
      <c r="F113" s="185" t="str">
        <f>IF($C$131=0,"",IF(C113="[for completion]","",IF(C113="","",C113/$C$131)))</f>
        <v/>
      </c>
      <c r="G113" s="185" t="str">
        <f>IF($D$131=0,"",IF(D113="[for completion]","",IF(D113="","",D113/$D$131)))</f>
        <v/>
      </c>
      <c r="I113" s="154"/>
      <c r="J113" s="154"/>
      <c r="K113" s="154"/>
      <c r="L113" s="182"/>
      <c r="M113" s="153"/>
      <c r="N113" s="153"/>
    </row>
    <row r="114" spans="1:14" s="227" customFormat="1" x14ac:dyDescent="0.25">
      <c r="A114" s="155" t="s">
        <v>143</v>
      </c>
      <c r="B114" s="187" t="s">
        <v>144</v>
      </c>
      <c r="C114" s="185"/>
      <c r="D114" s="185"/>
      <c r="E114" s="206"/>
      <c r="F114" s="185" t="str">
        <f>IF($C$131=0,"",IF(C114="[for completion]","",IF(C114="","",C114/$C$131)))</f>
        <v/>
      </c>
      <c r="G114" s="185" t="str">
        <f>IF($D$131=0,"",IF(D114="[for completion]","",IF(D114="","",D114/$D$131)))</f>
        <v/>
      </c>
      <c r="I114" s="154"/>
      <c r="J114" s="154"/>
      <c r="K114" s="154"/>
      <c r="L114" s="182"/>
      <c r="M114" s="153"/>
      <c r="N114" s="153"/>
    </row>
    <row r="115" spans="1:14" s="227" customFormat="1" x14ac:dyDescent="0.25">
      <c r="A115" s="155" t="s">
        <v>145</v>
      </c>
      <c r="B115" s="187" t="s">
        <v>146</v>
      </c>
      <c r="C115" s="185"/>
      <c r="D115" s="185"/>
      <c r="E115" s="206"/>
      <c r="F115" s="185" t="str">
        <f>IF($C$131=0,"",IF(C115="[for completion]","",IF(C115="","",C115/$C$131)))</f>
        <v/>
      </c>
      <c r="G115" s="185" t="str">
        <f>IF($D$131=0,"",IF(D115="[for completion]","",IF(D115="","",D115/$D$131)))</f>
        <v/>
      </c>
      <c r="I115" s="154"/>
      <c r="J115" s="154"/>
      <c r="K115" s="154"/>
      <c r="L115" s="182"/>
      <c r="M115" s="153"/>
      <c r="N115" s="153"/>
    </row>
    <row r="116" spans="1:14" s="227" customFormat="1" x14ac:dyDescent="0.25">
      <c r="A116" s="155" t="s">
        <v>147</v>
      </c>
      <c r="B116" s="187" t="s">
        <v>148</v>
      </c>
      <c r="C116" s="185"/>
      <c r="D116" s="185"/>
      <c r="E116" s="206"/>
      <c r="F116" s="185" t="str">
        <f>IF($C$131=0,"",IF(C116="[for completion]","",IF(C116="","",C116/$C$131)))</f>
        <v/>
      </c>
      <c r="G116" s="185" t="str">
        <f>IF($D$131=0,"",IF(D116="[for completion]","",IF(D116="","",D116/$D$131)))</f>
        <v/>
      </c>
      <c r="I116" s="154"/>
      <c r="J116" s="154"/>
      <c r="K116" s="154"/>
      <c r="L116" s="182"/>
      <c r="M116" s="153"/>
      <c r="N116" s="153"/>
    </row>
    <row r="117" spans="1:14" s="227" customFormat="1" x14ac:dyDescent="0.25">
      <c r="A117" s="155" t="s">
        <v>149</v>
      </c>
      <c r="B117" s="187" t="s">
        <v>150</v>
      </c>
      <c r="C117" s="185"/>
      <c r="D117" s="185"/>
      <c r="E117" s="182"/>
      <c r="F117" s="185" t="str">
        <f>IF($C$131=0,"",IF(C117="[for completion]","",IF(C117="","",C117/$C$131)))</f>
        <v/>
      </c>
      <c r="G117" s="185" t="str">
        <f>IF($D$131=0,"",IF(D117="[for completion]","",IF(D117="","",D117/$D$131)))</f>
        <v/>
      </c>
      <c r="I117" s="154"/>
      <c r="J117" s="154"/>
      <c r="K117" s="154"/>
      <c r="L117" s="182"/>
      <c r="M117" s="153"/>
      <c r="N117" s="153"/>
    </row>
    <row r="118" spans="1:14" x14ac:dyDescent="0.25">
      <c r="A118" s="155" t="s">
        <v>151</v>
      </c>
      <c r="B118" s="187" t="s">
        <v>152</v>
      </c>
      <c r="C118" s="185"/>
      <c r="D118" s="185"/>
      <c r="E118" s="182"/>
      <c r="F118" s="185" t="str">
        <f>IF($C$131=0,"",IF(C118="[for completion]","",IF(C118="","",C118/$C$131)))</f>
        <v/>
      </c>
      <c r="G118" s="185" t="str">
        <f>IF($D$131=0,"",IF(D118="[for completion]","",IF(D118="","",D118/$D$131)))</f>
        <v/>
      </c>
      <c r="L118" s="182"/>
      <c r="M118" s="153"/>
    </row>
    <row r="119" spans="1:14" x14ac:dyDescent="0.25">
      <c r="A119" s="155" t="s">
        <v>153</v>
      </c>
      <c r="B119" s="187" t="s">
        <v>154</v>
      </c>
      <c r="C119" s="185"/>
      <c r="D119" s="185"/>
      <c r="E119" s="182"/>
      <c r="F119" s="185" t="str">
        <f>IF($C$131=0,"",IF(C119="[for completion]","",IF(C119="","",C119/$C$131)))</f>
        <v/>
      </c>
      <c r="G119" s="185" t="str">
        <f>IF($D$131=0,"",IF(D119="[for completion]","",IF(D119="","",D119/$D$131)))</f>
        <v/>
      </c>
      <c r="L119" s="182"/>
      <c r="M119" s="153"/>
    </row>
    <row r="120" spans="1:14" x14ac:dyDescent="0.25">
      <c r="A120" s="155" t="s">
        <v>155</v>
      </c>
      <c r="B120" s="187" t="s">
        <v>156</v>
      </c>
      <c r="C120" s="185"/>
      <c r="D120" s="185"/>
      <c r="E120" s="182"/>
      <c r="F120" s="185" t="str">
        <f>IF($C$131=0,"",IF(C120="[for completion]","",IF(C120="","",C120/$C$131)))</f>
        <v/>
      </c>
      <c r="G120" s="185" t="str">
        <f>IF($D$131=0,"",IF(D120="[for completion]","",IF(D120="","",D120/$D$131)))</f>
        <v/>
      </c>
      <c r="L120" s="182"/>
      <c r="M120" s="153"/>
    </row>
    <row r="121" spans="1:14" x14ac:dyDescent="0.25">
      <c r="A121" s="155" t="s">
        <v>157</v>
      </c>
      <c r="B121" s="155" t="s">
        <v>158</v>
      </c>
      <c r="C121" s="185"/>
      <c r="D121" s="185"/>
      <c r="F121" s="185" t="str">
        <f>IF($C$131=0,"",IF(C121="[for completion]","",IF(C121="","",C121/$C$131)))</f>
        <v/>
      </c>
      <c r="G121" s="185" t="str">
        <f>IF($D$131=0,"",IF(D121="[for completion]","",IF(D121="","",D121/$D$131)))</f>
        <v/>
      </c>
      <c r="L121" s="182"/>
      <c r="M121" s="153"/>
    </row>
    <row r="122" spans="1:14" x14ac:dyDescent="0.25">
      <c r="A122" s="155" t="s">
        <v>159</v>
      </c>
      <c r="B122" s="187" t="s">
        <v>160</v>
      </c>
      <c r="C122" s="185"/>
      <c r="D122" s="185"/>
      <c r="E122" s="182"/>
      <c r="F122" s="185" t="str">
        <f>IF($C$131=0,"",IF(C122="[for completion]","",IF(C122="","",C122/$C$131)))</f>
        <v/>
      </c>
      <c r="G122" s="185" t="str">
        <f>IF($D$131=0,"",IF(D122="[for completion]","",IF(D122="","",D122/$D$131)))</f>
        <v/>
      </c>
      <c r="L122" s="182"/>
      <c r="M122" s="153"/>
    </row>
    <row r="123" spans="1:14" x14ac:dyDescent="0.25">
      <c r="A123" s="155" t="s">
        <v>161</v>
      </c>
      <c r="B123" s="187" t="s">
        <v>162</v>
      </c>
      <c r="C123" s="185"/>
      <c r="D123" s="185"/>
      <c r="E123" s="182"/>
      <c r="F123" s="185" t="str">
        <f>IF($C$131=0,"",IF(C123="[for completion]","",IF(C123="","",C123/$C$131)))</f>
        <v/>
      </c>
      <c r="G123" s="185" t="str">
        <f>IF($D$131=0,"",IF(D123="[for completion]","",IF(D123="","",D123/$D$131)))</f>
        <v/>
      </c>
      <c r="L123" s="182"/>
      <c r="M123" s="153"/>
    </row>
    <row r="124" spans="1:14" x14ac:dyDescent="0.25">
      <c r="A124" s="155" t="s">
        <v>163</v>
      </c>
      <c r="B124" s="187" t="s">
        <v>164</v>
      </c>
      <c r="C124" s="185"/>
      <c r="D124" s="185"/>
      <c r="E124" s="182"/>
      <c r="F124" s="185" t="str">
        <f>IF($C$131=0,"",IF(C124="[for completion]","",IF(C124="","",C124/$C$131)))</f>
        <v/>
      </c>
      <c r="G124" s="185" t="str">
        <f>IF($D$131=0,"",IF(D124="[for completion]","",IF(D124="","",D124/$D$131)))</f>
        <v/>
      </c>
      <c r="L124" s="229"/>
      <c r="M124" s="153"/>
    </row>
    <row r="125" spans="1:14" x14ac:dyDescent="0.25">
      <c r="A125" s="155" t="s">
        <v>165</v>
      </c>
      <c r="B125" s="155" t="s">
        <v>1496</v>
      </c>
      <c r="C125" s="185"/>
      <c r="D125" s="185"/>
      <c r="E125" s="182"/>
      <c r="F125" s="185" t="str">
        <f>IF($C$131=0,"",IF(C125="[for completion]","",IF(C125="","",C125/$C$131)))</f>
        <v/>
      </c>
      <c r="G125" s="185" t="str">
        <f>IF($D$131=0,"",IF(D125="[for completion]","",IF(D125="","",D125/$D$131)))</f>
        <v/>
      </c>
      <c r="L125" s="182"/>
      <c r="M125" s="153"/>
    </row>
    <row r="126" spans="1:14" x14ac:dyDescent="0.25">
      <c r="A126" s="155" t="s">
        <v>167</v>
      </c>
      <c r="B126" s="193" t="s">
        <v>166</v>
      </c>
      <c r="C126" s="185"/>
      <c r="D126" s="185"/>
      <c r="E126" s="182"/>
      <c r="F126" s="185" t="str">
        <f>IF($C$131=0,"",IF(C126="[for completion]","",IF(C126="","",C126/$C$131)))</f>
        <v/>
      </c>
      <c r="G126" s="185" t="str">
        <f>IF($D$131=0,"",IF(D126="[for completion]","",IF(D126="","",D126/$D$131)))</f>
        <v/>
      </c>
      <c r="H126" s="152"/>
      <c r="L126" s="182"/>
      <c r="M126" s="153"/>
    </row>
    <row r="127" spans="1:14" x14ac:dyDescent="0.25">
      <c r="A127" s="155" t="s">
        <v>169</v>
      </c>
      <c r="B127" s="187" t="s">
        <v>168</v>
      </c>
      <c r="C127" s="185"/>
      <c r="D127" s="185"/>
      <c r="E127" s="182"/>
      <c r="F127" s="185" t="str">
        <f>IF($C$131=0,"",IF(C127="[for completion]","",IF(C127="","",C127/$C$131)))</f>
        <v/>
      </c>
      <c r="G127" s="185" t="str">
        <f>IF($D$131=0,"",IF(D127="[for completion]","",IF(D127="","",D127/$D$131)))</f>
        <v/>
      </c>
      <c r="H127" s="153"/>
      <c r="L127" s="182"/>
      <c r="M127" s="153"/>
    </row>
    <row r="128" spans="1:14" x14ac:dyDescent="0.25">
      <c r="A128" s="155" t="s">
        <v>171</v>
      </c>
      <c r="B128" s="187" t="s">
        <v>170</v>
      </c>
      <c r="C128" s="185"/>
      <c r="D128" s="185"/>
      <c r="E128" s="182"/>
      <c r="F128" s="185" t="str">
        <f>IF($C$131=0,"",IF(C128="[for completion]","",IF(C128="","",C128/$C$131)))</f>
        <v/>
      </c>
      <c r="G128" s="185" t="str">
        <f>IF($D$131=0,"",IF(D128="[for completion]","",IF(D128="","",D128/$D$131)))</f>
        <v/>
      </c>
      <c r="H128" s="153"/>
      <c r="L128" s="153"/>
      <c r="M128" s="153"/>
    </row>
    <row r="129" spans="1:14" x14ac:dyDescent="0.25">
      <c r="A129" s="155" t="s">
        <v>173</v>
      </c>
      <c r="B129" s="187" t="s">
        <v>172</v>
      </c>
      <c r="C129" s="185"/>
      <c r="D129" s="185"/>
      <c r="E129" s="182"/>
      <c r="F129" s="185" t="str">
        <f>IF($C$131=0,"",IF(C129="[for completion]","",IF(C129="","",C129/$C$131)))</f>
        <v/>
      </c>
      <c r="G129" s="185" t="str">
        <f>IF($D$131=0,"",IF(D129="[for completion]","",IF(D129="","",D129/$D$131)))</f>
        <v/>
      </c>
      <c r="H129" s="153"/>
      <c r="L129" s="153"/>
      <c r="M129" s="153"/>
    </row>
    <row r="130" spans="1:14" outlineLevel="1" x14ac:dyDescent="0.25">
      <c r="A130" s="155" t="s">
        <v>174</v>
      </c>
      <c r="B130" s="187" t="s">
        <v>68</v>
      </c>
      <c r="C130" s="185"/>
      <c r="D130" s="185"/>
      <c r="E130" s="182"/>
      <c r="F130" s="185" t="str">
        <f>IF($C$131=0,"",IF(C130="[for completion]","",IF(C130="","",C130/$C$131)))</f>
        <v/>
      </c>
      <c r="G130" s="185" t="str">
        <f>IF($D$131=0,"",IF(D130="[for completion]","",IF(D130="","",D130/$D$131)))</f>
        <v/>
      </c>
      <c r="H130" s="153"/>
      <c r="L130" s="153"/>
      <c r="M130" s="153"/>
    </row>
    <row r="131" spans="1:14" outlineLevel="1" x14ac:dyDescent="0.25">
      <c r="A131" s="155" t="s">
        <v>175</v>
      </c>
      <c r="B131" s="192" t="s">
        <v>70</v>
      </c>
      <c r="C131" s="191">
        <f>SUM(C112:C130)</f>
        <v>22397.12547635</v>
      </c>
      <c r="D131" s="221"/>
      <c r="E131" s="226"/>
      <c r="F131" s="202">
        <f>SUM(F112:F130)</f>
        <v>1</v>
      </c>
      <c r="G131" s="202">
        <f>SUM(G112:G130)</f>
        <v>0</v>
      </c>
      <c r="H131" s="153"/>
      <c r="L131" s="153"/>
      <c r="M131" s="153"/>
    </row>
    <row r="132" spans="1:14" outlineLevel="1" x14ac:dyDescent="0.25">
      <c r="A132" s="155" t="s">
        <v>177</v>
      </c>
      <c r="B132" s="156" t="s">
        <v>176</v>
      </c>
      <c r="C132" s="185"/>
      <c r="D132" s="185"/>
      <c r="E132" s="182"/>
      <c r="F132" s="185" t="str">
        <f>IF($C$131=0,"",IF(C132="[for completion]","",IF(C132="","",C132/$C$131)))</f>
        <v/>
      </c>
      <c r="G132" s="185" t="str">
        <f>IF($D$131=0,"",IF(D132="[for completion]","",IF(D132="","",D132/$D$131)))</f>
        <v/>
      </c>
      <c r="H132" s="153"/>
      <c r="L132" s="153"/>
      <c r="M132" s="153"/>
    </row>
    <row r="133" spans="1:14" outlineLevel="1" x14ac:dyDescent="0.25">
      <c r="A133" s="155" t="s">
        <v>178</v>
      </c>
      <c r="B133" s="156" t="s">
        <v>176</v>
      </c>
      <c r="C133" s="185"/>
      <c r="D133" s="185"/>
      <c r="E133" s="182"/>
      <c r="F133" s="185" t="str">
        <f>IF($C$131=0,"",IF(C133="[for completion]","",IF(C133="","",C133/$C$131)))</f>
        <v/>
      </c>
      <c r="G133" s="185" t="str">
        <f>IF($D$131=0,"",IF(D133="[for completion]","",IF(D133="","",D133/$D$131)))</f>
        <v/>
      </c>
      <c r="H133" s="153"/>
      <c r="L133" s="153"/>
      <c r="M133" s="153"/>
    </row>
    <row r="134" spans="1:14" outlineLevel="1" x14ac:dyDescent="0.25">
      <c r="A134" s="155" t="s">
        <v>179</v>
      </c>
      <c r="B134" s="156" t="s">
        <v>176</v>
      </c>
      <c r="C134" s="185"/>
      <c r="D134" s="185"/>
      <c r="E134" s="182"/>
      <c r="F134" s="185" t="str">
        <f>IF($C$131=0,"",IF(C134="[for completion]","",IF(C134="","",C134/$C$131)))</f>
        <v/>
      </c>
      <c r="G134" s="185" t="str">
        <f>IF($D$131=0,"",IF(D134="[for completion]","",IF(D134="","",D134/$D$131)))</f>
        <v/>
      </c>
      <c r="H134" s="153"/>
      <c r="L134" s="153"/>
      <c r="M134" s="153"/>
    </row>
    <row r="135" spans="1:14" outlineLevel="1" x14ac:dyDescent="0.25">
      <c r="A135" s="155" t="s">
        <v>180</v>
      </c>
      <c r="B135" s="156" t="s">
        <v>176</v>
      </c>
      <c r="C135" s="185"/>
      <c r="D135" s="185"/>
      <c r="E135" s="182"/>
      <c r="F135" s="185" t="str">
        <f>IF($C$131=0,"",IF(C135="[for completion]","",IF(C135="","",C135/$C$131)))</f>
        <v/>
      </c>
      <c r="G135" s="185" t="str">
        <f>IF($D$131=0,"",IF(D135="[for completion]","",IF(D135="","",D135/$D$131)))</f>
        <v/>
      </c>
      <c r="H135" s="153"/>
      <c r="L135" s="153"/>
      <c r="M135" s="153"/>
    </row>
    <row r="136" spans="1:14" outlineLevel="1" x14ac:dyDescent="0.25">
      <c r="A136" s="155" t="s">
        <v>181</v>
      </c>
      <c r="B136" s="156" t="s">
        <v>176</v>
      </c>
      <c r="C136" s="185"/>
      <c r="D136" s="185"/>
      <c r="E136" s="182"/>
      <c r="F136" s="185" t="str">
        <f>IF($C$131=0,"",IF(C136="[for completion]","",IF(C136="","",C136/$C$131)))</f>
        <v/>
      </c>
      <c r="G136" s="185" t="str">
        <f>IF($D$131=0,"",IF(D136="[for completion]","",IF(D136="","",D136/$D$131)))</f>
        <v/>
      </c>
      <c r="H136" s="153"/>
      <c r="L136" s="153"/>
      <c r="M136" s="153"/>
    </row>
    <row r="137" spans="1:14" ht="15" customHeight="1" x14ac:dyDescent="0.25">
      <c r="A137" s="160"/>
      <c r="B137" s="161" t="s">
        <v>182</v>
      </c>
      <c r="C137" s="158" t="s">
        <v>136</v>
      </c>
      <c r="D137" s="158" t="s">
        <v>137</v>
      </c>
      <c r="E137" s="159"/>
      <c r="F137" s="158" t="s">
        <v>138</v>
      </c>
      <c r="G137" s="158" t="s">
        <v>139</v>
      </c>
      <c r="H137" s="153"/>
      <c r="L137" s="153"/>
      <c r="M137" s="153"/>
    </row>
    <row r="138" spans="1:14" s="227" customFormat="1" x14ac:dyDescent="0.25">
      <c r="A138" s="155" t="s">
        <v>183</v>
      </c>
      <c r="B138" s="187" t="s">
        <v>1</v>
      </c>
      <c r="C138" s="205">
        <v>17000</v>
      </c>
      <c r="D138" s="221"/>
      <c r="E138" s="228"/>
      <c r="F138" s="202">
        <f>IF($C$157=0,"",IF(C138="[for completion]","",IF(C138="","",C138/$C$157)))</f>
        <v>1</v>
      </c>
      <c r="G138" s="202" t="str">
        <f>IF($D$157=0,"",IF(D138="[for completion]","",IF(D138="","",D138/$D$157)))</f>
        <v/>
      </c>
      <c r="H138" s="153"/>
      <c r="I138" s="154"/>
      <c r="J138" s="154"/>
      <c r="K138" s="154"/>
      <c r="L138" s="153"/>
      <c r="M138" s="153"/>
      <c r="N138" s="153"/>
    </row>
    <row r="139" spans="1:14" s="227" customFormat="1" x14ac:dyDescent="0.25">
      <c r="A139" s="155" t="s">
        <v>184</v>
      </c>
      <c r="B139" s="187" t="s">
        <v>142</v>
      </c>
      <c r="C139" s="185"/>
      <c r="D139" s="185"/>
      <c r="E139" s="206"/>
      <c r="F139" s="185" t="str">
        <f>IF($C$157=0,"",IF(C139="[for completion]","",IF(C139="","",C139/$C$157)))</f>
        <v/>
      </c>
      <c r="G139" s="185" t="str">
        <f>IF($D$157=0,"",IF(D139="[for completion]","",IF(D139="","",D139/$D$157)))</f>
        <v/>
      </c>
      <c r="H139" s="153"/>
      <c r="I139" s="154"/>
      <c r="J139" s="154"/>
      <c r="K139" s="154"/>
      <c r="L139" s="153"/>
      <c r="M139" s="153"/>
      <c r="N139" s="153"/>
    </row>
    <row r="140" spans="1:14" s="227" customFormat="1" x14ac:dyDescent="0.25">
      <c r="A140" s="155" t="s">
        <v>185</v>
      </c>
      <c r="B140" s="187" t="s">
        <v>144</v>
      </c>
      <c r="C140" s="185"/>
      <c r="D140" s="185"/>
      <c r="E140" s="206"/>
      <c r="F140" s="185" t="str">
        <f>IF($C$157=0,"",IF(C140="[for completion]","",IF(C140="","",C140/$C$157)))</f>
        <v/>
      </c>
      <c r="G140" s="185" t="str">
        <f>IF($D$157=0,"",IF(D140="[for completion]","",IF(D140="","",D140/$D$157)))</f>
        <v/>
      </c>
      <c r="H140" s="153"/>
      <c r="I140" s="154"/>
      <c r="J140" s="154"/>
      <c r="K140" s="154"/>
      <c r="L140" s="153"/>
      <c r="M140" s="153"/>
      <c r="N140" s="153"/>
    </row>
    <row r="141" spans="1:14" s="227" customFormat="1" x14ac:dyDescent="0.25">
      <c r="A141" s="155" t="s">
        <v>186</v>
      </c>
      <c r="B141" s="187" t="s">
        <v>146</v>
      </c>
      <c r="C141" s="185"/>
      <c r="D141" s="185"/>
      <c r="E141" s="206"/>
      <c r="F141" s="185" t="str">
        <f>IF($C$157=0,"",IF(C141="[for completion]","",IF(C141="","",C141/$C$157)))</f>
        <v/>
      </c>
      <c r="G141" s="185" t="str">
        <f>IF($D$157=0,"",IF(D141="[for completion]","",IF(D141="","",D141/$D$157)))</f>
        <v/>
      </c>
      <c r="H141" s="153"/>
      <c r="I141" s="154"/>
      <c r="J141" s="154"/>
      <c r="K141" s="154"/>
      <c r="L141" s="153"/>
      <c r="M141" s="153"/>
      <c r="N141" s="153"/>
    </row>
    <row r="142" spans="1:14" s="227" customFormat="1" x14ac:dyDescent="0.25">
      <c r="A142" s="155" t="s">
        <v>187</v>
      </c>
      <c r="B142" s="187" t="s">
        <v>148</v>
      </c>
      <c r="C142" s="185"/>
      <c r="D142" s="185"/>
      <c r="E142" s="206"/>
      <c r="F142" s="185" t="str">
        <f>IF($C$157=0,"",IF(C142="[for completion]","",IF(C142="","",C142/$C$157)))</f>
        <v/>
      </c>
      <c r="G142" s="185" t="str">
        <f>IF($D$157=0,"",IF(D142="[for completion]","",IF(D142="","",D142/$D$157)))</f>
        <v/>
      </c>
      <c r="H142" s="153"/>
      <c r="I142" s="154"/>
      <c r="J142" s="154"/>
      <c r="K142" s="154"/>
      <c r="L142" s="153"/>
      <c r="M142" s="153"/>
      <c r="N142" s="153"/>
    </row>
    <row r="143" spans="1:14" s="227" customFormat="1" x14ac:dyDescent="0.25">
      <c r="A143" s="155" t="s">
        <v>188</v>
      </c>
      <c r="B143" s="187" t="s">
        <v>150</v>
      </c>
      <c r="C143" s="185"/>
      <c r="D143" s="185"/>
      <c r="E143" s="182"/>
      <c r="F143" s="185" t="str">
        <f>IF($C$157=0,"",IF(C143="[for completion]","",IF(C143="","",C143/$C$157)))</f>
        <v/>
      </c>
      <c r="G143" s="185" t="str">
        <f>IF($D$157=0,"",IF(D143="[for completion]","",IF(D143="","",D143/$D$157)))</f>
        <v/>
      </c>
      <c r="H143" s="153"/>
      <c r="I143" s="154"/>
      <c r="J143" s="154"/>
      <c r="K143" s="154"/>
      <c r="L143" s="153"/>
      <c r="M143" s="153"/>
      <c r="N143" s="153"/>
    </row>
    <row r="144" spans="1:14" x14ac:dyDescent="0.25">
      <c r="A144" s="155" t="s">
        <v>189</v>
      </c>
      <c r="B144" s="187" t="s">
        <v>152</v>
      </c>
      <c r="C144" s="185"/>
      <c r="D144" s="185"/>
      <c r="E144" s="182"/>
      <c r="F144" s="185" t="str">
        <f>IF($C$157=0,"",IF(C144="[for completion]","",IF(C144="","",C144/$C$157)))</f>
        <v/>
      </c>
      <c r="G144" s="185" t="str">
        <f>IF($D$157=0,"",IF(D144="[for completion]","",IF(D144="","",D144/$D$157)))</f>
        <v/>
      </c>
      <c r="H144" s="153"/>
      <c r="L144" s="153"/>
      <c r="M144" s="153"/>
    </row>
    <row r="145" spans="1:14" x14ac:dyDescent="0.25">
      <c r="A145" s="155" t="s">
        <v>190</v>
      </c>
      <c r="B145" s="187" t="s">
        <v>154</v>
      </c>
      <c r="C145" s="185"/>
      <c r="D145" s="185"/>
      <c r="E145" s="182"/>
      <c r="F145" s="185" t="str">
        <f>IF($C$157=0,"",IF(C145="[for completion]","",IF(C145="","",C145/$C$157)))</f>
        <v/>
      </c>
      <c r="G145" s="185" t="str">
        <f>IF($D$157=0,"",IF(D145="[for completion]","",IF(D145="","",D145/$D$157)))</f>
        <v/>
      </c>
      <c r="H145" s="153"/>
      <c r="L145" s="153"/>
      <c r="M145" s="153"/>
      <c r="N145" s="152"/>
    </row>
    <row r="146" spans="1:14" x14ac:dyDescent="0.25">
      <c r="A146" s="155" t="s">
        <v>191</v>
      </c>
      <c r="B146" s="187" t="s">
        <v>156</v>
      </c>
      <c r="C146" s="185"/>
      <c r="D146" s="185"/>
      <c r="E146" s="182"/>
      <c r="F146" s="185" t="str">
        <f>IF($C$157=0,"",IF(C146="[for completion]","",IF(C146="","",C146/$C$157)))</f>
        <v/>
      </c>
      <c r="G146" s="185" t="str">
        <f>IF($D$157=0,"",IF(D146="[for completion]","",IF(D146="","",D146/$D$157)))</f>
        <v/>
      </c>
      <c r="H146" s="153"/>
      <c r="L146" s="153"/>
      <c r="M146" s="153"/>
      <c r="N146" s="152"/>
    </row>
    <row r="147" spans="1:14" x14ac:dyDescent="0.25">
      <c r="A147" s="155" t="s">
        <v>192</v>
      </c>
      <c r="B147" s="155" t="s">
        <v>158</v>
      </c>
      <c r="C147" s="185"/>
      <c r="D147" s="185"/>
      <c r="F147" s="185" t="str">
        <f>IF($C$157=0,"",IF(C147="[for completion]","",IF(C147="","",C147/$C$157)))</f>
        <v/>
      </c>
      <c r="G147" s="185" t="str">
        <f>IF($D$157=0,"",IF(D147="[for completion]","",IF(D147="","",D147/$D$157)))</f>
        <v/>
      </c>
      <c r="H147" s="153"/>
      <c r="L147" s="153"/>
      <c r="M147" s="153"/>
      <c r="N147" s="152"/>
    </row>
    <row r="148" spans="1:14" x14ac:dyDescent="0.25">
      <c r="A148" s="155" t="s">
        <v>193</v>
      </c>
      <c r="B148" s="187" t="s">
        <v>160</v>
      </c>
      <c r="C148" s="185"/>
      <c r="D148" s="185"/>
      <c r="E148" s="182"/>
      <c r="F148" s="185" t="str">
        <f>IF($C$157=0,"",IF(C148="[for completion]","",IF(C148="","",C148/$C$157)))</f>
        <v/>
      </c>
      <c r="G148" s="185" t="str">
        <f>IF($D$157=0,"",IF(D148="[for completion]","",IF(D148="","",D148/$D$157)))</f>
        <v/>
      </c>
      <c r="H148" s="153"/>
      <c r="L148" s="153"/>
      <c r="M148" s="153"/>
      <c r="N148" s="152"/>
    </row>
    <row r="149" spans="1:14" x14ac:dyDescent="0.25">
      <c r="A149" s="155" t="s">
        <v>194</v>
      </c>
      <c r="B149" s="187" t="s">
        <v>162</v>
      </c>
      <c r="C149" s="185"/>
      <c r="D149" s="185"/>
      <c r="E149" s="182"/>
      <c r="F149" s="185" t="str">
        <f>IF($C$157=0,"",IF(C149="[for completion]","",IF(C149="","",C149/$C$157)))</f>
        <v/>
      </c>
      <c r="G149" s="185" t="str">
        <f>IF($D$157=0,"",IF(D149="[for completion]","",IF(D149="","",D149/$D$157)))</f>
        <v/>
      </c>
      <c r="H149" s="153"/>
      <c r="L149" s="153"/>
      <c r="M149" s="153"/>
      <c r="N149" s="152"/>
    </row>
    <row r="150" spans="1:14" x14ac:dyDescent="0.25">
      <c r="A150" s="155" t="s">
        <v>195</v>
      </c>
      <c r="B150" s="187" t="s">
        <v>164</v>
      </c>
      <c r="C150" s="185"/>
      <c r="D150" s="185"/>
      <c r="E150" s="182"/>
      <c r="F150" s="185" t="str">
        <f>IF($C$157=0,"",IF(C150="[for completion]","",IF(C150="","",C150/$C$157)))</f>
        <v/>
      </c>
      <c r="G150" s="185" t="str">
        <f>IF($D$157=0,"",IF(D150="[for completion]","",IF(D150="","",D150/$D$157)))</f>
        <v/>
      </c>
      <c r="H150" s="153"/>
      <c r="L150" s="153"/>
      <c r="M150" s="153"/>
      <c r="N150" s="152"/>
    </row>
    <row r="151" spans="1:14" x14ac:dyDescent="0.25">
      <c r="A151" s="155" t="s">
        <v>196</v>
      </c>
      <c r="B151" s="155" t="s">
        <v>1496</v>
      </c>
      <c r="C151" s="185"/>
      <c r="D151" s="185"/>
      <c r="E151" s="182"/>
      <c r="F151" s="185" t="str">
        <f>IF($C$157=0,"",IF(C151="[for completion]","",IF(C151="","",C151/$C$157)))</f>
        <v/>
      </c>
      <c r="G151" s="185" t="str">
        <f>IF($D$157=0,"",IF(D151="[for completion]","",IF(D151="","",D151/$D$157)))</f>
        <v/>
      </c>
      <c r="H151" s="153"/>
      <c r="L151" s="153"/>
      <c r="M151" s="153"/>
      <c r="N151" s="152"/>
    </row>
    <row r="152" spans="1:14" x14ac:dyDescent="0.25">
      <c r="A152" s="155" t="s">
        <v>197</v>
      </c>
      <c r="B152" s="193" t="s">
        <v>166</v>
      </c>
      <c r="C152" s="185"/>
      <c r="D152" s="185"/>
      <c r="E152" s="182"/>
      <c r="F152" s="185" t="str">
        <f>IF($C$157=0,"",IF(C152="[for completion]","",IF(C152="","",C152/$C$157)))</f>
        <v/>
      </c>
      <c r="G152" s="185" t="str">
        <f>IF($D$157=0,"",IF(D152="[for completion]","",IF(D152="","",D152/$D$157)))</f>
        <v/>
      </c>
      <c r="H152" s="153"/>
      <c r="L152" s="153"/>
      <c r="M152" s="153"/>
      <c r="N152" s="152"/>
    </row>
    <row r="153" spans="1:14" x14ac:dyDescent="0.25">
      <c r="A153" s="155" t="s">
        <v>198</v>
      </c>
      <c r="B153" s="187" t="s">
        <v>168</v>
      </c>
      <c r="C153" s="185"/>
      <c r="D153" s="185"/>
      <c r="E153" s="182"/>
      <c r="F153" s="185" t="str">
        <f>IF($C$157=0,"",IF(C153="[for completion]","",IF(C153="","",C153/$C$157)))</f>
        <v/>
      </c>
      <c r="G153" s="185" t="str">
        <f>IF($D$157=0,"",IF(D153="[for completion]","",IF(D153="","",D153/$D$157)))</f>
        <v/>
      </c>
      <c r="H153" s="153"/>
      <c r="L153" s="153"/>
      <c r="M153" s="153"/>
      <c r="N153" s="152"/>
    </row>
    <row r="154" spans="1:14" x14ac:dyDescent="0.25">
      <c r="A154" s="155" t="s">
        <v>199</v>
      </c>
      <c r="B154" s="187" t="s">
        <v>170</v>
      </c>
      <c r="C154" s="185"/>
      <c r="D154" s="185"/>
      <c r="E154" s="182"/>
      <c r="F154" s="185" t="str">
        <f>IF($C$157=0,"",IF(C154="[for completion]","",IF(C154="","",C154/$C$157)))</f>
        <v/>
      </c>
      <c r="G154" s="185" t="str">
        <f>IF($D$157=0,"",IF(D154="[for completion]","",IF(D154="","",D154/$D$157)))</f>
        <v/>
      </c>
      <c r="H154" s="153"/>
      <c r="L154" s="153"/>
      <c r="M154" s="153"/>
      <c r="N154" s="152"/>
    </row>
    <row r="155" spans="1:14" x14ac:dyDescent="0.25">
      <c r="A155" s="155" t="s">
        <v>200</v>
      </c>
      <c r="B155" s="187" t="s">
        <v>172</v>
      </c>
      <c r="C155" s="185"/>
      <c r="D155" s="185"/>
      <c r="E155" s="182"/>
      <c r="F155" s="185" t="str">
        <f>IF($C$157=0,"",IF(C155="[for completion]","",IF(C155="","",C155/$C$157)))</f>
        <v/>
      </c>
      <c r="G155" s="185" t="str">
        <f>IF($D$157=0,"",IF(D155="[for completion]","",IF(D155="","",D155/$D$157)))</f>
        <v/>
      </c>
      <c r="H155" s="153"/>
      <c r="L155" s="153"/>
      <c r="M155" s="153"/>
      <c r="N155" s="152"/>
    </row>
    <row r="156" spans="1:14" outlineLevel="1" x14ac:dyDescent="0.25">
      <c r="A156" s="155" t="s">
        <v>201</v>
      </c>
      <c r="B156" s="187" t="s">
        <v>68</v>
      </c>
      <c r="C156" s="185"/>
      <c r="D156" s="185"/>
      <c r="E156" s="182"/>
      <c r="F156" s="185" t="str">
        <f>IF($C$157=0,"",IF(C156="[for completion]","",IF(C156="","",C156/$C$157)))</f>
        <v/>
      </c>
      <c r="G156" s="185" t="str">
        <f>IF($D$157=0,"",IF(D156="[for completion]","",IF(D156="","",D156/$D$157)))</f>
        <v/>
      </c>
      <c r="H156" s="153"/>
      <c r="L156" s="153"/>
      <c r="M156" s="153"/>
      <c r="N156" s="152"/>
    </row>
    <row r="157" spans="1:14" outlineLevel="1" x14ac:dyDescent="0.25">
      <c r="A157" s="155" t="s">
        <v>202</v>
      </c>
      <c r="B157" s="192" t="s">
        <v>70</v>
      </c>
      <c r="C157" s="191">
        <f>SUM(C138:C156)</f>
        <v>17000</v>
      </c>
      <c r="D157" s="221"/>
      <c r="E157" s="226"/>
      <c r="F157" s="202">
        <f>SUM(F138:F156)</f>
        <v>1</v>
      </c>
      <c r="G157" s="202">
        <f>SUM(G138:G156)</f>
        <v>0</v>
      </c>
      <c r="H157" s="153"/>
      <c r="L157" s="153"/>
      <c r="M157" s="153"/>
      <c r="N157" s="152"/>
    </row>
    <row r="158" spans="1:14" outlineLevel="1" x14ac:dyDescent="0.25">
      <c r="A158" s="155" t="s">
        <v>203</v>
      </c>
      <c r="B158" s="156" t="s">
        <v>176</v>
      </c>
      <c r="C158" s="185"/>
      <c r="D158" s="185"/>
      <c r="E158" s="182"/>
      <c r="F158" s="185" t="str">
        <f>IF($C$157=0,"",IF(C158="[for completion]","",IF(C158="","",C158/$C$157)))</f>
        <v/>
      </c>
      <c r="G158" s="185" t="str">
        <f>IF($D$157=0,"",IF(D158="[for completion]","",IF(D158="","",D158/$D$157)))</f>
        <v/>
      </c>
      <c r="H158" s="153"/>
      <c r="L158" s="153"/>
      <c r="M158" s="153"/>
      <c r="N158" s="152"/>
    </row>
    <row r="159" spans="1:14" outlineLevel="1" x14ac:dyDescent="0.25">
      <c r="A159" s="155" t="s">
        <v>204</v>
      </c>
      <c r="B159" s="156" t="s">
        <v>176</v>
      </c>
      <c r="C159" s="185"/>
      <c r="D159" s="185"/>
      <c r="E159" s="182"/>
      <c r="F159" s="185" t="str">
        <f>IF($C$157=0,"",IF(C159="[for completion]","",IF(C159="","",C159/$C$157)))</f>
        <v/>
      </c>
      <c r="G159" s="185" t="str">
        <f>IF($D$157=0,"",IF(D159="[for completion]","",IF(D159="","",D159/$D$157)))</f>
        <v/>
      </c>
      <c r="H159" s="153"/>
      <c r="L159" s="153"/>
      <c r="M159" s="153"/>
      <c r="N159" s="152"/>
    </row>
    <row r="160" spans="1:14" outlineLevel="1" x14ac:dyDescent="0.25">
      <c r="A160" s="155" t="s">
        <v>205</v>
      </c>
      <c r="B160" s="156" t="s">
        <v>176</v>
      </c>
      <c r="C160" s="185"/>
      <c r="D160" s="185"/>
      <c r="E160" s="182"/>
      <c r="F160" s="185" t="str">
        <f>IF($C$157=0,"",IF(C160="[for completion]","",IF(C160="","",C160/$C$157)))</f>
        <v/>
      </c>
      <c r="G160" s="185" t="str">
        <f>IF($D$157=0,"",IF(D160="[for completion]","",IF(D160="","",D160/$D$157)))</f>
        <v/>
      </c>
      <c r="H160" s="153"/>
      <c r="L160" s="153"/>
      <c r="M160" s="153"/>
      <c r="N160" s="152"/>
    </row>
    <row r="161" spans="1:14" outlineLevel="1" x14ac:dyDescent="0.25">
      <c r="A161" s="155" t="s">
        <v>206</v>
      </c>
      <c r="B161" s="156" t="s">
        <v>176</v>
      </c>
      <c r="C161" s="185"/>
      <c r="D161" s="185"/>
      <c r="E161" s="182"/>
      <c r="F161" s="185" t="str">
        <f>IF($C$157=0,"",IF(C161="[for completion]","",IF(C161="","",C161/$C$157)))</f>
        <v/>
      </c>
      <c r="G161" s="185" t="str">
        <f>IF($D$157=0,"",IF(D161="[for completion]","",IF(D161="","",D161/$D$157)))</f>
        <v/>
      </c>
      <c r="H161" s="153"/>
      <c r="L161" s="153"/>
      <c r="M161" s="153"/>
      <c r="N161" s="152"/>
    </row>
    <row r="162" spans="1:14" outlineLevel="1" x14ac:dyDescent="0.25">
      <c r="A162" s="155" t="s">
        <v>207</v>
      </c>
      <c r="B162" s="156" t="s">
        <v>176</v>
      </c>
      <c r="C162" s="185"/>
      <c r="D162" s="185"/>
      <c r="E162" s="182"/>
      <c r="F162" s="185" t="str">
        <f>IF($C$157=0,"",IF(C162="[for completion]","",IF(C162="","",C162/$C$157)))</f>
        <v/>
      </c>
      <c r="G162" s="185" t="str">
        <f>IF($D$157=0,"",IF(D162="[for completion]","",IF(D162="","",D162/$D$157)))</f>
        <v/>
      </c>
      <c r="H162" s="153"/>
      <c r="L162" s="153"/>
      <c r="M162" s="153"/>
      <c r="N162" s="152"/>
    </row>
    <row r="163" spans="1:14" ht="15" customHeight="1" x14ac:dyDescent="0.25">
      <c r="A163" s="160"/>
      <c r="B163" s="161" t="s">
        <v>208</v>
      </c>
      <c r="C163" s="225" t="s">
        <v>136</v>
      </c>
      <c r="D163" s="225" t="s">
        <v>137</v>
      </c>
      <c r="E163" s="159"/>
      <c r="F163" s="225" t="s">
        <v>138</v>
      </c>
      <c r="G163" s="225" t="s">
        <v>139</v>
      </c>
      <c r="H163" s="153"/>
      <c r="L163" s="153"/>
      <c r="M163" s="153"/>
      <c r="N163" s="152"/>
    </row>
    <row r="164" spans="1:14" x14ac:dyDescent="0.25">
      <c r="A164" s="155" t="s">
        <v>209</v>
      </c>
      <c r="B164" s="224" t="s">
        <v>210</v>
      </c>
      <c r="C164" s="205">
        <v>17000</v>
      </c>
      <c r="D164" s="221"/>
      <c r="E164" s="220"/>
      <c r="F164" s="202">
        <f>IF($C$167=0,"",IF(C164="[for completion]","",IF(C164="","",C164/$C$167)))</f>
        <v>1</v>
      </c>
      <c r="G164" s="202" t="str">
        <f>IF($D$167=0,"",IF(D164="[for completion]","",IF(D164="","",D164/$D$167)))</f>
        <v/>
      </c>
      <c r="H164" s="153"/>
      <c r="L164" s="153"/>
      <c r="M164" s="153"/>
      <c r="N164" s="152"/>
    </row>
    <row r="165" spans="1:14" x14ac:dyDescent="0.25">
      <c r="A165" s="155" t="s">
        <v>211</v>
      </c>
      <c r="B165" s="224" t="s">
        <v>212</v>
      </c>
      <c r="C165" s="185"/>
      <c r="D165" s="185"/>
      <c r="E165" s="189"/>
      <c r="F165" s="185" t="str">
        <f>IF($C$167=0,"",IF(C165="[for completion]","",IF(C165="","",C165/$C$167)))</f>
        <v/>
      </c>
      <c r="G165" s="185" t="str">
        <f>IF($D$167=0,"",IF(D165="[for completion]","",IF(D165="","",D165/$D$167)))</f>
        <v/>
      </c>
      <c r="H165" s="153"/>
      <c r="L165" s="153"/>
      <c r="M165" s="153"/>
      <c r="N165" s="152"/>
    </row>
    <row r="166" spans="1:14" x14ac:dyDescent="0.25">
      <c r="A166" s="155" t="s">
        <v>213</v>
      </c>
      <c r="B166" s="224" t="s">
        <v>68</v>
      </c>
      <c r="C166" s="185"/>
      <c r="D166" s="185"/>
      <c r="E166" s="189"/>
      <c r="F166" s="185" t="str">
        <f>IF($C$167=0,"",IF(C166="[for completion]","",IF(C166="","",C166/$C$167)))</f>
        <v/>
      </c>
      <c r="G166" s="185" t="str">
        <f>IF($D$167=0,"",IF(D166="[for completion]","",IF(D166="","",D166/$D$167)))</f>
        <v/>
      </c>
      <c r="H166" s="153"/>
      <c r="L166" s="153"/>
      <c r="M166" s="153"/>
      <c r="N166" s="152"/>
    </row>
    <row r="167" spans="1:14" x14ac:dyDescent="0.25">
      <c r="A167" s="155" t="s">
        <v>214</v>
      </c>
      <c r="B167" s="223" t="s">
        <v>70</v>
      </c>
      <c r="C167" s="222">
        <f>SUM(C164:C166)</f>
        <v>17000</v>
      </c>
      <c r="D167" s="221"/>
      <c r="E167" s="220"/>
      <c r="F167" s="219">
        <f>SUM(F164:F166)</f>
        <v>1</v>
      </c>
      <c r="G167" s="218">
        <f>SUM(G164:G166)</f>
        <v>0</v>
      </c>
      <c r="H167" s="153"/>
      <c r="L167" s="153"/>
      <c r="M167" s="153"/>
      <c r="N167" s="152"/>
    </row>
    <row r="168" spans="1:14" outlineLevel="1" x14ac:dyDescent="0.25">
      <c r="A168" s="155" t="s">
        <v>215</v>
      </c>
      <c r="B168" s="217"/>
      <c r="C168" s="216"/>
      <c r="D168" s="216"/>
      <c r="E168" s="189"/>
      <c r="F168" s="215"/>
      <c r="G168" s="214"/>
      <c r="H168" s="153"/>
      <c r="L168" s="153"/>
      <c r="M168" s="153"/>
      <c r="N168" s="152"/>
    </row>
    <row r="169" spans="1:14" outlineLevel="1" x14ac:dyDescent="0.25">
      <c r="A169" s="155" t="s">
        <v>216</v>
      </c>
      <c r="B169" s="217"/>
      <c r="C169" s="216"/>
      <c r="D169" s="216"/>
      <c r="E169" s="189"/>
      <c r="F169" s="215"/>
      <c r="G169" s="214"/>
      <c r="H169" s="153"/>
      <c r="L169" s="153"/>
      <c r="M169" s="153"/>
      <c r="N169" s="152"/>
    </row>
    <row r="170" spans="1:14" outlineLevel="1" x14ac:dyDescent="0.25">
      <c r="A170" s="155" t="s">
        <v>217</v>
      </c>
      <c r="B170" s="217"/>
      <c r="C170" s="216"/>
      <c r="D170" s="216"/>
      <c r="E170" s="189"/>
      <c r="F170" s="215"/>
      <c r="G170" s="214"/>
      <c r="H170" s="153"/>
      <c r="L170" s="153"/>
      <c r="M170" s="153"/>
      <c r="N170" s="152"/>
    </row>
    <row r="171" spans="1:14" outlineLevel="1" x14ac:dyDescent="0.25">
      <c r="A171" s="155" t="s">
        <v>218</v>
      </c>
      <c r="B171" s="217"/>
      <c r="C171" s="216"/>
      <c r="D171" s="216"/>
      <c r="E171" s="189"/>
      <c r="F171" s="215"/>
      <c r="G171" s="214"/>
      <c r="H171" s="153"/>
      <c r="L171" s="153"/>
      <c r="M171" s="153"/>
      <c r="N171" s="152"/>
    </row>
    <row r="172" spans="1:14" outlineLevel="1" x14ac:dyDescent="0.25">
      <c r="A172" s="155" t="s">
        <v>219</v>
      </c>
      <c r="B172" s="217"/>
      <c r="C172" s="216"/>
      <c r="D172" s="216"/>
      <c r="E172" s="189"/>
      <c r="F172" s="215"/>
      <c r="G172" s="214"/>
      <c r="H172" s="153"/>
      <c r="L172" s="153"/>
      <c r="M172" s="153"/>
      <c r="N172" s="152"/>
    </row>
    <row r="173" spans="1:14" ht="15" customHeight="1" x14ac:dyDescent="0.25">
      <c r="A173" s="160"/>
      <c r="B173" s="161" t="s">
        <v>220</v>
      </c>
      <c r="C173" s="160" t="s">
        <v>57</v>
      </c>
      <c r="D173" s="160"/>
      <c r="E173" s="159"/>
      <c r="F173" s="158" t="s">
        <v>221</v>
      </c>
      <c r="G173" s="158"/>
      <c r="H173" s="153"/>
      <c r="L173" s="153"/>
      <c r="M173" s="153"/>
      <c r="N173" s="152"/>
    </row>
    <row r="174" spans="1:14" ht="15" customHeight="1" x14ac:dyDescent="0.25">
      <c r="A174" s="155" t="s">
        <v>222</v>
      </c>
      <c r="B174" s="187" t="s">
        <v>223</v>
      </c>
      <c r="C174" s="169">
        <v>0</v>
      </c>
      <c r="D174" s="213"/>
      <c r="E174" s="162"/>
      <c r="F174" s="188">
        <f>IF($C$179=0,"",IF(C174="[for completion]","",C174/$C$179))</f>
        <v>0</v>
      </c>
      <c r="G174" s="201"/>
      <c r="H174" s="153"/>
      <c r="L174" s="153"/>
      <c r="M174" s="153"/>
      <c r="N174" s="152"/>
    </row>
    <row r="175" spans="1:14" ht="30.75" customHeight="1" x14ac:dyDescent="0.25">
      <c r="A175" s="155" t="s">
        <v>224</v>
      </c>
      <c r="B175" s="187" t="s">
        <v>225</v>
      </c>
      <c r="C175" s="169">
        <v>241.5</v>
      </c>
      <c r="D175" s="174"/>
      <c r="E175" s="195"/>
      <c r="F175" s="188">
        <f>IF($C$179=0,"",IF(C175="[for completion]","",C175/$C$179))</f>
        <v>0.20745898420083297</v>
      </c>
      <c r="G175" s="201"/>
      <c r="H175" s="153"/>
      <c r="L175" s="153"/>
      <c r="M175" s="153"/>
      <c r="N175" s="152"/>
    </row>
    <row r="176" spans="1:14" x14ac:dyDescent="0.25">
      <c r="A176" s="155" t="s">
        <v>226</v>
      </c>
      <c r="B176" s="187" t="s">
        <v>227</v>
      </c>
      <c r="C176" s="169">
        <v>0</v>
      </c>
      <c r="D176" s="174"/>
      <c r="E176" s="195"/>
      <c r="F176" s="188">
        <f>IF($C$179=0,"",IF(C176="[for completion]","",C176/$C$179))</f>
        <v>0</v>
      </c>
      <c r="G176" s="201"/>
      <c r="H176" s="153"/>
      <c r="L176" s="153"/>
      <c r="M176" s="153"/>
      <c r="N176" s="152"/>
    </row>
    <row r="177" spans="1:14" x14ac:dyDescent="0.25">
      <c r="A177" s="155" t="s">
        <v>228</v>
      </c>
      <c r="B177" s="187" t="s">
        <v>229</v>
      </c>
      <c r="C177" s="169">
        <v>922.58552239999995</v>
      </c>
      <c r="D177" s="174"/>
      <c r="E177" s="195"/>
      <c r="F177" s="188">
        <f>IF($C$179=0,"",IF(C177="[for completion]","",C177/$C$179))</f>
        <v>0.79254101579916703</v>
      </c>
      <c r="G177" s="201"/>
      <c r="H177" s="153"/>
      <c r="L177" s="153"/>
      <c r="M177" s="153"/>
      <c r="N177" s="152"/>
    </row>
    <row r="178" spans="1:14" x14ac:dyDescent="0.25">
      <c r="A178" s="155" t="s">
        <v>230</v>
      </c>
      <c r="B178" s="187" t="s">
        <v>68</v>
      </c>
      <c r="C178" s="169">
        <v>0</v>
      </c>
      <c r="D178" s="174"/>
      <c r="E178" s="195"/>
      <c r="F178" s="188">
        <f>IF($C$179=0,"",IF(C178="[for completion]","",C178/$C$179))</f>
        <v>0</v>
      </c>
      <c r="G178" s="201"/>
      <c r="H178" s="153"/>
      <c r="L178" s="153"/>
      <c r="M178" s="153"/>
      <c r="N178" s="152"/>
    </row>
    <row r="179" spans="1:14" x14ac:dyDescent="0.25">
      <c r="A179" s="155" t="s">
        <v>231</v>
      </c>
      <c r="B179" s="192" t="s">
        <v>70</v>
      </c>
      <c r="C179" s="212">
        <f>SUM(C174:C178)</f>
        <v>1164.0855223999999</v>
      </c>
      <c r="D179" s="198"/>
      <c r="E179" s="197"/>
      <c r="F179" s="211">
        <f>SUM(F174:F178)</f>
        <v>1</v>
      </c>
      <c r="G179" s="201"/>
      <c r="H179" s="153"/>
      <c r="L179" s="153"/>
      <c r="M179" s="153"/>
      <c r="N179" s="152"/>
    </row>
    <row r="180" spans="1:14" outlineLevel="1" x14ac:dyDescent="0.25">
      <c r="A180" s="155" t="s">
        <v>232</v>
      </c>
      <c r="B180" s="208" t="s">
        <v>233</v>
      </c>
      <c r="C180" s="185"/>
      <c r="D180" s="174"/>
      <c r="E180" s="195"/>
      <c r="F180" s="206"/>
      <c r="G180" s="201"/>
      <c r="H180" s="153"/>
      <c r="L180" s="153"/>
      <c r="M180" s="153"/>
      <c r="N180" s="152"/>
    </row>
    <row r="181" spans="1:14" s="207" customFormat="1" ht="28.8" outlineLevel="1" x14ac:dyDescent="0.25">
      <c r="A181" s="155" t="s">
        <v>234</v>
      </c>
      <c r="B181" s="208" t="s">
        <v>235</v>
      </c>
      <c r="C181" s="210"/>
      <c r="D181" s="209"/>
      <c r="F181" s="206"/>
      <c r="G181" s="209"/>
    </row>
    <row r="182" spans="1:14" ht="28.8" outlineLevel="1" x14ac:dyDescent="0.25">
      <c r="A182" s="155" t="s">
        <v>236</v>
      </c>
      <c r="B182" s="208" t="s">
        <v>237</v>
      </c>
      <c r="C182" s="185"/>
      <c r="D182" s="174"/>
      <c r="E182" s="195"/>
      <c r="F182" s="206"/>
      <c r="G182" s="201"/>
      <c r="H182" s="153"/>
      <c r="L182" s="153"/>
      <c r="M182" s="153"/>
      <c r="N182" s="152"/>
    </row>
    <row r="183" spans="1:14" outlineLevel="1" x14ac:dyDescent="0.25">
      <c r="A183" s="155" t="s">
        <v>238</v>
      </c>
      <c r="B183" s="208" t="s">
        <v>239</v>
      </c>
      <c r="C183" s="185"/>
      <c r="D183" s="174"/>
      <c r="E183" s="195"/>
      <c r="F183" s="206"/>
      <c r="G183" s="201"/>
      <c r="H183" s="153"/>
      <c r="L183" s="153"/>
      <c r="M183" s="153"/>
      <c r="N183" s="152"/>
    </row>
    <row r="184" spans="1:14" s="207" customFormat="1" outlineLevel="1" x14ac:dyDescent="0.25">
      <c r="A184" s="155" t="s">
        <v>240</v>
      </c>
      <c r="B184" s="208" t="s">
        <v>241</v>
      </c>
      <c r="C184" s="210"/>
      <c r="D184" s="209"/>
      <c r="F184" s="206"/>
      <c r="G184" s="209"/>
    </row>
    <row r="185" spans="1:14" outlineLevel="1" x14ac:dyDescent="0.25">
      <c r="A185" s="155" t="s">
        <v>242</v>
      </c>
      <c r="B185" s="208" t="s">
        <v>243</v>
      </c>
      <c r="C185" s="185"/>
      <c r="D185" s="174"/>
      <c r="E185" s="195"/>
      <c r="F185" s="206"/>
      <c r="G185" s="201"/>
      <c r="H185" s="153"/>
      <c r="L185" s="153"/>
      <c r="M185" s="153"/>
      <c r="N185" s="152"/>
    </row>
    <row r="186" spans="1:14" outlineLevel="1" x14ac:dyDescent="0.25">
      <c r="A186" s="155" t="s">
        <v>244</v>
      </c>
      <c r="B186" s="208" t="s">
        <v>245</v>
      </c>
      <c r="C186" s="185"/>
      <c r="D186" s="174"/>
      <c r="E186" s="195"/>
      <c r="F186" s="206"/>
      <c r="G186" s="201"/>
      <c r="H186" s="153"/>
      <c r="L186" s="153"/>
      <c r="M186" s="153"/>
      <c r="N186" s="152"/>
    </row>
    <row r="187" spans="1:14" outlineLevel="1" x14ac:dyDescent="0.25">
      <c r="A187" s="155" t="s">
        <v>246</v>
      </c>
      <c r="B187" s="208" t="s">
        <v>247</v>
      </c>
      <c r="C187" s="185"/>
      <c r="D187" s="174"/>
      <c r="E187" s="195"/>
      <c r="F187" s="206"/>
      <c r="G187" s="201"/>
      <c r="H187" s="153"/>
      <c r="L187" s="153"/>
      <c r="M187" s="153"/>
      <c r="N187" s="152"/>
    </row>
    <row r="188" spans="1:14" outlineLevel="1" x14ac:dyDescent="0.25">
      <c r="A188" s="155" t="s">
        <v>248</v>
      </c>
      <c r="B188" s="207"/>
      <c r="E188" s="195"/>
      <c r="F188" s="206"/>
      <c r="G188" s="206"/>
      <c r="H188" s="153"/>
      <c r="L188" s="153"/>
      <c r="M188" s="153"/>
      <c r="N188" s="152"/>
    </row>
    <row r="189" spans="1:14" outlineLevel="1" x14ac:dyDescent="0.25">
      <c r="A189" s="155" t="s">
        <v>249</v>
      </c>
      <c r="B189" s="207"/>
      <c r="E189" s="195"/>
      <c r="F189" s="206"/>
      <c r="G189" s="206"/>
      <c r="H189" s="153"/>
      <c r="L189" s="153"/>
      <c r="M189" s="153"/>
      <c r="N189" s="152"/>
    </row>
    <row r="190" spans="1:14" outlineLevel="1" x14ac:dyDescent="0.25">
      <c r="A190" s="155" t="s">
        <v>250</v>
      </c>
      <c r="B190" s="207"/>
      <c r="E190" s="195"/>
      <c r="F190" s="206"/>
      <c r="G190" s="206"/>
      <c r="H190" s="153"/>
      <c r="L190" s="153"/>
      <c r="M190" s="153"/>
      <c r="N190" s="152"/>
    </row>
    <row r="191" spans="1:14" outlineLevel="1" x14ac:dyDescent="0.25">
      <c r="A191" s="155" t="s">
        <v>251</v>
      </c>
      <c r="B191" s="156"/>
      <c r="E191" s="195"/>
      <c r="F191" s="206"/>
      <c r="G191" s="206"/>
      <c r="H191" s="153"/>
      <c r="L191" s="153"/>
      <c r="M191" s="153"/>
      <c r="N191" s="152"/>
    </row>
    <row r="192" spans="1:14" ht="15" customHeight="1" x14ac:dyDescent="0.25">
      <c r="A192" s="160"/>
      <c r="B192" s="161" t="s">
        <v>252</v>
      </c>
      <c r="C192" s="160" t="s">
        <v>57</v>
      </c>
      <c r="D192" s="160"/>
      <c r="E192" s="159"/>
      <c r="F192" s="158" t="s">
        <v>221</v>
      </c>
      <c r="G192" s="158"/>
      <c r="H192" s="153"/>
      <c r="L192" s="153"/>
      <c r="M192" s="153"/>
      <c r="N192" s="152"/>
    </row>
    <row r="193" spans="1:14" x14ac:dyDescent="0.25">
      <c r="A193" s="155" t="s">
        <v>253</v>
      </c>
      <c r="B193" s="187" t="s">
        <v>254</v>
      </c>
      <c r="C193" s="205">
        <v>241.5</v>
      </c>
      <c r="D193" s="204"/>
      <c r="E193" s="203"/>
      <c r="F193" s="202">
        <f>IF($C$209=0,"",IF(C193="[for completion]","",C193/$C$209))</f>
        <v>1</v>
      </c>
      <c r="G193" s="201"/>
      <c r="H193" s="153"/>
      <c r="L193" s="153"/>
      <c r="M193" s="153"/>
      <c r="N193" s="152"/>
    </row>
    <row r="194" spans="1:14" x14ac:dyDescent="0.25">
      <c r="A194" s="155" t="s">
        <v>255</v>
      </c>
      <c r="B194" s="187" t="s">
        <v>256</v>
      </c>
      <c r="C194" s="169"/>
      <c r="D194" s="174"/>
      <c r="E194" s="195"/>
      <c r="F194" s="188"/>
      <c r="G194" s="194"/>
      <c r="H194" s="153"/>
      <c r="L194" s="153"/>
      <c r="M194" s="153"/>
      <c r="N194" s="152"/>
    </row>
    <row r="195" spans="1:14" x14ac:dyDescent="0.25">
      <c r="A195" s="155" t="s">
        <v>257</v>
      </c>
      <c r="B195" s="187" t="s">
        <v>258</v>
      </c>
      <c r="C195" s="169"/>
      <c r="D195" s="174"/>
      <c r="E195" s="195"/>
      <c r="F195" s="188"/>
      <c r="G195" s="194"/>
      <c r="H195" s="153"/>
      <c r="L195" s="153"/>
      <c r="M195" s="153"/>
      <c r="N195" s="152"/>
    </row>
    <row r="196" spans="1:14" x14ac:dyDescent="0.25">
      <c r="A196" s="155" t="s">
        <v>259</v>
      </c>
      <c r="B196" s="187" t="s">
        <v>260</v>
      </c>
      <c r="C196" s="169"/>
      <c r="D196" s="174"/>
      <c r="E196" s="195"/>
      <c r="F196" s="188"/>
      <c r="G196" s="194"/>
      <c r="H196" s="153"/>
      <c r="L196" s="153"/>
      <c r="M196" s="153"/>
      <c r="N196" s="152"/>
    </row>
    <row r="197" spans="1:14" x14ac:dyDescent="0.25">
      <c r="A197" s="155" t="s">
        <v>261</v>
      </c>
      <c r="B197" s="187" t="s">
        <v>262</v>
      </c>
      <c r="C197" s="169"/>
      <c r="D197" s="174"/>
      <c r="E197" s="195"/>
      <c r="F197" s="188"/>
      <c r="G197" s="194"/>
      <c r="H197" s="153"/>
      <c r="L197" s="153"/>
      <c r="M197" s="153"/>
      <c r="N197" s="152"/>
    </row>
    <row r="198" spans="1:14" x14ac:dyDescent="0.25">
      <c r="A198" s="155" t="s">
        <v>263</v>
      </c>
      <c r="B198" s="155" t="s">
        <v>264</v>
      </c>
      <c r="C198" s="169"/>
      <c r="D198" s="174"/>
      <c r="E198" s="195"/>
      <c r="F198" s="188"/>
      <c r="G198" s="194"/>
      <c r="H198" s="153"/>
      <c r="L198" s="153"/>
      <c r="M198" s="153"/>
      <c r="N198" s="152"/>
    </row>
    <row r="199" spans="1:14" x14ac:dyDescent="0.25">
      <c r="A199" s="155" t="s">
        <v>265</v>
      </c>
      <c r="B199" s="187" t="s">
        <v>266</v>
      </c>
      <c r="C199" s="169"/>
      <c r="D199" s="174"/>
      <c r="E199" s="195"/>
      <c r="F199" s="188"/>
      <c r="G199" s="194"/>
      <c r="H199" s="153"/>
      <c r="L199" s="153"/>
      <c r="M199" s="153"/>
      <c r="N199" s="152"/>
    </row>
    <row r="200" spans="1:14" x14ac:dyDescent="0.25">
      <c r="A200" s="155" t="s">
        <v>267</v>
      </c>
      <c r="B200" s="187" t="s">
        <v>268</v>
      </c>
      <c r="C200" s="169"/>
      <c r="D200" s="174"/>
      <c r="E200" s="195"/>
      <c r="F200" s="188"/>
      <c r="G200" s="194"/>
      <c r="H200" s="153"/>
      <c r="L200" s="153"/>
      <c r="M200" s="153"/>
      <c r="N200" s="152"/>
    </row>
    <row r="201" spans="1:14" x14ac:dyDescent="0.25">
      <c r="A201" s="155" t="s">
        <v>269</v>
      </c>
      <c r="B201" s="187" t="s">
        <v>270</v>
      </c>
      <c r="C201" s="169"/>
      <c r="D201" s="174"/>
      <c r="E201" s="195"/>
      <c r="F201" s="188"/>
      <c r="G201" s="194"/>
      <c r="H201" s="153"/>
      <c r="L201" s="153"/>
      <c r="M201" s="153"/>
      <c r="N201" s="152"/>
    </row>
    <row r="202" spans="1:14" x14ac:dyDescent="0.25">
      <c r="A202" s="155" t="s">
        <v>271</v>
      </c>
      <c r="B202" s="187" t="s">
        <v>272</v>
      </c>
      <c r="C202" s="169"/>
      <c r="D202" s="174"/>
      <c r="E202" s="195"/>
      <c r="F202" s="188"/>
      <c r="G202" s="194"/>
      <c r="H202" s="153"/>
      <c r="L202" s="153"/>
      <c r="M202" s="153"/>
      <c r="N202" s="152"/>
    </row>
    <row r="203" spans="1:14" x14ac:dyDescent="0.25">
      <c r="A203" s="155" t="s">
        <v>273</v>
      </c>
      <c r="B203" s="187" t="s">
        <v>274</v>
      </c>
      <c r="C203" s="169"/>
      <c r="D203" s="174"/>
      <c r="E203" s="195"/>
      <c r="F203" s="188"/>
      <c r="G203" s="194"/>
      <c r="H203" s="153"/>
      <c r="L203" s="153"/>
      <c r="M203" s="153"/>
      <c r="N203" s="152"/>
    </row>
    <row r="204" spans="1:14" x14ac:dyDescent="0.25">
      <c r="A204" s="155" t="s">
        <v>275</v>
      </c>
      <c r="B204" s="187" t="s">
        <v>276</v>
      </c>
      <c r="C204" s="169"/>
      <c r="D204" s="174"/>
      <c r="E204" s="195"/>
      <c r="F204" s="188"/>
      <c r="G204" s="194"/>
      <c r="H204" s="153"/>
      <c r="L204" s="153"/>
      <c r="M204" s="153"/>
      <c r="N204" s="152"/>
    </row>
    <row r="205" spans="1:14" x14ac:dyDescent="0.25">
      <c r="A205" s="155" t="s">
        <v>277</v>
      </c>
      <c r="B205" s="187" t="s">
        <v>278</v>
      </c>
      <c r="C205" s="169"/>
      <c r="D205" s="174"/>
      <c r="E205" s="195"/>
      <c r="F205" s="188"/>
      <c r="G205" s="194"/>
      <c r="H205" s="153"/>
      <c r="L205" s="153"/>
      <c r="M205" s="153"/>
      <c r="N205" s="152"/>
    </row>
    <row r="206" spans="1:14" x14ac:dyDescent="0.25">
      <c r="A206" s="155" t="s">
        <v>279</v>
      </c>
      <c r="B206" s="187" t="s">
        <v>280</v>
      </c>
      <c r="C206" s="169"/>
      <c r="D206" s="174"/>
      <c r="E206" s="195"/>
      <c r="F206" s="188"/>
      <c r="G206" s="194"/>
      <c r="H206" s="153"/>
      <c r="L206" s="153"/>
      <c r="M206" s="153"/>
      <c r="N206" s="152"/>
    </row>
    <row r="207" spans="1:14" x14ac:dyDescent="0.25">
      <c r="A207" s="155" t="s">
        <v>281</v>
      </c>
      <c r="B207" s="187" t="s">
        <v>68</v>
      </c>
      <c r="C207" s="169"/>
      <c r="D207" s="174"/>
      <c r="E207" s="195"/>
      <c r="F207" s="188"/>
      <c r="G207" s="194"/>
      <c r="H207" s="153"/>
      <c r="L207" s="153"/>
      <c r="M207" s="153"/>
      <c r="N207" s="152"/>
    </row>
    <row r="208" spans="1:14" x14ac:dyDescent="0.25">
      <c r="A208" s="155" t="s">
        <v>282</v>
      </c>
      <c r="B208" s="200" t="s">
        <v>283</v>
      </c>
      <c r="C208" s="169">
        <v>241.5</v>
      </c>
      <c r="D208" s="183"/>
      <c r="E208" s="195"/>
      <c r="F208" s="188">
        <f>IF($C$209=0,"",IF(C208="[for completion]","",C208/$C$209))</f>
        <v>1</v>
      </c>
      <c r="G208" s="194"/>
      <c r="H208" s="153"/>
      <c r="L208" s="153"/>
      <c r="M208" s="153"/>
      <c r="N208" s="152"/>
    </row>
    <row r="209" spans="1:14" outlineLevel="1" x14ac:dyDescent="0.25">
      <c r="A209" s="155" t="s">
        <v>284</v>
      </c>
      <c r="B209" s="192" t="s">
        <v>70</v>
      </c>
      <c r="C209" s="199">
        <f>SUM(C193:C207)</f>
        <v>241.5</v>
      </c>
      <c r="D209" s="198"/>
      <c r="E209" s="197"/>
      <c r="F209" s="196">
        <f>SUM(F193:F207)</f>
        <v>1</v>
      </c>
      <c r="G209" s="195"/>
      <c r="H209" s="153"/>
      <c r="L209" s="153"/>
      <c r="M209" s="153"/>
      <c r="N209" s="152"/>
    </row>
    <row r="210" spans="1:14" outlineLevel="1" x14ac:dyDescent="0.25">
      <c r="A210" s="155" t="s">
        <v>1495</v>
      </c>
      <c r="B210" s="156" t="s">
        <v>176</v>
      </c>
      <c r="C210" s="185"/>
      <c r="D210" s="174"/>
      <c r="E210" s="195"/>
      <c r="F210" s="188">
        <f>IF($C$209=0,"",IF(C210="[for completion]","",C210/$C$209))</f>
        <v>0</v>
      </c>
      <c r="G210" s="194"/>
      <c r="H210" s="153"/>
      <c r="L210" s="153"/>
      <c r="M210" s="153"/>
      <c r="N210" s="152"/>
    </row>
    <row r="211" spans="1:14" outlineLevel="1" x14ac:dyDescent="0.25">
      <c r="A211" s="155" t="s">
        <v>285</v>
      </c>
      <c r="B211" s="156" t="s">
        <v>176</v>
      </c>
      <c r="C211" s="185"/>
      <c r="D211" s="174"/>
      <c r="E211" s="195"/>
      <c r="F211" s="188">
        <f>IF($C$209=0,"",IF(C211="[for completion]","",C211/$C$209))</f>
        <v>0</v>
      </c>
      <c r="G211" s="194"/>
      <c r="H211" s="153"/>
      <c r="L211" s="153"/>
      <c r="M211" s="153"/>
      <c r="N211" s="152"/>
    </row>
    <row r="212" spans="1:14" outlineLevel="1" x14ac:dyDescent="0.25">
      <c r="A212" s="155" t="s">
        <v>286</v>
      </c>
      <c r="B212" s="156" t="s">
        <v>176</v>
      </c>
      <c r="C212" s="185"/>
      <c r="D212" s="174"/>
      <c r="E212" s="195"/>
      <c r="F212" s="188">
        <f>IF($C$209=0,"",IF(C212="[for completion]","",C212/$C$209))</f>
        <v>0</v>
      </c>
      <c r="G212" s="194"/>
      <c r="H212" s="153"/>
      <c r="L212" s="153"/>
      <c r="M212" s="153"/>
      <c r="N212" s="152"/>
    </row>
    <row r="213" spans="1:14" outlineLevel="1" x14ac:dyDescent="0.25">
      <c r="A213" s="155" t="s">
        <v>287</v>
      </c>
      <c r="B213" s="156" t="s">
        <v>176</v>
      </c>
      <c r="C213" s="185"/>
      <c r="D213" s="174"/>
      <c r="E213" s="195"/>
      <c r="F213" s="188">
        <f>IF($C$209=0,"",IF(C213="[for completion]","",C213/$C$209))</f>
        <v>0</v>
      </c>
      <c r="G213" s="194"/>
      <c r="H213" s="153"/>
      <c r="L213" s="153"/>
      <c r="M213" s="153"/>
      <c r="N213" s="152"/>
    </row>
    <row r="214" spans="1:14" outlineLevel="1" x14ac:dyDescent="0.25">
      <c r="A214" s="155" t="s">
        <v>288</v>
      </c>
      <c r="B214" s="156" t="s">
        <v>176</v>
      </c>
      <c r="C214" s="185"/>
      <c r="D214" s="174"/>
      <c r="E214" s="195"/>
      <c r="F214" s="188">
        <f>IF($C$209=0,"",IF(C214="[for completion]","",C214/$C$209))</f>
        <v>0</v>
      </c>
      <c r="G214" s="194"/>
      <c r="H214" s="153"/>
      <c r="L214" s="153"/>
      <c r="M214" s="153"/>
      <c r="N214" s="152"/>
    </row>
    <row r="215" spans="1:14" outlineLevel="1" x14ac:dyDescent="0.25">
      <c r="A215" s="155" t="s">
        <v>289</v>
      </c>
      <c r="B215" s="156" t="s">
        <v>176</v>
      </c>
      <c r="C215" s="185"/>
      <c r="D215" s="174"/>
      <c r="E215" s="195"/>
      <c r="F215" s="188">
        <f>IF($C$209=0,"",IF(C215="[for completion]","",C215/$C$209))</f>
        <v>0</v>
      </c>
      <c r="G215" s="194"/>
      <c r="H215" s="153"/>
      <c r="L215" s="153"/>
      <c r="M215" s="153"/>
      <c r="N215" s="152"/>
    </row>
    <row r="216" spans="1:14" ht="15" customHeight="1" x14ac:dyDescent="0.25">
      <c r="A216" s="160"/>
      <c r="B216" s="161" t="s">
        <v>1494</v>
      </c>
      <c r="C216" s="160" t="s">
        <v>57</v>
      </c>
      <c r="D216" s="160"/>
      <c r="E216" s="159"/>
      <c r="F216" s="160" t="s">
        <v>290</v>
      </c>
      <c r="G216" s="158" t="s">
        <v>291</v>
      </c>
      <c r="H216" s="153"/>
      <c r="L216" s="153"/>
      <c r="M216" s="153"/>
      <c r="N216" s="152"/>
    </row>
    <row r="217" spans="1:14" x14ac:dyDescent="0.25">
      <c r="A217" s="155" t="s">
        <v>292</v>
      </c>
      <c r="B217" s="193" t="s">
        <v>293</v>
      </c>
      <c r="C217" s="169">
        <v>241.5</v>
      </c>
      <c r="D217" s="174"/>
      <c r="E217" s="189"/>
      <c r="F217" s="188">
        <f>IF($C$38=0,"",IF(C217="[for completion]","",IF(C217="","",C217/$C$38)))</f>
        <v>1.0249897597063766E-2</v>
      </c>
      <c r="G217" s="188">
        <f>IF($C$39=0,"",IF(C217="[for completion]","",IF(C217="","",C217/$C$39)))</f>
        <v>1.4205882352941176E-2</v>
      </c>
      <c r="H217" s="153"/>
      <c r="L217" s="153"/>
      <c r="M217" s="153"/>
      <c r="N217" s="152"/>
    </row>
    <row r="218" spans="1:14" x14ac:dyDescent="0.25">
      <c r="A218" s="155" t="s">
        <v>294</v>
      </c>
      <c r="B218" s="193" t="s">
        <v>295</v>
      </c>
      <c r="C218" s="169">
        <v>0</v>
      </c>
      <c r="D218" s="174"/>
      <c r="E218" s="189"/>
      <c r="F218" s="188">
        <f>IF($C$38=0,"",IF(C218="[for completion]","",IF(C218="","",C218/$C$38)))</f>
        <v>0</v>
      </c>
      <c r="G218" s="188">
        <f>IF($C$39=0,"",IF(C218="[for completion]","",IF(C218="","",C218/$C$39)))</f>
        <v>0</v>
      </c>
      <c r="H218" s="153"/>
      <c r="L218" s="153"/>
      <c r="M218" s="153"/>
      <c r="N218" s="152"/>
    </row>
    <row r="219" spans="1:14" x14ac:dyDescent="0.25">
      <c r="A219" s="155" t="s">
        <v>296</v>
      </c>
      <c r="B219" s="193" t="s">
        <v>68</v>
      </c>
      <c r="C219" s="169">
        <v>0</v>
      </c>
      <c r="D219" s="174"/>
      <c r="E219" s="189"/>
      <c r="F219" s="188">
        <f>IF($C$38=0,"",IF(C219="[for completion]","",IF(C219="","",C219/$C$38)))</f>
        <v>0</v>
      </c>
      <c r="G219" s="188">
        <f>IF($C$39=0,"",IF(C219="[for completion]","",IF(C219="","",C219/$C$39)))</f>
        <v>0</v>
      </c>
      <c r="H219" s="153"/>
      <c r="L219" s="153"/>
      <c r="M219" s="153"/>
      <c r="N219" s="152"/>
    </row>
    <row r="220" spans="1:14" x14ac:dyDescent="0.25">
      <c r="A220" s="155" t="s">
        <v>297</v>
      </c>
      <c r="B220" s="192" t="s">
        <v>70</v>
      </c>
      <c r="C220" s="191">
        <f>SUM(C217:C219)</f>
        <v>241.5</v>
      </c>
      <c r="D220" s="190"/>
      <c r="E220" s="190"/>
      <c r="F220" s="190">
        <f>SUM(F217:F219)</f>
        <v>1.0249897597063766E-2</v>
      </c>
      <c r="G220" s="190">
        <f>SUM(G217:G219)</f>
        <v>1.4205882352941176E-2</v>
      </c>
      <c r="H220" s="153"/>
      <c r="L220" s="153"/>
      <c r="M220" s="153"/>
      <c r="N220" s="152"/>
    </row>
    <row r="221" spans="1:14" outlineLevel="1" x14ac:dyDescent="0.25">
      <c r="A221" s="155" t="s">
        <v>298</v>
      </c>
      <c r="B221" s="156" t="s">
        <v>176</v>
      </c>
      <c r="C221" s="185"/>
      <c r="D221" s="174"/>
      <c r="E221" s="189"/>
      <c r="F221" s="188" t="str">
        <f>IF($C$38=0,"",IF(C221="[for completion]","",IF(C221="","",C221/$C$38)))</f>
        <v/>
      </c>
      <c r="G221" s="188" t="str">
        <f>IF($C$39=0,"",IF(C221="[for completion]","",IF(C221="","",C221/$C$39)))</f>
        <v/>
      </c>
      <c r="H221" s="153"/>
      <c r="L221" s="153"/>
      <c r="M221" s="153"/>
      <c r="N221" s="152"/>
    </row>
    <row r="222" spans="1:14" outlineLevel="1" x14ac:dyDescent="0.25">
      <c r="A222" s="155" t="s">
        <v>299</v>
      </c>
      <c r="B222" s="156" t="s">
        <v>176</v>
      </c>
      <c r="C222" s="185"/>
      <c r="D222" s="174"/>
      <c r="E222" s="189"/>
      <c r="F222" s="188" t="str">
        <f>IF($C$38=0,"",IF(C222="[for completion]","",IF(C222="","",C222/$C$38)))</f>
        <v/>
      </c>
      <c r="G222" s="188" t="str">
        <f>IF($C$39=0,"",IF(C222="[for completion]","",IF(C222="","",C222/$C$39)))</f>
        <v/>
      </c>
      <c r="H222" s="153"/>
      <c r="L222" s="153"/>
      <c r="M222" s="153"/>
      <c r="N222" s="152"/>
    </row>
    <row r="223" spans="1:14" outlineLevel="1" x14ac:dyDescent="0.25">
      <c r="A223" s="155" t="s">
        <v>300</v>
      </c>
      <c r="B223" s="156" t="s">
        <v>176</v>
      </c>
      <c r="C223" s="185"/>
      <c r="D223" s="174"/>
      <c r="E223" s="189"/>
      <c r="F223" s="188" t="str">
        <f>IF($C$38=0,"",IF(C223="[for completion]","",IF(C223="","",C223/$C$38)))</f>
        <v/>
      </c>
      <c r="G223" s="188" t="str">
        <f>IF($C$39=0,"",IF(C223="[for completion]","",IF(C223="","",C223/$C$39)))</f>
        <v/>
      </c>
      <c r="H223" s="153"/>
      <c r="L223" s="153"/>
      <c r="M223" s="153"/>
      <c r="N223" s="152"/>
    </row>
    <row r="224" spans="1:14" outlineLevel="1" x14ac:dyDescent="0.25">
      <c r="A224" s="155" t="s">
        <v>301</v>
      </c>
      <c r="B224" s="156" t="s">
        <v>176</v>
      </c>
      <c r="C224" s="185"/>
      <c r="D224" s="174"/>
      <c r="E224" s="189"/>
      <c r="F224" s="188" t="str">
        <f>IF($C$38=0,"",IF(C224="[for completion]","",IF(C224="","",C224/$C$38)))</f>
        <v/>
      </c>
      <c r="G224" s="188" t="str">
        <f>IF($C$39=0,"",IF(C224="[for completion]","",IF(C224="","",C224/$C$39)))</f>
        <v/>
      </c>
      <c r="H224" s="153"/>
      <c r="L224" s="153"/>
      <c r="M224" s="153"/>
      <c r="N224" s="152"/>
    </row>
    <row r="225" spans="1:14" outlineLevel="1" x14ac:dyDescent="0.25">
      <c r="A225" s="155" t="s">
        <v>302</v>
      </c>
      <c r="B225" s="156" t="s">
        <v>176</v>
      </c>
      <c r="C225" s="185"/>
      <c r="D225" s="174"/>
      <c r="E225" s="189"/>
      <c r="F225" s="188" t="str">
        <f>IF($C$38=0,"",IF(C225="[for completion]","",IF(C225="","",C225/$C$38)))</f>
        <v/>
      </c>
      <c r="G225" s="188" t="str">
        <f>IF($C$39=0,"",IF(C225="[for completion]","",IF(C225="","",C225/$C$39)))</f>
        <v/>
      </c>
      <c r="H225" s="153"/>
      <c r="L225" s="153"/>
      <c r="M225" s="153"/>
    </row>
    <row r="226" spans="1:14" outlineLevel="1" x14ac:dyDescent="0.25">
      <c r="A226" s="155" t="s">
        <v>303</v>
      </c>
      <c r="B226" s="156" t="s">
        <v>176</v>
      </c>
      <c r="C226" s="185"/>
      <c r="D226" s="174"/>
      <c r="E226" s="182"/>
      <c r="F226" s="188" t="str">
        <f>IF($C$38=0,"",IF(C226="[for completion]","",IF(C226="","",C226/$C$38)))</f>
        <v/>
      </c>
      <c r="G226" s="188" t="str">
        <f>IF($C$39=0,"",IF(C226="[for completion]","",IF(C226="","",C226/$C$39)))</f>
        <v/>
      </c>
      <c r="H226" s="153"/>
      <c r="L226" s="153"/>
      <c r="M226" s="153"/>
    </row>
    <row r="227" spans="1:14" outlineLevel="1" x14ac:dyDescent="0.25">
      <c r="A227" s="155" t="s">
        <v>304</v>
      </c>
      <c r="B227" s="156" t="s">
        <v>176</v>
      </c>
      <c r="C227" s="185"/>
      <c r="D227" s="174"/>
      <c r="E227" s="189"/>
      <c r="F227" s="188" t="str">
        <f>IF($C$38=0,"",IF(C227="[for completion]","",IF(C227="","",C227/$C$38)))</f>
        <v/>
      </c>
      <c r="G227" s="188" t="str">
        <f>IF($C$39=0,"",IF(C227="[for completion]","",IF(C227="","",C227/$C$39)))</f>
        <v/>
      </c>
      <c r="H227" s="153"/>
      <c r="L227" s="153"/>
      <c r="M227" s="153"/>
    </row>
    <row r="228" spans="1:14" ht="15" customHeight="1" x14ac:dyDescent="0.25">
      <c r="A228" s="160"/>
      <c r="B228" s="161" t="s">
        <v>1493</v>
      </c>
      <c r="C228" s="160"/>
      <c r="D228" s="160"/>
      <c r="E228" s="159"/>
      <c r="F228" s="158"/>
      <c r="G228" s="158"/>
      <c r="H228" s="153"/>
      <c r="L228" s="153"/>
      <c r="M228" s="153"/>
    </row>
    <row r="229" spans="1:14" x14ac:dyDescent="0.25">
      <c r="A229" s="155" t="s">
        <v>305</v>
      </c>
      <c r="B229" s="187" t="s">
        <v>1492</v>
      </c>
      <c r="C229" s="178" t="str">
        <f>C30</f>
        <v>Level 1</v>
      </c>
      <c r="H229" s="153"/>
      <c r="L229" s="153"/>
      <c r="M229" s="153"/>
    </row>
    <row r="230" spans="1:14" ht="15" customHeight="1" x14ac:dyDescent="0.25">
      <c r="A230" s="160"/>
      <c r="B230" s="161" t="s">
        <v>306</v>
      </c>
      <c r="C230" s="160"/>
      <c r="D230" s="160"/>
      <c r="E230" s="159"/>
      <c r="F230" s="158"/>
      <c r="G230" s="158"/>
      <c r="H230" s="153"/>
      <c r="L230" s="153"/>
      <c r="M230" s="153"/>
    </row>
    <row r="231" spans="1:14" x14ac:dyDescent="0.25">
      <c r="A231" s="155" t="s">
        <v>307</v>
      </c>
      <c r="B231" s="155" t="s">
        <v>308</v>
      </c>
      <c r="C231" s="185"/>
      <c r="D231" s="174"/>
      <c r="E231" s="182"/>
      <c r="H231" s="153"/>
      <c r="L231" s="153"/>
      <c r="M231" s="153"/>
    </row>
    <row r="232" spans="1:14" x14ac:dyDescent="0.3">
      <c r="A232" s="155" t="s">
        <v>309</v>
      </c>
      <c r="B232" s="186" t="s">
        <v>310</v>
      </c>
      <c r="C232" s="185"/>
      <c r="D232" s="174"/>
      <c r="E232" s="182"/>
      <c r="H232" s="153"/>
      <c r="L232" s="153"/>
      <c r="M232" s="153"/>
    </row>
    <row r="233" spans="1:14" x14ac:dyDescent="0.3">
      <c r="A233" s="155" t="s">
        <v>311</v>
      </c>
      <c r="B233" s="186" t="s">
        <v>312</v>
      </c>
      <c r="C233" s="185"/>
      <c r="D233" s="174"/>
      <c r="E233" s="182"/>
      <c r="H233" s="153"/>
      <c r="L233" s="153"/>
      <c r="M233" s="153"/>
    </row>
    <row r="234" spans="1:14" outlineLevel="1" x14ac:dyDescent="0.25">
      <c r="A234" s="155" t="s">
        <v>313</v>
      </c>
      <c r="B234" s="157" t="s">
        <v>314</v>
      </c>
      <c r="C234" s="184"/>
      <c r="D234" s="183"/>
      <c r="E234" s="182"/>
      <c r="H234" s="153"/>
      <c r="L234" s="153"/>
      <c r="M234" s="153"/>
    </row>
    <row r="235" spans="1:14" outlineLevel="1" x14ac:dyDescent="0.25">
      <c r="A235" s="155" t="s">
        <v>315</v>
      </c>
      <c r="B235" s="157" t="s">
        <v>316</v>
      </c>
      <c r="C235" s="184"/>
      <c r="D235" s="183"/>
      <c r="E235" s="182"/>
      <c r="H235" s="153"/>
      <c r="L235" s="153"/>
      <c r="M235" s="153"/>
    </row>
    <row r="236" spans="1:14" outlineLevel="1" x14ac:dyDescent="0.25">
      <c r="A236" s="155" t="s">
        <v>317</v>
      </c>
      <c r="B236" s="157" t="s">
        <v>318</v>
      </c>
      <c r="C236" s="183"/>
      <c r="D236" s="183"/>
      <c r="E236" s="182"/>
      <c r="H236" s="153"/>
      <c r="L236" s="153"/>
      <c r="M236" s="153"/>
    </row>
    <row r="237" spans="1:14" outlineLevel="1" x14ac:dyDescent="0.25">
      <c r="A237" s="155" t="s">
        <v>319</v>
      </c>
      <c r="C237" s="182"/>
      <c r="D237" s="182"/>
      <c r="E237" s="182"/>
      <c r="H237" s="153"/>
      <c r="L237" s="153"/>
      <c r="M237" s="153"/>
    </row>
    <row r="238" spans="1:14" outlineLevel="1" x14ac:dyDescent="0.25">
      <c r="A238" s="155" t="s">
        <v>320</v>
      </c>
      <c r="C238" s="182"/>
      <c r="D238" s="182"/>
      <c r="E238" s="182"/>
      <c r="H238" s="153"/>
      <c r="L238" s="153"/>
      <c r="M238" s="153"/>
    </row>
    <row r="239" spans="1:14" outlineLevel="1" x14ac:dyDescent="0.3">
      <c r="A239" s="160"/>
      <c r="B239" s="161" t="s">
        <v>321</v>
      </c>
      <c r="C239" s="160"/>
      <c r="D239" s="160"/>
      <c r="E239" s="160"/>
      <c r="F239" s="160"/>
      <c r="G239" s="160"/>
      <c r="H239" s="153"/>
      <c r="K239" s="176"/>
      <c r="L239" s="176"/>
      <c r="M239" s="176"/>
      <c r="N239" s="176"/>
    </row>
    <row r="240" spans="1:14" ht="28.8" outlineLevel="1" x14ac:dyDescent="0.3">
      <c r="A240" s="155" t="s">
        <v>322</v>
      </c>
      <c r="B240" s="155" t="s">
        <v>1491</v>
      </c>
      <c r="C240" s="174"/>
      <c r="D240" s="174"/>
      <c r="G240" s="176"/>
      <c r="H240" s="153"/>
      <c r="K240" s="176"/>
      <c r="L240" s="176"/>
      <c r="M240" s="176"/>
      <c r="N240" s="176"/>
    </row>
    <row r="241" spans="1:14" outlineLevel="1" x14ac:dyDescent="0.3">
      <c r="A241" s="155" t="s">
        <v>323</v>
      </c>
      <c r="B241" s="155" t="s">
        <v>324</v>
      </c>
      <c r="C241" s="174"/>
      <c r="D241" s="174"/>
      <c r="G241" s="176"/>
      <c r="H241" s="153"/>
      <c r="K241" s="176"/>
      <c r="L241" s="176"/>
      <c r="M241" s="176"/>
      <c r="N241" s="176"/>
    </row>
    <row r="242" spans="1:14" outlineLevel="1" x14ac:dyDescent="0.3">
      <c r="A242" s="155" t="s">
        <v>325</v>
      </c>
      <c r="B242" s="155" t="s">
        <v>326</v>
      </c>
      <c r="C242" s="174"/>
      <c r="D242" s="174"/>
      <c r="G242" s="176"/>
      <c r="H242" s="153"/>
      <c r="K242" s="176"/>
      <c r="L242" s="176"/>
      <c r="M242" s="176"/>
      <c r="N242" s="176"/>
    </row>
    <row r="243" spans="1:14" ht="28.8" outlineLevel="1" x14ac:dyDescent="0.3">
      <c r="A243" s="155" t="s">
        <v>327</v>
      </c>
      <c r="B243" s="155" t="s">
        <v>1490</v>
      </c>
      <c r="C243" s="174"/>
      <c r="D243" s="174"/>
      <c r="G243" s="176"/>
      <c r="H243" s="153"/>
      <c r="K243" s="176"/>
      <c r="L243" s="176"/>
      <c r="M243" s="176"/>
      <c r="N243" s="176"/>
    </row>
    <row r="244" spans="1:14" outlineLevel="1" x14ac:dyDescent="0.3">
      <c r="A244" s="155" t="s">
        <v>328</v>
      </c>
      <c r="B244" s="155" t="s">
        <v>329</v>
      </c>
      <c r="C244" s="174"/>
      <c r="D244" s="174"/>
      <c r="E244" s="174"/>
      <c r="G244" s="176"/>
      <c r="H244" s="153"/>
      <c r="K244" s="176"/>
      <c r="L244" s="176"/>
      <c r="M244" s="176"/>
      <c r="N244" s="176"/>
    </row>
    <row r="245" spans="1:14" outlineLevel="1" x14ac:dyDescent="0.3">
      <c r="A245" s="155" t="s">
        <v>330</v>
      </c>
      <c r="B245" s="155" t="s">
        <v>1489</v>
      </c>
      <c r="C245" s="174"/>
      <c r="D245" s="174"/>
      <c r="G245" s="176"/>
      <c r="H245" s="153"/>
      <c r="K245" s="176"/>
      <c r="L245" s="176"/>
      <c r="M245" s="176"/>
      <c r="N245" s="176"/>
    </row>
    <row r="246" spans="1:14" outlineLevel="1" x14ac:dyDescent="0.3">
      <c r="A246" s="155" t="s">
        <v>331</v>
      </c>
      <c r="B246" s="155" t="s">
        <v>332</v>
      </c>
      <c r="C246" s="174"/>
      <c r="D246" s="174"/>
      <c r="G246" s="176"/>
      <c r="H246" s="153"/>
      <c r="K246" s="176"/>
      <c r="L246" s="176"/>
      <c r="M246" s="176"/>
      <c r="N246" s="176"/>
    </row>
    <row r="247" spans="1:14" outlineLevel="1" x14ac:dyDescent="0.3">
      <c r="A247" s="155" t="s">
        <v>333</v>
      </c>
      <c r="D247" s="176"/>
      <c r="E247" s="176"/>
      <c r="F247" s="176"/>
      <c r="G247" s="176"/>
      <c r="H247" s="153"/>
      <c r="K247" s="176"/>
      <c r="L247" s="176"/>
      <c r="M247" s="176"/>
      <c r="N247" s="176"/>
    </row>
    <row r="248" spans="1:14" outlineLevel="1" x14ac:dyDescent="0.3">
      <c r="A248" s="155" t="s">
        <v>334</v>
      </c>
      <c r="D248" s="176"/>
      <c r="E248" s="176"/>
      <c r="F248" s="176"/>
      <c r="G248" s="176"/>
      <c r="H248" s="153"/>
      <c r="K248" s="176"/>
      <c r="L248" s="176"/>
      <c r="M248" s="176"/>
      <c r="N248" s="176"/>
    </row>
    <row r="249" spans="1:14" outlineLevel="1" x14ac:dyDescent="0.3">
      <c r="A249" s="155" t="s">
        <v>335</v>
      </c>
      <c r="D249" s="176"/>
      <c r="E249" s="176"/>
      <c r="F249" s="176"/>
      <c r="G249" s="176"/>
      <c r="H249" s="153"/>
      <c r="K249" s="176"/>
      <c r="L249" s="176"/>
      <c r="M249" s="176"/>
      <c r="N249" s="176"/>
    </row>
    <row r="250" spans="1:14" outlineLevel="1" x14ac:dyDescent="0.3">
      <c r="A250" s="155" t="s">
        <v>336</v>
      </c>
      <c r="D250" s="176"/>
      <c r="E250" s="176"/>
      <c r="F250" s="176"/>
      <c r="G250" s="176"/>
      <c r="H250" s="153"/>
      <c r="K250" s="176"/>
      <c r="L250" s="176"/>
      <c r="M250" s="176"/>
      <c r="N250" s="176"/>
    </row>
    <row r="251" spans="1:14" outlineLevel="1" x14ac:dyDescent="0.3">
      <c r="A251" s="155" t="s">
        <v>337</v>
      </c>
      <c r="D251" s="176"/>
      <c r="E251" s="176"/>
      <c r="F251" s="176"/>
      <c r="G251" s="176"/>
      <c r="H251" s="153"/>
      <c r="K251" s="176"/>
      <c r="L251" s="176"/>
      <c r="M251" s="176"/>
      <c r="N251" s="176"/>
    </row>
    <row r="252" spans="1:14" outlineLevel="1" x14ac:dyDescent="0.3">
      <c r="A252" s="155" t="s">
        <v>338</v>
      </c>
      <c r="D252" s="176"/>
      <c r="E252" s="176"/>
      <c r="F252" s="176"/>
      <c r="G252" s="176"/>
      <c r="H252" s="153"/>
      <c r="K252" s="176"/>
      <c r="L252" s="176"/>
      <c r="M252" s="176"/>
      <c r="N252" s="176"/>
    </row>
    <row r="253" spans="1:14" outlineLevel="1" x14ac:dyDescent="0.3">
      <c r="A253" s="155" t="s">
        <v>339</v>
      </c>
      <c r="D253" s="176"/>
      <c r="E253" s="176"/>
      <c r="F253" s="176"/>
      <c r="G253" s="176"/>
      <c r="H253" s="153"/>
      <c r="K253" s="176"/>
      <c r="L253" s="176"/>
      <c r="M253" s="176"/>
      <c r="N253" s="176"/>
    </row>
    <row r="254" spans="1:14" outlineLevel="1" x14ac:dyDescent="0.3">
      <c r="A254" s="155" t="s">
        <v>340</v>
      </c>
      <c r="D254" s="176"/>
      <c r="E254" s="176"/>
      <c r="F254" s="176"/>
      <c r="G254" s="176"/>
      <c r="H254" s="153"/>
      <c r="K254" s="176"/>
      <c r="L254" s="176"/>
      <c r="M254" s="176"/>
      <c r="N254" s="176"/>
    </row>
    <row r="255" spans="1:14" outlineLevel="1" x14ac:dyDescent="0.3">
      <c r="A255" s="155" t="s">
        <v>341</v>
      </c>
      <c r="D255" s="176"/>
      <c r="E255" s="176"/>
      <c r="F255" s="176"/>
      <c r="G255" s="176"/>
      <c r="H255" s="153"/>
      <c r="K255" s="176"/>
      <c r="L255" s="176"/>
      <c r="M255" s="176"/>
      <c r="N255" s="176"/>
    </row>
    <row r="256" spans="1:14" outlineLevel="1" x14ac:dyDescent="0.3">
      <c r="A256" s="155" t="s">
        <v>342</v>
      </c>
      <c r="D256" s="176"/>
      <c r="E256" s="176"/>
      <c r="F256" s="176"/>
      <c r="G256" s="176"/>
      <c r="H256" s="153"/>
      <c r="K256" s="176"/>
      <c r="L256" s="176"/>
      <c r="M256" s="176"/>
      <c r="N256" s="176"/>
    </row>
    <row r="257" spans="1:14" outlineLevel="1" x14ac:dyDescent="0.3">
      <c r="A257" s="155" t="s">
        <v>343</v>
      </c>
      <c r="D257" s="176"/>
      <c r="E257" s="176"/>
      <c r="F257" s="176"/>
      <c r="G257" s="176"/>
      <c r="H257" s="153"/>
      <c r="K257" s="176"/>
      <c r="L257" s="176"/>
      <c r="M257" s="176"/>
      <c r="N257" s="176"/>
    </row>
    <row r="258" spans="1:14" outlineLevel="1" x14ac:dyDescent="0.3">
      <c r="A258" s="155" t="s">
        <v>344</v>
      </c>
      <c r="D258" s="176"/>
      <c r="E258" s="176"/>
      <c r="F258" s="176"/>
      <c r="G258" s="176"/>
      <c r="H258" s="153"/>
      <c r="K258" s="176"/>
      <c r="L258" s="176"/>
      <c r="M258" s="176"/>
      <c r="N258" s="176"/>
    </row>
    <row r="259" spans="1:14" outlineLevel="1" x14ac:dyDescent="0.3">
      <c r="A259" s="155" t="s">
        <v>345</v>
      </c>
      <c r="D259" s="176"/>
      <c r="E259" s="176"/>
      <c r="F259" s="176"/>
      <c r="G259" s="176"/>
      <c r="H259" s="153"/>
      <c r="K259" s="176"/>
      <c r="L259" s="176"/>
      <c r="M259" s="176"/>
      <c r="N259" s="176"/>
    </row>
    <row r="260" spans="1:14" outlineLevel="1" x14ac:dyDescent="0.3">
      <c r="A260" s="155" t="s">
        <v>346</v>
      </c>
      <c r="D260" s="176"/>
      <c r="E260" s="176"/>
      <c r="F260" s="176"/>
      <c r="G260" s="176"/>
      <c r="H260" s="153"/>
      <c r="K260" s="176"/>
      <c r="L260" s="176"/>
      <c r="M260" s="176"/>
      <c r="N260" s="176"/>
    </row>
    <row r="261" spans="1:14" outlineLevel="1" x14ac:dyDescent="0.3">
      <c r="A261" s="155" t="s">
        <v>347</v>
      </c>
      <c r="D261" s="176"/>
      <c r="E261" s="176"/>
      <c r="F261" s="176"/>
      <c r="G261" s="176"/>
      <c r="H261" s="153"/>
      <c r="K261" s="176"/>
      <c r="L261" s="176"/>
      <c r="M261" s="176"/>
      <c r="N261" s="176"/>
    </row>
    <row r="262" spans="1:14" outlineLevel="1" x14ac:dyDescent="0.3">
      <c r="A262" s="155" t="s">
        <v>348</v>
      </c>
      <c r="D262" s="176"/>
      <c r="E262" s="176"/>
      <c r="F262" s="176"/>
      <c r="G262" s="176"/>
      <c r="H262" s="153"/>
      <c r="K262" s="176"/>
      <c r="L262" s="176"/>
      <c r="M262" s="176"/>
      <c r="N262" s="176"/>
    </row>
    <row r="263" spans="1:14" outlineLevel="1" x14ac:dyDescent="0.3">
      <c r="A263" s="155" t="s">
        <v>349</v>
      </c>
      <c r="D263" s="176"/>
      <c r="E263" s="176"/>
      <c r="F263" s="176"/>
      <c r="G263" s="176"/>
      <c r="H263" s="153"/>
      <c r="K263" s="176"/>
      <c r="L263" s="176"/>
      <c r="M263" s="176"/>
      <c r="N263" s="176"/>
    </row>
    <row r="264" spans="1:14" outlineLevel="1" x14ac:dyDescent="0.3">
      <c r="A264" s="155" t="s">
        <v>350</v>
      </c>
      <c r="D264" s="176"/>
      <c r="E264" s="176"/>
      <c r="F264" s="176"/>
      <c r="G264" s="176"/>
      <c r="H264" s="153"/>
      <c r="K264" s="176"/>
      <c r="L264" s="176"/>
      <c r="M264" s="176"/>
      <c r="N264" s="176"/>
    </row>
    <row r="265" spans="1:14" outlineLevel="1" x14ac:dyDescent="0.3">
      <c r="A265" s="155" t="s">
        <v>351</v>
      </c>
      <c r="D265" s="176"/>
      <c r="E265" s="176"/>
      <c r="F265" s="176"/>
      <c r="G265" s="176"/>
      <c r="H265" s="153"/>
      <c r="K265" s="176"/>
      <c r="L265" s="176"/>
      <c r="M265" s="176"/>
      <c r="N265" s="176"/>
    </row>
    <row r="266" spans="1:14" outlineLevel="1" x14ac:dyDescent="0.3">
      <c r="A266" s="155" t="s">
        <v>352</v>
      </c>
      <c r="D266" s="176"/>
      <c r="E266" s="176"/>
      <c r="F266" s="176"/>
      <c r="G266" s="176"/>
      <c r="H266" s="153"/>
      <c r="K266" s="176"/>
      <c r="L266" s="176"/>
      <c r="M266" s="176"/>
      <c r="N266" s="176"/>
    </row>
    <row r="267" spans="1:14" outlineLevel="1" x14ac:dyDescent="0.3">
      <c r="A267" s="155" t="s">
        <v>353</v>
      </c>
      <c r="D267" s="176"/>
      <c r="E267" s="176"/>
      <c r="F267" s="176"/>
      <c r="G267" s="176"/>
      <c r="H267" s="153"/>
      <c r="K267" s="176"/>
      <c r="L267" s="176"/>
      <c r="M267" s="176"/>
      <c r="N267" s="176"/>
    </row>
    <row r="268" spans="1:14" outlineLevel="1" x14ac:dyDescent="0.3">
      <c r="A268" s="155" t="s">
        <v>354</v>
      </c>
      <c r="D268" s="176"/>
      <c r="E268" s="176"/>
      <c r="F268" s="176"/>
      <c r="G268" s="176"/>
      <c r="H268" s="153"/>
      <c r="K268" s="176"/>
      <c r="L268" s="176"/>
      <c r="M268" s="176"/>
      <c r="N268" s="176"/>
    </row>
    <row r="269" spans="1:14" outlineLevel="1" x14ac:dyDescent="0.3">
      <c r="A269" s="155" t="s">
        <v>355</v>
      </c>
      <c r="D269" s="176"/>
      <c r="E269" s="176"/>
      <c r="F269" s="176"/>
      <c r="G269" s="176"/>
      <c r="H269" s="153"/>
      <c r="K269" s="176"/>
      <c r="L269" s="176"/>
      <c r="M269" s="176"/>
      <c r="N269" s="176"/>
    </row>
    <row r="270" spans="1:14" outlineLevel="1" x14ac:dyDescent="0.3">
      <c r="A270" s="155" t="s">
        <v>356</v>
      </c>
      <c r="D270" s="176"/>
      <c r="E270" s="176"/>
      <c r="F270" s="176"/>
      <c r="G270" s="176"/>
      <c r="H270" s="153"/>
      <c r="K270" s="176"/>
      <c r="L270" s="176"/>
      <c r="M270" s="176"/>
      <c r="N270" s="176"/>
    </row>
    <row r="271" spans="1:14" outlineLevel="1" x14ac:dyDescent="0.3">
      <c r="A271" s="155" t="s">
        <v>357</v>
      </c>
      <c r="D271" s="176"/>
      <c r="E271" s="176"/>
      <c r="F271" s="176"/>
      <c r="G271" s="176"/>
      <c r="H271" s="153"/>
      <c r="K271" s="176"/>
      <c r="L271" s="176"/>
      <c r="M271" s="176"/>
      <c r="N271" s="176"/>
    </row>
    <row r="272" spans="1:14" outlineLevel="1" x14ac:dyDescent="0.3">
      <c r="A272" s="155" t="s">
        <v>358</v>
      </c>
      <c r="D272" s="176"/>
      <c r="E272" s="176"/>
      <c r="F272" s="176"/>
      <c r="G272" s="176"/>
      <c r="H272" s="153"/>
      <c r="K272" s="176"/>
      <c r="L272" s="176"/>
      <c r="M272" s="176"/>
      <c r="N272" s="176"/>
    </row>
    <row r="273" spans="1:14" outlineLevel="1" x14ac:dyDescent="0.3">
      <c r="A273" s="155" t="s">
        <v>359</v>
      </c>
      <c r="D273" s="176"/>
      <c r="E273" s="176"/>
      <c r="F273" s="176"/>
      <c r="G273" s="176"/>
      <c r="H273" s="153"/>
      <c r="K273" s="176"/>
      <c r="L273" s="176"/>
      <c r="M273" s="176"/>
      <c r="N273" s="176"/>
    </row>
    <row r="274" spans="1:14" outlineLevel="1" x14ac:dyDescent="0.3">
      <c r="A274" s="155" t="s">
        <v>360</v>
      </c>
      <c r="D274" s="176"/>
      <c r="E274" s="176"/>
      <c r="F274" s="176"/>
      <c r="G274" s="176"/>
      <c r="H274" s="153"/>
      <c r="K274" s="176"/>
      <c r="L274" s="176"/>
      <c r="M274" s="176"/>
      <c r="N274" s="176"/>
    </row>
    <row r="275" spans="1:14" outlineLevel="1" x14ac:dyDescent="0.3">
      <c r="A275" s="155" t="s">
        <v>361</v>
      </c>
      <c r="D275" s="176"/>
      <c r="E275" s="176"/>
      <c r="F275" s="176"/>
      <c r="G275" s="176"/>
      <c r="H275" s="153"/>
      <c r="K275" s="176"/>
      <c r="L275" s="176"/>
      <c r="M275" s="176"/>
      <c r="N275" s="176"/>
    </row>
    <row r="276" spans="1:14" outlineLevel="1" x14ac:dyDescent="0.3">
      <c r="A276" s="155" t="s">
        <v>362</v>
      </c>
      <c r="D276" s="176"/>
      <c r="E276" s="176"/>
      <c r="F276" s="176"/>
      <c r="G276" s="176"/>
      <c r="H276" s="153"/>
      <c r="K276" s="176"/>
      <c r="L276" s="176"/>
      <c r="M276" s="176"/>
      <c r="N276" s="176"/>
    </row>
    <row r="277" spans="1:14" outlineLevel="1" x14ac:dyDescent="0.3">
      <c r="A277" s="155" t="s">
        <v>363</v>
      </c>
      <c r="D277" s="176"/>
      <c r="E277" s="176"/>
      <c r="F277" s="176"/>
      <c r="G277" s="176"/>
      <c r="H277" s="153"/>
      <c r="K277" s="176"/>
      <c r="L277" s="176"/>
      <c r="M277" s="176"/>
      <c r="N277" s="176"/>
    </row>
    <row r="278" spans="1:14" outlineLevel="1" x14ac:dyDescent="0.3">
      <c r="A278" s="155" t="s">
        <v>364</v>
      </c>
      <c r="D278" s="176"/>
      <c r="E278" s="176"/>
      <c r="F278" s="176"/>
      <c r="G278" s="176"/>
      <c r="H278" s="153"/>
      <c r="K278" s="176"/>
      <c r="L278" s="176"/>
      <c r="M278" s="176"/>
      <c r="N278" s="176"/>
    </row>
    <row r="279" spans="1:14" outlineLevel="1" x14ac:dyDescent="0.3">
      <c r="A279" s="155" t="s">
        <v>365</v>
      </c>
      <c r="D279" s="176"/>
      <c r="E279" s="176"/>
      <c r="F279" s="176"/>
      <c r="G279" s="176"/>
      <c r="H279" s="153"/>
      <c r="K279" s="176"/>
      <c r="L279" s="176"/>
      <c r="M279" s="176"/>
      <c r="N279" s="176"/>
    </row>
    <row r="280" spans="1:14" outlineLevel="1" x14ac:dyDescent="0.3">
      <c r="A280" s="155" t="s">
        <v>366</v>
      </c>
      <c r="D280" s="176"/>
      <c r="E280" s="176"/>
      <c r="F280" s="176"/>
      <c r="G280" s="176"/>
      <c r="H280" s="153"/>
      <c r="K280" s="176"/>
      <c r="L280" s="176"/>
      <c r="M280" s="176"/>
      <c r="N280" s="176"/>
    </row>
    <row r="281" spans="1:14" outlineLevel="1" x14ac:dyDescent="0.3">
      <c r="A281" s="155" t="s">
        <v>367</v>
      </c>
      <c r="D281" s="176"/>
      <c r="E281" s="176"/>
      <c r="F281" s="176"/>
      <c r="G281" s="176"/>
      <c r="H281" s="153"/>
      <c r="K281" s="176"/>
      <c r="L281" s="176"/>
      <c r="M281" s="176"/>
      <c r="N281" s="176"/>
    </row>
    <row r="282" spans="1:14" outlineLevel="1" x14ac:dyDescent="0.3">
      <c r="A282" s="155" t="s">
        <v>368</v>
      </c>
      <c r="D282" s="176"/>
      <c r="E282" s="176"/>
      <c r="F282" s="176"/>
      <c r="G282" s="176"/>
      <c r="H282" s="153"/>
      <c r="K282" s="176"/>
      <c r="L282" s="176"/>
      <c r="M282" s="176"/>
      <c r="N282" s="176"/>
    </row>
    <row r="283" spans="1:14" outlineLevel="1" x14ac:dyDescent="0.3">
      <c r="A283" s="155" t="s">
        <v>369</v>
      </c>
      <c r="D283" s="176"/>
      <c r="E283" s="176"/>
      <c r="F283" s="176"/>
      <c r="G283" s="176"/>
      <c r="H283" s="153"/>
      <c r="K283" s="176"/>
      <c r="L283" s="176"/>
      <c r="M283" s="176"/>
      <c r="N283" s="176"/>
    </row>
    <row r="284" spans="1:14" outlineLevel="1" x14ac:dyDescent="0.3">
      <c r="A284" s="155" t="s">
        <v>370</v>
      </c>
      <c r="D284" s="176"/>
      <c r="E284" s="176"/>
      <c r="F284" s="176"/>
      <c r="G284" s="176"/>
      <c r="H284" s="153"/>
      <c r="K284" s="176"/>
      <c r="L284" s="176"/>
      <c r="M284" s="176"/>
      <c r="N284" s="176"/>
    </row>
    <row r="285" spans="1:14" ht="18" x14ac:dyDescent="0.25">
      <c r="A285" s="166"/>
      <c r="B285" s="166" t="s">
        <v>1488</v>
      </c>
      <c r="C285" s="166"/>
      <c r="D285" s="166"/>
      <c r="E285" s="166"/>
      <c r="F285" s="165"/>
      <c r="G285" s="164"/>
      <c r="H285" s="153"/>
      <c r="I285" s="163"/>
      <c r="J285" s="163"/>
      <c r="K285" s="163"/>
      <c r="L285" s="163"/>
      <c r="M285" s="162"/>
    </row>
    <row r="286" spans="1:14" ht="18" x14ac:dyDescent="0.25">
      <c r="A286" s="181" t="s">
        <v>1487</v>
      </c>
      <c r="B286" s="179"/>
      <c r="C286" s="179"/>
      <c r="D286" s="179"/>
      <c r="E286" s="179"/>
      <c r="F286" s="180"/>
      <c r="G286" s="179"/>
      <c r="H286" s="153"/>
      <c r="I286" s="163"/>
      <c r="J286" s="163"/>
      <c r="K286" s="163"/>
      <c r="L286" s="163"/>
      <c r="M286" s="162"/>
    </row>
    <row r="287" spans="1:14" ht="18" x14ac:dyDescent="0.25">
      <c r="A287" s="181" t="s">
        <v>1486</v>
      </c>
      <c r="B287" s="179"/>
      <c r="C287" s="179"/>
      <c r="D287" s="179"/>
      <c r="E287" s="179"/>
      <c r="F287" s="180"/>
      <c r="G287" s="179"/>
      <c r="H287" s="153"/>
      <c r="I287" s="163"/>
      <c r="J287" s="163"/>
      <c r="K287" s="163"/>
      <c r="L287" s="163"/>
      <c r="M287" s="162"/>
    </row>
    <row r="288" spans="1:14" x14ac:dyDescent="0.25">
      <c r="A288" s="155" t="s">
        <v>371</v>
      </c>
      <c r="B288" s="157" t="s">
        <v>1485</v>
      </c>
      <c r="C288" s="173">
        <f>ROW(B38)</f>
        <v>38</v>
      </c>
      <c r="D288" s="177"/>
      <c r="E288" s="177"/>
      <c r="F288" s="177"/>
      <c r="G288" s="177"/>
      <c r="H288" s="153"/>
      <c r="I288" s="172"/>
      <c r="J288" s="167"/>
      <c r="L288" s="177"/>
      <c r="M288" s="177"/>
      <c r="N288" s="177"/>
    </row>
    <row r="289" spans="1:14" x14ac:dyDescent="0.25">
      <c r="A289" s="155" t="s">
        <v>372</v>
      </c>
      <c r="B289" s="157" t="s">
        <v>1484</v>
      </c>
      <c r="C289" s="173">
        <f>ROW(B39)</f>
        <v>39</v>
      </c>
      <c r="E289" s="177"/>
      <c r="F289" s="177"/>
      <c r="H289" s="153"/>
      <c r="I289" s="172"/>
      <c r="J289" s="167"/>
      <c r="L289" s="177"/>
      <c r="M289" s="177"/>
    </row>
    <row r="290" spans="1:14" ht="28.8" x14ac:dyDescent="0.25">
      <c r="A290" s="155" t="s">
        <v>373</v>
      </c>
      <c r="B290" s="157" t="s">
        <v>1483</v>
      </c>
      <c r="C290" s="178" t="s">
        <v>374</v>
      </c>
      <c r="G290" s="171"/>
      <c r="H290" s="153"/>
      <c r="I290" s="172"/>
      <c r="J290" s="167"/>
      <c r="K290" s="167"/>
      <c r="L290" s="171"/>
      <c r="M290" s="177"/>
      <c r="N290" s="171"/>
    </row>
    <row r="291" spans="1:14" x14ac:dyDescent="0.25">
      <c r="A291" s="155" t="s">
        <v>375</v>
      </c>
      <c r="B291" s="157" t="s">
        <v>1482</v>
      </c>
      <c r="C291" s="173" t="s">
        <v>376</v>
      </c>
      <c r="D291" s="173" t="s">
        <v>1461</v>
      </c>
      <c r="E291" s="171"/>
      <c r="F291" s="177"/>
      <c r="H291" s="153"/>
      <c r="I291" s="172"/>
      <c r="J291" s="167"/>
    </row>
    <row r="292" spans="1:14" x14ac:dyDescent="0.3">
      <c r="A292" s="155" t="s">
        <v>377</v>
      </c>
      <c r="B292" s="157" t="s">
        <v>1481</v>
      </c>
      <c r="C292" s="173">
        <f>ROW(B52)</f>
        <v>52</v>
      </c>
      <c r="G292" s="171"/>
      <c r="H292" s="153"/>
      <c r="I292" s="172"/>
      <c r="J292" s="176"/>
      <c r="K292" s="167"/>
      <c r="L292" s="171"/>
      <c r="N292" s="171"/>
    </row>
    <row r="293" spans="1:14" x14ac:dyDescent="0.3">
      <c r="A293" s="155" t="s">
        <v>378</v>
      </c>
      <c r="B293" s="157" t="s">
        <v>1480</v>
      </c>
      <c r="C293" s="175" t="s">
        <v>379</v>
      </c>
      <c r="D293" s="173" t="s">
        <v>1479</v>
      </c>
      <c r="E293" s="171"/>
      <c r="F293" s="173" t="s">
        <v>1461</v>
      </c>
      <c r="G293" s="173" t="s">
        <v>1461</v>
      </c>
      <c r="H293" s="153"/>
      <c r="I293" s="172"/>
      <c r="M293" s="171"/>
    </row>
    <row r="294" spans="1:14" x14ac:dyDescent="0.3">
      <c r="A294" s="155" t="s">
        <v>380</v>
      </c>
      <c r="B294" s="157" t="s">
        <v>1478</v>
      </c>
      <c r="C294" s="175" t="s">
        <v>1477</v>
      </c>
      <c r="H294" s="153"/>
      <c r="I294" s="172"/>
      <c r="J294" s="167"/>
      <c r="M294" s="171"/>
    </row>
    <row r="295" spans="1:14" x14ac:dyDescent="0.25">
      <c r="A295" s="155" t="s">
        <v>381</v>
      </c>
      <c r="B295" s="157" t="s">
        <v>1476</v>
      </c>
      <c r="C295" s="173" t="s">
        <v>382</v>
      </c>
      <c r="D295" s="173" t="s">
        <v>1461</v>
      </c>
      <c r="F295" s="173" t="s">
        <v>1461</v>
      </c>
      <c r="H295" s="153"/>
      <c r="I295" s="172"/>
      <c r="J295" s="167"/>
      <c r="L295" s="171"/>
      <c r="M295" s="171"/>
    </row>
    <row r="296" spans="1:14" x14ac:dyDescent="0.25">
      <c r="A296" s="155" t="s">
        <v>383</v>
      </c>
      <c r="B296" s="157" t="s">
        <v>1475</v>
      </c>
      <c r="C296" s="173">
        <f>ROW(B111)</f>
        <v>111</v>
      </c>
      <c r="F296" s="171"/>
      <c r="H296" s="153"/>
      <c r="I296" s="172"/>
      <c r="J296" s="167"/>
      <c r="L296" s="171"/>
      <c r="M296" s="171"/>
    </row>
    <row r="297" spans="1:14" x14ac:dyDescent="0.25">
      <c r="A297" s="155" t="s">
        <v>384</v>
      </c>
      <c r="B297" s="157" t="s">
        <v>1474</v>
      </c>
      <c r="C297" s="173">
        <f>ROW(B163)</f>
        <v>163</v>
      </c>
      <c r="E297" s="171"/>
      <c r="F297" s="171"/>
      <c r="H297" s="153"/>
      <c r="J297" s="167"/>
      <c r="L297" s="171"/>
    </row>
    <row r="298" spans="1:14" x14ac:dyDescent="0.25">
      <c r="A298" s="155" t="s">
        <v>385</v>
      </c>
      <c r="B298" s="157" t="s">
        <v>1473</v>
      </c>
      <c r="C298" s="173">
        <f>ROW(B137)</f>
        <v>137</v>
      </c>
      <c r="E298" s="171"/>
      <c r="F298" s="171"/>
      <c r="H298" s="153"/>
      <c r="I298" s="172"/>
      <c r="J298" s="167"/>
      <c r="L298" s="171"/>
    </row>
    <row r="299" spans="1:14" x14ac:dyDescent="0.25">
      <c r="A299" s="155" t="s">
        <v>386</v>
      </c>
      <c r="B299" s="157" t="s">
        <v>1472</v>
      </c>
      <c r="C299" s="174"/>
      <c r="E299" s="171"/>
      <c r="H299" s="153"/>
      <c r="I299" s="172"/>
      <c r="L299" s="171"/>
    </row>
    <row r="300" spans="1:14" x14ac:dyDescent="0.25">
      <c r="A300" s="155" t="s">
        <v>387</v>
      </c>
      <c r="B300" s="157" t="s">
        <v>1471</v>
      </c>
      <c r="C300" s="173" t="s">
        <v>388</v>
      </c>
      <c r="D300" s="173" t="s">
        <v>1470</v>
      </c>
      <c r="E300" s="171"/>
      <c r="F300" s="173" t="s">
        <v>1469</v>
      </c>
      <c r="H300" s="153"/>
      <c r="I300" s="172"/>
      <c r="K300" s="167"/>
      <c r="L300" s="171"/>
    </row>
    <row r="301" spans="1:14" outlineLevel="1" x14ac:dyDescent="0.25">
      <c r="A301" s="155" t="s">
        <v>389</v>
      </c>
      <c r="B301" s="157" t="s">
        <v>1468</v>
      </c>
      <c r="C301" s="173" t="s">
        <v>390</v>
      </c>
      <c r="H301" s="153"/>
      <c r="I301" s="172"/>
      <c r="K301" s="167"/>
      <c r="L301" s="171"/>
    </row>
    <row r="302" spans="1:14" outlineLevel="1" x14ac:dyDescent="0.25">
      <c r="A302" s="155" t="s">
        <v>391</v>
      </c>
      <c r="B302" s="157" t="s">
        <v>1467</v>
      </c>
      <c r="C302" s="173" t="s">
        <v>392</v>
      </c>
      <c r="H302" s="153"/>
      <c r="I302" s="172"/>
      <c r="K302" s="167"/>
      <c r="L302" s="171"/>
    </row>
    <row r="303" spans="1:14" outlineLevel="1" x14ac:dyDescent="0.25">
      <c r="A303" s="155" t="s">
        <v>393</v>
      </c>
      <c r="B303" s="157" t="s">
        <v>1466</v>
      </c>
      <c r="C303" s="173">
        <f>ROW(B65)</f>
        <v>65</v>
      </c>
      <c r="H303" s="153"/>
      <c r="I303" s="172"/>
      <c r="J303" s="167"/>
      <c r="K303" s="167"/>
      <c r="L303" s="171"/>
    </row>
    <row r="304" spans="1:14" outlineLevel="1" x14ac:dyDescent="0.25">
      <c r="A304" s="155" t="s">
        <v>394</v>
      </c>
      <c r="B304" s="157" t="s">
        <v>1465</v>
      </c>
      <c r="C304" s="173">
        <f>ROW(B88)</f>
        <v>88</v>
      </c>
      <c r="H304" s="153"/>
      <c r="I304" s="172"/>
      <c r="J304" s="167"/>
      <c r="K304" s="167"/>
      <c r="L304" s="171"/>
    </row>
    <row r="305" spans="1:14" outlineLevel="1" x14ac:dyDescent="0.25">
      <c r="A305" s="155" t="s">
        <v>395</v>
      </c>
      <c r="B305" s="157" t="s">
        <v>1464</v>
      </c>
      <c r="C305" s="173" t="s">
        <v>396</v>
      </c>
      <c r="E305" s="171"/>
      <c r="H305" s="153"/>
      <c r="I305" s="172"/>
      <c r="J305" s="167"/>
      <c r="K305" s="167"/>
      <c r="L305" s="171"/>
      <c r="N305" s="152"/>
    </row>
    <row r="306" spans="1:14" outlineLevel="1" x14ac:dyDescent="0.25">
      <c r="A306" s="155" t="s">
        <v>397</v>
      </c>
      <c r="B306" s="157" t="s">
        <v>1463</v>
      </c>
      <c r="C306" s="173">
        <v>44</v>
      </c>
      <c r="E306" s="171"/>
      <c r="H306" s="153"/>
      <c r="I306" s="172"/>
      <c r="J306" s="167"/>
      <c r="K306" s="167"/>
      <c r="L306" s="171"/>
      <c r="N306" s="152"/>
    </row>
    <row r="307" spans="1:14" outlineLevel="1" x14ac:dyDescent="0.25">
      <c r="A307" s="155" t="s">
        <v>398</v>
      </c>
      <c r="B307" s="157" t="s">
        <v>1462</v>
      </c>
      <c r="C307" s="173" t="s">
        <v>399</v>
      </c>
      <c r="D307" s="173" t="s">
        <v>1461</v>
      </c>
      <c r="E307" s="171"/>
      <c r="F307" s="173" t="s">
        <v>1461</v>
      </c>
      <c r="H307" s="153"/>
      <c r="I307" s="172"/>
      <c r="J307" s="167"/>
      <c r="K307" s="167"/>
      <c r="L307" s="171"/>
      <c r="N307" s="152"/>
    </row>
    <row r="308" spans="1:14" outlineLevel="1" x14ac:dyDescent="0.25">
      <c r="A308" s="155" t="s">
        <v>400</v>
      </c>
      <c r="B308" s="172"/>
      <c r="E308" s="171"/>
      <c r="H308" s="153"/>
      <c r="I308" s="172"/>
      <c r="J308" s="167"/>
      <c r="K308" s="167"/>
      <c r="L308" s="171"/>
      <c r="N308" s="152"/>
    </row>
    <row r="309" spans="1:14" outlineLevel="1" x14ac:dyDescent="0.25">
      <c r="A309" s="155" t="s">
        <v>401</v>
      </c>
      <c r="E309" s="171"/>
      <c r="H309" s="153"/>
      <c r="I309" s="172"/>
      <c r="J309" s="167"/>
      <c r="K309" s="167"/>
      <c r="L309" s="171"/>
      <c r="N309" s="152"/>
    </row>
    <row r="310" spans="1:14" outlineLevel="1" x14ac:dyDescent="0.25">
      <c r="A310" s="155" t="s">
        <v>402</v>
      </c>
      <c r="H310" s="153"/>
      <c r="N310" s="152"/>
    </row>
    <row r="311" spans="1:14" ht="36" x14ac:dyDescent="0.25">
      <c r="A311" s="165"/>
      <c r="B311" s="166" t="s">
        <v>403</v>
      </c>
      <c r="C311" s="165"/>
      <c r="D311" s="165"/>
      <c r="E311" s="165"/>
      <c r="F311" s="165"/>
      <c r="G311" s="164"/>
      <c r="H311" s="153"/>
      <c r="I311" s="163"/>
      <c r="J311" s="162"/>
      <c r="K311" s="162"/>
      <c r="L311" s="162"/>
      <c r="M311" s="162"/>
      <c r="N311" s="152"/>
    </row>
    <row r="312" spans="1:14" x14ac:dyDescent="0.25">
      <c r="A312" s="155" t="s">
        <v>404</v>
      </c>
      <c r="B312" s="170" t="s">
        <v>405</v>
      </c>
      <c r="C312" s="169">
        <v>922.58552239999995</v>
      </c>
      <c r="H312" s="153"/>
      <c r="I312" s="168"/>
      <c r="J312" s="167"/>
      <c r="N312" s="152"/>
    </row>
    <row r="313" spans="1:14" outlineLevel="1" x14ac:dyDescent="0.25">
      <c r="A313" s="155" t="s">
        <v>406</v>
      </c>
      <c r="B313" s="170" t="s">
        <v>407</v>
      </c>
      <c r="C313" s="169">
        <v>0</v>
      </c>
      <c r="H313" s="153"/>
      <c r="I313" s="168"/>
      <c r="J313" s="167"/>
      <c r="N313" s="152"/>
    </row>
    <row r="314" spans="1:14" outlineLevel="1" x14ac:dyDescent="0.25">
      <c r="A314" s="155" t="s">
        <v>408</v>
      </c>
      <c r="B314" s="170" t="s">
        <v>409</v>
      </c>
      <c r="C314" s="169">
        <v>0</v>
      </c>
      <c r="H314" s="153"/>
      <c r="I314" s="168"/>
      <c r="J314" s="167"/>
      <c r="N314" s="152"/>
    </row>
    <row r="315" spans="1:14" outlineLevel="1" x14ac:dyDescent="0.25">
      <c r="A315" s="155" t="s">
        <v>410</v>
      </c>
      <c r="B315" s="168"/>
      <c r="C315" s="167"/>
      <c r="H315" s="153"/>
      <c r="I315" s="168"/>
      <c r="J315" s="167"/>
      <c r="N315" s="152"/>
    </row>
    <row r="316" spans="1:14" outlineLevel="1" x14ac:dyDescent="0.25">
      <c r="A316" s="155" t="s">
        <v>411</v>
      </c>
      <c r="B316" s="168"/>
      <c r="C316" s="167"/>
      <c r="H316" s="153"/>
      <c r="I316" s="168"/>
      <c r="J316" s="167"/>
      <c r="N316" s="152"/>
    </row>
    <row r="317" spans="1:14" outlineLevel="1" x14ac:dyDescent="0.25">
      <c r="A317" s="155" t="s">
        <v>412</v>
      </c>
      <c r="B317" s="168"/>
      <c r="C317" s="167"/>
      <c r="H317" s="153"/>
      <c r="I317" s="168"/>
      <c r="J317" s="167"/>
      <c r="N317" s="152"/>
    </row>
    <row r="318" spans="1:14" outlineLevel="1" x14ac:dyDescent="0.25">
      <c r="A318" s="155" t="s">
        <v>413</v>
      </c>
      <c r="B318" s="168"/>
      <c r="C318" s="167"/>
      <c r="H318" s="153"/>
      <c r="I318" s="168"/>
      <c r="J318" s="167"/>
      <c r="N318" s="152"/>
    </row>
    <row r="319" spans="1:14" ht="18" x14ac:dyDescent="0.25">
      <c r="A319" s="165"/>
      <c r="B319" s="166" t="s">
        <v>414</v>
      </c>
      <c r="C319" s="165"/>
      <c r="D319" s="165"/>
      <c r="E319" s="165"/>
      <c r="F319" s="165"/>
      <c r="G319" s="164"/>
      <c r="H319" s="153"/>
      <c r="I319" s="163"/>
      <c r="J319" s="162"/>
      <c r="K319" s="162"/>
      <c r="L319" s="162"/>
      <c r="M319" s="162"/>
      <c r="N319" s="152"/>
    </row>
    <row r="320" spans="1:14" ht="15" customHeight="1" outlineLevel="1" x14ac:dyDescent="0.25">
      <c r="A320" s="160"/>
      <c r="B320" s="161" t="s">
        <v>415</v>
      </c>
      <c r="C320" s="160"/>
      <c r="D320" s="160"/>
      <c r="E320" s="159"/>
      <c r="F320" s="158"/>
      <c r="G320" s="158"/>
      <c r="H320" s="153"/>
      <c r="L320" s="153"/>
      <c r="M320" s="153"/>
      <c r="N320" s="152"/>
    </row>
    <row r="321" spans="1:14" outlineLevel="1" x14ac:dyDescent="0.25">
      <c r="A321" s="155" t="s">
        <v>416</v>
      </c>
      <c r="B321" s="157" t="s">
        <v>1460</v>
      </c>
      <c r="H321" s="153"/>
      <c r="I321" s="152"/>
      <c r="J321" s="152"/>
      <c r="K321" s="152"/>
      <c r="L321" s="152"/>
      <c r="M321" s="152"/>
      <c r="N321" s="152"/>
    </row>
    <row r="322" spans="1:14" outlineLevel="1" x14ac:dyDescent="0.25">
      <c r="A322" s="155" t="s">
        <v>417</v>
      </c>
      <c r="B322" s="157" t="s">
        <v>1459</v>
      </c>
      <c r="H322" s="153"/>
      <c r="I322" s="152"/>
      <c r="J322" s="152"/>
      <c r="K322" s="152"/>
      <c r="L322" s="152"/>
      <c r="M322" s="152"/>
      <c r="N322" s="152"/>
    </row>
    <row r="323" spans="1:14" outlineLevel="1" x14ac:dyDescent="0.25">
      <c r="A323" s="155" t="s">
        <v>418</v>
      </c>
      <c r="B323" s="157" t="s">
        <v>419</v>
      </c>
      <c r="H323" s="153"/>
      <c r="I323" s="152"/>
      <c r="J323" s="152"/>
      <c r="K323" s="152"/>
      <c r="L323" s="152"/>
      <c r="M323" s="152"/>
      <c r="N323" s="152"/>
    </row>
    <row r="324" spans="1:14" outlineLevel="1" x14ac:dyDescent="0.25">
      <c r="A324" s="155" t="s">
        <v>420</v>
      </c>
      <c r="B324" s="157" t="s">
        <v>421</v>
      </c>
      <c r="H324" s="153"/>
      <c r="I324" s="152"/>
      <c r="J324" s="152"/>
      <c r="K324" s="152"/>
      <c r="L324" s="152"/>
      <c r="M324" s="152"/>
      <c r="N324" s="152"/>
    </row>
    <row r="325" spans="1:14" outlineLevel="1" x14ac:dyDescent="0.25">
      <c r="A325" s="155" t="s">
        <v>422</v>
      </c>
      <c r="B325" s="157" t="s">
        <v>423</v>
      </c>
      <c r="H325" s="153"/>
      <c r="I325" s="152"/>
      <c r="J325" s="152"/>
      <c r="K325" s="152"/>
      <c r="L325" s="152"/>
      <c r="M325" s="152"/>
      <c r="N325" s="152"/>
    </row>
    <row r="326" spans="1:14" outlineLevel="1" x14ac:dyDescent="0.25">
      <c r="A326" s="155" t="s">
        <v>424</v>
      </c>
      <c r="B326" s="157" t="s">
        <v>824</v>
      </c>
      <c r="H326" s="153"/>
      <c r="I326" s="152"/>
      <c r="J326" s="152"/>
      <c r="K326" s="152"/>
      <c r="L326" s="152"/>
      <c r="M326" s="152"/>
      <c r="N326" s="152"/>
    </row>
    <row r="327" spans="1:14" outlineLevel="1" x14ac:dyDescent="0.25">
      <c r="A327" s="155" t="s">
        <v>425</v>
      </c>
      <c r="B327" s="157" t="s">
        <v>426</v>
      </c>
      <c r="H327" s="153"/>
      <c r="I327" s="152"/>
      <c r="J327" s="152"/>
      <c r="K327" s="152"/>
      <c r="L327" s="152"/>
      <c r="M327" s="152"/>
      <c r="N327" s="152"/>
    </row>
    <row r="328" spans="1:14" outlineLevel="1" x14ac:dyDescent="0.25">
      <c r="A328" s="155" t="s">
        <v>427</v>
      </c>
      <c r="B328" s="157" t="s">
        <v>428</v>
      </c>
      <c r="H328" s="153"/>
      <c r="I328" s="152"/>
      <c r="J328" s="152"/>
      <c r="K328" s="152"/>
      <c r="L328" s="152"/>
      <c r="M328" s="152"/>
      <c r="N328" s="152"/>
    </row>
    <row r="329" spans="1:14" outlineLevel="1" x14ac:dyDescent="0.25">
      <c r="A329" s="155" t="s">
        <v>429</v>
      </c>
      <c r="B329" s="157" t="s">
        <v>1458</v>
      </c>
      <c r="H329" s="153"/>
      <c r="I329" s="152"/>
      <c r="J329" s="152"/>
      <c r="K329" s="152"/>
      <c r="L329" s="152"/>
      <c r="M329" s="152"/>
      <c r="N329" s="152"/>
    </row>
    <row r="330" spans="1:14" outlineLevel="1" x14ac:dyDescent="0.25">
      <c r="A330" s="155" t="s">
        <v>430</v>
      </c>
      <c r="B330" s="156" t="s">
        <v>431</v>
      </c>
      <c r="H330" s="153"/>
      <c r="I330" s="152"/>
      <c r="J330" s="152"/>
      <c r="K330" s="152"/>
      <c r="L330" s="152"/>
      <c r="M330" s="152"/>
      <c r="N330" s="152"/>
    </row>
    <row r="331" spans="1:14" outlineLevel="1" x14ac:dyDescent="0.25">
      <c r="A331" s="155" t="s">
        <v>432</v>
      </c>
      <c r="B331" s="156" t="s">
        <v>431</v>
      </c>
      <c r="H331" s="153"/>
      <c r="I331" s="152"/>
      <c r="J331" s="152"/>
      <c r="K331" s="152"/>
      <c r="L331" s="152"/>
      <c r="M331" s="152"/>
      <c r="N331" s="152"/>
    </row>
    <row r="332" spans="1:14" outlineLevel="1" x14ac:dyDescent="0.25">
      <c r="A332" s="155" t="s">
        <v>433</v>
      </c>
      <c r="B332" s="156" t="s">
        <v>431</v>
      </c>
      <c r="H332" s="153"/>
      <c r="I332" s="152"/>
      <c r="J332" s="152"/>
      <c r="K332" s="152"/>
      <c r="L332" s="152"/>
      <c r="M332" s="152"/>
      <c r="N332" s="152"/>
    </row>
    <row r="333" spans="1:14" outlineLevel="1" x14ac:dyDescent="0.25">
      <c r="A333" s="155" t="s">
        <v>434</v>
      </c>
      <c r="B333" s="156" t="s">
        <v>431</v>
      </c>
      <c r="H333" s="153"/>
      <c r="I333" s="152"/>
      <c r="J333" s="152"/>
      <c r="K333" s="152"/>
      <c r="L333" s="152"/>
      <c r="M333" s="152"/>
      <c r="N333" s="152"/>
    </row>
    <row r="334" spans="1:14" outlineLevel="1" x14ac:dyDescent="0.25">
      <c r="A334" s="155" t="s">
        <v>435</v>
      </c>
      <c r="B334" s="156" t="s">
        <v>431</v>
      </c>
      <c r="H334" s="153"/>
      <c r="I334" s="152"/>
      <c r="J334" s="152"/>
      <c r="K334" s="152"/>
      <c r="L334" s="152"/>
      <c r="M334" s="152"/>
      <c r="N334" s="152"/>
    </row>
    <row r="335" spans="1:14" outlineLevel="1" x14ac:dyDescent="0.25">
      <c r="A335" s="155" t="s">
        <v>436</v>
      </c>
      <c r="B335" s="156" t="s">
        <v>431</v>
      </c>
      <c r="H335" s="153"/>
      <c r="I335" s="152"/>
      <c r="J335" s="152"/>
      <c r="K335" s="152"/>
      <c r="L335" s="152"/>
      <c r="M335" s="152"/>
      <c r="N335" s="152"/>
    </row>
    <row r="336" spans="1:14" outlineLevel="1" x14ac:dyDescent="0.25">
      <c r="A336" s="155" t="s">
        <v>437</v>
      </c>
      <c r="B336" s="156" t="s">
        <v>431</v>
      </c>
      <c r="H336" s="153"/>
      <c r="I336" s="152"/>
      <c r="J336" s="152"/>
      <c r="K336" s="152"/>
      <c r="L336" s="152"/>
      <c r="M336" s="152"/>
      <c r="N336" s="152"/>
    </row>
    <row r="337" spans="1:14" outlineLevel="1" x14ac:dyDescent="0.25">
      <c r="A337" s="155" t="s">
        <v>438</v>
      </c>
      <c r="B337" s="156" t="s">
        <v>431</v>
      </c>
      <c r="H337" s="153"/>
      <c r="I337" s="152"/>
      <c r="J337" s="152"/>
      <c r="K337" s="152"/>
      <c r="L337" s="152"/>
      <c r="M337" s="152"/>
      <c r="N337" s="152"/>
    </row>
    <row r="338" spans="1:14" outlineLevel="1" x14ac:dyDescent="0.25">
      <c r="A338" s="155" t="s">
        <v>439</v>
      </c>
      <c r="B338" s="156" t="s">
        <v>431</v>
      </c>
      <c r="H338" s="153"/>
      <c r="I338" s="152"/>
      <c r="J338" s="152"/>
      <c r="K338" s="152"/>
      <c r="L338" s="152"/>
      <c r="M338" s="152"/>
      <c r="N338" s="152"/>
    </row>
    <row r="339" spans="1:14" outlineLevel="1" x14ac:dyDescent="0.25">
      <c r="A339" s="155" t="s">
        <v>440</v>
      </c>
      <c r="B339" s="156" t="s">
        <v>431</v>
      </c>
      <c r="H339" s="153"/>
      <c r="I339" s="152"/>
      <c r="J339" s="152"/>
      <c r="K339" s="152"/>
      <c r="L339" s="152"/>
      <c r="M339" s="152"/>
      <c r="N339" s="152"/>
    </row>
    <row r="340" spans="1:14" outlineLevel="1" x14ac:dyDescent="0.25">
      <c r="A340" s="155" t="s">
        <v>441</v>
      </c>
      <c r="B340" s="156" t="s">
        <v>431</v>
      </c>
      <c r="H340" s="153"/>
      <c r="I340" s="152"/>
      <c r="J340" s="152"/>
      <c r="K340" s="152"/>
      <c r="L340" s="152"/>
      <c r="M340" s="152"/>
      <c r="N340" s="152"/>
    </row>
    <row r="341" spans="1:14" outlineLevel="1" x14ac:dyDescent="0.25">
      <c r="A341" s="155" t="s">
        <v>442</v>
      </c>
      <c r="B341" s="156" t="s">
        <v>431</v>
      </c>
      <c r="H341" s="153"/>
      <c r="I341" s="152"/>
      <c r="J341" s="152"/>
      <c r="K341" s="152"/>
      <c r="L341" s="152"/>
      <c r="M341" s="152"/>
      <c r="N341" s="152"/>
    </row>
    <row r="342" spans="1:14" outlineLevel="1" x14ac:dyDescent="0.25">
      <c r="A342" s="155" t="s">
        <v>443</v>
      </c>
      <c r="B342" s="156" t="s">
        <v>431</v>
      </c>
      <c r="H342" s="153"/>
      <c r="I342" s="152"/>
      <c r="J342" s="152"/>
      <c r="K342" s="152"/>
      <c r="L342" s="152"/>
      <c r="M342" s="152"/>
      <c r="N342" s="152"/>
    </row>
    <row r="343" spans="1:14" outlineLevel="1" x14ac:dyDescent="0.25">
      <c r="A343" s="155" t="s">
        <v>444</v>
      </c>
      <c r="B343" s="156" t="s">
        <v>431</v>
      </c>
      <c r="H343" s="153"/>
      <c r="I343" s="152"/>
      <c r="J343" s="152"/>
      <c r="K343" s="152"/>
      <c r="L343" s="152"/>
      <c r="M343" s="152"/>
      <c r="N343" s="152"/>
    </row>
    <row r="344" spans="1:14" outlineLevel="1" x14ac:dyDescent="0.25">
      <c r="A344" s="155" t="s">
        <v>445</v>
      </c>
      <c r="B344" s="156" t="s">
        <v>431</v>
      </c>
      <c r="H344" s="153"/>
      <c r="I344" s="152"/>
      <c r="J344" s="152"/>
      <c r="K344" s="152"/>
      <c r="L344" s="152"/>
      <c r="M344" s="152"/>
      <c r="N344" s="152"/>
    </row>
    <row r="345" spans="1:14" outlineLevel="1" x14ac:dyDescent="0.25">
      <c r="A345" s="155" t="s">
        <v>446</v>
      </c>
      <c r="B345" s="156" t="s">
        <v>431</v>
      </c>
      <c r="H345" s="153"/>
      <c r="I345" s="152"/>
      <c r="J345" s="152"/>
      <c r="K345" s="152"/>
      <c r="L345" s="152"/>
      <c r="M345" s="152"/>
      <c r="N345" s="152"/>
    </row>
    <row r="346" spans="1:14" outlineLevel="1" x14ac:dyDescent="0.25">
      <c r="A346" s="155" t="s">
        <v>447</v>
      </c>
      <c r="B346" s="156" t="s">
        <v>431</v>
      </c>
      <c r="H346" s="153"/>
      <c r="I346" s="152"/>
      <c r="J346" s="152"/>
      <c r="K346" s="152"/>
      <c r="L346" s="152"/>
      <c r="M346" s="152"/>
      <c r="N346" s="152"/>
    </row>
    <row r="347" spans="1:14" outlineLevel="1" x14ac:dyDescent="0.25">
      <c r="A347" s="155" t="s">
        <v>448</v>
      </c>
      <c r="B347" s="156" t="s">
        <v>431</v>
      </c>
      <c r="H347" s="153"/>
      <c r="I347" s="152"/>
      <c r="J347" s="152"/>
      <c r="K347" s="152"/>
      <c r="L347" s="152"/>
      <c r="M347" s="152"/>
      <c r="N347" s="152"/>
    </row>
    <row r="348" spans="1:14" outlineLevel="1" x14ac:dyDescent="0.25">
      <c r="A348" s="155" t="s">
        <v>449</v>
      </c>
      <c r="B348" s="156" t="s">
        <v>431</v>
      </c>
      <c r="H348" s="153"/>
      <c r="I348" s="152"/>
      <c r="J348" s="152"/>
      <c r="K348" s="152"/>
      <c r="L348" s="152"/>
      <c r="M348" s="152"/>
      <c r="N348" s="152"/>
    </row>
    <row r="349" spans="1:14" outlineLevel="1" x14ac:dyDescent="0.25">
      <c r="A349" s="155" t="s">
        <v>450</v>
      </c>
      <c r="B349" s="156" t="s">
        <v>431</v>
      </c>
      <c r="H349" s="153"/>
      <c r="I349" s="152"/>
      <c r="J349" s="152"/>
      <c r="K349" s="152"/>
      <c r="L349" s="152"/>
      <c r="M349" s="152"/>
      <c r="N349" s="152"/>
    </row>
    <row r="350" spans="1:14" outlineLevel="1" x14ac:dyDescent="0.25">
      <c r="A350" s="155" t="s">
        <v>451</v>
      </c>
      <c r="B350" s="156" t="s">
        <v>431</v>
      </c>
      <c r="H350" s="153"/>
      <c r="I350" s="152"/>
      <c r="J350" s="152"/>
      <c r="K350" s="152"/>
      <c r="L350" s="152"/>
      <c r="M350" s="152"/>
      <c r="N350" s="152"/>
    </row>
    <row r="351" spans="1:14" outlineLevel="1" x14ac:dyDescent="0.25">
      <c r="A351" s="155" t="s">
        <v>452</v>
      </c>
      <c r="B351" s="156" t="s">
        <v>431</v>
      </c>
      <c r="H351" s="153"/>
      <c r="I351" s="152"/>
      <c r="J351" s="152"/>
      <c r="K351" s="152"/>
      <c r="L351" s="152"/>
      <c r="M351" s="152"/>
      <c r="N351" s="152"/>
    </row>
    <row r="352" spans="1:14" outlineLevel="1" x14ac:dyDescent="0.25">
      <c r="A352" s="155" t="s">
        <v>453</v>
      </c>
      <c r="B352" s="156" t="s">
        <v>431</v>
      </c>
      <c r="H352" s="153"/>
      <c r="I352" s="152"/>
      <c r="J352" s="152"/>
      <c r="K352" s="152"/>
      <c r="L352" s="152"/>
      <c r="M352" s="152"/>
      <c r="N352" s="152"/>
    </row>
    <row r="353" spans="1:14" outlineLevel="1" x14ac:dyDescent="0.25">
      <c r="A353" s="155" t="s">
        <v>454</v>
      </c>
      <c r="B353" s="156" t="s">
        <v>431</v>
      </c>
      <c r="H353" s="153"/>
      <c r="I353" s="152"/>
      <c r="J353" s="152"/>
      <c r="K353" s="152"/>
      <c r="L353" s="152"/>
      <c r="M353" s="152"/>
      <c r="N353" s="152"/>
    </row>
    <row r="354" spans="1:14" outlineLevel="1" x14ac:dyDescent="0.25">
      <c r="A354" s="155" t="s">
        <v>455</v>
      </c>
      <c r="B354" s="156" t="s">
        <v>431</v>
      </c>
      <c r="H354" s="153"/>
      <c r="I354" s="152"/>
      <c r="J354" s="152"/>
      <c r="K354" s="152"/>
      <c r="L354" s="152"/>
      <c r="M354" s="152"/>
      <c r="N354" s="152"/>
    </row>
    <row r="355" spans="1:14" outlineLevel="1" x14ac:dyDescent="0.25">
      <c r="A355" s="155" t="s">
        <v>456</v>
      </c>
      <c r="B355" s="156" t="s">
        <v>431</v>
      </c>
      <c r="H355" s="153"/>
      <c r="I355" s="152"/>
      <c r="J355" s="152"/>
      <c r="K355" s="152"/>
      <c r="L355" s="152"/>
      <c r="M355" s="152"/>
      <c r="N355" s="152"/>
    </row>
    <row r="356" spans="1:14" outlineLevel="1" x14ac:dyDescent="0.25">
      <c r="A356" s="155" t="s">
        <v>457</v>
      </c>
      <c r="B356" s="156" t="s">
        <v>431</v>
      </c>
      <c r="H356" s="153"/>
      <c r="I356" s="152"/>
      <c r="J356" s="152"/>
      <c r="K356" s="152"/>
      <c r="L356" s="152"/>
      <c r="M356" s="152"/>
      <c r="N356" s="152"/>
    </row>
    <row r="357" spans="1:14" outlineLevel="1" x14ac:dyDescent="0.25">
      <c r="A357" s="155" t="s">
        <v>458</v>
      </c>
      <c r="B357" s="156" t="s">
        <v>431</v>
      </c>
      <c r="H357" s="153"/>
      <c r="I357" s="152"/>
      <c r="J357" s="152"/>
      <c r="K357" s="152"/>
      <c r="L357" s="152"/>
      <c r="M357" s="152"/>
      <c r="N357" s="152"/>
    </row>
    <row r="358" spans="1:14" outlineLevel="1" x14ac:dyDescent="0.25">
      <c r="A358" s="155" t="s">
        <v>459</v>
      </c>
      <c r="B358" s="156" t="s">
        <v>431</v>
      </c>
      <c r="H358" s="153"/>
      <c r="I358" s="152"/>
      <c r="J358" s="152"/>
      <c r="K358" s="152"/>
      <c r="L358" s="152"/>
      <c r="M358" s="152"/>
      <c r="N358" s="152"/>
    </row>
    <row r="359" spans="1:14" outlineLevel="1" x14ac:dyDescent="0.25">
      <c r="A359" s="155" t="s">
        <v>460</v>
      </c>
      <c r="B359" s="156" t="s">
        <v>431</v>
      </c>
      <c r="H359" s="153"/>
      <c r="I359" s="152"/>
      <c r="J359" s="152"/>
      <c r="K359" s="152"/>
      <c r="L359" s="152"/>
      <c r="M359" s="152"/>
      <c r="N359" s="152"/>
    </row>
    <row r="360" spans="1:14" outlineLevel="1" x14ac:dyDescent="0.25">
      <c r="A360" s="155" t="s">
        <v>461</v>
      </c>
      <c r="B360" s="156" t="s">
        <v>431</v>
      </c>
      <c r="H360" s="153"/>
      <c r="I360" s="152"/>
      <c r="J360" s="152"/>
      <c r="K360" s="152"/>
      <c r="L360" s="152"/>
      <c r="M360" s="152"/>
      <c r="N360" s="152"/>
    </row>
    <row r="361" spans="1:14" outlineLevel="1" x14ac:dyDescent="0.25">
      <c r="A361" s="155" t="s">
        <v>462</v>
      </c>
      <c r="B361" s="156" t="s">
        <v>431</v>
      </c>
      <c r="H361" s="153"/>
      <c r="I361" s="152"/>
      <c r="J361" s="152"/>
      <c r="K361" s="152"/>
      <c r="L361" s="152"/>
      <c r="M361" s="152"/>
      <c r="N361" s="152"/>
    </row>
    <row r="362" spans="1:14" outlineLevel="1" x14ac:dyDescent="0.25">
      <c r="A362" s="155" t="s">
        <v>463</v>
      </c>
      <c r="B362" s="156" t="s">
        <v>431</v>
      </c>
      <c r="H362" s="153"/>
      <c r="I362" s="152"/>
      <c r="J362" s="152"/>
      <c r="K362" s="152"/>
      <c r="L362" s="152"/>
      <c r="M362" s="152"/>
      <c r="N362" s="152"/>
    </row>
    <row r="363" spans="1:14" outlineLevel="1" x14ac:dyDescent="0.25">
      <c r="A363" s="155" t="s">
        <v>464</v>
      </c>
      <c r="B363" s="156" t="s">
        <v>431</v>
      </c>
      <c r="H363" s="153"/>
      <c r="I363" s="152"/>
      <c r="J363" s="152"/>
      <c r="K363" s="152"/>
      <c r="L363" s="152"/>
      <c r="M363" s="152"/>
      <c r="N363" s="152"/>
    </row>
    <row r="364" spans="1:14" outlineLevel="1" x14ac:dyDescent="0.25">
      <c r="A364" s="155" t="s">
        <v>465</v>
      </c>
      <c r="B364" s="156" t="s">
        <v>431</v>
      </c>
      <c r="H364" s="153"/>
      <c r="I364" s="152"/>
      <c r="J364" s="152"/>
      <c r="K364" s="152"/>
      <c r="L364" s="152"/>
      <c r="M364" s="152"/>
      <c r="N364" s="152"/>
    </row>
    <row r="365" spans="1:14" outlineLevel="1" x14ac:dyDescent="0.25">
      <c r="A365" s="155" t="s">
        <v>466</v>
      </c>
      <c r="B365" s="156" t="s">
        <v>431</v>
      </c>
      <c r="H365" s="153"/>
      <c r="I365" s="152"/>
      <c r="J365" s="152"/>
      <c r="K365" s="152"/>
      <c r="L365" s="152"/>
      <c r="M365" s="152"/>
      <c r="N365" s="152"/>
    </row>
    <row r="366" spans="1:14" x14ac:dyDescent="0.25">
      <c r="A366" s="155"/>
      <c r="H366" s="153"/>
      <c r="I366" s="152"/>
      <c r="J366" s="152"/>
      <c r="K366" s="152"/>
      <c r="L366" s="152"/>
      <c r="M366" s="152"/>
      <c r="N366" s="152"/>
    </row>
    <row r="367" spans="1:14" x14ac:dyDescent="0.25">
      <c r="H367" s="153"/>
      <c r="I367" s="152"/>
      <c r="J367" s="152"/>
      <c r="K367" s="152"/>
      <c r="L367" s="152"/>
      <c r="M367" s="152"/>
      <c r="N367" s="152"/>
    </row>
    <row r="368" spans="1:14" x14ac:dyDescent="0.25">
      <c r="H368" s="153"/>
      <c r="I368" s="152"/>
      <c r="J368" s="152"/>
      <c r="K368" s="152"/>
      <c r="L368" s="152"/>
      <c r="M368" s="152"/>
      <c r="N368" s="152"/>
    </row>
    <row r="369" spans="8:8" s="152" customFormat="1" x14ac:dyDescent="0.25">
      <c r="H369" s="153"/>
    </row>
    <row r="370" spans="8:8" s="152" customFormat="1" x14ac:dyDescent="0.25">
      <c r="H370" s="153"/>
    </row>
    <row r="371" spans="8:8" s="152" customFormat="1" x14ac:dyDescent="0.25">
      <c r="H371" s="153"/>
    </row>
    <row r="372" spans="8:8" s="152" customFormat="1" x14ac:dyDescent="0.25">
      <c r="H372" s="153"/>
    </row>
    <row r="373" spans="8:8" s="152" customFormat="1" x14ac:dyDescent="0.25">
      <c r="H373" s="153"/>
    </row>
    <row r="374" spans="8:8" s="152" customFormat="1" x14ac:dyDescent="0.25">
      <c r="H374" s="153"/>
    </row>
    <row r="375" spans="8:8" s="152" customFormat="1" x14ac:dyDescent="0.25">
      <c r="H375" s="153"/>
    </row>
    <row r="376" spans="8:8" s="152" customFormat="1" x14ac:dyDescent="0.25">
      <c r="H376" s="153"/>
    </row>
    <row r="377" spans="8:8" s="152" customFormat="1" x14ac:dyDescent="0.25">
      <c r="H377" s="153"/>
    </row>
    <row r="378" spans="8:8" s="152" customFormat="1" x14ac:dyDescent="0.25">
      <c r="H378" s="153"/>
    </row>
    <row r="379" spans="8:8" s="152" customFormat="1" x14ac:dyDescent="0.25">
      <c r="H379" s="153"/>
    </row>
    <row r="380" spans="8:8" s="152" customFormat="1" x14ac:dyDescent="0.25">
      <c r="H380" s="153"/>
    </row>
    <row r="381" spans="8:8" s="152" customFormat="1" x14ac:dyDescent="0.25">
      <c r="H381" s="153"/>
    </row>
    <row r="382" spans="8:8" s="152" customFormat="1" x14ac:dyDescent="0.25">
      <c r="H382" s="153"/>
    </row>
    <row r="383" spans="8:8" s="152" customFormat="1" x14ac:dyDescent="0.25">
      <c r="H383" s="153"/>
    </row>
    <row r="384" spans="8:8" s="152" customFormat="1" x14ac:dyDescent="0.25">
      <c r="H384" s="153"/>
    </row>
    <row r="385" spans="8:8" s="152" customFormat="1" x14ac:dyDescent="0.25">
      <c r="H385" s="153"/>
    </row>
    <row r="386" spans="8:8" s="152" customFormat="1" x14ac:dyDescent="0.25">
      <c r="H386" s="153"/>
    </row>
    <row r="387" spans="8:8" s="152" customFormat="1" x14ac:dyDescent="0.25">
      <c r="H387" s="153"/>
    </row>
    <row r="388" spans="8:8" s="152" customFormat="1" x14ac:dyDescent="0.25">
      <c r="H388" s="153"/>
    </row>
    <row r="389" spans="8:8" s="152" customFormat="1" x14ac:dyDescent="0.25">
      <c r="H389" s="153"/>
    </row>
    <row r="390" spans="8:8" s="152" customFormat="1" x14ac:dyDescent="0.25">
      <c r="H390" s="153"/>
    </row>
    <row r="391" spans="8:8" s="152" customFormat="1" x14ac:dyDescent="0.25">
      <c r="H391" s="153"/>
    </row>
    <row r="392" spans="8:8" s="152" customFormat="1" x14ac:dyDescent="0.25">
      <c r="H392" s="153"/>
    </row>
    <row r="393" spans="8:8" s="152" customFormat="1" x14ac:dyDescent="0.25">
      <c r="H393" s="153"/>
    </row>
    <row r="394" spans="8:8" s="152" customFormat="1" x14ac:dyDescent="0.25">
      <c r="H394" s="153"/>
    </row>
    <row r="395" spans="8:8" s="152" customFormat="1" x14ac:dyDescent="0.25">
      <c r="H395" s="153"/>
    </row>
    <row r="396" spans="8:8" s="152" customFormat="1" x14ac:dyDescent="0.25">
      <c r="H396" s="153"/>
    </row>
    <row r="397" spans="8:8" s="152" customFormat="1" x14ac:dyDescent="0.25">
      <c r="H397" s="153"/>
    </row>
    <row r="398" spans="8:8" s="152" customFormat="1" x14ac:dyDescent="0.25">
      <c r="H398" s="153"/>
    </row>
    <row r="399" spans="8:8" s="152" customFormat="1" x14ac:dyDescent="0.25">
      <c r="H399" s="153"/>
    </row>
    <row r="400" spans="8:8" s="152" customFormat="1" x14ac:dyDescent="0.25">
      <c r="H400" s="153"/>
    </row>
    <row r="401" spans="8:8" s="152" customFormat="1" x14ac:dyDescent="0.25">
      <c r="H401" s="153"/>
    </row>
    <row r="402" spans="8:8" s="152" customFormat="1" x14ac:dyDescent="0.25">
      <c r="H402" s="153"/>
    </row>
    <row r="403" spans="8:8" s="152" customFormat="1" x14ac:dyDescent="0.25">
      <c r="H403" s="153"/>
    </row>
    <row r="404" spans="8:8" s="152" customFormat="1" x14ac:dyDescent="0.25">
      <c r="H404" s="153"/>
    </row>
    <row r="405" spans="8:8" s="152" customFormat="1" x14ac:dyDescent="0.25">
      <c r="H405" s="153"/>
    </row>
    <row r="406" spans="8:8" s="152" customFormat="1" x14ac:dyDescent="0.25">
      <c r="H406" s="153"/>
    </row>
    <row r="407" spans="8:8" s="152" customFormat="1" x14ac:dyDescent="0.25">
      <c r="H407" s="153"/>
    </row>
    <row r="408" spans="8:8" s="152" customFormat="1" x14ac:dyDescent="0.25">
      <c r="H408" s="153"/>
    </row>
    <row r="409" spans="8:8" s="152" customFormat="1" x14ac:dyDescent="0.25">
      <c r="H409" s="153"/>
    </row>
    <row r="410" spans="8:8" s="152" customFormat="1" x14ac:dyDescent="0.25">
      <c r="H410" s="153"/>
    </row>
    <row r="411" spans="8:8" s="152" customFormat="1" x14ac:dyDescent="0.25">
      <c r="H411" s="153"/>
    </row>
    <row r="412" spans="8:8" s="152" customFormat="1" x14ac:dyDescent="0.25">
      <c r="H412" s="153"/>
    </row>
    <row r="413" spans="8:8" s="152" customFormat="1" x14ac:dyDescent="0.25">
      <c r="H413" s="153"/>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1792FD37-56A8-4280-9779-6D90AF62AEB1}"/>
    <hyperlink ref="B7" location="'A. HTT General'!B26" display="2. Regulatory Summary" xr:uid="{AEAB9176-5641-48E5-AE3A-F826957E7E6B}"/>
    <hyperlink ref="B8" location="'A. HTT General'!B36" display="3. General Cover Pool / Covered Bond Information" xr:uid="{B98EF054-BE54-48CD-AF96-F9CE13898019}"/>
    <hyperlink ref="B9" location="'A. HTT General'!B285" display="4. References to Capital Requirements Regulation (CRR) 129(7)" xr:uid="{026F96CA-EDC7-42CA-B5C5-846FB7BCC52B}"/>
    <hyperlink ref="B11" location="'A. HTT General'!B319" display="6. Other relevant information" xr:uid="{CFE4A02B-5E44-46E3-8250-BE51C2CEAE09}"/>
    <hyperlink ref="C289" location="'A. HTT General'!A39" display="'A. HTT General'!A39" xr:uid="{C457924C-0AEC-45AD-8BB6-B7FAA0F1C326}"/>
    <hyperlink ref="C291" location="'B1. HTT Mortgage Assets'!B43" display="'B1. HTT Mortgage Assets'!B43" xr:uid="{D22A42B9-FB70-4AE4-9C34-12AEEB0B664D}"/>
    <hyperlink ref="D291" location="'B2. HTT Public Sector Assets'!B48" display="'B2. HTT Public Sector Assets'!B48" xr:uid="{046A905E-7DEC-4453-8AB9-5FDA24AACD61}"/>
    <hyperlink ref="C292" location="'A. HTT General'!A52" display="'A. HTT General'!A52" xr:uid="{D68812F0-9BA9-4284-B170-F7EC94DA26FD}"/>
    <hyperlink ref="C297" location="'A. HTT General'!B163" display="'A. HTT General'!B163" xr:uid="{CE707B52-88B3-4EC3-A785-5019DBB6936B}"/>
    <hyperlink ref="C298" location="'A. HTT General'!B137" display="'A. HTT General'!B137" xr:uid="{1DD86827-C0F3-42FF-8D56-16FABE673CAA}"/>
    <hyperlink ref="C302" location="'C. HTT Harmonised Glossary'!B18" display="'C. HTT Harmonised Glossary'!B18" xr:uid="{324F9242-7117-4DEE-A022-DD30FB7BDE51}"/>
    <hyperlink ref="C303" location="'A. HTT General'!B65" display="'A. HTT General'!B65" xr:uid="{FC5256D4-98F3-482E-8911-2C931BFDECBB}"/>
    <hyperlink ref="C304" location="'A. HTT General'!B88" display="'A. HTT General'!B88" xr:uid="{E4384848-D455-476C-8550-7366C2105622}"/>
    <hyperlink ref="C307" location="'B1. HTT Mortgage Assets'!B179" display="'B1. HTT Mortgage Assets'!B179" xr:uid="{0FE4BE6B-31ED-46ED-850D-7BB9ABF9DDA1}"/>
    <hyperlink ref="D307" location="'B2. HTT Public Sector Assets'!B166" display="'B2. HTT Public Sector Assets'!B166" xr:uid="{042D17B9-4D68-4554-B27F-274A6011414F}"/>
    <hyperlink ref="B27" r:id="rId1" display="Basel Compliance (Y/N)" xr:uid="{538641E4-4F65-4443-A245-433257723589}"/>
    <hyperlink ref="B29" r:id="rId2" xr:uid="{7B3763E2-835B-4BC0-B1B3-469EFD3C9276}"/>
    <hyperlink ref="B30" r:id="rId3" xr:uid="{C9550ED1-7A69-40D2-9EC9-7007223C81B9}"/>
    <hyperlink ref="B10" location="'A. HTT General'!B311" display="5. References to Capital Requirements Regulation (CRR) 129(1)" xr:uid="{95A11FB1-B0F1-4909-A509-C03EED71F79A}"/>
    <hyperlink ref="D293" location="'B1. HTT Mortgage Assets'!B424" display="'B1. HTT Mortgage Assets'!B424" xr:uid="{71238B1F-AA40-4635-81C8-F28C10BCB9A5}"/>
    <hyperlink ref="C293" location="'B1. HTT Mortgage Assets'!B186" display="'B1. HTT Mortgage Assets'!B186" xr:uid="{C349FDD3-E824-48CD-BBB5-57C0D442D4A8}"/>
    <hyperlink ref="C288" location="'A. HTT General'!A38" display="'A. HTT General'!A38" xr:uid="{942452CB-E160-4AEC-AAE9-6CF4A879B5B4}"/>
    <hyperlink ref="C296" location="'A. HTT General'!B111" display="'A. HTT General'!B111" xr:uid="{E3EE0505-19A8-48DA-92BA-A3134DCF6AC3}"/>
    <hyperlink ref="D295" location="'B2. HTT Public Sector Assets'!B129" display="'B2. HTT Public Sector Assets'!B129" xr:uid="{CB01DF84-C84B-46C4-8BA7-6411ED6C69B4}"/>
    <hyperlink ref="C295" location="'B1. HTT Mortgage Assets'!B149" display="'B1. HTT Mortgage Assets'!B149" xr:uid="{A31C0263-1C84-4A67-98AD-BEDDA7FC2A15}"/>
    <hyperlink ref="C294" location="'C. HTT Harmonised Glossary'!B20" display="link to Glossary HG.1.15" xr:uid="{CA589DD0-DF8A-4D1A-8949-723CE1DEBAFE}"/>
    <hyperlink ref="C306" location="'A. HTT General'!B44" display="'A. HTT General'!B44" xr:uid="{630434A0-9246-489F-830F-1D427436C7DF}"/>
    <hyperlink ref="C300" location="'B1. HTT Mortgage Assets'!B215" display="215 LTV residential mortgage" xr:uid="{DD9FD045-D6E9-42A9-BBAB-9F065B427520}"/>
    <hyperlink ref="D300" location="'B1. HTT Mortgage Assets'!B453" display="441 LTV Commercial Mortgage" xr:uid="{4A46C38F-EFD3-4A55-966D-64B1EAA87DC2}"/>
    <hyperlink ref="C301" location="'A. HTT General'!B230" display="230 Derivatives and Swaps" xr:uid="{F26D388F-CFF5-49E2-8DBB-79C0BE07A2C4}"/>
    <hyperlink ref="B28" r:id="rId4" display="CBD Compliance (Y/N)" xr:uid="{7BFC6BE4-CA3F-4CA7-A281-5C996B273205}"/>
    <hyperlink ref="F293" location="'B2. HTT Public Sector Assets'!A18" display="'B2. HTT Public Sector Assets'!A18" xr:uid="{659B310F-6800-4FE1-8F40-3ED95BD99AF6}"/>
    <hyperlink ref="G293" location="'B3. HTT Shipping Assets'!B116" display="'B3. HTT Shipping Assets'!B116" xr:uid="{76B90D47-6C61-4DC0-8EC8-CF58A851CEE2}"/>
    <hyperlink ref="F295" location="'B3. HTT Shipping Assets'!B80" display="'B3. HTT Shipping Assets'!B80" xr:uid="{8DD9707F-AD7F-451F-9AAC-311AF8B21BB7}"/>
    <hyperlink ref="C305" location="'C. HTT Harmonised Glossary'!B12" display="link to Glossary HG 1.7" xr:uid="{4D69F405-1A5F-455A-97A9-9B417BE7D229}"/>
    <hyperlink ref="F307" location="'B3. HTT Shipping Assets'!B110" display="'B3. HTT Shipping Assets'!B110" xr:uid="{C52569BF-BF84-4C34-AD23-274BF7546F0F}"/>
    <hyperlink ref="B44" location="'C. HTT Harmonised Glossary'!B6" display="2. Over-collateralisation (OC) " xr:uid="{88C059C0-DD26-4483-9EEA-6106FF9FE53B}"/>
    <hyperlink ref="F300" location="'B2. HTT Public Sector Assets'!B147" display="147 for Public Sector Asset - type of debtor" xr:uid="{C6AC46A1-BF63-4D09-B1E4-507A94CAD1A8}"/>
    <hyperlink ref="D244" location="'F2. Sustainable PS data'!A1" display="F2. Tab" xr:uid="{7C583082-4136-4943-840E-EC3CE357DD8D}"/>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7890-AF8C-4C79-A0BC-55919110FD37}">
  <sheetPr>
    <tabColor theme="5" tint="-0.249977111117893"/>
  </sheetPr>
  <dimension ref="A1:N284"/>
  <sheetViews>
    <sheetView view="pageBreakPreview" zoomScale="60" zoomScaleNormal="100" workbookViewId="0"/>
  </sheetViews>
  <sheetFormatPr defaultColWidth="8.88671875" defaultRowHeight="14.4" outlineLevelRow="1" x14ac:dyDescent="0.25"/>
  <cols>
    <col min="1" max="1" width="13.88671875" style="154" customWidth="1"/>
    <col min="2" max="2" width="62.88671875" style="154" customWidth="1"/>
    <col min="3" max="3" width="41" style="154" customWidth="1"/>
    <col min="4" max="4" width="40.88671875" style="154" customWidth="1"/>
    <col min="5" max="5" width="6.6640625" style="154" customWidth="1"/>
    <col min="6" max="6" width="41.5546875" style="154" customWidth="1"/>
    <col min="7" max="7" width="41.5546875" style="153" customWidth="1"/>
    <col min="8" max="16384" width="8.88671875" style="152"/>
  </cols>
  <sheetData>
    <row r="1" spans="1:7" ht="31.2" x14ac:dyDescent="0.25">
      <c r="A1" s="270" t="s">
        <v>815</v>
      </c>
      <c r="B1" s="270"/>
      <c r="C1" s="153"/>
      <c r="D1" s="153"/>
      <c r="E1" s="153"/>
      <c r="F1" s="271" t="s">
        <v>1528</v>
      </c>
    </row>
    <row r="2" spans="1:7" ht="15" thickBot="1" x14ac:dyDescent="0.3">
      <c r="A2" s="153"/>
      <c r="B2" s="153"/>
      <c r="C2" s="153"/>
      <c r="D2" s="153"/>
      <c r="E2" s="153"/>
      <c r="F2" s="153"/>
    </row>
    <row r="3" spans="1:7" ht="18.600000000000001" thickBot="1" x14ac:dyDescent="0.3">
      <c r="A3" s="266"/>
      <c r="B3" s="268" t="s">
        <v>0</v>
      </c>
      <c r="C3" s="267" t="s">
        <v>1560</v>
      </c>
      <c r="D3" s="266"/>
      <c r="E3" s="266"/>
      <c r="F3" s="153"/>
      <c r="G3" s="266"/>
    </row>
    <row r="4" spans="1:7" ht="15" thickBot="1" x14ac:dyDescent="0.3"/>
    <row r="5" spans="1:7" ht="18" x14ac:dyDescent="0.25">
      <c r="A5" s="163"/>
      <c r="B5" s="265" t="s">
        <v>467</v>
      </c>
      <c r="C5" s="163"/>
      <c r="E5" s="162"/>
      <c r="F5" s="162"/>
    </row>
    <row r="6" spans="1:7" x14ac:dyDescent="0.25">
      <c r="B6" s="312" t="s">
        <v>468</v>
      </c>
    </row>
    <row r="7" spans="1:7" x14ac:dyDescent="0.25">
      <c r="B7" s="311" t="s">
        <v>469</v>
      </c>
    </row>
    <row r="8" spans="1:7" ht="15" thickBot="1" x14ac:dyDescent="0.3">
      <c r="B8" s="310" t="s">
        <v>470</v>
      </c>
    </row>
    <row r="9" spans="1:7" x14ac:dyDescent="0.25">
      <c r="B9" s="309"/>
    </row>
    <row r="10" spans="1:7" ht="36" x14ac:dyDescent="0.25">
      <c r="A10" s="166" t="s">
        <v>5</v>
      </c>
      <c r="B10" s="166" t="s">
        <v>468</v>
      </c>
      <c r="C10" s="165"/>
      <c r="D10" s="165"/>
      <c r="E10" s="165"/>
      <c r="F10" s="165"/>
      <c r="G10" s="164"/>
    </row>
    <row r="11" spans="1:7" ht="15" customHeight="1" x14ac:dyDescent="0.25">
      <c r="A11" s="160"/>
      <c r="B11" s="161" t="s">
        <v>471</v>
      </c>
      <c r="C11" s="160" t="s">
        <v>57</v>
      </c>
      <c r="D11" s="160"/>
      <c r="E11" s="160"/>
      <c r="F11" s="158" t="s">
        <v>472</v>
      </c>
      <c r="G11" s="158"/>
    </row>
    <row r="12" spans="1:7" x14ac:dyDescent="0.25">
      <c r="A12" s="155" t="s">
        <v>473</v>
      </c>
      <c r="B12" s="155" t="s">
        <v>474</v>
      </c>
      <c r="C12" s="185">
        <v>22397.12547635</v>
      </c>
      <c r="D12" s="174"/>
      <c r="F12" s="188">
        <f>IF($C$15=0,"",IF(C12="[for completion]","",C12/$C$15))</f>
        <v>1</v>
      </c>
    </row>
    <row r="13" spans="1:7" x14ac:dyDescent="0.25">
      <c r="A13" s="155" t="s">
        <v>475</v>
      </c>
      <c r="B13" s="155" t="s">
        <v>476</v>
      </c>
      <c r="C13" s="185"/>
      <c r="D13" s="174"/>
      <c r="F13" s="188"/>
    </row>
    <row r="14" spans="1:7" x14ac:dyDescent="0.25">
      <c r="A14" s="155" t="s">
        <v>477</v>
      </c>
      <c r="B14" s="155" t="s">
        <v>68</v>
      </c>
      <c r="C14" s="185"/>
      <c r="D14" s="174"/>
      <c r="F14" s="188"/>
    </row>
    <row r="15" spans="1:7" x14ac:dyDescent="0.25">
      <c r="A15" s="155" t="s">
        <v>478</v>
      </c>
      <c r="B15" s="308" t="s">
        <v>70</v>
      </c>
      <c r="C15" s="191">
        <f>SUM(C12:C14)</f>
        <v>22397.12547635</v>
      </c>
      <c r="D15" s="198"/>
      <c r="E15" s="198"/>
      <c r="F15" s="282">
        <f>SUM(F12:F14)</f>
        <v>1</v>
      </c>
    </row>
    <row r="16" spans="1:7" outlineLevel="1" x14ac:dyDescent="0.25">
      <c r="A16" s="155" t="s">
        <v>479</v>
      </c>
      <c r="B16" s="275" t="s">
        <v>480</v>
      </c>
      <c r="C16" s="185"/>
      <c r="D16" s="174"/>
      <c r="E16" s="174"/>
      <c r="F16" s="306">
        <f>IF($C$15=0,"",IF(C16="[for completion]","",C16/$C$15))</f>
        <v>0</v>
      </c>
    </row>
    <row r="17" spans="1:7" outlineLevel="1" x14ac:dyDescent="0.25">
      <c r="A17" s="155" t="s">
        <v>481</v>
      </c>
      <c r="B17" s="275" t="s">
        <v>482</v>
      </c>
      <c r="C17" s="185"/>
      <c r="D17" s="174"/>
      <c r="E17" s="174"/>
      <c r="F17" s="306">
        <f>IF($C$15=0,"",IF(C17="[for completion]","",C17/$C$15))</f>
        <v>0</v>
      </c>
    </row>
    <row r="18" spans="1:7" outlineLevel="1" x14ac:dyDescent="0.25">
      <c r="A18" s="155" t="s">
        <v>483</v>
      </c>
      <c r="B18" s="156" t="s">
        <v>176</v>
      </c>
      <c r="C18" s="185"/>
      <c r="D18" s="174"/>
      <c r="E18" s="174"/>
      <c r="F18" s="306">
        <f>IF($C$15=0,"",IF(C18="[for completion]","",C18/$C$15))</f>
        <v>0</v>
      </c>
    </row>
    <row r="19" spans="1:7" outlineLevel="1" x14ac:dyDescent="0.25">
      <c r="A19" s="155" t="s">
        <v>484</v>
      </c>
      <c r="B19" s="156" t="s">
        <v>176</v>
      </c>
      <c r="C19" s="185"/>
      <c r="D19" s="174"/>
      <c r="E19" s="174"/>
      <c r="F19" s="306">
        <f>IF($C$15=0,"",IF(C19="[for completion]","",C19/$C$15))</f>
        <v>0</v>
      </c>
    </row>
    <row r="20" spans="1:7" outlineLevel="1" x14ac:dyDescent="0.25">
      <c r="A20" s="155" t="s">
        <v>485</v>
      </c>
      <c r="B20" s="156" t="s">
        <v>176</v>
      </c>
      <c r="C20" s="185"/>
      <c r="D20" s="174"/>
      <c r="E20" s="174"/>
      <c r="F20" s="306">
        <f>IF($C$15=0,"",IF(C20="[for completion]","",C20/$C$15))</f>
        <v>0</v>
      </c>
    </row>
    <row r="21" spans="1:7" outlineLevel="1" x14ac:dyDescent="0.25">
      <c r="A21" s="155" t="s">
        <v>486</v>
      </c>
      <c r="B21" s="156" t="s">
        <v>176</v>
      </c>
      <c r="C21" s="185"/>
      <c r="D21" s="174"/>
      <c r="E21" s="174"/>
      <c r="F21" s="306">
        <f>IF($C$15=0,"",IF(C21="[for completion]","",C21/$C$15))</f>
        <v>0</v>
      </c>
    </row>
    <row r="22" spans="1:7" outlineLevel="1" x14ac:dyDescent="0.25">
      <c r="A22" s="155" t="s">
        <v>487</v>
      </c>
      <c r="B22" s="156" t="s">
        <v>176</v>
      </c>
      <c r="C22" s="185"/>
      <c r="D22" s="174"/>
      <c r="E22" s="174"/>
      <c r="F22" s="306">
        <f>IF($C$15=0,"",IF(C22="[for completion]","",C22/$C$15))</f>
        <v>0</v>
      </c>
    </row>
    <row r="23" spans="1:7" outlineLevel="1" x14ac:dyDescent="0.25">
      <c r="A23" s="155" t="s">
        <v>488</v>
      </c>
      <c r="B23" s="156" t="s">
        <v>176</v>
      </c>
      <c r="C23" s="185"/>
      <c r="D23" s="174"/>
      <c r="E23" s="174"/>
      <c r="F23" s="306">
        <f>IF($C$15=0,"",IF(C23="[for completion]","",C23/$C$15))</f>
        <v>0</v>
      </c>
    </row>
    <row r="24" spans="1:7" outlineLevel="1" x14ac:dyDescent="0.25">
      <c r="A24" s="155" t="s">
        <v>489</v>
      </c>
      <c r="B24" s="156" t="s">
        <v>176</v>
      </c>
      <c r="C24" s="185"/>
      <c r="D24" s="174"/>
      <c r="E24" s="174"/>
      <c r="F24" s="306">
        <f>IF($C$15=0,"",IF(C24="[for completion]","",C24/$C$15))</f>
        <v>0</v>
      </c>
    </row>
    <row r="25" spans="1:7" outlineLevel="1" x14ac:dyDescent="0.25">
      <c r="A25" s="155" t="s">
        <v>490</v>
      </c>
      <c r="B25" s="156" t="s">
        <v>176</v>
      </c>
      <c r="C25" s="185"/>
      <c r="D25" s="174"/>
      <c r="E25" s="174"/>
      <c r="F25" s="306">
        <f>IF($C$15=0,"",IF(C25="[for completion]","",C25/$C$15))</f>
        <v>0</v>
      </c>
    </row>
    <row r="26" spans="1:7" outlineLevel="1" x14ac:dyDescent="0.25">
      <c r="A26" s="155" t="s">
        <v>1559</v>
      </c>
      <c r="B26" s="156" t="s">
        <v>176</v>
      </c>
      <c r="C26" s="245"/>
      <c r="D26" s="307"/>
      <c r="E26" s="307"/>
      <c r="F26" s="306">
        <f>IF($C$15=0,"",IF(C26="[for completion]","",C26/$C$15))</f>
        <v>0</v>
      </c>
    </row>
    <row r="27" spans="1:7" ht="15" customHeight="1" x14ac:dyDescent="0.25">
      <c r="A27" s="160"/>
      <c r="B27" s="161" t="s">
        <v>491</v>
      </c>
      <c r="C27" s="160" t="s">
        <v>492</v>
      </c>
      <c r="D27" s="160" t="s">
        <v>493</v>
      </c>
      <c r="E27" s="159"/>
      <c r="F27" s="160" t="s">
        <v>494</v>
      </c>
      <c r="G27" s="158"/>
    </row>
    <row r="28" spans="1:7" x14ac:dyDescent="0.25">
      <c r="A28" s="155" t="s">
        <v>495</v>
      </c>
      <c r="B28" s="155" t="s">
        <v>496</v>
      </c>
      <c r="C28" s="305">
        <v>299625</v>
      </c>
      <c r="D28" s="285"/>
      <c r="E28" s="174"/>
      <c r="F28" s="304">
        <f>IF(AND(C28="[For completion]",D28="[For completion]"),"[For completion]",SUM(C28:D28))</f>
        <v>299625</v>
      </c>
    </row>
    <row r="29" spans="1:7" outlineLevel="1" x14ac:dyDescent="0.25">
      <c r="A29" s="155" t="s">
        <v>497</v>
      </c>
      <c r="B29" s="172" t="s">
        <v>1558</v>
      </c>
      <c r="C29" s="305">
        <v>143048</v>
      </c>
      <c r="D29" s="285"/>
      <c r="E29" s="174"/>
      <c r="F29" s="304">
        <f>IF(AND(C29="[For completion]",D29="[For completion]"),"[For completion]",SUM(C29:D29))</f>
        <v>143048</v>
      </c>
    </row>
    <row r="30" spans="1:7" outlineLevel="1" x14ac:dyDescent="0.25">
      <c r="A30" s="155" t="s">
        <v>499</v>
      </c>
      <c r="B30" s="172" t="s">
        <v>500</v>
      </c>
      <c r="C30" s="285"/>
      <c r="D30" s="285"/>
      <c r="E30" s="174"/>
      <c r="F30" s="285"/>
    </row>
    <row r="31" spans="1:7" outlineLevel="1" x14ac:dyDescent="0.25">
      <c r="A31" s="155" t="s">
        <v>501</v>
      </c>
      <c r="B31" s="172"/>
      <c r="C31" s="174"/>
      <c r="D31" s="174"/>
      <c r="E31" s="174"/>
      <c r="F31" s="174"/>
    </row>
    <row r="32" spans="1:7" outlineLevel="1" x14ac:dyDescent="0.25">
      <c r="A32" s="155" t="s">
        <v>502</v>
      </c>
      <c r="B32" s="172"/>
      <c r="C32" s="174"/>
      <c r="D32" s="174"/>
      <c r="E32" s="174"/>
      <c r="F32" s="174"/>
    </row>
    <row r="33" spans="1:7" outlineLevel="1" x14ac:dyDescent="0.25">
      <c r="A33" s="155" t="s">
        <v>503</v>
      </c>
      <c r="B33" s="172"/>
      <c r="C33" s="174"/>
      <c r="D33" s="174"/>
      <c r="E33" s="174"/>
      <c r="F33" s="174"/>
    </row>
    <row r="34" spans="1:7" outlineLevel="1" x14ac:dyDescent="0.25">
      <c r="A34" s="155" t="s">
        <v>504</v>
      </c>
      <c r="B34" s="172"/>
      <c r="C34" s="174"/>
      <c r="D34" s="174"/>
      <c r="E34" s="174"/>
      <c r="F34" s="174"/>
    </row>
    <row r="35" spans="1:7" ht="15" customHeight="1" x14ac:dyDescent="0.25">
      <c r="A35" s="160"/>
      <c r="B35" s="161" t="s">
        <v>505</v>
      </c>
      <c r="C35" s="160" t="s">
        <v>506</v>
      </c>
      <c r="D35" s="160" t="s">
        <v>507</v>
      </c>
      <c r="E35" s="159"/>
      <c r="F35" s="158" t="s">
        <v>472</v>
      </c>
      <c r="G35" s="158"/>
    </row>
    <row r="36" spans="1:7" x14ac:dyDescent="0.25">
      <c r="A36" s="155" t="s">
        <v>508</v>
      </c>
      <c r="B36" s="155" t="s">
        <v>509</v>
      </c>
      <c r="C36" s="303">
        <v>2.8723287900463399E-3</v>
      </c>
      <c r="D36" s="253"/>
      <c r="E36" s="302"/>
      <c r="F36" s="301">
        <f>C36</f>
        <v>2.8723287900463399E-3</v>
      </c>
    </row>
    <row r="37" spans="1:7" outlineLevel="1" x14ac:dyDescent="0.25">
      <c r="A37" s="155" t="s">
        <v>510</v>
      </c>
      <c r="B37" s="174"/>
      <c r="C37" s="251"/>
      <c r="D37" s="251"/>
      <c r="E37" s="284"/>
      <c r="F37" s="251"/>
    </row>
    <row r="38" spans="1:7" outlineLevel="1" x14ac:dyDescent="0.25">
      <c r="A38" s="155" t="s">
        <v>511</v>
      </c>
      <c r="B38" s="174"/>
      <c r="C38" s="251"/>
      <c r="D38" s="251"/>
      <c r="E38" s="284"/>
      <c r="F38" s="251"/>
    </row>
    <row r="39" spans="1:7" outlineLevel="1" x14ac:dyDescent="0.25">
      <c r="A39" s="155" t="s">
        <v>512</v>
      </c>
      <c r="B39" s="174"/>
      <c r="C39" s="251"/>
      <c r="D39" s="251"/>
      <c r="E39" s="284"/>
      <c r="F39" s="251"/>
    </row>
    <row r="40" spans="1:7" outlineLevel="1" x14ac:dyDescent="0.25">
      <c r="A40" s="155" t="s">
        <v>513</v>
      </c>
      <c r="B40" s="174"/>
      <c r="C40" s="251"/>
      <c r="D40" s="251"/>
      <c r="E40" s="284"/>
      <c r="F40" s="251"/>
    </row>
    <row r="41" spans="1:7" outlineLevel="1" x14ac:dyDescent="0.25">
      <c r="A41" s="155" t="s">
        <v>514</v>
      </c>
      <c r="B41" s="174"/>
      <c r="C41" s="251"/>
      <c r="D41" s="251"/>
      <c r="E41" s="284"/>
      <c r="F41" s="251"/>
    </row>
    <row r="42" spans="1:7" outlineLevel="1" x14ac:dyDescent="0.25">
      <c r="A42" s="155" t="s">
        <v>515</v>
      </c>
      <c r="B42" s="174"/>
      <c r="C42" s="251"/>
      <c r="D42" s="251"/>
      <c r="E42" s="284"/>
      <c r="F42" s="251"/>
    </row>
    <row r="43" spans="1:7" ht="15" customHeight="1" x14ac:dyDescent="0.25">
      <c r="A43" s="160"/>
      <c r="B43" s="161" t="s">
        <v>516</v>
      </c>
      <c r="C43" s="160" t="s">
        <v>506</v>
      </c>
      <c r="D43" s="160" t="s">
        <v>507</v>
      </c>
      <c r="E43" s="159"/>
      <c r="F43" s="158" t="s">
        <v>472</v>
      </c>
      <c r="G43" s="158"/>
    </row>
    <row r="44" spans="1:7" x14ac:dyDescent="0.25">
      <c r="A44" s="300" t="s">
        <v>517</v>
      </c>
      <c r="B44" s="299" t="s">
        <v>518</v>
      </c>
      <c r="C44" s="298">
        <f>SUM(C45:C71)</f>
        <v>1</v>
      </c>
      <c r="D44" s="298">
        <f>SUM(D45:D71)</f>
        <v>0</v>
      </c>
      <c r="E44" s="298"/>
      <c r="F44" s="298">
        <f>C44</f>
        <v>1</v>
      </c>
      <c r="G44" s="154"/>
    </row>
    <row r="45" spans="1:7" x14ac:dyDescent="0.25">
      <c r="A45" s="155" t="s">
        <v>519</v>
      </c>
      <c r="B45" s="155" t="s">
        <v>520</v>
      </c>
      <c r="C45" s="251"/>
      <c r="D45" s="251"/>
      <c r="E45" s="251"/>
      <c r="F45" s="251"/>
      <c r="G45" s="154"/>
    </row>
    <row r="46" spans="1:7" x14ac:dyDescent="0.25">
      <c r="A46" s="155" t="s">
        <v>521</v>
      </c>
      <c r="B46" s="155" t="s">
        <v>8</v>
      </c>
      <c r="C46" s="279">
        <v>1</v>
      </c>
      <c r="D46" s="251"/>
      <c r="E46" s="251"/>
      <c r="F46" s="251">
        <f>C46</f>
        <v>1</v>
      </c>
      <c r="G46" s="154"/>
    </row>
    <row r="47" spans="1:7" x14ac:dyDescent="0.25">
      <c r="A47" s="155" t="s">
        <v>522</v>
      </c>
      <c r="B47" s="155" t="s">
        <v>523</v>
      </c>
      <c r="C47" s="251"/>
      <c r="D47" s="251"/>
      <c r="E47" s="251"/>
      <c r="F47" s="251"/>
      <c r="G47" s="154"/>
    </row>
    <row r="48" spans="1:7" x14ac:dyDescent="0.25">
      <c r="A48" s="155" t="s">
        <v>524</v>
      </c>
      <c r="B48" s="155" t="s">
        <v>525</v>
      </c>
      <c r="C48" s="251"/>
      <c r="D48" s="251"/>
      <c r="E48" s="251"/>
      <c r="F48" s="251"/>
      <c r="G48" s="154"/>
    </row>
    <row r="49" spans="1:7" x14ac:dyDescent="0.25">
      <c r="A49" s="155" t="s">
        <v>526</v>
      </c>
      <c r="B49" s="155" t="s">
        <v>527</v>
      </c>
      <c r="C49" s="251"/>
      <c r="D49" s="251"/>
      <c r="E49" s="251"/>
      <c r="F49" s="251"/>
      <c r="G49" s="154"/>
    </row>
    <row r="50" spans="1:7" x14ac:dyDescent="0.25">
      <c r="A50" s="155" t="s">
        <v>528</v>
      </c>
      <c r="B50" s="155" t="s">
        <v>1557</v>
      </c>
      <c r="C50" s="251"/>
      <c r="D50" s="251"/>
      <c r="E50" s="251"/>
      <c r="F50" s="251"/>
      <c r="G50" s="154"/>
    </row>
    <row r="51" spans="1:7" x14ac:dyDescent="0.25">
      <c r="A51" s="155" t="s">
        <v>529</v>
      </c>
      <c r="B51" s="155" t="s">
        <v>530</v>
      </c>
      <c r="C51" s="251"/>
      <c r="D51" s="251"/>
      <c r="E51" s="251"/>
      <c r="F51" s="251"/>
      <c r="G51" s="154"/>
    </row>
    <row r="52" spans="1:7" x14ac:dyDescent="0.25">
      <c r="A52" s="155" t="s">
        <v>531</v>
      </c>
      <c r="B52" s="155" t="s">
        <v>532</v>
      </c>
      <c r="C52" s="251"/>
      <c r="D52" s="251"/>
      <c r="E52" s="251"/>
      <c r="F52" s="251"/>
      <c r="G52" s="154"/>
    </row>
    <row r="53" spans="1:7" x14ac:dyDescent="0.25">
      <c r="A53" s="155" t="s">
        <v>533</v>
      </c>
      <c r="B53" s="155" t="s">
        <v>534</v>
      </c>
      <c r="C53" s="251"/>
      <c r="D53" s="251"/>
      <c r="E53" s="251"/>
      <c r="F53" s="251"/>
      <c r="G53" s="154"/>
    </row>
    <row r="54" spans="1:7" x14ac:dyDescent="0.25">
      <c r="A54" s="155" t="s">
        <v>535</v>
      </c>
      <c r="B54" s="155" t="s">
        <v>536</v>
      </c>
      <c r="C54" s="251"/>
      <c r="D54" s="251"/>
      <c r="E54" s="251"/>
      <c r="F54" s="251"/>
      <c r="G54" s="154"/>
    </row>
    <row r="55" spans="1:7" x14ac:dyDescent="0.25">
      <c r="A55" s="155" t="s">
        <v>537</v>
      </c>
      <c r="B55" s="155" t="s">
        <v>538</v>
      </c>
      <c r="C55" s="251"/>
      <c r="D55" s="251"/>
      <c r="E55" s="251"/>
      <c r="F55" s="251"/>
      <c r="G55" s="154"/>
    </row>
    <row r="56" spans="1:7" x14ac:dyDescent="0.25">
      <c r="A56" s="155" t="s">
        <v>539</v>
      </c>
      <c r="B56" s="155" t="s">
        <v>540</v>
      </c>
      <c r="C56" s="251"/>
      <c r="D56" s="251"/>
      <c r="E56" s="251"/>
      <c r="F56" s="251"/>
      <c r="G56" s="154"/>
    </row>
    <row r="57" spans="1:7" x14ac:dyDescent="0.25">
      <c r="A57" s="155" t="s">
        <v>541</v>
      </c>
      <c r="B57" s="155" t="s">
        <v>542</v>
      </c>
      <c r="C57" s="251"/>
      <c r="D57" s="251"/>
      <c r="E57" s="251"/>
      <c r="F57" s="251"/>
      <c r="G57" s="154"/>
    </row>
    <row r="58" spans="1:7" x14ac:dyDescent="0.25">
      <c r="A58" s="155" t="s">
        <v>543</v>
      </c>
      <c r="B58" s="155" t="s">
        <v>544</v>
      </c>
      <c r="C58" s="251"/>
      <c r="D58" s="251"/>
      <c r="E58" s="251"/>
      <c r="F58" s="251"/>
      <c r="G58" s="154"/>
    </row>
    <row r="59" spans="1:7" x14ac:dyDescent="0.25">
      <c r="A59" s="155" t="s">
        <v>545</v>
      </c>
      <c r="B59" s="155" t="s">
        <v>546</v>
      </c>
      <c r="C59" s="251"/>
      <c r="D59" s="251"/>
      <c r="E59" s="251"/>
      <c r="F59" s="251"/>
      <c r="G59" s="154"/>
    </row>
    <row r="60" spans="1:7" x14ac:dyDescent="0.25">
      <c r="A60" s="155" t="s">
        <v>547</v>
      </c>
      <c r="B60" s="155" t="s">
        <v>548</v>
      </c>
      <c r="C60" s="251"/>
      <c r="D60" s="251"/>
      <c r="E60" s="251"/>
      <c r="F60" s="251"/>
      <c r="G60" s="154"/>
    </row>
    <row r="61" spans="1:7" x14ac:dyDescent="0.25">
      <c r="A61" s="155" t="s">
        <v>549</v>
      </c>
      <c r="B61" s="155" t="s">
        <v>550</v>
      </c>
      <c r="C61" s="251"/>
      <c r="D61" s="251"/>
      <c r="E61" s="251"/>
      <c r="F61" s="251"/>
      <c r="G61" s="154"/>
    </row>
    <row r="62" spans="1:7" x14ac:dyDescent="0.25">
      <c r="A62" s="155" t="s">
        <v>551</v>
      </c>
      <c r="B62" s="155" t="s">
        <v>552</v>
      </c>
      <c r="C62" s="251"/>
      <c r="D62" s="251"/>
      <c r="E62" s="251"/>
      <c r="F62" s="251"/>
      <c r="G62" s="154"/>
    </row>
    <row r="63" spans="1:7" x14ac:dyDescent="0.25">
      <c r="A63" s="155" t="s">
        <v>553</v>
      </c>
      <c r="B63" s="155" t="s">
        <v>554</v>
      </c>
      <c r="C63" s="251"/>
      <c r="D63" s="251"/>
      <c r="E63" s="251"/>
      <c r="F63" s="251"/>
      <c r="G63" s="154"/>
    </row>
    <row r="64" spans="1:7" x14ac:dyDescent="0.25">
      <c r="A64" s="155" t="s">
        <v>555</v>
      </c>
      <c r="B64" s="155" t="s">
        <v>556</v>
      </c>
      <c r="C64" s="251"/>
      <c r="D64" s="251"/>
      <c r="E64" s="251"/>
      <c r="F64" s="251"/>
      <c r="G64" s="154"/>
    </row>
    <row r="65" spans="1:7" x14ac:dyDescent="0.25">
      <c r="A65" s="155" t="s">
        <v>557</v>
      </c>
      <c r="B65" s="155" t="s">
        <v>558</v>
      </c>
      <c r="C65" s="251"/>
      <c r="D65" s="251"/>
      <c r="E65" s="251"/>
      <c r="F65" s="251"/>
      <c r="G65" s="154"/>
    </row>
    <row r="66" spans="1:7" x14ac:dyDescent="0.25">
      <c r="A66" s="155" t="s">
        <v>559</v>
      </c>
      <c r="B66" s="155" t="s">
        <v>560</v>
      </c>
      <c r="C66" s="251"/>
      <c r="D66" s="251"/>
      <c r="E66" s="251"/>
      <c r="F66" s="251"/>
      <c r="G66" s="154"/>
    </row>
    <row r="67" spans="1:7" x14ac:dyDescent="0.25">
      <c r="A67" s="155" t="s">
        <v>561</v>
      </c>
      <c r="B67" s="155" t="s">
        <v>562</v>
      </c>
      <c r="C67" s="251"/>
      <c r="D67" s="251"/>
      <c r="E67" s="251"/>
      <c r="F67" s="251"/>
      <c r="G67" s="154"/>
    </row>
    <row r="68" spans="1:7" x14ac:dyDescent="0.25">
      <c r="A68" s="155" t="s">
        <v>563</v>
      </c>
      <c r="B68" s="155" t="s">
        <v>564</v>
      </c>
      <c r="C68" s="251"/>
      <c r="D68" s="251"/>
      <c r="E68" s="251"/>
      <c r="F68" s="251"/>
      <c r="G68" s="154"/>
    </row>
    <row r="69" spans="1:7" x14ac:dyDescent="0.25">
      <c r="A69" s="155" t="s">
        <v>565</v>
      </c>
      <c r="B69" s="155" t="s">
        <v>566</v>
      </c>
      <c r="C69" s="251"/>
      <c r="D69" s="251"/>
      <c r="E69" s="251"/>
      <c r="F69" s="251"/>
      <c r="G69" s="154"/>
    </row>
    <row r="70" spans="1:7" x14ac:dyDescent="0.25">
      <c r="A70" s="155" t="s">
        <v>567</v>
      </c>
      <c r="B70" s="155" t="s">
        <v>568</v>
      </c>
      <c r="C70" s="251"/>
      <c r="D70" s="251"/>
      <c r="E70" s="251"/>
      <c r="F70" s="251"/>
      <c r="G70" s="154"/>
    </row>
    <row r="71" spans="1:7" x14ac:dyDescent="0.25">
      <c r="A71" s="155" t="s">
        <v>569</v>
      </c>
      <c r="B71" s="155" t="s">
        <v>570</v>
      </c>
      <c r="C71" s="251"/>
      <c r="D71" s="251"/>
      <c r="E71" s="251"/>
      <c r="F71" s="251"/>
      <c r="G71" s="154"/>
    </row>
    <row r="72" spans="1:7" x14ac:dyDescent="0.25">
      <c r="A72" s="300" t="s">
        <v>571</v>
      </c>
      <c r="B72" s="299" t="s">
        <v>260</v>
      </c>
      <c r="C72" s="298">
        <f>SUM(C73:C75)</f>
        <v>0</v>
      </c>
      <c r="D72" s="298">
        <f>SUM(D73:D75)</f>
        <v>0</v>
      </c>
      <c r="E72" s="298"/>
      <c r="F72" s="298">
        <f>SUM(F73:F75)</f>
        <v>0</v>
      </c>
      <c r="G72" s="154"/>
    </row>
    <row r="73" spans="1:7" x14ac:dyDescent="0.25">
      <c r="A73" s="155" t="s">
        <v>572</v>
      </c>
      <c r="B73" s="155" t="s">
        <v>573</v>
      </c>
      <c r="C73" s="251"/>
      <c r="D73" s="251"/>
      <c r="E73" s="251"/>
      <c r="F73" s="251" t="s">
        <v>1536</v>
      </c>
      <c r="G73" s="154"/>
    </row>
    <row r="74" spans="1:7" x14ac:dyDescent="0.25">
      <c r="A74" s="155" t="s">
        <v>574</v>
      </c>
      <c r="B74" s="155" t="s">
        <v>575</v>
      </c>
      <c r="C74" s="251"/>
      <c r="D74" s="251"/>
      <c r="E74" s="251"/>
      <c r="F74" s="251" t="s">
        <v>1536</v>
      </c>
      <c r="G74" s="154"/>
    </row>
    <row r="75" spans="1:7" x14ac:dyDescent="0.25">
      <c r="A75" s="155" t="s">
        <v>576</v>
      </c>
      <c r="B75" s="155" t="s">
        <v>577</v>
      </c>
      <c r="C75" s="251"/>
      <c r="D75" s="251"/>
      <c r="E75" s="251"/>
      <c r="F75" s="251" t="s">
        <v>1536</v>
      </c>
      <c r="G75" s="154"/>
    </row>
    <row r="76" spans="1:7" x14ac:dyDescent="0.25">
      <c r="A76" s="300" t="s">
        <v>578</v>
      </c>
      <c r="B76" s="299" t="s">
        <v>68</v>
      </c>
      <c r="C76" s="298">
        <f>SUM(C77:C87)</f>
        <v>0</v>
      </c>
      <c r="D76" s="298">
        <f>SUM(D77:D87)</f>
        <v>0</v>
      </c>
      <c r="E76" s="298"/>
      <c r="F76" s="298">
        <f>SUM(F77:F87)</f>
        <v>0</v>
      </c>
      <c r="G76" s="154"/>
    </row>
    <row r="77" spans="1:7" x14ac:dyDescent="0.25">
      <c r="A77" s="155" t="s">
        <v>579</v>
      </c>
      <c r="B77" s="187" t="s">
        <v>262</v>
      </c>
      <c r="C77" s="251"/>
      <c r="D77" s="251"/>
      <c r="E77" s="251"/>
      <c r="F77" s="251" t="s">
        <v>1536</v>
      </c>
      <c r="G77" s="154"/>
    </row>
    <row r="78" spans="1:7" x14ac:dyDescent="0.25">
      <c r="A78" s="155" t="s">
        <v>580</v>
      </c>
      <c r="B78" s="155" t="s">
        <v>264</v>
      </c>
      <c r="C78" s="251"/>
      <c r="D78" s="251"/>
      <c r="E78" s="251"/>
      <c r="F78" s="251" t="s">
        <v>1536</v>
      </c>
      <c r="G78" s="154"/>
    </row>
    <row r="79" spans="1:7" x14ac:dyDescent="0.25">
      <c r="A79" s="155" t="s">
        <v>581</v>
      </c>
      <c r="B79" s="187" t="s">
        <v>266</v>
      </c>
      <c r="C79" s="251"/>
      <c r="D79" s="251"/>
      <c r="E79" s="251"/>
      <c r="F79" s="251" t="s">
        <v>1536</v>
      </c>
      <c r="G79" s="154"/>
    </row>
    <row r="80" spans="1:7" x14ac:dyDescent="0.25">
      <c r="A80" s="155" t="s">
        <v>582</v>
      </c>
      <c r="B80" s="187" t="s">
        <v>268</v>
      </c>
      <c r="C80" s="251"/>
      <c r="D80" s="251"/>
      <c r="E80" s="251"/>
      <c r="F80" s="251" t="s">
        <v>1536</v>
      </c>
      <c r="G80" s="154"/>
    </row>
    <row r="81" spans="1:7" x14ac:dyDescent="0.25">
      <c r="A81" s="155" t="s">
        <v>583</v>
      </c>
      <c r="B81" s="187" t="s">
        <v>270</v>
      </c>
      <c r="C81" s="251"/>
      <c r="D81" s="251"/>
      <c r="E81" s="251"/>
      <c r="F81" s="251" t="s">
        <v>1536</v>
      </c>
      <c r="G81" s="154"/>
    </row>
    <row r="82" spans="1:7" x14ac:dyDescent="0.25">
      <c r="A82" s="155" t="s">
        <v>584</v>
      </c>
      <c r="B82" s="187" t="s">
        <v>272</v>
      </c>
      <c r="C82" s="251"/>
      <c r="D82" s="251"/>
      <c r="E82" s="251"/>
      <c r="F82" s="251" t="s">
        <v>1536</v>
      </c>
      <c r="G82" s="154"/>
    </row>
    <row r="83" spans="1:7" x14ac:dyDescent="0.25">
      <c r="A83" s="155" t="s">
        <v>585</v>
      </c>
      <c r="B83" s="187" t="s">
        <v>274</v>
      </c>
      <c r="C83" s="251"/>
      <c r="D83" s="251"/>
      <c r="E83" s="251"/>
      <c r="F83" s="251" t="s">
        <v>1536</v>
      </c>
      <c r="G83" s="154"/>
    </row>
    <row r="84" spans="1:7" x14ac:dyDescent="0.25">
      <c r="A84" s="155" t="s">
        <v>586</v>
      </c>
      <c r="B84" s="187" t="s">
        <v>276</v>
      </c>
      <c r="C84" s="251"/>
      <c r="D84" s="251"/>
      <c r="E84" s="251"/>
      <c r="F84" s="251" t="s">
        <v>1536</v>
      </c>
      <c r="G84" s="154"/>
    </row>
    <row r="85" spans="1:7" x14ac:dyDescent="0.25">
      <c r="A85" s="155" t="s">
        <v>587</v>
      </c>
      <c r="B85" s="187" t="s">
        <v>278</v>
      </c>
      <c r="C85" s="251"/>
      <c r="D85" s="251"/>
      <c r="E85" s="251"/>
      <c r="F85" s="251" t="s">
        <v>1536</v>
      </c>
      <c r="G85" s="154"/>
    </row>
    <row r="86" spans="1:7" x14ac:dyDescent="0.25">
      <c r="A86" s="155" t="s">
        <v>588</v>
      </c>
      <c r="B86" s="187" t="s">
        <v>280</v>
      </c>
      <c r="C86" s="251"/>
      <c r="D86" s="251"/>
      <c r="E86" s="251"/>
      <c r="F86" s="251" t="s">
        <v>1536</v>
      </c>
      <c r="G86" s="154"/>
    </row>
    <row r="87" spans="1:7" x14ac:dyDescent="0.25">
      <c r="A87" s="155" t="s">
        <v>589</v>
      </c>
      <c r="B87" s="187" t="s">
        <v>68</v>
      </c>
      <c r="C87" s="251"/>
      <c r="D87" s="251"/>
      <c r="E87" s="251"/>
      <c r="F87" s="251" t="s">
        <v>1536</v>
      </c>
      <c r="G87" s="154"/>
    </row>
    <row r="88" spans="1:7" outlineLevel="1" x14ac:dyDescent="0.25">
      <c r="A88" s="155" t="s">
        <v>590</v>
      </c>
      <c r="B88" s="274" t="s">
        <v>176</v>
      </c>
      <c r="C88" s="251"/>
      <c r="D88" s="251"/>
      <c r="E88" s="251"/>
      <c r="F88" s="251"/>
      <c r="G88" s="154"/>
    </row>
    <row r="89" spans="1:7" outlineLevel="1" x14ac:dyDescent="0.25">
      <c r="A89" s="155" t="s">
        <v>591</v>
      </c>
      <c r="B89" s="274" t="s">
        <v>176</v>
      </c>
      <c r="C89" s="251"/>
      <c r="D89" s="251"/>
      <c r="E89" s="251"/>
      <c r="F89" s="251"/>
      <c r="G89" s="154"/>
    </row>
    <row r="90" spans="1:7" outlineLevel="1" x14ac:dyDescent="0.25">
      <c r="A90" s="155" t="s">
        <v>592</v>
      </c>
      <c r="B90" s="274" t="s">
        <v>176</v>
      </c>
      <c r="C90" s="251"/>
      <c r="D90" s="251"/>
      <c r="E90" s="251"/>
      <c r="F90" s="251"/>
      <c r="G90" s="154"/>
    </row>
    <row r="91" spans="1:7" outlineLevel="1" x14ac:dyDescent="0.25">
      <c r="A91" s="155" t="s">
        <v>593</v>
      </c>
      <c r="B91" s="274" t="s">
        <v>176</v>
      </c>
      <c r="C91" s="251"/>
      <c r="D91" s="251"/>
      <c r="E91" s="251"/>
      <c r="F91" s="251"/>
      <c r="G91" s="154"/>
    </row>
    <row r="92" spans="1:7" outlineLevel="1" x14ac:dyDescent="0.25">
      <c r="A92" s="155" t="s">
        <v>594</v>
      </c>
      <c r="B92" s="274" t="s">
        <v>176</v>
      </c>
      <c r="C92" s="251"/>
      <c r="D92" s="251"/>
      <c r="E92" s="251"/>
      <c r="F92" s="251"/>
      <c r="G92" s="154"/>
    </row>
    <row r="93" spans="1:7" outlineLevel="1" x14ac:dyDescent="0.25">
      <c r="A93" s="155" t="s">
        <v>595</v>
      </c>
      <c r="B93" s="274" t="s">
        <v>176</v>
      </c>
      <c r="C93" s="251"/>
      <c r="D93" s="251"/>
      <c r="E93" s="251"/>
      <c r="F93" s="251"/>
      <c r="G93" s="154"/>
    </row>
    <row r="94" spans="1:7" outlineLevel="1" x14ac:dyDescent="0.25">
      <c r="A94" s="155" t="s">
        <v>596</v>
      </c>
      <c r="B94" s="274" t="s">
        <v>176</v>
      </c>
      <c r="C94" s="251"/>
      <c r="D94" s="251"/>
      <c r="E94" s="251"/>
      <c r="F94" s="251"/>
      <c r="G94" s="154"/>
    </row>
    <row r="95" spans="1:7" outlineLevel="1" x14ac:dyDescent="0.25">
      <c r="A95" s="155" t="s">
        <v>597</v>
      </c>
      <c r="B95" s="274" t="s">
        <v>176</v>
      </c>
      <c r="C95" s="251"/>
      <c r="D95" s="251"/>
      <c r="E95" s="251"/>
      <c r="F95" s="251"/>
      <c r="G95" s="154"/>
    </row>
    <row r="96" spans="1:7" outlineLevel="1" x14ac:dyDescent="0.25">
      <c r="A96" s="155" t="s">
        <v>598</v>
      </c>
      <c r="B96" s="274" t="s">
        <v>176</v>
      </c>
      <c r="C96" s="251"/>
      <c r="D96" s="251"/>
      <c r="E96" s="251"/>
      <c r="F96" s="251"/>
      <c r="G96" s="154"/>
    </row>
    <row r="97" spans="1:7" outlineLevel="1" x14ac:dyDescent="0.25">
      <c r="A97" s="155" t="s">
        <v>599</v>
      </c>
      <c r="B97" s="274" t="s">
        <v>176</v>
      </c>
      <c r="C97" s="251"/>
      <c r="D97" s="251"/>
      <c r="E97" s="251"/>
      <c r="F97" s="251"/>
      <c r="G97" s="154"/>
    </row>
    <row r="98" spans="1:7" ht="15" customHeight="1" x14ac:dyDescent="0.25">
      <c r="A98" s="160"/>
      <c r="B98" s="231" t="s">
        <v>1556</v>
      </c>
      <c r="C98" s="160" t="s">
        <v>506</v>
      </c>
      <c r="D98" s="160" t="s">
        <v>507</v>
      </c>
      <c r="E98" s="159"/>
      <c r="F98" s="158" t="s">
        <v>472</v>
      </c>
      <c r="G98" s="158"/>
    </row>
    <row r="99" spans="1:7" x14ac:dyDescent="0.25">
      <c r="A99" s="155" t="s">
        <v>600</v>
      </c>
      <c r="B99" s="298" t="s">
        <v>8</v>
      </c>
      <c r="C99" s="298">
        <f>SUM(C100:C148)</f>
        <v>1.0000000000000007</v>
      </c>
      <c r="D99" s="298">
        <f>SUM(D100:D148)</f>
        <v>0</v>
      </c>
      <c r="E99" s="298"/>
      <c r="F99" s="298">
        <f>SUM(F100:F148)</f>
        <v>0</v>
      </c>
      <c r="G99" s="154"/>
    </row>
    <row r="100" spans="1:7" x14ac:dyDescent="0.25">
      <c r="A100" s="155" t="s">
        <v>602</v>
      </c>
      <c r="B100" s="183" t="s">
        <v>601</v>
      </c>
      <c r="C100" s="333">
        <v>0.15279015120058501</v>
      </c>
      <c r="D100" s="251"/>
      <c r="E100" s="251"/>
      <c r="F100" s="251" t="s">
        <v>1536</v>
      </c>
      <c r="G100" s="154"/>
    </row>
    <row r="101" spans="1:7" x14ac:dyDescent="0.25">
      <c r="A101" s="155" t="s">
        <v>604</v>
      </c>
      <c r="B101" s="183" t="s">
        <v>603</v>
      </c>
      <c r="C101" s="333">
        <v>0.14126921215273899</v>
      </c>
      <c r="D101" s="251"/>
      <c r="E101" s="251"/>
      <c r="F101" s="251" t="s">
        <v>1536</v>
      </c>
      <c r="G101" s="154"/>
    </row>
    <row r="102" spans="1:7" x14ac:dyDescent="0.25">
      <c r="A102" s="155" t="s">
        <v>606</v>
      </c>
      <c r="B102" s="183" t="s">
        <v>605</v>
      </c>
      <c r="C102" s="333">
        <v>0.14244119550246601</v>
      </c>
      <c r="D102" s="251"/>
      <c r="E102" s="251"/>
      <c r="F102" s="251" t="s">
        <v>1536</v>
      </c>
      <c r="G102" s="154"/>
    </row>
    <row r="103" spans="1:7" x14ac:dyDescent="0.25">
      <c r="A103" s="155" t="s">
        <v>608</v>
      </c>
      <c r="B103" s="183" t="s">
        <v>607</v>
      </c>
      <c r="C103" s="333">
        <v>9.1353137779242796E-2</v>
      </c>
      <c r="D103" s="251"/>
      <c r="E103" s="251"/>
      <c r="F103" s="251" t="s">
        <v>1536</v>
      </c>
      <c r="G103" s="154"/>
    </row>
    <row r="104" spans="1:7" x14ac:dyDescent="0.25">
      <c r="A104" s="155" t="s">
        <v>610</v>
      </c>
      <c r="B104" s="183" t="s">
        <v>609</v>
      </c>
      <c r="C104" s="333">
        <v>9.9805410696582095E-2</v>
      </c>
      <c r="D104" s="251"/>
      <c r="E104" s="251"/>
      <c r="F104" s="251" t="s">
        <v>1536</v>
      </c>
      <c r="G104" s="154"/>
    </row>
    <row r="105" spans="1:7" x14ac:dyDescent="0.25">
      <c r="A105" s="155" t="s">
        <v>612</v>
      </c>
      <c r="B105" s="183" t="s">
        <v>611</v>
      </c>
      <c r="C105" s="333">
        <v>7.77026800688181E-2</v>
      </c>
      <c r="D105" s="251"/>
      <c r="E105" s="251"/>
      <c r="F105" s="251" t="s">
        <v>1536</v>
      </c>
      <c r="G105" s="154"/>
    </row>
    <row r="106" spans="1:7" x14ac:dyDescent="0.25">
      <c r="A106" s="155" t="s">
        <v>614</v>
      </c>
      <c r="B106" s="183" t="s">
        <v>613</v>
      </c>
      <c r="C106" s="333">
        <v>8.2698985329427002E-2</v>
      </c>
      <c r="D106" s="251"/>
      <c r="E106" s="251"/>
      <c r="F106" s="251" t="s">
        <v>1536</v>
      </c>
      <c r="G106" s="154"/>
    </row>
    <row r="107" spans="1:7" x14ac:dyDescent="0.25">
      <c r="A107" s="155" t="s">
        <v>616</v>
      </c>
      <c r="B107" s="183" t="s">
        <v>615</v>
      </c>
      <c r="C107" s="333">
        <v>7.9466055791819104E-2</v>
      </c>
      <c r="D107" s="251"/>
      <c r="E107" s="251"/>
      <c r="F107" s="251" t="s">
        <v>1536</v>
      </c>
      <c r="G107" s="154"/>
    </row>
    <row r="108" spans="1:7" x14ac:dyDescent="0.25">
      <c r="A108" s="155" t="s">
        <v>618</v>
      </c>
      <c r="B108" s="183" t="s">
        <v>617</v>
      </c>
      <c r="C108" s="333">
        <v>5.0475670675852798E-2</v>
      </c>
      <c r="D108" s="251"/>
      <c r="E108" s="251"/>
      <c r="F108" s="251" t="s">
        <v>1536</v>
      </c>
      <c r="G108" s="154"/>
    </row>
    <row r="109" spans="1:7" x14ac:dyDescent="0.25">
      <c r="A109" s="155" t="s">
        <v>620</v>
      </c>
      <c r="B109" s="183" t="s">
        <v>619</v>
      </c>
      <c r="C109" s="333">
        <v>4.7892463721858299E-2</v>
      </c>
      <c r="D109" s="251"/>
      <c r="E109" s="251"/>
      <c r="F109" s="251" t="s">
        <v>1536</v>
      </c>
      <c r="G109" s="154"/>
    </row>
    <row r="110" spans="1:7" x14ac:dyDescent="0.25">
      <c r="A110" s="155" t="s">
        <v>621</v>
      </c>
      <c r="B110" s="183" t="s">
        <v>554</v>
      </c>
      <c r="C110" s="333">
        <v>3.2529096803931998E-2</v>
      </c>
      <c r="D110" s="251"/>
      <c r="E110" s="251"/>
      <c r="F110" s="251" t="s">
        <v>1536</v>
      </c>
      <c r="G110" s="154"/>
    </row>
    <row r="111" spans="1:7" x14ac:dyDescent="0.25">
      <c r="A111" s="155" t="s">
        <v>622</v>
      </c>
      <c r="B111" s="183" t="s">
        <v>68</v>
      </c>
      <c r="C111" s="333">
        <v>1.5759402766784101E-3</v>
      </c>
      <c r="D111" s="251"/>
      <c r="E111" s="251"/>
      <c r="F111" s="251" t="s">
        <v>1536</v>
      </c>
      <c r="G111" s="154"/>
    </row>
    <row r="112" spans="1:7" x14ac:dyDescent="0.25">
      <c r="A112" s="155" t="s">
        <v>624</v>
      </c>
      <c r="B112" s="183" t="s">
        <v>623</v>
      </c>
      <c r="C112" s="251"/>
      <c r="D112" s="251"/>
      <c r="E112" s="251"/>
      <c r="F112" s="251" t="s">
        <v>1536</v>
      </c>
      <c r="G112" s="154"/>
    </row>
    <row r="113" spans="1:7" x14ac:dyDescent="0.25">
      <c r="A113" s="155" t="s">
        <v>625</v>
      </c>
      <c r="B113" s="183" t="s">
        <v>623</v>
      </c>
      <c r="C113" s="251"/>
      <c r="D113" s="251"/>
      <c r="E113" s="251"/>
      <c r="F113" s="251" t="s">
        <v>1536</v>
      </c>
      <c r="G113" s="154"/>
    </row>
    <row r="114" spans="1:7" x14ac:dyDescent="0.25">
      <c r="A114" s="155" t="s">
        <v>626</v>
      </c>
      <c r="B114" s="183" t="s">
        <v>623</v>
      </c>
      <c r="C114" s="251"/>
      <c r="D114" s="251"/>
      <c r="E114" s="251"/>
      <c r="F114" s="251" t="s">
        <v>1536</v>
      </c>
      <c r="G114" s="154"/>
    </row>
    <row r="115" spans="1:7" x14ac:dyDescent="0.25">
      <c r="A115" s="155" t="s">
        <v>627</v>
      </c>
      <c r="B115" s="183" t="s">
        <v>623</v>
      </c>
      <c r="C115" s="251"/>
      <c r="D115" s="251"/>
      <c r="E115" s="251"/>
      <c r="F115" s="251" t="s">
        <v>1536</v>
      </c>
      <c r="G115" s="154"/>
    </row>
    <row r="116" spans="1:7" x14ac:dyDescent="0.25">
      <c r="A116" s="155" t="s">
        <v>628</v>
      </c>
      <c r="B116" s="183" t="s">
        <v>623</v>
      </c>
      <c r="C116" s="251"/>
      <c r="D116" s="251"/>
      <c r="E116" s="251"/>
      <c r="F116" s="251" t="s">
        <v>1536</v>
      </c>
      <c r="G116" s="154"/>
    </row>
    <row r="117" spans="1:7" x14ac:dyDescent="0.25">
      <c r="A117" s="155" t="s">
        <v>629</v>
      </c>
      <c r="B117" s="183" t="s">
        <v>623</v>
      </c>
      <c r="C117" s="251"/>
      <c r="D117" s="251"/>
      <c r="E117" s="251"/>
      <c r="F117" s="251" t="s">
        <v>1536</v>
      </c>
      <c r="G117" s="154"/>
    </row>
    <row r="118" spans="1:7" x14ac:dyDescent="0.25">
      <c r="A118" s="155" t="s">
        <v>630</v>
      </c>
      <c r="B118" s="183" t="s">
        <v>623</v>
      </c>
      <c r="C118" s="251"/>
      <c r="D118" s="251"/>
      <c r="E118" s="251"/>
      <c r="F118" s="251" t="s">
        <v>1536</v>
      </c>
      <c r="G118" s="154"/>
    </row>
    <row r="119" spans="1:7" x14ac:dyDescent="0.25">
      <c r="A119" s="155" t="s">
        <v>631</v>
      </c>
      <c r="B119" s="183" t="s">
        <v>623</v>
      </c>
      <c r="C119" s="251"/>
      <c r="D119" s="251"/>
      <c r="E119" s="251"/>
      <c r="F119" s="251" t="s">
        <v>1536</v>
      </c>
      <c r="G119" s="154"/>
    </row>
    <row r="120" spans="1:7" x14ac:dyDescent="0.25">
      <c r="A120" s="155" t="s">
        <v>632</v>
      </c>
      <c r="B120" s="183" t="s">
        <v>623</v>
      </c>
      <c r="C120" s="251"/>
      <c r="D120" s="251"/>
      <c r="E120" s="251"/>
      <c r="F120" s="251" t="s">
        <v>1536</v>
      </c>
      <c r="G120" s="154"/>
    </row>
    <row r="121" spans="1:7" x14ac:dyDescent="0.25">
      <c r="A121" s="155" t="s">
        <v>633</v>
      </c>
      <c r="B121" s="183" t="s">
        <v>623</v>
      </c>
      <c r="C121" s="251"/>
      <c r="D121" s="251"/>
      <c r="E121" s="251"/>
      <c r="F121" s="251" t="s">
        <v>1536</v>
      </c>
      <c r="G121" s="154"/>
    </row>
    <row r="122" spans="1:7" x14ac:dyDescent="0.25">
      <c r="A122" s="155" t="s">
        <v>634</v>
      </c>
      <c r="B122" s="183" t="s">
        <v>623</v>
      </c>
      <c r="C122" s="251"/>
      <c r="D122" s="251"/>
      <c r="E122" s="251"/>
      <c r="F122" s="251" t="s">
        <v>1536</v>
      </c>
      <c r="G122" s="154"/>
    </row>
    <row r="123" spans="1:7" x14ac:dyDescent="0.25">
      <c r="A123" s="155" t="s">
        <v>635</v>
      </c>
      <c r="B123" s="183" t="s">
        <v>623</v>
      </c>
      <c r="C123" s="251"/>
      <c r="D123" s="251"/>
      <c r="E123" s="251"/>
      <c r="F123" s="251" t="s">
        <v>1536</v>
      </c>
      <c r="G123" s="154"/>
    </row>
    <row r="124" spans="1:7" x14ac:dyDescent="0.25">
      <c r="A124" s="155" t="s">
        <v>636</v>
      </c>
      <c r="B124" s="183" t="s">
        <v>623</v>
      </c>
      <c r="C124" s="251"/>
      <c r="D124" s="251"/>
      <c r="E124" s="251"/>
      <c r="F124" s="251" t="s">
        <v>1536</v>
      </c>
      <c r="G124" s="154"/>
    </row>
    <row r="125" spans="1:7" x14ac:dyDescent="0.25">
      <c r="A125" s="155" t="s">
        <v>637</v>
      </c>
      <c r="B125" s="183" t="s">
        <v>623</v>
      </c>
      <c r="C125" s="251"/>
      <c r="D125" s="251"/>
      <c r="E125" s="251"/>
      <c r="F125" s="251" t="s">
        <v>1536</v>
      </c>
      <c r="G125" s="154"/>
    </row>
    <row r="126" spans="1:7" x14ac:dyDescent="0.25">
      <c r="A126" s="155" t="s">
        <v>638</v>
      </c>
      <c r="B126" s="183" t="s">
        <v>623</v>
      </c>
      <c r="C126" s="251"/>
      <c r="D126" s="251"/>
      <c r="E126" s="251"/>
      <c r="F126" s="251" t="s">
        <v>1536</v>
      </c>
      <c r="G126" s="154"/>
    </row>
    <row r="127" spans="1:7" x14ac:dyDescent="0.25">
      <c r="A127" s="155" t="s">
        <v>639</v>
      </c>
      <c r="B127" s="183" t="s">
        <v>623</v>
      </c>
      <c r="C127" s="251"/>
      <c r="D127" s="251"/>
      <c r="E127" s="251"/>
      <c r="F127" s="251" t="s">
        <v>1536</v>
      </c>
      <c r="G127" s="154"/>
    </row>
    <row r="128" spans="1:7" x14ac:dyDescent="0.25">
      <c r="A128" s="155" t="s">
        <v>640</v>
      </c>
      <c r="B128" s="183" t="s">
        <v>623</v>
      </c>
      <c r="C128" s="251"/>
      <c r="D128" s="251"/>
      <c r="E128" s="251"/>
      <c r="F128" s="251" t="s">
        <v>1536</v>
      </c>
      <c r="G128" s="154"/>
    </row>
    <row r="129" spans="1:7" x14ac:dyDescent="0.25">
      <c r="A129" s="155" t="s">
        <v>641</v>
      </c>
      <c r="B129" s="183" t="s">
        <v>623</v>
      </c>
      <c r="C129" s="251"/>
      <c r="D129" s="251"/>
      <c r="E129" s="251"/>
      <c r="F129" s="251" t="s">
        <v>1536</v>
      </c>
      <c r="G129" s="154"/>
    </row>
    <row r="130" spans="1:7" x14ac:dyDescent="0.25">
      <c r="A130" s="155" t="s">
        <v>1555</v>
      </c>
      <c r="B130" s="183" t="s">
        <v>623</v>
      </c>
      <c r="C130" s="251"/>
      <c r="D130" s="251"/>
      <c r="E130" s="251"/>
      <c r="F130" s="251" t="s">
        <v>1536</v>
      </c>
      <c r="G130" s="154"/>
    </row>
    <row r="131" spans="1:7" x14ac:dyDescent="0.25">
      <c r="A131" s="155" t="s">
        <v>1554</v>
      </c>
      <c r="B131" s="183" t="s">
        <v>623</v>
      </c>
      <c r="C131" s="251"/>
      <c r="D131" s="251"/>
      <c r="E131" s="251"/>
      <c r="F131" s="251" t="s">
        <v>1536</v>
      </c>
      <c r="G131" s="154"/>
    </row>
    <row r="132" spans="1:7" x14ac:dyDescent="0.25">
      <c r="A132" s="155" t="s">
        <v>1553</v>
      </c>
      <c r="B132" s="183" t="s">
        <v>623</v>
      </c>
      <c r="C132" s="251"/>
      <c r="D132" s="251"/>
      <c r="E132" s="251"/>
      <c r="F132" s="251" t="s">
        <v>1536</v>
      </c>
      <c r="G132" s="154"/>
    </row>
    <row r="133" spans="1:7" x14ac:dyDescent="0.25">
      <c r="A133" s="155" t="s">
        <v>1552</v>
      </c>
      <c r="B133" s="183" t="s">
        <v>623</v>
      </c>
      <c r="C133" s="251"/>
      <c r="D133" s="251"/>
      <c r="E133" s="251"/>
      <c r="F133" s="251" t="s">
        <v>1536</v>
      </c>
      <c r="G133" s="154"/>
    </row>
    <row r="134" spans="1:7" x14ac:dyDescent="0.25">
      <c r="A134" s="155" t="s">
        <v>1551</v>
      </c>
      <c r="B134" s="183" t="s">
        <v>623</v>
      </c>
      <c r="C134" s="251"/>
      <c r="D134" s="251"/>
      <c r="E134" s="251"/>
      <c r="F134" s="251" t="s">
        <v>1536</v>
      </c>
      <c r="G134" s="154"/>
    </row>
    <row r="135" spans="1:7" x14ac:dyDescent="0.25">
      <c r="A135" s="155" t="s">
        <v>1550</v>
      </c>
      <c r="B135" s="183" t="s">
        <v>623</v>
      </c>
      <c r="C135" s="251"/>
      <c r="D135" s="251"/>
      <c r="E135" s="251"/>
      <c r="F135" s="251" t="s">
        <v>1536</v>
      </c>
      <c r="G135" s="154"/>
    </row>
    <row r="136" spans="1:7" x14ac:dyDescent="0.25">
      <c r="A136" s="155" t="s">
        <v>1549</v>
      </c>
      <c r="B136" s="183" t="s">
        <v>623</v>
      </c>
      <c r="C136" s="251"/>
      <c r="D136" s="251"/>
      <c r="E136" s="251"/>
      <c r="F136" s="251" t="s">
        <v>1536</v>
      </c>
      <c r="G136" s="154"/>
    </row>
    <row r="137" spans="1:7" x14ac:dyDescent="0.25">
      <c r="A137" s="155" t="s">
        <v>1548</v>
      </c>
      <c r="B137" s="183" t="s">
        <v>623</v>
      </c>
      <c r="C137" s="251"/>
      <c r="D137" s="251"/>
      <c r="E137" s="251"/>
      <c r="F137" s="251" t="s">
        <v>1536</v>
      </c>
      <c r="G137" s="154"/>
    </row>
    <row r="138" spans="1:7" x14ac:dyDescent="0.25">
      <c r="A138" s="155" t="s">
        <v>1547</v>
      </c>
      <c r="B138" s="183" t="s">
        <v>623</v>
      </c>
      <c r="C138" s="251"/>
      <c r="D138" s="251"/>
      <c r="E138" s="251"/>
      <c r="F138" s="251" t="s">
        <v>1536</v>
      </c>
      <c r="G138" s="154"/>
    </row>
    <row r="139" spans="1:7" x14ac:dyDescent="0.25">
      <c r="A139" s="155" t="s">
        <v>1546</v>
      </c>
      <c r="B139" s="183" t="s">
        <v>623</v>
      </c>
      <c r="C139" s="251"/>
      <c r="D139" s="251"/>
      <c r="E139" s="251"/>
      <c r="F139" s="251" t="s">
        <v>1536</v>
      </c>
      <c r="G139" s="154"/>
    </row>
    <row r="140" spans="1:7" x14ac:dyDescent="0.25">
      <c r="A140" s="155" t="s">
        <v>1545</v>
      </c>
      <c r="B140" s="183" t="s">
        <v>623</v>
      </c>
      <c r="C140" s="251"/>
      <c r="D140" s="251"/>
      <c r="E140" s="251"/>
      <c r="F140" s="251" t="s">
        <v>1536</v>
      </c>
      <c r="G140" s="154"/>
    </row>
    <row r="141" spans="1:7" x14ac:dyDescent="0.25">
      <c r="A141" s="155" t="s">
        <v>1544</v>
      </c>
      <c r="B141" s="183" t="s">
        <v>623</v>
      </c>
      <c r="C141" s="251"/>
      <c r="D141" s="251"/>
      <c r="E141" s="251"/>
      <c r="F141" s="251" t="s">
        <v>1536</v>
      </c>
      <c r="G141" s="154"/>
    </row>
    <row r="142" spans="1:7" x14ac:dyDescent="0.25">
      <c r="A142" s="155" t="s">
        <v>1543</v>
      </c>
      <c r="B142" s="183" t="s">
        <v>623</v>
      </c>
      <c r="C142" s="251"/>
      <c r="D142" s="251"/>
      <c r="E142" s="251"/>
      <c r="F142" s="251" t="s">
        <v>1536</v>
      </c>
      <c r="G142" s="154"/>
    </row>
    <row r="143" spans="1:7" x14ac:dyDescent="0.25">
      <c r="A143" s="155" t="s">
        <v>1542</v>
      </c>
      <c r="B143" s="183" t="s">
        <v>623</v>
      </c>
      <c r="C143" s="251"/>
      <c r="D143" s="251"/>
      <c r="E143" s="251"/>
      <c r="F143" s="251" t="s">
        <v>1536</v>
      </c>
      <c r="G143" s="154"/>
    </row>
    <row r="144" spans="1:7" x14ac:dyDescent="0.25">
      <c r="A144" s="155" t="s">
        <v>1541</v>
      </c>
      <c r="B144" s="183" t="s">
        <v>623</v>
      </c>
      <c r="C144" s="251"/>
      <c r="D144" s="251"/>
      <c r="E144" s="251"/>
      <c r="F144" s="251" t="s">
        <v>1536</v>
      </c>
      <c r="G144" s="154"/>
    </row>
    <row r="145" spans="1:7" x14ac:dyDescent="0.25">
      <c r="A145" s="155" t="s">
        <v>1540</v>
      </c>
      <c r="B145" s="183" t="s">
        <v>623</v>
      </c>
      <c r="C145" s="251"/>
      <c r="D145" s="251"/>
      <c r="E145" s="251"/>
      <c r="F145" s="251" t="s">
        <v>1536</v>
      </c>
      <c r="G145" s="154"/>
    </row>
    <row r="146" spans="1:7" x14ac:dyDescent="0.25">
      <c r="A146" s="155" t="s">
        <v>1539</v>
      </c>
      <c r="B146" s="183" t="s">
        <v>623</v>
      </c>
      <c r="C146" s="251"/>
      <c r="D146" s="251"/>
      <c r="E146" s="251"/>
      <c r="F146" s="251" t="s">
        <v>1536</v>
      </c>
      <c r="G146" s="154"/>
    </row>
    <row r="147" spans="1:7" x14ac:dyDescent="0.25">
      <c r="A147" s="155" t="s">
        <v>1538</v>
      </c>
      <c r="B147" s="183" t="s">
        <v>623</v>
      </c>
      <c r="C147" s="251"/>
      <c r="D147" s="251"/>
      <c r="E147" s="251"/>
      <c r="F147" s="251" t="s">
        <v>1536</v>
      </c>
      <c r="G147" s="154"/>
    </row>
    <row r="148" spans="1:7" x14ac:dyDescent="0.25">
      <c r="A148" s="155" t="s">
        <v>1537</v>
      </c>
      <c r="B148" s="183" t="s">
        <v>623</v>
      </c>
      <c r="C148" s="251"/>
      <c r="D148" s="251"/>
      <c r="E148" s="251"/>
      <c r="F148" s="251" t="s">
        <v>1536</v>
      </c>
      <c r="G148" s="154"/>
    </row>
    <row r="149" spans="1:7" ht="15" customHeight="1" x14ac:dyDescent="0.25">
      <c r="A149" s="160"/>
      <c r="B149" s="161" t="s">
        <v>642</v>
      </c>
      <c r="C149" s="160" t="s">
        <v>506</v>
      </c>
      <c r="D149" s="160" t="s">
        <v>507</v>
      </c>
      <c r="E149" s="159"/>
      <c r="F149" s="158" t="s">
        <v>472</v>
      </c>
      <c r="G149" s="158"/>
    </row>
    <row r="150" spans="1:7" x14ac:dyDescent="0.25">
      <c r="A150" s="155" t="s">
        <v>643</v>
      </c>
      <c r="B150" s="155" t="s">
        <v>644</v>
      </c>
      <c r="C150" s="277">
        <v>0.87944284139986495</v>
      </c>
      <c r="D150" s="251"/>
      <c r="E150" s="295"/>
      <c r="F150" s="251">
        <f>C150</f>
        <v>0.87944284139986495</v>
      </c>
    </row>
    <row r="151" spans="1:7" x14ac:dyDescent="0.25">
      <c r="A151" s="155" t="s">
        <v>645</v>
      </c>
      <c r="B151" s="155" t="s">
        <v>646</v>
      </c>
      <c r="C151" s="279"/>
      <c r="D151" s="251"/>
      <c r="E151" s="295"/>
      <c r="F151" s="251"/>
    </row>
    <row r="152" spans="1:7" x14ac:dyDescent="0.25">
      <c r="A152" s="155" t="s">
        <v>647</v>
      </c>
      <c r="B152" s="155" t="s">
        <v>68</v>
      </c>
      <c r="C152" s="277">
        <v>0.120557158600161</v>
      </c>
      <c r="D152" s="251"/>
      <c r="E152" s="295"/>
      <c r="F152" s="251">
        <f>C152</f>
        <v>0.120557158600161</v>
      </c>
    </row>
    <row r="153" spans="1:7" outlineLevel="1" x14ac:dyDescent="0.25">
      <c r="A153" s="155" t="s">
        <v>648</v>
      </c>
      <c r="B153" s="174"/>
      <c r="C153" s="251"/>
      <c r="D153" s="251"/>
      <c r="E153" s="295"/>
      <c r="F153" s="251"/>
    </row>
    <row r="154" spans="1:7" outlineLevel="1" x14ac:dyDescent="0.25">
      <c r="A154" s="155" t="s">
        <v>649</v>
      </c>
      <c r="B154" s="174"/>
      <c r="C154" s="251"/>
      <c r="D154" s="251"/>
      <c r="E154" s="295"/>
      <c r="F154" s="251"/>
    </row>
    <row r="155" spans="1:7" outlineLevel="1" x14ac:dyDescent="0.25">
      <c r="A155" s="155" t="s">
        <v>650</v>
      </c>
      <c r="B155" s="174"/>
      <c r="C155" s="251"/>
      <c r="D155" s="251"/>
      <c r="E155" s="295"/>
      <c r="F155" s="251"/>
    </row>
    <row r="156" spans="1:7" outlineLevel="1" x14ac:dyDescent="0.25">
      <c r="A156" s="155" t="s">
        <v>651</v>
      </c>
      <c r="B156" s="174"/>
      <c r="C156" s="251"/>
      <c r="D156" s="251"/>
      <c r="E156" s="295"/>
      <c r="F156" s="251"/>
    </row>
    <row r="157" spans="1:7" outlineLevel="1" x14ac:dyDescent="0.25">
      <c r="A157" s="155" t="s">
        <v>652</v>
      </c>
      <c r="C157" s="292"/>
      <c r="D157" s="292"/>
      <c r="E157" s="293"/>
      <c r="F157" s="292"/>
    </row>
    <row r="158" spans="1:7" outlineLevel="1" x14ac:dyDescent="0.25">
      <c r="A158" s="155" t="s">
        <v>653</v>
      </c>
      <c r="C158" s="292"/>
      <c r="D158" s="292"/>
      <c r="E158" s="293"/>
      <c r="F158" s="292"/>
    </row>
    <row r="159" spans="1:7" ht="15" customHeight="1" x14ac:dyDescent="0.25">
      <c r="A159" s="160"/>
      <c r="B159" s="161" t="s">
        <v>654</v>
      </c>
      <c r="C159" s="160" t="s">
        <v>506</v>
      </c>
      <c r="D159" s="160" t="s">
        <v>507</v>
      </c>
      <c r="E159" s="159"/>
      <c r="F159" s="158" t="s">
        <v>472</v>
      </c>
      <c r="G159" s="158"/>
    </row>
    <row r="160" spans="1:7" x14ac:dyDescent="0.25">
      <c r="A160" s="155" t="s">
        <v>655</v>
      </c>
      <c r="B160" s="155" t="s">
        <v>656</v>
      </c>
      <c r="C160" s="277">
        <v>3.0299611151287199E-2</v>
      </c>
      <c r="D160" s="251"/>
      <c r="E160" s="295"/>
      <c r="F160" s="251">
        <f>C160</f>
        <v>3.0299611151287199E-2</v>
      </c>
    </row>
    <row r="161" spans="1:7" x14ac:dyDescent="0.25">
      <c r="A161" s="155" t="s">
        <v>657</v>
      </c>
      <c r="B161" s="155" t="s">
        <v>658</v>
      </c>
      <c r="C161" s="277">
        <v>0.96970038884871301</v>
      </c>
      <c r="D161" s="251"/>
      <c r="E161" s="295"/>
      <c r="F161" s="251">
        <f>C161</f>
        <v>0.96970038884871301</v>
      </c>
    </row>
    <row r="162" spans="1:7" x14ac:dyDescent="0.25">
      <c r="A162" s="155" t="s">
        <v>659</v>
      </c>
      <c r="B162" s="155" t="s">
        <v>68</v>
      </c>
      <c r="C162" s="279"/>
      <c r="D162" s="251"/>
      <c r="E162" s="295"/>
      <c r="F162" s="251"/>
    </row>
    <row r="163" spans="1:7" outlineLevel="1" x14ac:dyDescent="0.25">
      <c r="A163" s="155" t="s">
        <v>660</v>
      </c>
      <c r="B163" s="174"/>
      <c r="C163" s="174"/>
      <c r="D163" s="174"/>
      <c r="E163" s="297"/>
      <c r="F163" s="174"/>
    </row>
    <row r="164" spans="1:7" outlineLevel="1" x14ac:dyDescent="0.25">
      <c r="A164" s="155" t="s">
        <v>661</v>
      </c>
      <c r="B164" s="174"/>
      <c r="C164" s="174"/>
      <c r="D164" s="174"/>
      <c r="E164" s="297"/>
      <c r="F164" s="174"/>
    </row>
    <row r="165" spans="1:7" outlineLevel="1" x14ac:dyDescent="0.25">
      <c r="A165" s="155" t="s">
        <v>662</v>
      </c>
      <c r="B165" s="174"/>
      <c r="C165" s="174"/>
      <c r="D165" s="174"/>
      <c r="E165" s="297"/>
      <c r="F165" s="174"/>
    </row>
    <row r="166" spans="1:7" outlineLevel="1" x14ac:dyDescent="0.25">
      <c r="A166" s="155" t="s">
        <v>663</v>
      </c>
      <c r="E166" s="153"/>
    </row>
    <row r="167" spans="1:7" outlineLevel="1" x14ac:dyDescent="0.25">
      <c r="A167" s="155" t="s">
        <v>664</v>
      </c>
      <c r="E167" s="153"/>
    </row>
    <row r="168" spans="1:7" outlineLevel="1" x14ac:dyDescent="0.25">
      <c r="A168" s="155" t="s">
        <v>665</v>
      </c>
      <c r="E168" s="153"/>
    </row>
    <row r="169" spans="1:7" ht="15" customHeight="1" x14ac:dyDescent="0.25">
      <c r="A169" s="160"/>
      <c r="B169" s="161" t="s">
        <v>666</v>
      </c>
      <c r="C169" s="160" t="s">
        <v>506</v>
      </c>
      <c r="D169" s="160" t="s">
        <v>507</v>
      </c>
      <c r="E169" s="159"/>
      <c r="F169" s="158" t="s">
        <v>472</v>
      </c>
      <c r="G169" s="158"/>
    </row>
    <row r="170" spans="1:7" x14ac:dyDescent="0.25">
      <c r="A170" s="155" t="s">
        <v>667</v>
      </c>
      <c r="B170" s="193" t="s">
        <v>668</v>
      </c>
      <c r="C170" s="279">
        <v>5.9942244300395998E-2</v>
      </c>
      <c r="D170" s="251"/>
      <c r="E170" s="295"/>
      <c r="F170" s="251">
        <f>C170</f>
        <v>5.9942244300395998E-2</v>
      </c>
    </row>
    <row r="171" spans="1:7" x14ac:dyDescent="0.25">
      <c r="A171" s="155" t="s">
        <v>669</v>
      </c>
      <c r="B171" s="193" t="s">
        <v>1535</v>
      </c>
      <c r="C171" s="279">
        <v>0.10222549831930999</v>
      </c>
      <c r="D171" s="251"/>
      <c r="E171" s="295"/>
      <c r="F171" s="251">
        <f>C171</f>
        <v>0.10222549831930999</v>
      </c>
    </row>
    <row r="172" spans="1:7" x14ac:dyDescent="0.25">
      <c r="A172" s="155" t="s">
        <v>670</v>
      </c>
      <c r="B172" s="193" t="s">
        <v>1534</v>
      </c>
      <c r="C172" s="279">
        <v>7.4420964150066896E-2</v>
      </c>
      <c r="D172" s="251"/>
      <c r="E172" s="251"/>
      <c r="F172" s="251">
        <f>C172</f>
        <v>7.4420964150066896E-2</v>
      </c>
    </row>
    <row r="173" spans="1:7" x14ac:dyDescent="0.25">
      <c r="A173" s="155" t="s">
        <v>671</v>
      </c>
      <c r="B173" s="193" t="s">
        <v>1533</v>
      </c>
      <c r="C173" s="279">
        <v>8.6402333895634106E-2</v>
      </c>
      <c r="D173" s="251"/>
      <c r="E173" s="251"/>
      <c r="F173" s="251">
        <f>C173</f>
        <v>8.6402333895634106E-2</v>
      </c>
    </row>
    <row r="174" spans="1:7" x14ac:dyDescent="0.25">
      <c r="A174" s="155" t="s">
        <v>672</v>
      </c>
      <c r="B174" s="193" t="s">
        <v>1532</v>
      </c>
      <c r="C174" s="279">
        <v>0.67700895933459304</v>
      </c>
      <c r="D174" s="251"/>
      <c r="E174" s="251"/>
      <c r="F174" s="251">
        <f>C174</f>
        <v>0.67700895933459304</v>
      </c>
    </row>
    <row r="175" spans="1:7" outlineLevel="1" x14ac:dyDescent="0.25">
      <c r="A175" s="155" t="s">
        <v>673</v>
      </c>
      <c r="B175" s="172"/>
      <c r="C175" s="334"/>
      <c r="D175" s="292"/>
      <c r="E175" s="292"/>
      <c r="F175" s="292"/>
    </row>
    <row r="176" spans="1:7" outlineLevel="1" x14ac:dyDescent="0.25">
      <c r="A176" s="155" t="s">
        <v>674</v>
      </c>
      <c r="B176" s="172"/>
      <c r="C176" s="292"/>
      <c r="D176" s="292"/>
      <c r="E176" s="292"/>
      <c r="F176" s="292"/>
    </row>
    <row r="177" spans="1:7" outlineLevel="1" x14ac:dyDescent="0.25">
      <c r="A177" s="155" t="s">
        <v>675</v>
      </c>
      <c r="B177" s="229"/>
      <c r="C177" s="292"/>
      <c r="D177" s="292"/>
      <c r="E177" s="292"/>
      <c r="F177" s="292"/>
    </row>
    <row r="178" spans="1:7" outlineLevel="1" x14ac:dyDescent="0.25">
      <c r="A178" s="155" t="s">
        <v>676</v>
      </c>
      <c r="B178" s="229"/>
      <c r="C178" s="292"/>
      <c r="D178" s="292"/>
      <c r="E178" s="292"/>
      <c r="F178" s="292"/>
    </row>
    <row r="179" spans="1:7" ht="15" customHeight="1" x14ac:dyDescent="0.25">
      <c r="A179" s="160"/>
      <c r="B179" s="231" t="s">
        <v>677</v>
      </c>
      <c r="C179" s="160" t="s">
        <v>506</v>
      </c>
      <c r="D179" s="160" t="s">
        <v>507</v>
      </c>
      <c r="E179" s="160"/>
      <c r="F179" s="160" t="s">
        <v>472</v>
      </c>
      <c r="G179" s="158"/>
    </row>
    <row r="180" spans="1:7" x14ac:dyDescent="0.25">
      <c r="A180" s="155" t="s">
        <v>678</v>
      </c>
      <c r="B180" s="155" t="s">
        <v>1531</v>
      </c>
      <c r="C180" s="279">
        <v>2.7925736437046001E-4</v>
      </c>
      <c r="D180" s="251"/>
      <c r="E180" s="295"/>
      <c r="F180" s="251">
        <f>C180</f>
        <v>2.7925736437046001E-4</v>
      </c>
    </row>
    <row r="181" spans="1:7" outlineLevel="1" x14ac:dyDescent="0.25">
      <c r="A181" s="155" t="s">
        <v>679</v>
      </c>
      <c r="B181" s="296" t="s">
        <v>680</v>
      </c>
      <c r="C181" s="279">
        <v>4.4648586759758697E-20</v>
      </c>
      <c r="D181" s="251"/>
      <c r="E181" s="295"/>
      <c r="F181" s="251">
        <f>C181</f>
        <v>4.4648586759758697E-20</v>
      </c>
    </row>
    <row r="182" spans="1:7" outlineLevel="1" x14ac:dyDescent="0.25">
      <c r="A182" s="155" t="s">
        <v>681</v>
      </c>
      <c r="B182" s="294"/>
      <c r="C182" s="334"/>
      <c r="D182" s="292"/>
      <c r="E182" s="293"/>
      <c r="F182" s="292"/>
    </row>
    <row r="183" spans="1:7" outlineLevel="1" x14ac:dyDescent="0.25">
      <c r="A183" s="155" t="s">
        <v>682</v>
      </c>
      <c r="B183" s="294"/>
      <c r="C183" s="292"/>
      <c r="D183" s="292"/>
      <c r="E183" s="293"/>
      <c r="F183" s="292"/>
    </row>
    <row r="184" spans="1:7" outlineLevel="1" x14ac:dyDescent="0.25">
      <c r="A184" s="155" t="s">
        <v>683</v>
      </c>
      <c r="B184" s="294"/>
      <c r="C184" s="292"/>
      <c r="D184" s="292"/>
      <c r="E184" s="293"/>
      <c r="F184" s="292"/>
    </row>
    <row r="185" spans="1:7" ht="18" x14ac:dyDescent="0.25">
      <c r="A185" s="290"/>
      <c r="B185" s="291" t="s">
        <v>469</v>
      </c>
      <c r="C185" s="290"/>
      <c r="D185" s="290"/>
      <c r="E185" s="290"/>
      <c r="F185" s="289"/>
      <c r="G185" s="289"/>
    </row>
    <row r="186" spans="1:7" ht="15" customHeight="1" x14ac:dyDescent="0.25">
      <c r="A186" s="160"/>
      <c r="B186" s="161" t="s">
        <v>684</v>
      </c>
      <c r="C186" s="160" t="s">
        <v>685</v>
      </c>
      <c r="D186" s="160" t="s">
        <v>686</v>
      </c>
      <c r="E186" s="159"/>
      <c r="F186" s="160" t="s">
        <v>506</v>
      </c>
      <c r="G186" s="160" t="s">
        <v>687</v>
      </c>
    </row>
    <row r="187" spans="1:7" x14ac:dyDescent="0.25">
      <c r="A187" s="155" t="s">
        <v>688</v>
      </c>
      <c r="B187" s="187" t="s">
        <v>689</v>
      </c>
      <c r="C187" s="281">
        <v>74.750523075010705</v>
      </c>
      <c r="D187" s="281">
        <v>0</v>
      </c>
      <c r="E187" s="213"/>
      <c r="F187" s="185"/>
      <c r="G187" s="185"/>
    </row>
    <row r="188" spans="1:7" x14ac:dyDescent="0.25">
      <c r="A188" s="236"/>
      <c r="B188" s="288"/>
      <c r="C188" s="213"/>
      <c r="D188" s="213"/>
      <c r="E188" s="213"/>
      <c r="F188" s="243"/>
      <c r="G188" s="243"/>
    </row>
    <row r="189" spans="1:7" x14ac:dyDescent="0.25">
      <c r="B189" s="187" t="s">
        <v>690</v>
      </c>
      <c r="C189" s="185"/>
      <c r="D189" s="185"/>
      <c r="E189" s="236"/>
      <c r="F189" s="278"/>
      <c r="G189" s="278"/>
    </row>
    <row r="190" spans="1:7" x14ac:dyDescent="0.25">
      <c r="A190" s="155" t="s">
        <v>691</v>
      </c>
      <c r="B190" s="183" t="s">
        <v>692</v>
      </c>
      <c r="C190" s="281">
        <v>8680.6841489599592</v>
      </c>
      <c r="D190" s="280">
        <v>223138</v>
      </c>
      <c r="E190" s="236"/>
      <c r="F190" s="188">
        <f>IF($C$214=0,"",IF(C190="[for completion]","",IF(C190="","",C190/$C$214)))</f>
        <v>0.38758027935889527</v>
      </c>
      <c r="G190" s="188">
        <f>IF($D$214=0,"",IF(D190="[for completion]","",IF(D190="","",D190/$D$214)))</f>
        <v>0.74472423863162285</v>
      </c>
    </row>
    <row r="191" spans="1:7" x14ac:dyDescent="0.25">
      <c r="A191" s="155" t="s">
        <v>693</v>
      </c>
      <c r="B191" s="183" t="s">
        <v>694</v>
      </c>
      <c r="C191" s="281">
        <v>7877.8136792700298</v>
      </c>
      <c r="D191" s="280">
        <v>56585</v>
      </c>
      <c r="E191" s="236"/>
      <c r="F191" s="188">
        <f>IF($C$214=0,"",IF(C191="[for completion]","",IF(C191="","",C191/$C$214)))</f>
        <v>0.35173324753609675</v>
      </c>
      <c r="G191" s="188">
        <f>IF($D$214=0,"",IF(D191="[for completion]","",IF(D191="","",D191/$D$214)))</f>
        <v>0.18885273258239466</v>
      </c>
    </row>
    <row r="192" spans="1:7" x14ac:dyDescent="0.25">
      <c r="A192" s="155" t="s">
        <v>695</v>
      </c>
      <c r="B192" s="183" t="s">
        <v>696</v>
      </c>
      <c r="C192" s="281">
        <v>3403.2611902200001</v>
      </c>
      <c r="D192" s="280">
        <v>14123</v>
      </c>
      <c r="E192" s="236"/>
      <c r="F192" s="188">
        <f>IF($C$214=0,"",IF(C192="[for completion]","",IF(C192="","",C192/$C$214)))</f>
        <v>0.15195080251765514</v>
      </c>
      <c r="G192" s="188">
        <f>IF($D$214=0,"",IF(D192="[for completion]","",IF(D192="","",D192/$D$214)))</f>
        <v>4.7135586149353356E-2</v>
      </c>
    </row>
    <row r="193" spans="1:7" x14ac:dyDescent="0.25">
      <c r="A193" s="155" t="s">
        <v>697</v>
      </c>
      <c r="B193" s="183" t="s">
        <v>698</v>
      </c>
      <c r="C193" s="281">
        <v>1310.9661708000001</v>
      </c>
      <c r="D193" s="280">
        <v>3845</v>
      </c>
      <c r="E193" s="236"/>
      <c r="F193" s="188">
        <f>IF($C$214=0,"",IF(C193="[for completion]","",IF(C193="","",C193/$C$214)))</f>
        <v>5.8532786816071602E-2</v>
      </c>
      <c r="G193" s="188">
        <f>IF($D$214=0,"",IF(D193="[for completion]","",IF(D193="","",D193/$D$214)))</f>
        <v>1.2832707551105549E-2</v>
      </c>
    </row>
    <row r="194" spans="1:7" x14ac:dyDescent="0.25">
      <c r="A194" s="155" t="s">
        <v>699</v>
      </c>
      <c r="B194" s="183" t="s">
        <v>700</v>
      </c>
      <c r="C194" s="281">
        <v>1124.4002871</v>
      </c>
      <c r="D194" s="280">
        <v>1934</v>
      </c>
      <c r="E194" s="236"/>
      <c r="F194" s="188">
        <f>IF($C$214=0,"",IF(C194="[for completion]","",IF(C194="","",C194/$C$214)))</f>
        <v>5.0202883771281216E-2</v>
      </c>
      <c r="G194" s="188">
        <f>IF($D$214=0,"",IF(D194="[for completion]","",IF(D194="","",D194/$D$214)))</f>
        <v>6.4547350855235714E-3</v>
      </c>
    </row>
    <row r="195" spans="1:7" x14ac:dyDescent="0.25">
      <c r="A195" s="155" t="s">
        <v>701</v>
      </c>
      <c r="B195" s="183"/>
      <c r="C195" s="281"/>
      <c r="D195" s="285"/>
      <c r="E195" s="236"/>
      <c r="F195" s="188" t="str">
        <f>IF($C$214=0,"",IF(C195="[for completion]","",IF(C195="","",C195/$C$214)))</f>
        <v/>
      </c>
      <c r="G195" s="188" t="str">
        <f>IF($D$214=0,"",IF(D195="[for completion]","",IF(D195="","",D195/$D$214)))</f>
        <v/>
      </c>
    </row>
    <row r="196" spans="1:7" x14ac:dyDescent="0.25">
      <c r="A196" s="155" t="s">
        <v>702</v>
      </c>
      <c r="B196" s="183"/>
      <c r="C196" s="281"/>
      <c r="D196" s="285"/>
      <c r="E196" s="236"/>
      <c r="F196" s="188" t="str">
        <f>IF($C$214=0,"",IF(C196="[for completion]","",IF(C196="","",C196/$C$214)))</f>
        <v/>
      </c>
      <c r="G196" s="188" t="str">
        <f>IF($D$214=0,"",IF(D196="[for completion]","",IF(D196="","",D196/$D$214)))</f>
        <v/>
      </c>
    </row>
    <row r="197" spans="1:7" x14ac:dyDescent="0.25">
      <c r="A197" s="155" t="s">
        <v>703</v>
      </c>
      <c r="B197" s="183"/>
      <c r="C197" s="281"/>
      <c r="D197" s="285"/>
      <c r="E197" s="236"/>
      <c r="F197" s="188" t="str">
        <f>IF($C$214=0,"",IF(C197="[for completion]","",IF(C197="","",C197/$C$214)))</f>
        <v/>
      </c>
      <c r="G197" s="188" t="str">
        <f>IF($D$214=0,"",IF(D197="[for completion]","",IF(D197="","",D197/$D$214)))</f>
        <v/>
      </c>
    </row>
    <row r="198" spans="1:7" x14ac:dyDescent="0.25">
      <c r="A198" s="155" t="s">
        <v>704</v>
      </c>
      <c r="B198" s="183"/>
      <c r="C198" s="281"/>
      <c r="D198" s="285"/>
      <c r="E198" s="236"/>
      <c r="F198" s="188" t="str">
        <f>IF($C$214=0,"",IF(C198="[for completion]","",IF(C198="","",C198/$C$214)))</f>
        <v/>
      </c>
      <c r="G198" s="188" t="str">
        <f>IF($D$214=0,"",IF(D198="[for completion]","",IF(D198="","",D198/$D$214)))</f>
        <v/>
      </c>
    </row>
    <row r="199" spans="1:7" x14ac:dyDescent="0.25">
      <c r="A199" s="155" t="s">
        <v>705</v>
      </c>
      <c r="B199" s="183"/>
      <c r="C199" s="185"/>
      <c r="D199" s="285"/>
      <c r="E199" s="182"/>
      <c r="F199" s="188" t="str">
        <f>IF($C$214=0,"",IF(C199="[for completion]","",IF(C199="","",C199/$C$214)))</f>
        <v/>
      </c>
      <c r="G199" s="188" t="str">
        <f>IF($D$214=0,"",IF(D199="[for completion]","",IF(D199="","",D199/$D$214)))</f>
        <v/>
      </c>
    </row>
    <row r="200" spans="1:7" x14ac:dyDescent="0.25">
      <c r="A200" s="155" t="s">
        <v>706</v>
      </c>
      <c r="B200" s="183"/>
      <c r="C200" s="185"/>
      <c r="D200" s="285"/>
      <c r="E200" s="182"/>
      <c r="F200" s="188" t="str">
        <f>IF($C$214=0,"",IF(C200="[for completion]","",IF(C200="","",C200/$C$214)))</f>
        <v/>
      </c>
      <c r="G200" s="188" t="str">
        <f>IF($D$214=0,"",IF(D200="[for completion]","",IF(D200="","",D200/$D$214)))</f>
        <v/>
      </c>
    </row>
    <row r="201" spans="1:7" x14ac:dyDescent="0.25">
      <c r="A201" s="155" t="s">
        <v>707</v>
      </c>
      <c r="B201" s="183"/>
      <c r="C201" s="185"/>
      <c r="D201" s="285"/>
      <c r="E201" s="182"/>
      <c r="F201" s="188" t="str">
        <f>IF($C$214=0,"",IF(C201="[for completion]","",IF(C201="","",C201/$C$214)))</f>
        <v/>
      </c>
      <c r="G201" s="188" t="str">
        <f>IF($D$214=0,"",IF(D201="[for completion]","",IF(D201="","",D201/$D$214)))</f>
        <v/>
      </c>
    </row>
    <row r="202" spans="1:7" x14ac:dyDescent="0.25">
      <c r="A202" s="155" t="s">
        <v>708</v>
      </c>
      <c r="B202" s="183"/>
      <c r="C202" s="185"/>
      <c r="D202" s="285"/>
      <c r="E202" s="182"/>
      <c r="F202" s="188" t="str">
        <f>IF($C$214=0,"",IF(C202="[for completion]","",IF(C202="","",C202/$C$214)))</f>
        <v/>
      </c>
      <c r="G202" s="188" t="str">
        <f>IF($D$214=0,"",IF(D202="[for completion]","",IF(D202="","",D202/$D$214)))</f>
        <v/>
      </c>
    </row>
    <row r="203" spans="1:7" x14ac:dyDescent="0.25">
      <c r="A203" s="155" t="s">
        <v>709</v>
      </c>
      <c r="B203" s="183"/>
      <c r="C203" s="185"/>
      <c r="D203" s="285"/>
      <c r="E203" s="182"/>
      <c r="F203" s="188" t="str">
        <f>IF($C$214=0,"",IF(C203="[for completion]","",IF(C203="","",C203/$C$214)))</f>
        <v/>
      </c>
      <c r="G203" s="188" t="str">
        <f>IF($D$214=0,"",IF(D203="[for completion]","",IF(D203="","",D203/$D$214)))</f>
        <v/>
      </c>
    </row>
    <row r="204" spans="1:7" x14ac:dyDescent="0.25">
      <c r="A204" s="155" t="s">
        <v>710</v>
      </c>
      <c r="B204" s="183"/>
      <c r="C204" s="185"/>
      <c r="D204" s="285"/>
      <c r="E204" s="182"/>
      <c r="F204" s="188" t="str">
        <f>IF($C$214=0,"",IF(C204="[for completion]","",IF(C204="","",C204/$C$214)))</f>
        <v/>
      </c>
      <c r="G204" s="188" t="str">
        <f>IF($D$214=0,"",IF(D204="[for completion]","",IF(D204="","",D204/$D$214)))</f>
        <v/>
      </c>
    </row>
    <row r="205" spans="1:7" x14ac:dyDescent="0.25">
      <c r="A205" s="155" t="s">
        <v>711</v>
      </c>
      <c r="B205" s="183"/>
      <c r="C205" s="185"/>
      <c r="D205" s="285"/>
      <c r="F205" s="188" t="str">
        <f>IF($C$214=0,"",IF(C205="[for completion]","",IF(C205="","",C205/$C$214)))</f>
        <v/>
      </c>
      <c r="G205" s="188" t="str">
        <f>IF($D$214=0,"",IF(D205="[for completion]","",IF(D205="","",D205/$D$214)))</f>
        <v/>
      </c>
    </row>
    <row r="206" spans="1:7" x14ac:dyDescent="0.25">
      <c r="A206" s="155" t="s">
        <v>712</v>
      </c>
      <c r="B206" s="183"/>
      <c r="C206" s="185"/>
      <c r="D206" s="285"/>
      <c r="E206" s="273"/>
      <c r="F206" s="188" t="str">
        <f>IF($C$214=0,"",IF(C206="[for completion]","",IF(C206="","",C206/$C$214)))</f>
        <v/>
      </c>
      <c r="G206" s="188" t="str">
        <f>IF($D$214=0,"",IF(D206="[for completion]","",IF(D206="","",D206/$D$214)))</f>
        <v/>
      </c>
    </row>
    <row r="207" spans="1:7" x14ac:dyDescent="0.25">
      <c r="A207" s="155" t="s">
        <v>713</v>
      </c>
      <c r="B207" s="183"/>
      <c r="C207" s="185"/>
      <c r="D207" s="285"/>
      <c r="E207" s="273"/>
      <c r="F207" s="188" t="str">
        <f>IF($C$214=0,"",IF(C207="[for completion]","",IF(C207="","",C207/$C$214)))</f>
        <v/>
      </c>
      <c r="G207" s="188" t="str">
        <f>IF($D$214=0,"",IF(D207="[for completion]","",IF(D207="","",D207/$D$214)))</f>
        <v/>
      </c>
    </row>
    <row r="208" spans="1:7" x14ac:dyDescent="0.25">
      <c r="A208" s="155" t="s">
        <v>714</v>
      </c>
      <c r="B208" s="183"/>
      <c r="C208" s="185"/>
      <c r="D208" s="285"/>
      <c r="E208" s="273"/>
      <c r="F208" s="188" t="str">
        <f>IF($C$214=0,"",IF(C208="[for completion]","",IF(C208="","",C208/$C$214)))</f>
        <v/>
      </c>
      <c r="G208" s="188" t="str">
        <f>IF($D$214=0,"",IF(D208="[for completion]","",IF(D208="","",D208/$D$214)))</f>
        <v/>
      </c>
    </row>
    <row r="209" spans="1:7" x14ac:dyDescent="0.25">
      <c r="A209" s="155" t="s">
        <v>715</v>
      </c>
      <c r="B209" s="183"/>
      <c r="C209" s="185"/>
      <c r="D209" s="285"/>
      <c r="E209" s="273"/>
      <c r="F209" s="188" t="str">
        <f>IF($C$214=0,"",IF(C209="[for completion]","",IF(C209="","",C209/$C$214)))</f>
        <v/>
      </c>
      <c r="G209" s="188" t="str">
        <f>IF($D$214=0,"",IF(D209="[for completion]","",IF(D209="","",D209/$D$214)))</f>
        <v/>
      </c>
    </row>
    <row r="210" spans="1:7" x14ac:dyDescent="0.25">
      <c r="A210" s="155" t="s">
        <v>716</v>
      </c>
      <c r="B210" s="183"/>
      <c r="C210" s="185"/>
      <c r="D210" s="285"/>
      <c r="E210" s="273"/>
      <c r="F210" s="188" t="str">
        <f>IF($C$214=0,"",IF(C210="[for completion]","",IF(C210="","",C210/$C$214)))</f>
        <v/>
      </c>
      <c r="G210" s="188" t="str">
        <f>IF($D$214=0,"",IF(D210="[for completion]","",IF(D210="","",D210/$D$214)))</f>
        <v/>
      </c>
    </row>
    <row r="211" spans="1:7" x14ac:dyDescent="0.25">
      <c r="A211" s="155" t="s">
        <v>717</v>
      </c>
      <c r="B211" s="183"/>
      <c r="C211" s="185"/>
      <c r="D211" s="285"/>
      <c r="E211" s="273"/>
      <c r="F211" s="188" t="str">
        <f>IF($C$214=0,"",IF(C211="[for completion]","",IF(C211="","",C211/$C$214)))</f>
        <v/>
      </c>
      <c r="G211" s="188" t="str">
        <f>IF($D$214=0,"",IF(D211="[for completion]","",IF(D211="","",D211/$D$214)))</f>
        <v/>
      </c>
    </row>
    <row r="212" spans="1:7" x14ac:dyDescent="0.25">
      <c r="A212" s="155" t="s">
        <v>718</v>
      </c>
      <c r="B212" s="183"/>
      <c r="C212" s="185"/>
      <c r="D212" s="285"/>
      <c r="E212" s="273"/>
      <c r="F212" s="188" t="str">
        <f>IF($C$214=0,"",IF(C212="[for completion]","",IF(C212="","",C212/$C$214)))</f>
        <v/>
      </c>
      <c r="G212" s="188" t="str">
        <f>IF($D$214=0,"",IF(D212="[for completion]","",IF(D212="","",D212/$D$214)))</f>
        <v/>
      </c>
    </row>
    <row r="213" spans="1:7" x14ac:dyDescent="0.25">
      <c r="A213" s="155" t="s">
        <v>719</v>
      </c>
      <c r="B213" s="183"/>
      <c r="C213" s="185"/>
      <c r="D213" s="285"/>
      <c r="E213" s="273"/>
      <c r="F213" s="188" t="str">
        <f>IF($C$214=0,"",IF(C213="[for completion]","",IF(C213="","",C213/$C$214)))</f>
        <v/>
      </c>
      <c r="G213" s="188" t="str">
        <f>IF($D$214=0,"",IF(D213="[for completion]","",IF(D213="","",D213/$D$214)))</f>
        <v/>
      </c>
    </row>
    <row r="214" spans="1:7" x14ac:dyDescent="0.25">
      <c r="A214" s="155" t="s">
        <v>720</v>
      </c>
      <c r="B214" s="200" t="s">
        <v>70</v>
      </c>
      <c r="C214" s="212">
        <f>SUM(C190:C213)</f>
        <v>22397.125476349989</v>
      </c>
      <c r="D214" s="287">
        <f>SUM(D190:D213)</f>
        <v>299625</v>
      </c>
      <c r="E214" s="273"/>
      <c r="F214" s="286">
        <f>SUM(F190:F213)</f>
        <v>0.99999999999999989</v>
      </c>
      <c r="G214" s="286">
        <f>SUM(G190:G213)</f>
        <v>0.99999999999999989</v>
      </c>
    </row>
    <row r="215" spans="1:7" ht="15" customHeight="1" x14ac:dyDescent="0.25">
      <c r="A215" s="160"/>
      <c r="B215" s="160" t="s">
        <v>721</v>
      </c>
      <c r="C215" s="160" t="s">
        <v>685</v>
      </c>
      <c r="D215" s="160" t="s">
        <v>686</v>
      </c>
      <c r="E215" s="159"/>
      <c r="F215" s="160" t="s">
        <v>506</v>
      </c>
      <c r="G215" s="160" t="s">
        <v>687</v>
      </c>
    </row>
    <row r="216" spans="1:7" x14ac:dyDescent="0.25">
      <c r="A216" s="155" t="s">
        <v>722</v>
      </c>
      <c r="B216" s="155" t="s">
        <v>723</v>
      </c>
      <c r="C216" s="279">
        <v>0.58674765077657198</v>
      </c>
      <c r="D216" s="279"/>
      <c r="F216" s="251"/>
      <c r="G216" s="251"/>
    </row>
    <row r="217" spans="1:7" x14ac:dyDescent="0.25">
      <c r="C217" s="174"/>
      <c r="D217" s="174"/>
      <c r="F217" s="284"/>
      <c r="G217" s="284"/>
    </row>
    <row r="218" spans="1:7" x14ac:dyDescent="0.25">
      <c r="B218" s="187" t="s">
        <v>724</v>
      </c>
      <c r="C218" s="174"/>
      <c r="D218" s="174"/>
      <c r="F218" s="284"/>
      <c r="G218" s="284"/>
    </row>
    <row r="219" spans="1:7" x14ac:dyDescent="0.25">
      <c r="A219" s="155" t="s">
        <v>725</v>
      </c>
      <c r="B219" s="155" t="s">
        <v>726</v>
      </c>
      <c r="C219" s="281">
        <v>5813.74891381008</v>
      </c>
      <c r="D219" s="280">
        <v>128345</v>
      </c>
      <c r="F219" s="188">
        <f>IF($C$227=0,"",IF(C219="[for completion]","",C219/$C$227))</f>
        <v>0.25957567277769733</v>
      </c>
      <c r="G219" s="188">
        <f>IF($D$227=0,"",IF(D219="[for completion]","",D219/$D$227))</f>
        <v>0.42835210680016689</v>
      </c>
    </row>
    <row r="220" spans="1:7" x14ac:dyDescent="0.25">
      <c r="A220" s="155" t="s">
        <v>727</v>
      </c>
      <c r="B220" s="155" t="s">
        <v>728</v>
      </c>
      <c r="C220" s="281">
        <v>2553.36103942</v>
      </c>
      <c r="D220" s="280">
        <v>36808</v>
      </c>
      <c r="F220" s="188">
        <f>IF($C$227=0,"",IF(C220="[for completion]","",C220/$C$227))</f>
        <v>0.11400396189752934</v>
      </c>
      <c r="G220" s="188">
        <f>IF($D$227=0,"",IF(D220="[for completion]","",D220/$D$227))</f>
        <v>0.12284689194826867</v>
      </c>
    </row>
    <row r="221" spans="1:7" x14ac:dyDescent="0.25">
      <c r="A221" s="155" t="s">
        <v>729</v>
      </c>
      <c r="B221" s="155" t="s">
        <v>730</v>
      </c>
      <c r="C221" s="281">
        <v>3024.3999968800099</v>
      </c>
      <c r="D221" s="280">
        <v>38009</v>
      </c>
      <c r="F221" s="188">
        <f>IF($C$227=0,"",IF(C221="[for completion]","",C221/$C$227))</f>
        <v>0.13503518565690847</v>
      </c>
      <c r="G221" s="188">
        <f>IF($D$227=0,"",IF(D221="[for completion]","",D221/$D$227))</f>
        <v>0.1268552357113058</v>
      </c>
    </row>
    <row r="222" spans="1:7" x14ac:dyDescent="0.25">
      <c r="A222" s="155" t="s">
        <v>731</v>
      </c>
      <c r="B222" s="155" t="s">
        <v>732</v>
      </c>
      <c r="C222" s="281">
        <v>3511.7586842699902</v>
      </c>
      <c r="D222" s="280">
        <v>37845</v>
      </c>
      <c r="F222" s="188">
        <f>IF($C$227=0,"",IF(C222="[for completion]","",C222/$C$227))</f>
        <v>0.15679506229396173</v>
      </c>
      <c r="G222" s="188">
        <f>IF($D$227=0,"",IF(D222="[for completion]","",D222/$D$227))</f>
        <v>0.12630788485607009</v>
      </c>
    </row>
    <row r="223" spans="1:7" x14ac:dyDescent="0.25">
      <c r="A223" s="155" t="s">
        <v>733</v>
      </c>
      <c r="B223" s="155" t="s">
        <v>734</v>
      </c>
      <c r="C223" s="281">
        <v>3673.8225956900101</v>
      </c>
      <c r="D223" s="280">
        <v>31982</v>
      </c>
      <c r="F223" s="188">
        <f>IF($C$227=0,"",IF(C223="[for completion]","",C223/$C$227))</f>
        <v>0.16403098690362419</v>
      </c>
      <c r="G223" s="188">
        <f>IF($D$227=0,"",IF(D223="[for completion]","",D223/$D$227))</f>
        <v>0.1067400917813934</v>
      </c>
    </row>
    <row r="224" spans="1:7" x14ac:dyDescent="0.25">
      <c r="A224" s="155" t="s">
        <v>735</v>
      </c>
      <c r="B224" s="155" t="s">
        <v>736</v>
      </c>
      <c r="C224" s="281">
        <v>2165.3283831500098</v>
      </c>
      <c r="D224" s="280">
        <v>14963</v>
      </c>
      <c r="F224" s="188">
        <f>IF($C$227=0,"",IF(C224="[for completion]","",C224/$C$227))</f>
        <v>9.6678852178439398E-2</v>
      </c>
      <c r="G224" s="188">
        <f>IF($D$227=0,"",IF(D224="[for completion]","",D224/$D$227))</f>
        <v>4.993909052982895E-2</v>
      </c>
    </row>
    <row r="225" spans="1:7" x14ac:dyDescent="0.25">
      <c r="A225" s="155" t="s">
        <v>737</v>
      </c>
      <c r="B225" s="155" t="s">
        <v>738</v>
      </c>
      <c r="C225" s="281">
        <v>1036.5844222999999</v>
      </c>
      <c r="D225" s="280">
        <v>6340</v>
      </c>
      <c r="F225" s="188">
        <f>IF($C$227=0,"",IF(C225="[for completion]","",C225/$C$227))</f>
        <v>4.6282029512875016E-2</v>
      </c>
      <c r="G225" s="188">
        <f>IF($D$227=0,"",IF(D225="[for completion]","",D225/$D$227))</f>
        <v>2.1159783062161035E-2</v>
      </c>
    </row>
    <row r="226" spans="1:7" x14ac:dyDescent="0.25">
      <c r="A226" s="155" t="s">
        <v>739</v>
      </c>
      <c r="B226" s="155" t="s">
        <v>740</v>
      </c>
      <c r="C226" s="281">
        <v>618.12144082999998</v>
      </c>
      <c r="D226" s="280">
        <v>5333</v>
      </c>
      <c r="F226" s="188">
        <f>IF($C$227=0,"",IF(C226="[for completion]","",C226/$C$227))</f>
        <v>2.759824877896478E-2</v>
      </c>
      <c r="G226" s="188">
        <f>IF($D$227=0,"",IF(D226="[for completion]","",D226/$D$227))</f>
        <v>1.7798915310805172E-2</v>
      </c>
    </row>
    <row r="227" spans="1:7" x14ac:dyDescent="0.25">
      <c r="A227" s="155" t="s">
        <v>741</v>
      </c>
      <c r="B227" s="200" t="s">
        <v>70</v>
      </c>
      <c r="C227" s="191">
        <f>SUM(C219:C226)</f>
        <v>22397.125476350095</v>
      </c>
      <c r="D227" s="283">
        <f>SUM(D219:D226)</f>
        <v>299625</v>
      </c>
      <c r="E227" s="198"/>
      <c r="F227" s="282">
        <f>SUM(F219:F226)</f>
        <v>1.0000000000000004</v>
      </c>
      <c r="G227" s="282">
        <f>SUM(G219:G226)</f>
        <v>1</v>
      </c>
    </row>
    <row r="228" spans="1:7" outlineLevel="1" x14ac:dyDescent="0.25">
      <c r="A228" s="155" t="s">
        <v>742</v>
      </c>
      <c r="B228" s="275" t="s">
        <v>743</v>
      </c>
      <c r="C228" s="185"/>
      <c r="D228" s="285"/>
      <c r="F228" s="188">
        <f>IF($C$227=0,"",IF(C228="[for completion]","",C228/$C$227))</f>
        <v>0</v>
      </c>
      <c r="G228" s="188">
        <f>IF($D$227=0,"",IF(D228="[for completion]","",D228/$D$227))</f>
        <v>0</v>
      </c>
    </row>
    <row r="229" spans="1:7" outlineLevel="1" x14ac:dyDescent="0.25">
      <c r="A229" s="155" t="s">
        <v>744</v>
      </c>
      <c r="B229" s="275" t="s">
        <v>745</v>
      </c>
      <c r="C229" s="185"/>
      <c r="D229" s="285"/>
      <c r="F229" s="188">
        <f>IF($C$227=0,"",IF(C229="[for completion]","",C229/$C$227))</f>
        <v>0</v>
      </c>
      <c r="G229" s="188">
        <f>IF($D$227=0,"",IF(D229="[for completion]","",D229/$D$227))</f>
        <v>0</v>
      </c>
    </row>
    <row r="230" spans="1:7" outlineLevel="1" x14ac:dyDescent="0.25">
      <c r="A230" s="155" t="s">
        <v>746</v>
      </c>
      <c r="B230" s="275" t="s">
        <v>747</v>
      </c>
      <c r="C230" s="185"/>
      <c r="D230" s="285"/>
      <c r="F230" s="188">
        <f>IF($C$227=0,"",IF(C230="[for completion]","",C230/$C$227))</f>
        <v>0</v>
      </c>
      <c r="G230" s="188">
        <f>IF($D$227=0,"",IF(D230="[for completion]","",D230/$D$227))</f>
        <v>0</v>
      </c>
    </row>
    <row r="231" spans="1:7" outlineLevel="1" x14ac:dyDescent="0.25">
      <c r="A231" s="155" t="s">
        <v>748</v>
      </c>
      <c r="B231" s="275" t="s">
        <v>749</v>
      </c>
      <c r="C231" s="185"/>
      <c r="D231" s="285"/>
      <c r="F231" s="188">
        <f>IF($C$227=0,"",IF(C231="[for completion]","",C231/$C$227))</f>
        <v>0</v>
      </c>
      <c r="G231" s="188">
        <f>IF($D$227=0,"",IF(D231="[for completion]","",D231/$D$227))</f>
        <v>0</v>
      </c>
    </row>
    <row r="232" spans="1:7" outlineLevel="1" x14ac:dyDescent="0.25">
      <c r="A232" s="155" t="s">
        <v>750</v>
      </c>
      <c r="B232" s="275" t="s">
        <v>751</v>
      </c>
      <c r="C232" s="185"/>
      <c r="D232" s="285"/>
      <c r="F232" s="188">
        <f>IF($C$227=0,"",IF(C232="[for completion]","",C232/$C$227))</f>
        <v>0</v>
      </c>
      <c r="G232" s="188">
        <f>IF($D$227=0,"",IF(D232="[for completion]","",D232/$D$227))</f>
        <v>0</v>
      </c>
    </row>
    <row r="233" spans="1:7" outlineLevel="1" x14ac:dyDescent="0.25">
      <c r="A233" s="155" t="s">
        <v>752</v>
      </c>
      <c r="B233" s="275" t="s">
        <v>753</v>
      </c>
      <c r="C233" s="185"/>
      <c r="D233" s="285"/>
      <c r="F233" s="188">
        <f>IF($C$227=0,"",IF(C233="[for completion]","",C233/$C$227))</f>
        <v>0</v>
      </c>
      <c r="G233" s="188">
        <f>IF($D$227=0,"",IF(D233="[for completion]","",D233/$D$227))</f>
        <v>0</v>
      </c>
    </row>
    <row r="234" spans="1:7" outlineLevel="1" x14ac:dyDescent="0.25">
      <c r="A234" s="155" t="s">
        <v>754</v>
      </c>
      <c r="B234" s="156"/>
      <c r="F234" s="188"/>
      <c r="G234" s="188"/>
    </row>
    <row r="235" spans="1:7" outlineLevel="1" x14ac:dyDescent="0.25">
      <c r="A235" s="155" t="s">
        <v>755</v>
      </c>
      <c r="B235" s="156"/>
      <c r="F235" s="188"/>
      <c r="G235" s="188"/>
    </row>
    <row r="236" spans="1:7" outlineLevel="1" x14ac:dyDescent="0.25">
      <c r="A236" s="155" t="s">
        <v>756</v>
      </c>
      <c r="B236" s="156"/>
      <c r="F236" s="188"/>
      <c r="G236" s="188"/>
    </row>
    <row r="237" spans="1:7" ht="15" customHeight="1" x14ac:dyDescent="0.25">
      <c r="A237" s="160"/>
      <c r="B237" s="160" t="s">
        <v>757</v>
      </c>
      <c r="C237" s="160" t="s">
        <v>685</v>
      </c>
      <c r="D237" s="160" t="s">
        <v>686</v>
      </c>
      <c r="E237" s="159"/>
      <c r="F237" s="160" t="s">
        <v>506</v>
      </c>
      <c r="G237" s="160" t="s">
        <v>687</v>
      </c>
    </row>
    <row r="238" spans="1:7" x14ac:dyDescent="0.25">
      <c r="A238" s="155" t="s">
        <v>758</v>
      </c>
      <c r="B238" s="155" t="s">
        <v>723</v>
      </c>
      <c r="C238" s="277">
        <v>0.51109545608797802</v>
      </c>
      <c r="D238" s="174"/>
      <c r="F238" s="284"/>
      <c r="G238" s="284"/>
    </row>
    <row r="239" spans="1:7" x14ac:dyDescent="0.25">
      <c r="C239" s="174"/>
      <c r="D239" s="174"/>
      <c r="F239" s="284"/>
      <c r="G239" s="284"/>
    </row>
    <row r="240" spans="1:7" x14ac:dyDescent="0.25">
      <c r="B240" s="187" t="s">
        <v>724</v>
      </c>
      <c r="C240" s="174"/>
      <c r="D240" s="174"/>
      <c r="F240" s="284"/>
      <c r="G240" s="284"/>
    </row>
    <row r="241" spans="1:7" x14ac:dyDescent="0.25">
      <c r="A241" s="155" t="s">
        <v>759</v>
      </c>
      <c r="B241" s="155" t="s">
        <v>726</v>
      </c>
      <c r="C241" s="281">
        <v>8143.1979577600896</v>
      </c>
      <c r="D241" s="280">
        <v>166388</v>
      </c>
      <c r="F241" s="188">
        <f>IF($C$249=0,"",IF(C241="[Mark as ND1 if not relevant]","",C241/$C$249))</f>
        <v>0.36358228051893382</v>
      </c>
      <c r="G241" s="188">
        <f>IF($D$249=0,"",IF(D241="[Mark as ND1 if not relevant]","",D241/$D$249))</f>
        <v>0.55532081768877761</v>
      </c>
    </row>
    <row r="242" spans="1:7" x14ac:dyDescent="0.25">
      <c r="A242" s="155" t="s">
        <v>760</v>
      </c>
      <c r="B242" s="155" t="s">
        <v>728</v>
      </c>
      <c r="C242" s="281">
        <v>3057.7626062600102</v>
      </c>
      <c r="D242" s="280">
        <v>38026</v>
      </c>
      <c r="F242" s="188">
        <f>IF($C$249=0,"",IF(C242="[Mark as ND1 if not relevant]","",C242/$C$249))</f>
        <v>0.13652477901634316</v>
      </c>
      <c r="G242" s="188">
        <f>IF($D$249=0,"",IF(D242="[Mark as ND1 if not relevant]","",D242/$D$249))</f>
        <v>0.12691197329995829</v>
      </c>
    </row>
    <row r="243" spans="1:7" x14ac:dyDescent="0.25">
      <c r="A243" s="155" t="s">
        <v>761</v>
      </c>
      <c r="B243" s="155" t="s">
        <v>730</v>
      </c>
      <c r="C243" s="281">
        <v>3215.3891618900102</v>
      </c>
      <c r="D243" s="280">
        <v>34038</v>
      </c>
      <c r="F243" s="188">
        <f>IF($C$249=0,"",IF(C243="[Mark as ND1 if not relevant]","",C243/$C$249))</f>
        <v>0.143562581961031</v>
      </c>
      <c r="G243" s="188">
        <f>IF($D$249=0,"",IF(D243="[Mark as ND1 if not relevant]","",D243/$D$249))</f>
        <v>0.11360200250312891</v>
      </c>
    </row>
    <row r="244" spans="1:7" x14ac:dyDescent="0.25">
      <c r="A244" s="155" t="s">
        <v>762</v>
      </c>
      <c r="B244" s="155" t="s">
        <v>732</v>
      </c>
      <c r="C244" s="281">
        <v>2957.2524387100002</v>
      </c>
      <c r="D244" s="280">
        <v>26305</v>
      </c>
      <c r="F244" s="188">
        <f>IF($C$249=0,"",IF(C244="[Mark as ND1 if not relevant]","",C244/$C$249))</f>
        <v>0.13203714208024875</v>
      </c>
      <c r="G244" s="188">
        <f>IF($D$249=0,"",IF(D244="[Mark as ND1 if not relevant]","",D244/$D$249))</f>
        <v>8.7793074676679184E-2</v>
      </c>
    </row>
    <row r="245" spans="1:7" x14ac:dyDescent="0.25">
      <c r="A245" s="155" t="s">
        <v>763</v>
      </c>
      <c r="B245" s="155" t="s">
        <v>734</v>
      </c>
      <c r="C245" s="281">
        <v>2026.7273440400099</v>
      </c>
      <c r="D245" s="280">
        <v>15646</v>
      </c>
      <c r="F245" s="188">
        <f>IF($C$249=0,"",IF(C245="[Mark as ND1 if not relevant]","",C245/$C$249))</f>
        <v>9.0490511658743861E-2</v>
      </c>
      <c r="G245" s="188">
        <f>IF($D$249=0,"",IF(D245="[Mark as ND1 if not relevant]","",D245/$D$249))</f>
        <v>5.2218606591572798E-2</v>
      </c>
    </row>
    <row r="246" spans="1:7" x14ac:dyDescent="0.25">
      <c r="A246" s="155" t="s">
        <v>764</v>
      </c>
      <c r="B246" s="155" t="s">
        <v>736</v>
      </c>
      <c r="C246" s="281">
        <v>1606.0482627700001</v>
      </c>
      <c r="D246" s="280">
        <v>10300</v>
      </c>
      <c r="F246" s="188">
        <f>IF($C$249=0,"",IF(C246="[Mark as ND1 if not relevant]","",C246/$C$249))</f>
        <v>7.1707785200644622E-2</v>
      </c>
      <c r="G246" s="188">
        <f>IF($D$249=0,"",IF(D246="[Mark as ND1 if not relevant]","",D246/$D$249))</f>
        <v>3.4376303712974551E-2</v>
      </c>
    </row>
    <row r="247" spans="1:7" x14ac:dyDescent="0.25">
      <c r="A247" s="155" t="s">
        <v>765</v>
      </c>
      <c r="B247" s="155" t="s">
        <v>738</v>
      </c>
      <c r="C247" s="281">
        <v>937.21223410000198</v>
      </c>
      <c r="D247" s="280">
        <v>5348</v>
      </c>
      <c r="F247" s="188">
        <f>IF($C$249=0,"",IF(C247="[Mark as ND1 if not relevant]","",C247/$C$249))</f>
        <v>4.1845201746520365E-2</v>
      </c>
      <c r="G247" s="188">
        <f>IF($D$249=0,"",IF(D247="[Mark as ND1 if not relevant]","",D247/$D$249))</f>
        <v>1.784897788902795E-2</v>
      </c>
    </row>
    <row r="248" spans="1:7" x14ac:dyDescent="0.25">
      <c r="A248" s="155" t="s">
        <v>766</v>
      </c>
      <c r="B248" s="155" t="s">
        <v>740</v>
      </c>
      <c r="C248" s="281">
        <v>453.53547081999898</v>
      </c>
      <c r="D248" s="280">
        <v>3574</v>
      </c>
      <c r="F248" s="188">
        <f>IF($C$249=0,"",IF(C248="[Mark as ND1 if not relevant]","",C248/$C$249))</f>
        <v>2.0249717817534322E-2</v>
      </c>
      <c r="G248" s="188">
        <f>IF($D$249=0,"",IF(D248="[Mark as ND1 if not relevant]","",D248/$D$249))</f>
        <v>1.1928243637880684E-2</v>
      </c>
    </row>
    <row r="249" spans="1:7" x14ac:dyDescent="0.25">
      <c r="A249" s="155" t="s">
        <v>767</v>
      </c>
      <c r="B249" s="200" t="s">
        <v>70</v>
      </c>
      <c r="C249" s="191">
        <f>SUM(C241:C248)</f>
        <v>22397.125476350124</v>
      </c>
      <c r="D249" s="283">
        <f>SUM(D241:D248)</f>
        <v>299625</v>
      </c>
      <c r="E249" s="155"/>
      <c r="F249" s="282">
        <f>SUM(F241:F248)</f>
        <v>1</v>
      </c>
      <c r="G249" s="282">
        <f>SUM(G241:G248)</f>
        <v>1</v>
      </c>
    </row>
    <row r="250" spans="1:7" outlineLevel="1" x14ac:dyDescent="0.25">
      <c r="A250" s="155" t="s">
        <v>768</v>
      </c>
      <c r="B250" s="275" t="s">
        <v>743</v>
      </c>
      <c r="C250" s="281">
        <v>137.66207835</v>
      </c>
      <c r="D250" s="280">
        <v>1104</v>
      </c>
      <c r="F250" s="188">
        <f>IF($C$249=0,"",IF(C250="[for completion]","",C250/$C$249))</f>
        <v>6.1464172487385492E-3</v>
      </c>
      <c r="G250" s="188">
        <f>IF($D$249=0,"",IF(D250="[for completion]","",D250/$D$249))</f>
        <v>3.6846057571964957E-3</v>
      </c>
    </row>
    <row r="251" spans="1:7" outlineLevel="1" x14ac:dyDescent="0.25">
      <c r="A251" s="155" t="s">
        <v>769</v>
      </c>
      <c r="B251" s="275" t="s">
        <v>745</v>
      </c>
      <c r="C251" s="281">
        <v>91.805794140000003</v>
      </c>
      <c r="D251" s="280">
        <v>691</v>
      </c>
      <c r="F251" s="188">
        <f>IF($C$249=0,"",IF(C251="[for completion]","",C251/$C$249))</f>
        <v>4.0989989647082538E-3</v>
      </c>
      <c r="G251" s="188">
        <f>IF($D$249=0,"",IF(D251="[for completion]","",D251/$D$249))</f>
        <v>2.3062161034626619E-3</v>
      </c>
    </row>
    <row r="252" spans="1:7" outlineLevel="1" x14ac:dyDescent="0.25">
      <c r="A252" s="155" t="s">
        <v>770</v>
      </c>
      <c r="B252" s="275" t="s">
        <v>747</v>
      </c>
      <c r="C252" s="281">
        <v>36.842254099999998</v>
      </c>
      <c r="D252" s="280">
        <v>319</v>
      </c>
      <c r="F252" s="188">
        <f>IF($C$249=0,"",IF(C252="[for completion]","",C252/$C$249))</f>
        <v>1.644954578608892E-3</v>
      </c>
      <c r="G252" s="188">
        <f>IF($D$249=0,"",IF(D252="[for completion]","",D252/$D$249))</f>
        <v>1.0646641635377555E-3</v>
      </c>
    </row>
    <row r="253" spans="1:7" outlineLevel="1" x14ac:dyDescent="0.25">
      <c r="A253" s="155" t="s">
        <v>771</v>
      </c>
      <c r="B253" s="275" t="s">
        <v>749</v>
      </c>
      <c r="C253" s="281">
        <v>29.687620859999999</v>
      </c>
      <c r="D253" s="280">
        <v>277</v>
      </c>
      <c r="F253" s="188">
        <f>IF($C$249=0,"",IF(C253="[for completion]","",C253/$C$249))</f>
        <v>1.3255103156585052E-3</v>
      </c>
      <c r="G253" s="188">
        <f>IF($D$249=0,"",IF(D253="[for completion]","",D253/$D$249))</f>
        <v>9.2448894451397582E-4</v>
      </c>
    </row>
    <row r="254" spans="1:7" outlineLevel="1" x14ac:dyDescent="0.25">
      <c r="A254" s="155" t="s">
        <v>772</v>
      </c>
      <c r="B254" s="275" t="s">
        <v>751</v>
      </c>
      <c r="C254" s="281">
        <v>16.384284539999999</v>
      </c>
      <c r="D254" s="280">
        <v>136</v>
      </c>
      <c r="F254" s="188">
        <f>IF($C$249=0,"",IF(C254="[for completion]","",C254/$C$249))</f>
        <v>7.315351497807482E-4</v>
      </c>
      <c r="G254" s="188">
        <f>IF($D$249=0,"",IF(D254="[for completion]","",D254/$D$249))</f>
        <v>4.5390070921985816E-4</v>
      </c>
    </row>
    <row r="255" spans="1:7" outlineLevel="1" x14ac:dyDescent="0.25">
      <c r="A255" s="155" t="s">
        <v>773</v>
      </c>
      <c r="B255" s="275" t="s">
        <v>753</v>
      </c>
      <c r="C255" s="281">
        <v>141.15343883</v>
      </c>
      <c r="D255" s="280">
        <v>1047</v>
      </c>
      <c r="F255" s="188">
        <f>IF($C$249=0,"",IF(C255="[for completion]","",C255/$C$249))</f>
        <v>6.3023015600394191E-3</v>
      </c>
      <c r="G255" s="188">
        <f>IF($D$249=0,"",IF(D255="[for completion]","",D255/$D$249))</f>
        <v>3.4943679599499372E-3</v>
      </c>
    </row>
    <row r="256" spans="1:7" outlineLevel="1" x14ac:dyDescent="0.25">
      <c r="A256" s="155" t="s">
        <v>774</v>
      </c>
      <c r="B256" s="156"/>
      <c r="F256" s="206"/>
      <c r="G256" s="206"/>
    </row>
    <row r="257" spans="1:14" outlineLevel="1" x14ac:dyDescent="0.25">
      <c r="A257" s="155" t="s">
        <v>775</v>
      </c>
      <c r="B257" s="156"/>
      <c r="F257" s="206"/>
      <c r="G257" s="206"/>
    </row>
    <row r="258" spans="1:14" outlineLevel="1" x14ac:dyDescent="0.25">
      <c r="A258" s="155" t="s">
        <v>776</v>
      </c>
      <c r="B258" s="156"/>
      <c r="F258" s="206"/>
      <c r="G258" s="206"/>
    </row>
    <row r="259" spans="1:14" ht="15" customHeight="1" x14ac:dyDescent="0.25">
      <c r="A259" s="160"/>
      <c r="B259" s="225" t="s">
        <v>777</v>
      </c>
      <c r="C259" s="160" t="s">
        <v>506</v>
      </c>
      <c r="D259" s="160"/>
      <c r="E259" s="159"/>
      <c r="F259" s="160"/>
      <c r="G259" s="160"/>
    </row>
    <row r="260" spans="1:14" x14ac:dyDescent="0.25">
      <c r="A260" s="155" t="s">
        <v>778</v>
      </c>
      <c r="B260" s="155" t="s">
        <v>1530</v>
      </c>
      <c r="C260" s="277">
        <v>0.837642497724574</v>
      </c>
      <c r="E260" s="273"/>
      <c r="F260" s="273"/>
      <c r="G260" s="273"/>
    </row>
    <row r="261" spans="1:14" x14ac:dyDescent="0.25">
      <c r="A261" s="155" t="s">
        <v>780</v>
      </c>
      <c r="B261" s="155" t="s">
        <v>781</v>
      </c>
      <c r="C261" s="279"/>
      <c r="E261" s="273"/>
      <c r="F261" s="273"/>
    </row>
    <row r="262" spans="1:14" x14ac:dyDescent="0.25">
      <c r="A262" s="155" t="s">
        <v>782</v>
      </c>
      <c r="B262" s="155" t="s">
        <v>783</v>
      </c>
      <c r="C262" s="279"/>
      <c r="E262" s="273"/>
      <c r="F262" s="273"/>
    </row>
    <row r="263" spans="1:14" x14ac:dyDescent="0.25">
      <c r="A263" s="155" t="s">
        <v>784</v>
      </c>
      <c r="B263" s="155" t="s">
        <v>785</v>
      </c>
      <c r="C263" s="279"/>
      <c r="E263" s="273"/>
      <c r="F263" s="273"/>
    </row>
    <row r="264" spans="1:14" x14ac:dyDescent="0.25">
      <c r="A264" s="155" t="s">
        <v>786</v>
      </c>
      <c r="B264" s="187" t="s">
        <v>787</v>
      </c>
      <c r="C264" s="279"/>
      <c r="D264" s="236"/>
      <c r="E264" s="236"/>
      <c r="F264" s="278"/>
      <c r="G264" s="278"/>
      <c r="H264" s="153"/>
      <c r="I264" s="154"/>
      <c r="J264" s="154"/>
      <c r="K264" s="154"/>
      <c r="L264" s="153"/>
      <c r="M264" s="153"/>
      <c r="N264" s="153"/>
    </row>
    <row r="265" spans="1:14" x14ac:dyDescent="0.25">
      <c r="A265" s="155" t="s">
        <v>788</v>
      </c>
      <c r="B265" s="155" t="s">
        <v>68</v>
      </c>
      <c r="C265" s="277">
        <v>0.162357502275426</v>
      </c>
      <c r="E265" s="273"/>
      <c r="F265" s="273"/>
    </row>
    <row r="266" spans="1:14" outlineLevel="1" x14ac:dyDescent="0.25">
      <c r="A266" s="155" t="s">
        <v>790</v>
      </c>
      <c r="B266" s="275" t="s">
        <v>792</v>
      </c>
      <c r="C266" s="276"/>
      <c r="E266" s="273"/>
      <c r="F266" s="273"/>
    </row>
    <row r="267" spans="1:14" outlineLevel="1" x14ac:dyDescent="0.25">
      <c r="A267" s="155" t="s">
        <v>791</v>
      </c>
      <c r="B267" s="275" t="s">
        <v>794</v>
      </c>
      <c r="C267" s="251"/>
      <c r="E267" s="273"/>
      <c r="F267" s="273"/>
    </row>
    <row r="268" spans="1:14" outlineLevel="1" x14ac:dyDescent="0.25">
      <c r="A268" s="155" t="s">
        <v>793</v>
      </c>
      <c r="B268" s="275" t="s">
        <v>796</v>
      </c>
      <c r="C268" s="251"/>
      <c r="E268" s="273"/>
      <c r="F268" s="273"/>
    </row>
    <row r="269" spans="1:14" outlineLevel="1" x14ac:dyDescent="0.25">
      <c r="A269" s="155" t="s">
        <v>795</v>
      </c>
      <c r="B269" s="275" t="s">
        <v>798</v>
      </c>
      <c r="C269" s="251"/>
      <c r="E269" s="273"/>
      <c r="F269" s="273"/>
    </row>
    <row r="270" spans="1:14" outlineLevel="1" x14ac:dyDescent="0.25">
      <c r="A270" s="155" t="s">
        <v>797</v>
      </c>
      <c r="B270" s="274" t="s">
        <v>176</v>
      </c>
      <c r="C270" s="251"/>
      <c r="E270" s="273"/>
      <c r="F270" s="273"/>
    </row>
    <row r="271" spans="1:14" outlineLevel="1" x14ac:dyDescent="0.25">
      <c r="A271" s="155" t="s">
        <v>799</v>
      </c>
      <c r="B271" s="274" t="s">
        <v>176</v>
      </c>
      <c r="C271" s="251"/>
      <c r="E271" s="273"/>
      <c r="F271" s="273"/>
    </row>
    <row r="272" spans="1:14" outlineLevel="1" x14ac:dyDescent="0.25">
      <c r="A272" s="155" t="s">
        <v>800</v>
      </c>
      <c r="B272" s="274" t="s">
        <v>176</v>
      </c>
      <c r="C272" s="251"/>
      <c r="E272" s="273"/>
      <c r="F272" s="273"/>
    </row>
    <row r="273" spans="1:7" outlineLevel="1" x14ac:dyDescent="0.25">
      <c r="A273" s="155" t="s">
        <v>801</v>
      </c>
      <c r="B273" s="274" t="s">
        <v>176</v>
      </c>
      <c r="C273" s="251"/>
      <c r="E273" s="273"/>
      <c r="F273" s="273"/>
    </row>
    <row r="274" spans="1:7" outlineLevel="1" x14ac:dyDescent="0.25">
      <c r="A274" s="155" t="s">
        <v>802</v>
      </c>
      <c r="B274" s="274" t="s">
        <v>176</v>
      </c>
      <c r="C274" s="251"/>
      <c r="E274" s="273"/>
      <c r="F274" s="273"/>
    </row>
    <row r="275" spans="1:7" outlineLevel="1" x14ac:dyDescent="0.25">
      <c r="A275" s="155" t="s">
        <v>803</v>
      </c>
      <c r="B275" s="274" t="s">
        <v>176</v>
      </c>
      <c r="C275" s="251"/>
      <c r="E275" s="273"/>
      <c r="F275" s="273"/>
    </row>
    <row r="276" spans="1:7" ht="15" customHeight="1" x14ac:dyDescent="0.25">
      <c r="A276" s="160"/>
      <c r="B276" s="225" t="s">
        <v>804</v>
      </c>
      <c r="C276" s="160" t="s">
        <v>506</v>
      </c>
      <c r="D276" s="160"/>
      <c r="E276" s="159"/>
      <c r="F276" s="160"/>
      <c r="G276" s="158"/>
    </row>
    <row r="277" spans="1:7" x14ac:dyDescent="0.25">
      <c r="A277" s="155" t="s">
        <v>805</v>
      </c>
      <c r="B277" s="155" t="s">
        <v>806</v>
      </c>
      <c r="C277" s="272">
        <v>1</v>
      </c>
      <c r="E277" s="153"/>
      <c r="F277" s="153"/>
    </row>
    <row r="278" spans="1:7" x14ac:dyDescent="0.25">
      <c r="A278" s="155" t="s">
        <v>807</v>
      </c>
      <c r="B278" s="155" t="s">
        <v>808</v>
      </c>
      <c r="C278" s="251"/>
      <c r="E278" s="153"/>
      <c r="F278" s="153"/>
    </row>
    <row r="279" spans="1:7" x14ac:dyDescent="0.25">
      <c r="A279" s="155" t="s">
        <v>809</v>
      </c>
      <c r="B279" s="155" t="s">
        <v>68</v>
      </c>
      <c r="C279" s="251"/>
      <c r="E279" s="153"/>
      <c r="F279" s="153"/>
    </row>
    <row r="280" spans="1:7" outlineLevel="1" x14ac:dyDescent="0.25">
      <c r="A280" s="155" t="s">
        <v>810</v>
      </c>
      <c r="B280" s="174"/>
      <c r="C280" s="251"/>
      <c r="E280" s="153"/>
      <c r="F280" s="153"/>
    </row>
    <row r="281" spans="1:7" outlineLevel="1" x14ac:dyDescent="0.25">
      <c r="A281" s="155" t="s">
        <v>811</v>
      </c>
      <c r="B281" s="174"/>
      <c r="C281" s="251"/>
      <c r="E281" s="153"/>
      <c r="F281" s="153"/>
    </row>
    <row r="282" spans="1:7" outlineLevel="1" x14ac:dyDescent="0.25">
      <c r="A282" s="155" t="s">
        <v>812</v>
      </c>
      <c r="B282" s="174"/>
      <c r="C282" s="251"/>
      <c r="E282" s="153"/>
      <c r="F282" s="153"/>
    </row>
    <row r="283" spans="1:7" outlineLevel="1" x14ac:dyDescent="0.25">
      <c r="A283" s="155" t="s">
        <v>813</v>
      </c>
      <c r="B283" s="174"/>
      <c r="C283" s="251"/>
      <c r="E283" s="153"/>
      <c r="F283" s="153"/>
    </row>
    <row r="284" spans="1:7" outlineLevel="1" x14ac:dyDescent="0.25">
      <c r="A284" s="155" t="s">
        <v>814</v>
      </c>
      <c r="B284" s="174"/>
      <c r="C284" s="251"/>
      <c r="E284" s="153"/>
      <c r="F284" s="153"/>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0E6FD10F-1C56-458F-BFC0-7517F020457A}"/>
    <hyperlink ref="B7" location="'B1. HTT Mortgage Assets'!B166" display="7.A Residential Cover Pool" xr:uid="{681E6130-709C-4B70-842C-80D8BE14C94E}"/>
    <hyperlink ref="B8" location="'B1. HTT Mortgage Assets'!B267" display="7.B Commercial Cover Pool" xr:uid="{9E623BA1-0A61-425D-BEAC-2B8708B8038B}"/>
    <hyperlink ref="B149" location="'2. Harmonised Glossary'!A9" display="Breakdown by Interest Rate" xr:uid="{2DFD0E38-BA93-4540-BF37-50C6FF448518}"/>
    <hyperlink ref="B11" location="'2. Harmonised Glossary'!A12" display="Property Type Information" xr:uid="{D0686F45-4D59-4186-A1AD-0789012E8A79}"/>
    <hyperlink ref="B215" location="'C. HTT Harmonised Glossary'!B13" display="11. Loan to Value (LTV) Information - UNINDEXED" xr:uid="{5D1320CF-146F-4A00-BFD7-DC686FF20D91}"/>
    <hyperlink ref="B237" location="'C. HTT Harmonised Glossary'!B16" display="12. Loan to Value (LTV) Information - INDEXED " xr:uid="{C2C0F942-0FA0-49C7-9FF1-46DC0122C888}"/>
    <hyperlink ref="B179" location="'C. HTT Harmonised Glossary'!B19" display="9. Non-Performing Loans (NPLs)" xr:uid="{18E2175C-730D-4FD3-8F04-22DB8812FC28}"/>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07D8-CAE2-4174-B016-C28BD3FBC90F}">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76" customWidth="1"/>
    <col min="2" max="2" width="89.88671875" style="154" bestFit="1" customWidth="1"/>
    <col min="3" max="3" width="134.6640625" style="176" customWidth="1"/>
    <col min="4" max="16384" width="11.33203125" style="176"/>
  </cols>
  <sheetData>
    <row r="1" spans="1:3" ht="31.2" x14ac:dyDescent="0.3">
      <c r="A1" s="270" t="s">
        <v>1661</v>
      </c>
      <c r="B1" s="270"/>
      <c r="C1" s="271" t="s">
        <v>1528</v>
      </c>
    </row>
    <row r="2" spans="1:3" x14ac:dyDescent="0.3">
      <c r="B2" s="153"/>
      <c r="C2" s="153"/>
    </row>
    <row r="3" spans="1:3" x14ac:dyDescent="0.3">
      <c r="A3" s="323" t="s">
        <v>1660</v>
      </c>
      <c r="B3" s="322"/>
      <c r="C3" s="153"/>
    </row>
    <row r="4" spans="1:3" x14ac:dyDescent="0.3">
      <c r="C4" s="153"/>
    </row>
    <row r="5" spans="1:3" ht="18" x14ac:dyDescent="0.3">
      <c r="A5" s="166" t="s">
        <v>5</v>
      </c>
      <c r="B5" s="166" t="s">
        <v>1659</v>
      </c>
      <c r="C5" s="316" t="s">
        <v>1568</v>
      </c>
    </row>
    <row r="6" spans="1:3" ht="28.8" x14ac:dyDescent="0.3">
      <c r="A6" s="186" t="s">
        <v>1658</v>
      </c>
      <c r="B6" s="259" t="s">
        <v>1657</v>
      </c>
      <c r="C6" s="321" t="s">
        <v>1656</v>
      </c>
    </row>
    <row r="7" spans="1:3" ht="28.8" x14ac:dyDescent="0.3">
      <c r="A7" s="186" t="s">
        <v>1655</v>
      </c>
      <c r="B7" s="259" t="s">
        <v>1654</v>
      </c>
      <c r="C7" s="321" t="s">
        <v>1653</v>
      </c>
    </row>
    <row r="8" spans="1:3" ht="28.8" x14ac:dyDescent="0.3">
      <c r="A8" s="186" t="s">
        <v>1652</v>
      </c>
      <c r="B8" s="259" t="s">
        <v>1651</v>
      </c>
      <c r="C8" s="321" t="s">
        <v>1650</v>
      </c>
    </row>
    <row r="9" spans="1:3" x14ac:dyDescent="0.3">
      <c r="A9" s="186" t="s">
        <v>1649</v>
      </c>
      <c r="B9" s="259" t="s">
        <v>1648</v>
      </c>
      <c r="C9" s="174" t="s">
        <v>1647</v>
      </c>
    </row>
    <row r="10" spans="1:3" ht="44.25" customHeight="1" x14ac:dyDescent="0.3">
      <c r="A10" s="186" t="s">
        <v>1646</v>
      </c>
      <c r="B10" s="259" t="s">
        <v>1645</v>
      </c>
      <c r="C10" s="174" t="s">
        <v>1644</v>
      </c>
    </row>
    <row r="11" spans="1:3" ht="54.75" customHeight="1" x14ac:dyDescent="0.3">
      <c r="A11" s="186" t="s">
        <v>1643</v>
      </c>
      <c r="B11" s="259" t="s">
        <v>1642</v>
      </c>
      <c r="C11" s="174" t="s">
        <v>1641</v>
      </c>
    </row>
    <row r="12" spans="1:3" x14ac:dyDescent="0.3">
      <c r="A12" s="186" t="s">
        <v>1640</v>
      </c>
      <c r="B12" s="259" t="s">
        <v>1639</v>
      </c>
      <c r="C12" s="174" t="s">
        <v>1638</v>
      </c>
    </row>
    <row r="13" spans="1:3" ht="28.8" x14ac:dyDescent="0.3">
      <c r="A13" s="186" t="s">
        <v>1637</v>
      </c>
      <c r="B13" s="259" t="s">
        <v>1636</v>
      </c>
      <c r="C13" s="174" t="s">
        <v>1635</v>
      </c>
    </row>
    <row r="14" spans="1:3" x14ac:dyDescent="0.3">
      <c r="A14" s="186" t="s">
        <v>1634</v>
      </c>
      <c r="B14" s="259" t="s">
        <v>1633</v>
      </c>
      <c r="C14" s="174" t="s">
        <v>1632</v>
      </c>
    </row>
    <row r="15" spans="1:3" ht="28.8" x14ac:dyDescent="0.3">
      <c r="A15" s="186" t="s">
        <v>1631</v>
      </c>
      <c r="B15" s="259" t="s">
        <v>1630</v>
      </c>
      <c r="C15" s="174" t="s">
        <v>1629</v>
      </c>
    </row>
    <row r="16" spans="1:3" x14ac:dyDescent="0.3">
      <c r="A16" s="186" t="s">
        <v>1628</v>
      </c>
      <c r="B16" s="259" t="s">
        <v>1627</v>
      </c>
      <c r="C16" s="174" t="s">
        <v>1626</v>
      </c>
    </row>
    <row r="17" spans="1:3" ht="30" customHeight="1" x14ac:dyDescent="0.3">
      <c r="A17" s="186" t="s">
        <v>1625</v>
      </c>
      <c r="B17" s="319" t="s">
        <v>1624</v>
      </c>
      <c r="C17" s="174" t="s">
        <v>1623</v>
      </c>
    </row>
    <row r="18" spans="1:3" ht="28.8" x14ac:dyDescent="0.3">
      <c r="A18" s="186" t="s">
        <v>1622</v>
      </c>
      <c r="B18" s="319" t="s">
        <v>1621</v>
      </c>
      <c r="C18" s="174" t="s">
        <v>1620</v>
      </c>
    </row>
    <row r="19" spans="1:3" x14ac:dyDescent="0.3">
      <c r="A19" s="186" t="s">
        <v>1619</v>
      </c>
      <c r="B19" s="319" t="s">
        <v>1618</v>
      </c>
      <c r="C19" s="174" t="s">
        <v>1617</v>
      </c>
    </row>
    <row r="20" spans="1:3" ht="32.25" customHeight="1" x14ac:dyDescent="0.3">
      <c r="A20" s="186" t="s">
        <v>1616</v>
      </c>
      <c r="B20" s="259" t="s">
        <v>1615</v>
      </c>
      <c r="C20" s="174" t="s">
        <v>1614</v>
      </c>
    </row>
    <row r="21" spans="1:3" x14ac:dyDescent="0.3">
      <c r="A21" s="186" t="s">
        <v>1613</v>
      </c>
      <c r="B21" s="157" t="s">
        <v>1612</v>
      </c>
      <c r="C21" s="174" t="s">
        <v>1611</v>
      </c>
    </row>
    <row r="22" spans="1:3" x14ac:dyDescent="0.3">
      <c r="A22" s="186" t="s">
        <v>1610</v>
      </c>
      <c r="B22" s="315"/>
      <c r="C22" s="315"/>
    </row>
    <row r="23" spans="1:3" outlineLevel="1" x14ac:dyDescent="0.3">
      <c r="A23" s="186" t="s">
        <v>1609</v>
      </c>
      <c r="B23" s="174"/>
      <c r="C23" s="174"/>
    </row>
    <row r="24" spans="1:3" outlineLevel="1" x14ac:dyDescent="0.3">
      <c r="A24" s="186" t="s">
        <v>1608</v>
      </c>
      <c r="B24" s="288"/>
      <c r="C24" s="174"/>
    </row>
    <row r="25" spans="1:3" outlineLevel="1" x14ac:dyDescent="0.3">
      <c r="A25" s="186" t="s">
        <v>1607</v>
      </c>
      <c r="B25" s="288"/>
      <c r="C25" s="174"/>
    </row>
    <row r="26" spans="1:3" outlineLevel="1" x14ac:dyDescent="0.3">
      <c r="A26" s="186" t="s">
        <v>1606</v>
      </c>
      <c r="B26" s="288"/>
      <c r="C26" s="174"/>
    </row>
    <row r="27" spans="1:3" outlineLevel="1" x14ac:dyDescent="0.3">
      <c r="A27" s="186" t="s">
        <v>1605</v>
      </c>
      <c r="B27" s="288"/>
      <c r="C27" s="174"/>
    </row>
    <row r="28" spans="1:3" ht="18" outlineLevel="1" x14ac:dyDescent="0.3">
      <c r="A28" s="166"/>
      <c r="B28" s="166" t="s">
        <v>1604</v>
      </c>
      <c r="C28" s="316" t="s">
        <v>1568</v>
      </c>
    </row>
    <row r="29" spans="1:3" outlineLevel="1" x14ac:dyDescent="0.3">
      <c r="A29" s="186" t="s">
        <v>1603</v>
      </c>
      <c r="B29" s="259" t="s">
        <v>1602</v>
      </c>
      <c r="C29" s="174"/>
    </row>
    <row r="30" spans="1:3" outlineLevel="1" x14ac:dyDescent="0.3">
      <c r="A30" s="186" t="s">
        <v>1601</v>
      </c>
      <c r="B30" s="259" t="s">
        <v>1600</v>
      </c>
      <c r="C30" s="174"/>
    </row>
    <row r="31" spans="1:3" outlineLevel="1" x14ac:dyDescent="0.3">
      <c r="A31" s="186" t="s">
        <v>1599</v>
      </c>
      <c r="B31" s="259" t="s">
        <v>1598</v>
      </c>
      <c r="C31" s="174"/>
    </row>
    <row r="32" spans="1:3" ht="28.8" outlineLevel="1" x14ac:dyDescent="0.3">
      <c r="A32" s="186" t="s">
        <v>1597</v>
      </c>
      <c r="B32" s="318" t="s">
        <v>1596</v>
      </c>
      <c r="C32" s="174"/>
    </row>
    <row r="33" spans="1:3" outlineLevel="1" x14ac:dyDescent="0.3">
      <c r="A33" s="186" t="s">
        <v>1595</v>
      </c>
      <c r="B33" s="320"/>
      <c r="C33" s="174"/>
    </row>
    <row r="34" spans="1:3" outlineLevel="1" x14ac:dyDescent="0.3">
      <c r="A34" s="186" t="s">
        <v>1594</v>
      </c>
      <c r="B34" s="320"/>
      <c r="C34" s="174"/>
    </row>
    <row r="35" spans="1:3" outlineLevel="1" x14ac:dyDescent="0.3">
      <c r="A35" s="186" t="s">
        <v>1593</v>
      </c>
      <c r="B35" s="320"/>
      <c r="C35" s="174"/>
    </row>
    <row r="36" spans="1:3" outlineLevel="1" x14ac:dyDescent="0.3">
      <c r="A36" s="186" t="s">
        <v>1592</v>
      </c>
      <c r="B36" s="320"/>
      <c r="C36" s="174"/>
    </row>
    <row r="37" spans="1:3" outlineLevel="1" x14ac:dyDescent="0.3">
      <c r="A37" s="186" t="s">
        <v>1591</v>
      </c>
      <c r="B37" s="320"/>
      <c r="C37" s="174"/>
    </row>
    <row r="38" spans="1:3" outlineLevel="1" x14ac:dyDescent="0.3">
      <c r="A38" s="186" t="s">
        <v>1590</v>
      </c>
      <c r="B38" s="320"/>
      <c r="C38" s="174"/>
    </row>
    <row r="39" spans="1:3" outlineLevel="1" x14ac:dyDescent="0.3">
      <c r="A39" s="186" t="s">
        <v>1589</v>
      </c>
      <c r="B39" s="320"/>
      <c r="C39" s="174"/>
    </row>
    <row r="40" spans="1:3" outlineLevel="1" x14ac:dyDescent="0.3">
      <c r="A40" s="186" t="s">
        <v>1588</v>
      </c>
      <c r="B40" s="176"/>
      <c r="C40" s="174"/>
    </row>
    <row r="41" spans="1:3" outlineLevel="1" x14ac:dyDescent="0.3">
      <c r="A41" s="186" t="s">
        <v>1587</v>
      </c>
      <c r="B41" s="320"/>
      <c r="C41" s="174"/>
    </row>
    <row r="42" spans="1:3" outlineLevel="1" x14ac:dyDescent="0.3">
      <c r="A42" s="186" t="s">
        <v>1586</v>
      </c>
      <c r="B42" s="320"/>
      <c r="C42" s="174"/>
    </row>
    <row r="43" spans="1:3" outlineLevel="1" x14ac:dyDescent="0.3">
      <c r="A43" s="186" t="s">
        <v>1585</v>
      </c>
      <c r="B43" s="320"/>
      <c r="C43" s="174"/>
    </row>
    <row r="44" spans="1:3" ht="18" x14ac:dyDescent="0.3">
      <c r="A44" s="166"/>
      <c r="B44" s="166" t="s">
        <v>1584</v>
      </c>
      <c r="C44" s="316" t="s">
        <v>1583</v>
      </c>
    </row>
    <row r="45" spans="1:3" x14ac:dyDescent="0.3">
      <c r="A45" s="186" t="s">
        <v>1582</v>
      </c>
      <c r="B45" s="319" t="s">
        <v>1581</v>
      </c>
      <c r="C45" s="174" t="s">
        <v>48</v>
      </c>
    </row>
    <row r="46" spans="1:3" x14ac:dyDescent="0.3">
      <c r="A46" s="186" t="s">
        <v>1580</v>
      </c>
      <c r="B46" s="319" t="s">
        <v>1579</v>
      </c>
      <c r="C46" s="174" t="s">
        <v>1578</v>
      </c>
    </row>
    <row r="47" spans="1:3" x14ac:dyDescent="0.3">
      <c r="A47" s="186" t="s">
        <v>1577</v>
      </c>
      <c r="B47" s="319" t="s">
        <v>1576</v>
      </c>
      <c r="C47" s="174" t="s">
        <v>1575</v>
      </c>
    </row>
    <row r="48" spans="1:3" outlineLevel="1" x14ac:dyDescent="0.3">
      <c r="A48" s="186" t="s">
        <v>1574</v>
      </c>
      <c r="B48" s="318" t="s">
        <v>1573</v>
      </c>
      <c r="C48" s="174" t="s">
        <v>1572</v>
      </c>
    </row>
    <row r="49" spans="1:3" outlineLevel="1" x14ac:dyDescent="0.3">
      <c r="A49" s="186" t="s">
        <v>1571</v>
      </c>
      <c r="B49" s="183"/>
      <c r="C49" s="174"/>
    </row>
    <row r="50" spans="1:3" outlineLevel="1" x14ac:dyDescent="0.3">
      <c r="A50" s="186" t="s">
        <v>1570</v>
      </c>
      <c r="B50" s="317"/>
      <c r="C50" s="174"/>
    </row>
    <row r="51" spans="1:3" ht="18" x14ac:dyDescent="0.3">
      <c r="A51" s="166"/>
      <c r="B51" s="166" t="s">
        <v>1569</v>
      </c>
      <c r="C51" s="316" t="s">
        <v>1568</v>
      </c>
    </row>
    <row r="52" spans="1:3" x14ac:dyDescent="0.3">
      <c r="A52" s="186" t="s">
        <v>1567</v>
      </c>
      <c r="B52" s="259" t="s">
        <v>1566</v>
      </c>
      <c r="C52" s="174" t="s">
        <v>1536</v>
      </c>
    </row>
    <row r="53" spans="1:3" x14ac:dyDescent="0.3">
      <c r="A53" s="186" t="s">
        <v>1565</v>
      </c>
      <c r="B53" s="183"/>
      <c r="C53" s="315"/>
    </row>
    <row r="54" spans="1:3" x14ac:dyDescent="0.3">
      <c r="A54" s="186" t="s">
        <v>1564</v>
      </c>
      <c r="B54" s="183"/>
      <c r="C54" s="315"/>
    </row>
    <row r="55" spans="1:3" x14ac:dyDescent="0.3">
      <c r="A55" s="186" t="s">
        <v>1563</v>
      </c>
      <c r="B55" s="183"/>
      <c r="C55" s="315"/>
    </row>
    <row r="56" spans="1:3" x14ac:dyDescent="0.3">
      <c r="A56" s="186" t="s">
        <v>1562</v>
      </c>
      <c r="B56" s="183"/>
      <c r="C56" s="315"/>
    </row>
    <row r="57" spans="1:3" x14ac:dyDescent="0.3">
      <c r="A57" s="186" t="s">
        <v>1561</v>
      </c>
      <c r="B57" s="183"/>
      <c r="C57" s="315"/>
    </row>
    <row r="58" spans="1:3" x14ac:dyDescent="0.3">
      <c r="B58" s="182"/>
    </row>
    <row r="59" spans="1:3" x14ac:dyDescent="0.3">
      <c r="B59" s="182"/>
    </row>
    <row r="60" spans="1:3" x14ac:dyDescent="0.3">
      <c r="B60" s="182"/>
    </row>
    <row r="61" spans="1:3" x14ac:dyDescent="0.3">
      <c r="B61" s="182"/>
    </row>
    <row r="62" spans="1:3" x14ac:dyDescent="0.3">
      <c r="B62" s="182"/>
    </row>
    <row r="63" spans="1:3" x14ac:dyDescent="0.3">
      <c r="B63" s="182"/>
    </row>
    <row r="64" spans="1:3" x14ac:dyDescent="0.3">
      <c r="B64" s="182"/>
    </row>
    <row r="65" spans="2:2" x14ac:dyDescent="0.3">
      <c r="B65" s="182"/>
    </row>
    <row r="66" spans="2:2" x14ac:dyDescent="0.3">
      <c r="B66" s="182"/>
    </row>
    <row r="67" spans="2:2" x14ac:dyDescent="0.3">
      <c r="B67" s="182"/>
    </row>
    <row r="68" spans="2:2" x14ac:dyDescent="0.3">
      <c r="B68" s="182"/>
    </row>
    <row r="69" spans="2:2" x14ac:dyDescent="0.3">
      <c r="B69" s="182"/>
    </row>
    <row r="70" spans="2:2" x14ac:dyDescent="0.3">
      <c r="B70" s="182"/>
    </row>
    <row r="71" spans="2:2" x14ac:dyDescent="0.3">
      <c r="B71" s="182"/>
    </row>
    <row r="72" spans="2:2" x14ac:dyDescent="0.3">
      <c r="B72" s="182"/>
    </row>
    <row r="73" spans="2:2" x14ac:dyDescent="0.3">
      <c r="B73" s="182"/>
    </row>
    <row r="74" spans="2:2" x14ac:dyDescent="0.3">
      <c r="B74" s="182"/>
    </row>
    <row r="75" spans="2:2" x14ac:dyDescent="0.3">
      <c r="B75" s="182"/>
    </row>
    <row r="76" spans="2:2" x14ac:dyDescent="0.3">
      <c r="B76" s="182"/>
    </row>
    <row r="77" spans="2:2" x14ac:dyDescent="0.3">
      <c r="B77" s="182"/>
    </row>
    <row r="78" spans="2:2" x14ac:dyDescent="0.3">
      <c r="B78" s="182"/>
    </row>
    <row r="79" spans="2:2" x14ac:dyDescent="0.3">
      <c r="B79" s="182"/>
    </row>
    <row r="80" spans="2:2" x14ac:dyDescent="0.3">
      <c r="B80" s="182"/>
    </row>
    <row r="81" spans="2:2" x14ac:dyDescent="0.3">
      <c r="B81" s="182"/>
    </row>
    <row r="82" spans="2:2" x14ac:dyDescent="0.3">
      <c r="B82" s="182"/>
    </row>
    <row r="83" spans="2:2" x14ac:dyDescent="0.3">
      <c r="B83" s="182"/>
    </row>
    <row r="84" spans="2:2" x14ac:dyDescent="0.3">
      <c r="B84" s="182"/>
    </row>
    <row r="85" spans="2:2" x14ac:dyDescent="0.3">
      <c r="B85" s="182"/>
    </row>
    <row r="86" spans="2:2" x14ac:dyDescent="0.3">
      <c r="B86" s="182"/>
    </row>
    <row r="87" spans="2:2" x14ac:dyDescent="0.3">
      <c r="B87" s="182"/>
    </row>
    <row r="88" spans="2:2" x14ac:dyDescent="0.3">
      <c r="B88" s="182"/>
    </row>
    <row r="89" spans="2:2" x14ac:dyDescent="0.3">
      <c r="B89" s="182"/>
    </row>
    <row r="90" spans="2:2" x14ac:dyDescent="0.3">
      <c r="B90" s="182"/>
    </row>
    <row r="91" spans="2:2" x14ac:dyDescent="0.3">
      <c r="B91" s="182"/>
    </row>
    <row r="92" spans="2:2" x14ac:dyDescent="0.3">
      <c r="B92" s="182"/>
    </row>
    <row r="93" spans="2:2" x14ac:dyDescent="0.3">
      <c r="B93" s="182"/>
    </row>
    <row r="94" spans="2:2" x14ac:dyDescent="0.3">
      <c r="B94" s="182"/>
    </row>
    <row r="95" spans="2:2" x14ac:dyDescent="0.3">
      <c r="B95" s="182"/>
    </row>
    <row r="96" spans="2:2" x14ac:dyDescent="0.3">
      <c r="B96" s="182"/>
    </row>
    <row r="97" spans="2:2" x14ac:dyDescent="0.3">
      <c r="B97" s="182"/>
    </row>
    <row r="98" spans="2:2" x14ac:dyDescent="0.3">
      <c r="B98" s="182"/>
    </row>
    <row r="99" spans="2:2" x14ac:dyDescent="0.3">
      <c r="B99" s="182"/>
    </row>
    <row r="100" spans="2:2" x14ac:dyDescent="0.3">
      <c r="B100" s="182"/>
    </row>
    <row r="101" spans="2:2" x14ac:dyDescent="0.3">
      <c r="B101" s="182"/>
    </row>
    <row r="102" spans="2:2" x14ac:dyDescent="0.3">
      <c r="B102" s="182"/>
    </row>
    <row r="103" spans="2:2" x14ac:dyDescent="0.3">
      <c r="B103" s="153"/>
    </row>
    <row r="104" spans="2:2" x14ac:dyDescent="0.3">
      <c r="B104" s="153"/>
    </row>
    <row r="105" spans="2:2" x14ac:dyDescent="0.3">
      <c r="B105" s="153"/>
    </row>
    <row r="106" spans="2:2" x14ac:dyDescent="0.3">
      <c r="B106" s="153"/>
    </row>
    <row r="107" spans="2:2" x14ac:dyDescent="0.3">
      <c r="B107" s="153"/>
    </row>
    <row r="108" spans="2:2" x14ac:dyDescent="0.3">
      <c r="B108" s="153"/>
    </row>
    <row r="109" spans="2:2" x14ac:dyDescent="0.3">
      <c r="B109" s="153"/>
    </row>
    <row r="110" spans="2:2" x14ac:dyDescent="0.3">
      <c r="B110" s="153"/>
    </row>
    <row r="111" spans="2:2" x14ac:dyDescent="0.3">
      <c r="B111" s="153"/>
    </row>
    <row r="112" spans="2:2" x14ac:dyDescent="0.3">
      <c r="B112" s="153"/>
    </row>
    <row r="113" spans="2:2" x14ac:dyDescent="0.3">
      <c r="B113" s="182"/>
    </row>
    <row r="114" spans="2:2" x14ac:dyDescent="0.3">
      <c r="B114" s="182"/>
    </row>
    <row r="115" spans="2:2" x14ac:dyDescent="0.3">
      <c r="B115" s="182"/>
    </row>
    <row r="116" spans="2:2" x14ac:dyDescent="0.3">
      <c r="B116" s="182"/>
    </row>
    <row r="117" spans="2:2" x14ac:dyDescent="0.3">
      <c r="B117" s="182"/>
    </row>
    <row r="118" spans="2:2" x14ac:dyDescent="0.3">
      <c r="B118" s="182"/>
    </row>
    <row r="119" spans="2:2" x14ac:dyDescent="0.3">
      <c r="B119" s="182"/>
    </row>
    <row r="120" spans="2:2" x14ac:dyDescent="0.3">
      <c r="B120" s="182"/>
    </row>
    <row r="121" spans="2:2" x14ac:dyDescent="0.3">
      <c r="B121" s="229"/>
    </row>
    <row r="122" spans="2:2" x14ac:dyDescent="0.3">
      <c r="B122" s="182"/>
    </row>
    <row r="123" spans="2:2" x14ac:dyDescent="0.3">
      <c r="B123" s="182"/>
    </row>
    <row r="124" spans="2:2" x14ac:dyDescent="0.3">
      <c r="B124" s="182"/>
    </row>
    <row r="125" spans="2:2" x14ac:dyDescent="0.3">
      <c r="B125" s="182"/>
    </row>
    <row r="126" spans="2:2" x14ac:dyDescent="0.3">
      <c r="B126" s="182"/>
    </row>
    <row r="127" spans="2:2" x14ac:dyDescent="0.3">
      <c r="B127" s="182"/>
    </row>
    <row r="128" spans="2:2" x14ac:dyDescent="0.3">
      <c r="B128" s="182"/>
    </row>
    <row r="129" spans="2:2" x14ac:dyDescent="0.3">
      <c r="B129" s="182"/>
    </row>
    <row r="130" spans="2:2" x14ac:dyDescent="0.3">
      <c r="B130" s="182"/>
    </row>
    <row r="131" spans="2:2" x14ac:dyDescent="0.3">
      <c r="B131" s="182"/>
    </row>
    <row r="132" spans="2:2" x14ac:dyDescent="0.3">
      <c r="B132" s="182"/>
    </row>
    <row r="133" spans="2:2" x14ac:dyDescent="0.3">
      <c r="B133" s="182"/>
    </row>
    <row r="134" spans="2:2" x14ac:dyDescent="0.3">
      <c r="B134" s="182"/>
    </row>
    <row r="135" spans="2:2" x14ac:dyDescent="0.3">
      <c r="B135" s="182"/>
    </row>
    <row r="136" spans="2:2" x14ac:dyDescent="0.3">
      <c r="B136" s="182"/>
    </row>
    <row r="137" spans="2:2" x14ac:dyDescent="0.3">
      <c r="B137" s="182"/>
    </row>
    <row r="138" spans="2:2" x14ac:dyDescent="0.3">
      <c r="B138" s="182"/>
    </row>
    <row r="140" spans="2:2" x14ac:dyDescent="0.3">
      <c r="B140" s="182"/>
    </row>
    <row r="141" spans="2:2" x14ac:dyDescent="0.3">
      <c r="B141" s="182"/>
    </row>
    <row r="142" spans="2:2" x14ac:dyDescent="0.3">
      <c r="B142" s="182"/>
    </row>
    <row r="147" spans="2:2" x14ac:dyDescent="0.3">
      <c r="B147" s="162"/>
    </row>
    <row r="148" spans="2:2" x14ac:dyDescent="0.3">
      <c r="B148" s="314"/>
    </row>
    <row r="154" spans="2:2" x14ac:dyDescent="0.3">
      <c r="B154" s="255"/>
    </row>
    <row r="155" spans="2:2" x14ac:dyDescent="0.3">
      <c r="B155" s="182"/>
    </row>
    <row r="157" spans="2:2" x14ac:dyDescent="0.3">
      <c r="B157" s="182"/>
    </row>
    <row r="158" spans="2:2" x14ac:dyDescent="0.3">
      <c r="B158" s="182"/>
    </row>
    <row r="159" spans="2:2" x14ac:dyDescent="0.3">
      <c r="B159" s="182"/>
    </row>
    <row r="160" spans="2:2" x14ac:dyDescent="0.3">
      <c r="B160" s="182"/>
    </row>
    <row r="161" spans="2:2" x14ac:dyDescent="0.3">
      <c r="B161" s="182"/>
    </row>
    <row r="162" spans="2:2" x14ac:dyDescent="0.3">
      <c r="B162" s="182"/>
    </row>
    <row r="163" spans="2:2" x14ac:dyDescent="0.3">
      <c r="B163" s="182"/>
    </row>
    <row r="164" spans="2:2" x14ac:dyDescent="0.3">
      <c r="B164" s="182"/>
    </row>
    <row r="165" spans="2:2" x14ac:dyDescent="0.3">
      <c r="B165" s="182"/>
    </row>
    <row r="166" spans="2:2" x14ac:dyDescent="0.3">
      <c r="B166" s="182"/>
    </row>
    <row r="167" spans="2:2" x14ac:dyDescent="0.3">
      <c r="B167" s="182"/>
    </row>
    <row r="168" spans="2:2" x14ac:dyDescent="0.3">
      <c r="B168" s="182"/>
    </row>
    <row r="265" spans="2:2" x14ac:dyDescent="0.3">
      <c r="B265" s="236"/>
    </row>
    <row r="266" spans="2:2" x14ac:dyDescent="0.3">
      <c r="B266" s="182"/>
    </row>
    <row r="267" spans="2:2" x14ac:dyDescent="0.3">
      <c r="B267" s="182"/>
    </row>
    <row r="270" spans="2:2" x14ac:dyDescent="0.3">
      <c r="B270" s="182"/>
    </row>
    <row r="286" spans="2:2" x14ac:dyDescent="0.3">
      <c r="B286" s="236"/>
    </row>
    <row r="316" spans="2:2" x14ac:dyDescent="0.3">
      <c r="B316" s="162"/>
    </row>
    <row r="317" spans="2:2" x14ac:dyDescent="0.3">
      <c r="B317" s="182"/>
    </row>
    <row r="319" spans="2:2" x14ac:dyDescent="0.3">
      <c r="B319" s="182"/>
    </row>
    <row r="320" spans="2:2" x14ac:dyDescent="0.3">
      <c r="B320" s="182"/>
    </row>
    <row r="321" spans="2:2" x14ac:dyDescent="0.3">
      <c r="B321" s="182"/>
    </row>
    <row r="322" spans="2:2" x14ac:dyDescent="0.3">
      <c r="B322" s="182"/>
    </row>
    <row r="323" spans="2:2" x14ac:dyDescent="0.3">
      <c r="B323" s="182"/>
    </row>
    <row r="324" spans="2:2" x14ac:dyDescent="0.3">
      <c r="B324" s="182"/>
    </row>
    <row r="325" spans="2:2" x14ac:dyDescent="0.3">
      <c r="B325" s="182"/>
    </row>
    <row r="326" spans="2:2" x14ac:dyDescent="0.3">
      <c r="B326" s="182"/>
    </row>
    <row r="327" spans="2:2" x14ac:dyDescent="0.3">
      <c r="B327" s="182"/>
    </row>
    <row r="328" spans="2:2" x14ac:dyDescent="0.3">
      <c r="B328" s="182"/>
    </row>
    <row r="329" spans="2:2" x14ac:dyDescent="0.3">
      <c r="B329" s="182"/>
    </row>
    <row r="330" spans="2:2" x14ac:dyDescent="0.3">
      <c r="B330" s="182"/>
    </row>
    <row r="342" spans="2:2" x14ac:dyDescent="0.3">
      <c r="B342" s="182"/>
    </row>
    <row r="343" spans="2:2" x14ac:dyDescent="0.3">
      <c r="B343" s="182"/>
    </row>
    <row r="344" spans="2:2" x14ac:dyDescent="0.3">
      <c r="B344" s="182"/>
    </row>
    <row r="345" spans="2:2" x14ac:dyDescent="0.3">
      <c r="B345" s="182"/>
    </row>
    <row r="346" spans="2:2" x14ac:dyDescent="0.3">
      <c r="B346" s="182"/>
    </row>
    <row r="347" spans="2:2" x14ac:dyDescent="0.3">
      <c r="B347" s="182"/>
    </row>
    <row r="348" spans="2:2" x14ac:dyDescent="0.3">
      <c r="B348" s="182"/>
    </row>
    <row r="349" spans="2:2" x14ac:dyDescent="0.3">
      <c r="B349" s="182"/>
    </row>
    <row r="350" spans="2:2" x14ac:dyDescent="0.3">
      <c r="B350" s="182"/>
    </row>
    <row r="352" spans="2:2" x14ac:dyDescent="0.3">
      <c r="B352" s="182"/>
    </row>
    <row r="353" spans="2:2" x14ac:dyDescent="0.3">
      <c r="B353" s="182"/>
    </row>
    <row r="354" spans="2:2" x14ac:dyDescent="0.3">
      <c r="B354" s="182"/>
    </row>
    <row r="355" spans="2:2" x14ac:dyDescent="0.3">
      <c r="B355" s="182"/>
    </row>
    <row r="356" spans="2:2" x14ac:dyDescent="0.3">
      <c r="B356" s="182"/>
    </row>
    <row r="358" spans="2:2" x14ac:dyDescent="0.3">
      <c r="B358" s="182"/>
    </row>
    <row r="361" spans="2:2" x14ac:dyDescent="0.3">
      <c r="B361" s="182"/>
    </row>
    <row r="364" spans="2:2" x14ac:dyDescent="0.3">
      <c r="B364" s="182"/>
    </row>
    <row r="365" spans="2:2" x14ac:dyDescent="0.3">
      <c r="B365" s="182"/>
    </row>
    <row r="366" spans="2:2" x14ac:dyDescent="0.3">
      <c r="B366" s="182"/>
    </row>
    <row r="367" spans="2:2" x14ac:dyDescent="0.3">
      <c r="B367" s="182"/>
    </row>
    <row r="368" spans="2:2" x14ac:dyDescent="0.3">
      <c r="B368" s="182"/>
    </row>
    <row r="369" spans="2:2" x14ac:dyDescent="0.3">
      <c r="B369" s="182"/>
    </row>
    <row r="370" spans="2:2" x14ac:dyDescent="0.3">
      <c r="B370" s="182"/>
    </row>
    <row r="371" spans="2:2" x14ac:dyDescent="0.3">
      <c r="B371" s="182"/>
    </row>
    <row r="372" spans="2:2" x14ac:dyDescent="0.3">
      <c r="B372" s="182"/>
    </row>
    <row r="373" spans="2:2" x14ac:dyDescent="0.3">
      <c r="B373" s="182"/>
    </row>
    <row r="374" spans="2:2" x14ac:dyDescent="0.3">
      <c r="B374" s="182"/>
    </row>
    <row r="375" spans="2:2" x14ac:dyDescent="0.3">
      <c r="B375" s="182"/>
    </row>
    <row r="376" spans="2:2" x14ac:dyDescent="0.3">
      <c r="B376" s="182"/>
    </row>
    <row r="377" spans="2:2" x14ac:dyDescent="0.3">
      <c r="B377" s="182"/>
    </row>
    <row r="378" spans="2:2" x14ac:dyDescent="0.3">
      <c r="B378" s="182"/>
    </row>
    <row r="379" spans="2:2" x14ac:dyDescent="0.3">
      <c r="B379" s="182"/>
    </row>
    <row r="380" spans="2:2" x14ac:dyDescent="0.3">
      <c r="B380" s="182"/>
    </row>
    <row r="381" spans="2:2" x14ac:dyDescent="0.3">
      <c r="B381" s="182"/>
    </row>
    <row r="382" spans="2:2" x14ac:dyDescent="0.3">
      <c r="B382" s="182"/>
    </row>
    <row r="386" spans="2:2" x14ac:dyDescent="0.3">
      <c r="B386" s="162"/>
    </row>
    <row r="403" spans="2:2" x14ac:dyDescent="0.3">
      <c r="B403" s="313"/>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5"/>
    </row>
    <row r="3" spans="2:12" s="1" customFormat="1" ht="22.95" customHeight="1" x14ac:dyDescent="0.15">
      <c r="B3" s="65"/>
      <c r="D3" s="71" t="s">
        <v>940</v>
      </c>
      <c r="E3" s="71"/>
      <c r="F3" s="71"/>
      <c r="G3" s="71"/>
      <c r="H3" s="71"/>
      <c r="I3" s="71"/>
      <c r="J3" s="71"/>
      <c r="K3" s="71"/>
      <c r="L3" s="71"/>
    </row>
    <row r="4" spans="2:12" s="1" customFormat="1" ht="11.1" customHeight="1" x14ac:dyDescent="0.15">
      <c r="B4" s="65"/>
    </row>
    <row r="5" spans="2:12" s="1" customFormat="1" ht="3.75" customHeight="1" x14ac:dyDescent="0.15"/>
    <row r="6" spans="2:12" s="1" customFormat="1" ht="33" customHeight="1" x14ac:dyDescent="0.15">
      <c r="B6" s="67" t="s">
        <v>941</v>
      </c>
      <c r="C6" s="67"/>
      <c r="D6" s="67"/>
      <c r="E6" s="67"/>
      <c r="F6" s="67"/>
      <c r="G6" s="67"/>
      <c r="H6" s="67"/>
      <c r="I6" s="67"/>
      <c r="J6" s="67"/>
      <c r="K6" s="67"/>
    </row>
    <row r="7" spans="2:12" s="1" customFormat="1" ht="10.65" customHeight="1" x14ac:dyDescent="0.15"/>
    <row r="8" spans="2:12" s="1" customFormat="1" ht="19.2" customHeight="1" x14ac:dyDescent="0.15">
      <c r="B8" s="61" t="s">
        <v>942</v>
      </c>
      <c r="C8" s="61"/>
      <c r="D8" s="61"/>
      <c r="E8" s="61"/>
      <c r="F8" s="61"/>
      <c r="G8" s="61"/>
      <c r="H8" s="61"/>
      <c r="I8" s="61"/>
      <c r="J8" s="61"/>
      <c r="K8" s="61"/>
      <c r="L8" s="61"/>
    </row>
    <row r="9" spans="2:12" s="1" customFormat="1" ht="2.7" customHeight="1" x14ac:dyDescent="0.15"/>
    <row r="10" spans="2:12" s="1" customFormat="1" ht="3.75" customHeight="1" x14ac:dyDescent="0.15">
      <c r="B10" s="60" t="s">
        <v>942</v>
      </c>
    </row>
    <row r="11" spans="2:12" s="1" customFormat="1" ht="21.3" customHeight="1" x14ac:dyDescent="0.15">
      <c r="B11" s="60"/>
      <c r="C11" s="68">
        <v>46173</v>
      </c>
      <c r="D11" s="68"/>
    </row>
    <row r="12" spans="2:12" s="1" customFormat="1" ht="4.2" customHeight="1" x14ac:dyDescent="0.15">
      <c r="B12" s="60"/>
    </row>
    <row r="13" spans="2:12" s="1" customFormat="1" ht="6.9" customHeight="1" x14ac:dyDescent="0.15"/>
    <row r="14" spans="2:12" s="1" customFormat="1" ht="19.2" customHeight="1" x14ac:dyDescent="0.15">
      <c r="B14" s="61" t="s">
        <v>943</v>
      </c>
      <c r="C14" s="61"/>
      <c r="D14" s="61"/>
      <c r="E14" s="61"/>
      <c r="F14" s="61"/>
      <c r="G14" s="61"/>
      <c r="H14" s="61"/>
      <c r="I14" s="61"/>
      <c r="J14" s="61"/>
      <c r="K14" s="61"/>
      <c r="L14" s="61"/>
    </row>
    <row r="15" spans="2:12" s="1" customFormat="1" ht="12.75" customHeight="1" x14ac:dyDescent="0.15"/>
    <row r="16" spans="2:12" s="1" customFormat="1" ht="17.55" customHeight="1" x14ac:dyDescent="0.15">
      <c r="B16" s="62" t="s">
        <v>922</v>
      </c>
      <c r="C16" s="62"/>
      <c r="D16" s="69"/>
      <c r="E16" s="69"/>
      <c r="F16" s="69"/>
      <c r="G16" s="69"/>
      <c r="H16" s="69"/>
      <c r="I16" s="69"/>
      <c r="J16" s="69"/>
      <c r="K16" s="69"/>
    </row>
    <row r="17" spans="2:11" s="1" customFormat="1" ht="14.85" customHeight="1" x14ac:dyDescent="0.15">
      <c r="B17" s="63" t="s">
        <v>923</v>
      </c>
      <c r="C17" s="63"/>
      <c r="D17" s="63" t="s">
        <v>924</v>
      </c>
      <c r="E17" s="63"/>
      <c r="F17" s="63"/>
      <c r="G17" s="63" t="s">
        <v>925</v>
      </c>
      <c r="H17" s="63"/>
      <c r="I17" s="63"/>
      <c r="J17" s="63"/>
      <c r="K17" s="63"/>
    </row>
    <row r="18" spans="2:11" s="1" customFormat="1" ht="14.4" customHeight="1" x14ac:dyDescent="0.15"/>
    <row r="19" spans="2:11" s="1" customFormat="1" ht="16.5" customHeight="1" x14ac:dyDescent="0.15">
      <c r="B19" s="64" t="s">
        <v>926</v>
      </c>
      <c r="C19" s="64"/>
      <c r="D19" s="64"/>
      <c r="E19" s="64"/>
      <c r="F19" s="69"/>
      <c r="G19" s="69"/>
      <c r="H19" s="69"/>
      <c r="I19" s="69"/>
      <c r="J19" s="70"/>
      <c r="K19" s="70"/>
    </row>
    <row r="20" spans="2:11" s="1" customFormat="1" ht="14.85" customHeight="1" x14ac:dyDescent="0.15">
      <c r="B20" s="66" t="s">
        <v>927</v>
      </c>
      <c r="C20" s="66"/>
      <c r="D20" s="66" t="s">
        <v>928</v>
      </c>
      <c r="E20" s="66"/>
      <c r="F20" s="66"/>
      <c r="G20" s="66" t="s">
        <v>929</v>
      </c>
      <c r="H20" s="66"/>
      <c r="I20" s="66"/>
      <c r="J20" s="66"/>
      <c r="K20" s="66"/>
    </row>
    <row r="21" spans="2:11" s="1" customFormat="1" ht="14.4" customHeight="1" x14ac:dyDescent="0.15"/>
    <row r="22" spans="2:11" s="1" customFormat="1" ht="16.5" customHeight="1" x14ac:dyDescent="0.15">
      <c r="B22" s="64" t="s">
        <v>930</v>
      </c>
      <c r="C22" s="64"/>
      <c r="D22" s="64"/>
      <c r="E22" s="64"/>
      <c r="F22" s="64"/>
      <c r="G22" s="64"/>
      <c r="H22" s="69"/>
      <c r="I22" s="69"/>
      <c r="J22" s="69"/>
      <c r="K22" s="6"/>
    </row>
    <row r="23" spans="2:11" s="1" customFormat="1" ht="14.85" customHeight="1" x14ac:dyDescent="0.15">
      <c r="B23" s="66" t="s">
        <v>931</v>
      </c>
      <c r="C23" s="66"/>
      <c r="D23" s="66" t="s">
        <v>932</v>
      </c>
      <c r="E23" s="66"/>
      <c r="F23" s="66"/>
      <c r="G23" s="66" t="s">
        <v>933</v>
      </c>
      <c r="H23" s="66"/>
      <c r="I23" s="66"/>
      <c r="J23" s="66"/>
      <c r="K23" s="66"/>
    </row>
    <row r="24" spans="2:11" s="1" customFormat="1" ht="13.35" customHeight="1" x14ac:dyDescent="0.15"/>
    <row r="25" spans="2:11" s="1" customFormat="1" ht="14.85" customHeight="1" x14ac:dyDescent="0.15">
      <c r="B25" s="64" t="s">
        <v>934</v>
      </c>
      <c r="C25" s="64"/>
      <c r="D25" s="70"/>
      <c r="E25" s="70"/>
      <c r="F25" s="70"/>
      <c r="G25" s="70"/>
      <c r="H25" s="70"/>
      <c r="I25" s="70"/>
      <c r="J25" s="70"/>
      <c r="K25" s="70"/>
    </row>
    <row r="26" spans="2:11" s="1" customFormat="1" ht="14.85" customHeight="1" x14ac:dyDescent="0.15">
      <c r="B26" s="66" t="s">
        <v>935</v>
      </c>
      <c r="C26" s="66"/>
      <c r="D26" s="59"/>
      <c r="E26" s="59"/>
      <c r="F26" s="59"/>
      <c r="G26" s="59"/>
      <c r="H26" s="59"/>
      <c r="I26" s="59"/>
      <c r="J26" s="59"/>
      <c r="K26" s="59"/>
    </row>
    <row r="27" spans="2:11" s="1" customFormat="1" ht="11.1" customHeight="1" x14ac:dyDescent="0.15"/>
    <row r="28" spans="2:11" s="1" customFormat="1" ht="14.85" customHeight="1" x14ac:dyDescent="0.15">
      <c r="B28" s="64" t="s">
        <v>936</v>
      </c>
      <c r="C28" s="64"/>
      <c r="D28" s="64"/>
      <c r="E28" s="64"/>
      <c r="F28" s="64"/>
      <c r="G28" s="64"/>
      <c r="H28" s="64"/>
      <c r="I28" s="64"/>
      <c r="J28" s="64"/>
      <c r="K28" s="64"/>
    </row>
    <row r="29" spans="2:11" s="1" customFormat="1" ht="14.85" customHeight="1" x14ac:dyDescent="0.15">
      <c r="B29" s="66" t="s">
        <v>937</v>
      </c>
      <c r="C29" s="66"/>
      <c r="D29" s="66"/>
      <c r="E29" s="66"/>
      <c r="F29" s="66"/>
      <c r="G29" s="66"/>
      <c r="H29" s="66"/>
      <c r="I29" s="66"/>
      <c r="J29" s="66"/>
      <c r="K29" s="66"/>
    </row>
    <row r="30" spans="2:11" s="1" customFormat="1" ht="14.85" customHeight="1" x14ac:dyDescent="0.15">
      <c r="B30" s="66" t="s">
        <v>938</v>
      </c>
      <c r="C30" s="66"/>
      <c r="D30" s="66"/>
      <c r="E30" s="66"/>
      <c r="F30" s="66"/>
      <c r="G30" s="66"/>
      <c r="H30" s="66"/>
      <c r="I30" s="66"/>
      <c r="J30" s="66"/>
      <c r="K30" s="66"/>
    </row>
    <row r="31" spans="2:11" s="1" customFormat="1" ht="14.85" customHeight="1" x14ac:dyDescent="0.15">
      <c r="B31" s="66" t="s">
        <v>939</v>
      </c>
      <c r="C31" s="66"/>
      <c r="D31" s="66"/>
      <c r="E31" s="66"/>
      <c r="F31" s="66"/>
      <c r="G31" s="66"/>
      <c r="H31" s="66"/>
      <c r="I31" s="66"/>
      <c r="J31" s="66"/>
      <c r="K31" s="66"/>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8"/>
  <sheetViews>
    <sheetView zoomScaleNormal="100" workbookViewId="0">
      <selection activeCell="N14" sqref="N14"/>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5"/>
      <c r="C2" s="65"/>
      <c r="D2" s="65"/>
      <c r="E2" s="71" t="s">
        <v>940</v>
      </c>
      <c r="F2" s="71"/>
      <c r="G2" s="71"/>
      <c r="H2" s="71"/>
      <c r="I2" s="71"/>
      <c r="J2" s="71"/>
    </row>
    <row r="3" spans="2:17" s="1" customFormat="1" ht="14.85" customHeight="1" x14ac:dyDescent="0.15">
      <c r="B3" s="65"/>
      <c r="C3" s="65"/>
      <c r="D3" s="65"/>
    </row>
    <row r="4" spans="2:17" s="1" customFormat="1" ht="2.7" customHeight="1" x14ac:dyDescent="0.15"/>
    <row r="5" spans="2:17" s="1" customFormat="1" ht="33" customHeight="1" x14ac:dyDescent="0.15">
      <c r="C5" s="67" t="s">
        <v>984</v>
      </c>
      <c r="D5" s="67"/>
      <c r="E5" s="67"/>
      <c r="F5" s="67"/>
      <c r="G5" s="67"/>
      <c r="H5" s="67"/>
      <c r="I5" s="67"/>
      <c r="J5" s="67"/>
      <c r="K5" s="67"/>
    </row>
    <row r="6" spans="2:17" s="1" customFormat="1" ht="5.25" customHeight="1" x14ac:dyDescent="0.15"/>
    <row r="7" spans="2:17" s="1" customFormat="1" ht="19.2" customHeight="1" x14ac:dyDescent="0.15">
      <c r="C7" s="61" t="s">
        <v>985</v>
      </c>
      <c r="D7" s="61"/>
      <c r="E7" s="61"/>
      <c r="F7" s="61"/>
      <c r="G7" s="61"/>
      <c r="H7" s="61"/>
      <c r="I7" s="61"/>
      <c r="J7" s="61"/>
      <c r="K7" s="61"/>
      <c r="L7" s="61"/>
      <c r="M7" s="61"/>
      <c r="N7" s="61"/>
      <c r="O7" s="61"/>
      <c r="P7" s="61"/>
      <c r="Q7" s="61"/>
    </row>
    <row r="8" spans="2:17" s="1" customFormat="1" ht="4.2" customHeight="1" x14ac:dyDescent="0.15"/>
    <row r="9" spans="2:17" s="1" customFormat="1" ht="33.6" customHeight="1" x14ac:dyDescent="0.15">
      <c r="C9" s="10" t="s">
        <v>944</v>
      </c>
      <c r="D9" s="10" t="s">
        <v>945</v>
      </c>
      <c r="E9" s="10" t="s">
        <v>946</v>
      </c>
      <c r="F9" s="74" t="s">
        <v>947</v>
      </c>
      <c r="G9" s="74"/>
      <c r="H9" s="11" t="s">
        <v>948</v>
      </c>
      <c r="I9" s="10" t="s">
        <v>949</v>
      </c>
      <c r="J9" s="11" t="s">
        <v>950</v>
      </c>
      <c r="K9" s="10" t="s">
        <v>951</v>
      </c>
      <c r="L9" s="11" t="s">
        <v>952</v>
      </c>
      <c r="M9" s="11" t="s">
        <v>953</v>
      </c>
      <c r="N9" s="11" t="s">
        <v>954</v>
      </c>
      <c r="O9" s="11" t="s">
        <v>976</v>
      </c>
    </row>
    <row r="10" spans="2:17" s="1" customFormat="1" ht="18.600000000000001" customHeight="1" x14ac:dyDescent="0.15">
      <c r="C10" s="12" t="s">
        <v>955</v>
      </c>
      <c r="D10" s="12" t="s">
        <v>956</v>
      </c>
      <c r="E10" s="13">
        <v>2500000000</v>
      </c>
      <c r="F10" s="72">
        <v>43521</v>
      </c>
      <c r="G10" s="72"/>
      <c r="H10" s="14">
        <v>47174</v>
      </c>
      <c r="I10" s="12" t="s">
        <v>1</v>
      </c>
      <c r="J10" s="12" t="s">
        <v>957</v>
      </c>
      <c r="K10" s="15">
        <v>8.5000000000000006E-3</v>
      </c>
      <c r="L10" s="12" t="s">
        <v>958</v>
      </c>
      <c r="M10" s="12" t="s">
        <v>959</v>
      </c>
      <c r="N10" s="16">
        <v>2.7424657534246601</v>
      </c>
      <c r="O10" s="12" t="s">
        <v>977</v>
      </c>
    </row>
    <row r="11" spans="2:17" s="1" customFormat="1" ht="18.600000000000001" customHeight="1" x14ac:dyDescent="0.15">
      <c r="C11" s="12" t="s">
        <v>960</v>
      </c>
      <c r="D11" s="12" t="s">
        <v>961</v>
      </c>
      <c r="E11" s="13">
        <v>2500000000</v>
      </c>
      <c r="F11" s="72">
        <v>43971</v>
      </c>
      <c r="G11" s="72"/>
      <c r="H11" s="14">
        <v>46527</v>
      </c>
      <c r="I11" s="12" t="s">
        <v>1</v>
      </c>
      <c r="J11" s="12" t="s">
        <v>957</v>
      </c>
      <c r="K11" s="15">
        <v>1E-4</v>
      </c>
      <c r="L11" s="12" t="s">
        <v>958</v>
      </c>
      <c r="M11" s="12" t="s">
        <v>962</v>
      </c>
      <c r="N11" s="16">
        <v>0.96986301369863004</v>
      </c>
      <c r="O11" s="12" t="s">
        <v>978</v>
      </c>
    </row>
    <row r="12" spans="2:17" s="1" customFormat="1" ht="18.600000000000001" customHeight="1" x14ac:dyDescent="0.15">
      <c r="C12" s="12" t="s">
        <v>963</v>
      </c>
      <c r="D12" s="12" t="s">
        <v>964</v>
      </c>
      <c r="E12" s="13">
        <v>2500000000</v>
      </c>
      <c r="F12" s="72">
        <v>43971</v>
      </c>
      <c r="G12" s="72"/>
      <c r="H12" s="14">
        <v>47623</v>
      </c>
      <c r="I12" s="12" t="s">
        <v>1</v>
      </c>
      <c r="J12" s="12" t="s">
        <v>957</v>
      </c>
      <c r="K12" s="15">
        <v>6.9999999999999999E-4</v>
      </c>
      <c r="L12" s="12" t="s">
        <v>958</v>
      </c>
      <c r="M12" s="12" t="s">
        <v>962</v>
      </c>
      <c r="N12" s="16">
        <v>3.97260273972603</v>
      </c>
      <c r="O12" s="12" t="s">
        <v>979</v>
      </c>
    </row>
    <row r="13" spans="2:17" s="1" customFormat="1" ht="18.600000000000001" customHeight="1" x14ac:dyDescent="0.15">
      <c r="C13" s="12" t="s">
        <v>965</v>
      </c>
      <c r="D13" s="12" t="s">
        <v>966</v>
      </c>
      <c r="E13" s="13">
        <v>1500000000</v>
      </c>
      <c r="F13" s="72">
        <v>44175</v>
      </c>
      <c r="G13" s="72"/>
      <c r="H13" s="14">
        <v>46731</v>
      </c>
      <c r="I13" s="12" t="s">
        <v>1</v>
      </c>
      <c r="J13" s="12" t="s">
        <v>957</v>
      </c>
      <c r="K13" s="15">
        <v>1E-4</v>
      </c>
      <c r="L13" s="12" t="s">
        <v>958</v>
      </c>
      <c r="M13" s="12" t="s">
        <v>967</v>
      </c>
      <c r="N13" s="16">
        <v>1.5287671232876701</v>
      </c>
      <c r="O13" s="12" t="s">
        <v>980</v>
      </c>
    </row>
    <row r="14" spans="2:17" s="1" customFormat="1" ht="18.600000000000001" customHeight="1" x14ac:dyDescent="0.15">
      <c r="C14" s="12" t="s">
        <v>968</v>
      </c>
      <c r="D14" s="12" t="s">
        <v>969</v>
      </c>
      <c r="E14" s="13">
        <v>2500000000</v>
      </c>
      <c r="F14" s="72">
        <v>45686</v>
      </c>
      <c r="G14" s="72"/>
      <c r="H14" s="14">
        <v>48242</v>
      </c>
      <c r="I14" s="12" t="s">
        <v>1</v>
      </c>
      <c r="J14" s="12" t="s">
        <v>957</v>
      </c>
      <c r="K14" s="15">
        <v>2.9000000000000001E-2</v>
      </c>
      <c r="L14" s="12" t="s">
        <v>958</v>
      </c>
      <c r="M14" s="12" t="s">
        <v>970</v>
      </c>
      <c r="N14" s="16">
        <v>5.6684931506849301</v>
      </c>
      <c r="O14" s="12" t="s">
        <v>981</v>
      </c>
    </row>
    <row r="15" spans="2:17" s="1" customFormat="1" ht="18.600000000000001" customHeight="1" x14ac:dyDescent="0.15">
      <c r="C15" s="12" t="s">
        <v>971</v>
      </c>
      <c r="D15" s="12" t="s">
        <v>972</v>
      </c>
      <c r="E15" s="13">
        <v>2500000000</v>
      </c>
      <c r="F15" s="72">
        <v>45686</v>
      </c>
      <c r="G15" s="72"/>
      <c r="H15" s="14">
        <v>49338</v>
      </c>
      <c r="I15" s="12" t="s">
        <v>1</v>
      </c>
      <c r="J15" s="12" t="s">
        <v>957</v>
      </c>
      <c r="K15" s="15">
        <v>3.0499999999999999E-2</v>
      </c>
      <c r="L15" s="12" t="s">
        <v>958</v>
      </c>
      <c r="M15" s="12" t="s">
        <v>970</v>
      </c>
      <c r="N15" s="16">
        <v>8.6712328767123292</v>
      </c>
      <c r="O15" s="12" t="s">
        <v>982</v>
      </c>
    </row>
    <row r="16" spans="2:17" s="1" customFormat="1" ht="18.600000000000001" customHeight="1" x14ac:dyDescent="0.15">
      <c r="C16" s="12" t="s">
        <v>973</v>
      </c>
      <c r="D16" s="12" t="s">
        <v>974</v>
      </c>
      <c r="E16" s="13">
        <v>3000000000</v>
      </c>
      <c r="F16" s="72">
        <v>46090</v>
      </c>
      <c r="G16" s="72"/>
      <c r="H16" s="14">
        <v>48647</v>
      </c>
      <c r="I16" s="12" t="s">
        <v>1</v>
      </c>
      <c r="J16" s="12" t="s">
        <v>957</v>
      </c>
      <c r="K16" s="15">
        <v>2.8400000000000002E-2</v>
      </c>
      <c r="L16" s="12" t="s">
        <v>958</v>
      </c>
      <c r="M16" s="12" t="s">
        <v>975</v>
      </c>
      <c r="N16" s="16">
        <v>6.7780821917808201</v>
      </c>
      <c r="O16" s="12" t="s">
        <v>983</v>
      </c>
    </row>
    <row r="17" spans="3:16" s="1" customFormat="1" ht="18.600000000000001" customHeight="1" x14ac:dyDescent="0.15">
      <c r="C17" s="17"/>
      <c r="D17" s="18"/>
      <c r="E17" s="19">
        <v>17000000000</v>
      </c>
      <c r="F17" s="73"/>
      <c r="G17" s="73"/>
      <c r="H17" s="17"/>
      <c r="I17" s="17"/>
      <c r="J17" s="17"/>
      <c r="K17" s="17"/>
      <c r="L17" s="17"/>
      <c r="M17" s="17"/>
      <c r="N17" s="17"/>
      <c r="O17" s="17"/>
    </row>
    <row r="18" spans="3:16" s="1" customFormat="1" ht="5.85" customHeight="1" x14ac:dyDescent="0.15"/>
    <row r="19" spans="3:16" s="1" customFormat="1" ht="19.649999999999999" customHeight="1" x14ac:dyDescent="0.15">
      <c r="C19" s="61" t="s">
        <v>986</v>
      </c>
      <c r="D19" s="61"/>
      <c r="E19" s="61"/>
      <c r="F19" s="61"/>
      <c r="G19" s="61"/>
      <c r="H19" s="61"/>
      <c r="I19" s="61"/>
      <c r="J19" s="61"/>
      <c r="K19" s="61"/>
      <c r="L19" s="61"/>
      <c r="M19" s="61"/>
      <c r="N19" s="61"/>
      <c r="O19" s="61"/>
      <c r="P19" s="61"/>
    </row>
    <row r="20" spans="3:16" s="1" customFormat="1" ht="2.7" customHeight="1" x14ac:dyDescent="0.15"/>
    <row r="21" spans="3:16" s="1" customFormat="1" ht="14.85" customHeight="1" x14ac:dyDescent="0.15">
      <c r="C21" s="66" t="s">
        <v>987</v>
      </c>
      <c r="G21" s="75">
        <v>17000000000</v>
      </c>
      <c r="H21" s="75"/>
    </row>
    <row r="22" spans="3:16" s="1" customFormat="1" ht="0.45" customHeight="1" x14ac:dyDescent="0.15">
      <c r="C22" s="66"/>
      <c r="G22" s="76"/>
      <c r="H22" s="78">
        <v>1.51382352941176E-2</v>
      </c>
    </row>
    <row r="23" spans="3:16" s="1" customFormat="1" ht="14.4" customHeight="1" x14ac:dyDescent="0.15">
      <c r="C23" s="7" t="s">
        <v>988</v>
      </c>
      <c r="D23" s="7"/>
      <c r="G23" s="76"/>
      <c r="H23" s="78"/>
    </row>
    <row r="24" spans="3:16" s="1" customFormat="1" ht="1.05" customHeight="1" x14ac:dyDescent="0.15">
      <c r="C24" s="7"/>
      <c r="D24" s="7"/>
      <c r="G24" s="77"/>
      <c r="H24" s="79">
        <v>4.5699435938759096</v>
      </c>
    </row>
    <row r="25" spans="3:16" s="1" customFormat="1" ht="13.8" customHeight="1" x14ac:dyDescent="0.15">
      <c r="C25" s="7" t="s">
        <v>989</v>
      </c>
      <c r="D25" s="7"/>
      <c r="G25" s="77"/>
      <c r="H25" s="79"/>
    </row>
    <row r="26" spans="3:16" s="1" customFormat="1" ht="2.1" customHeight="1" x14ac:dyDescent="0.15">
      <c r="C26" s="7"/>
      <c r="D26" s="7"/>
    </row>
    <row r="27" spans="3:16" s="1" customFormat="1" ht="15.9" customHeight="1" x14ac:dyDescent="0.15">
      <c r="C27" s="20" t="s">
        <v>990</v>
      </c>
    </row>
    <row r="28" spans="3:16" ht="13.2" x14ac:dyDescent="0.25"/>
  </sheetData>
  <mergeCells count="20">
    <mergeCell ref="F9:G9"/>
    <mergeCell ref="G21:H21"/>
    <mergeCell ref="G22:G23"/>
    <mergeCell ref="G24:G25"/>
    <mergeCell ref="H22:H23"/>
    <mergeCell ref="H24:H25"/>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5"/>
    </row>
    <row r="3" spans="2:7" s="1" customFormat="1" ht="22.95" customHeight="1" x14ac:dyDescent="0.15">
      <c r="B3" s="65"/>
      <c r="C3" s="71" t="s">
        <v>940</v>
      </c>
      <c r="D3" s="71"/>
      <c r="E3" s="71"/>
      <c r="F3" s="71"/>
      <c r="G3" s="71"/>
    </row>
    <row r="4" spans="2:7" s="1" customFormat="1" ht="7.5" customHeight="1" x14ac:dyDescent="0.15">
      <c r="B4" s="65"/>
    </row>
    <row r="5" spans="2:7" s="1" customFormat="1" ht="4.2" customHeight="1" x14ac:dyDescent="0.15"/>
    <row r="6" spans="2:7" s="1" customFormat="1" ht="33" customHeight="1" x14ac:dyDescent="0.15">
      <c r="B6" s="67" t="s">
        <v>1007</v>
      </c>
      <c r="C6" s="67"/>
      <c r="D6" s="67"/>
      <c r="E6" s="67"/>
      <c r="F6" s="67"/>
    </row>
    <row r="7" spans="2:7" s="1" customFormat="1" ht="9.6" customHeight="1" x14ac:dyDescent="0.15"/>
    <row r="8" spans="2:7" s="1" customFormat="1" ht="19.2" customHeight="1" x14ac:dyDescent="0.15">
      <c r="B8" s="80" t="s">
        <v>1008</v>
      </c>
      <c r="C8" s="80"/>
      <c r="D8" s="80"/>
      <c r="E8" s="80"/>
      <c r="F8" s="80"/>
    </row>
    <row r="9" spans="2:7" s="1" customFormat="1" ht="12.75" customHeight="1" x14ac:dyDescent="0.15"/>
    <row r="10" spans="2:7" s="1" customFormat="1" ht="15.9" customHeight="1" x14ac:dyDescent="0.15">
      <c r="B10" s="5" t="s">
        <v>991</v>
      </c>
      <c r="C10" s="21" t="s">
        <v>992</v>
      </c>
      <c r="D10" s="21" t="s">
        <v>993</v>
      </c>
      <c r="E10" s="21" t="s">
        <v>994</v>
      </c>
    </row>
    <row r="11" spans="2:7" s="1" customFormat="1" ht="14.85" customHeight="1" x14ac:dyDescent="0.15">
      <c r="B11" s="7" t="s">
        <v>995</v>
      </c>
      <c r="C11" s="22" t="s">
        <v>996</v>
      </c>
      <c r="D11" s="22" t="s">
        <v>997</v>
      </c>
      <c r="E11" s="22" t="s">
        <v>998</v>
      </c>
    </row>
    <row r="12" spans="2:7" s="1" customFormat="1" ht="14.85" customHeight="1" x14ac:dyDescent="0.15">
      <c r="B12" s="7" t="s">
        <v>999</v>
      </c>
      <c r="C12" s="22" t="s">
        <v>1000</v>
      </c>
      <c r="D12" s="22" t="s">
        <v>997</v>
      </c>
      <c r="E12" s="22" t="s">
        <v>1001</v>
      </c>
    </row>
    <row r="13" spans="2:7" s="1" customFormat="1" ht="14.85" customHeight="1" x14ac:dyDescent="0.15">
      <c r="B13" s="7" t="s">
        <v>1002</v>
      </c>
      <c r="C13" s="22" t="s">
        <v>1003</v>
      </c>
      <c r="D13" s="22" t="s">
        <v>997</v>
      </c>
      <c r="E13" s="22" t="s">
        <v>1004</v>
      </c>
    </row>
    <row r="14" spans="2:7" s="1" customFormat="1" ht="28.8" customHeight="1" x14ac:dyDescent="0.15"/>
    <row r="15" spans="2:7" s="1" customFormat="1" ht="19.2" customHeight="1" x14ac:dyDescent="0.15">
      <c r="B15" s="80" t="s">
        <v>1009</v>
      </c>
      <c r="C15" s="80"/>
      <c r="D15" s="80"/>
      <c r="E15" s="80"/>
      <c r="F15" s="80"/>
    </row>
    <row r="16" spans="2:7" s="1" customFormat="1" ht="15.9" customHeight="1" x14ac:dyDescent="0.15"/>
    <row r="17" spans="2:4" s="1" customFormat="1" ht="15.9" customHeight="1" x14ac:dyDescent="0.15">
      <c r="B17" s="5" t="s">
        <v>991</v>
      </c>
      <c r="C17" s="21" t="s">
        <v>992</v>
      </c>
      <c r="D17" s="21" t="s">
        <v>993</v>
      </c>
    </row>
    <row r="18" spans="2:4" s="1" customFormat="1" ht="14.85" customHeight="1" x14ac:dyDescent="0.15">
      <c r="B18" s="7" t="s">
        <v>995</v>
      </c>
      <c r="C18" s="22" t="s">
        <v>1005</v>
      </c>
      <c r="D18" s="22"/>
    </row>
    <row r="19" spans="2:4" s="1" customFormat="1" ht="14.85" customHeight="1" x14ac:dyDescent="0.15">
      <c r="B19" s="7" t="s">
        <v>999</v>
      </c>
      <c r="C19" s="22" t="s">
        <v>1006</v>
      </c>
      <c r="D19" s="22" t="s">
        <v>997</v>
      </c>
    </row>
    <row r="20" spans="2:4" s="1" customFormat="1" ht="14.85" customHeight="1" x14ac:dyDescent="0.15">
      <c r="B20" s="7" t="s">
        <v>1002</v>
      </c>
      <c r="C20" s="22" t="s">
        <v>1005</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5"/>
    </row>
    <row r="2" spans="2:4" s="1" customFormat="1" ht="22.95" customHeight="1" x14ac:dyDescent="0.15">
      <c r="B2" s="65"/>
      <c r="C2" s="8" t="s">
        <v>940</v>
      </c>
    </row>
    <row r="3" spans="2:4" s="1" customFormat="1" ht="5.85" customHeight="1" x14ac:dyDescent="0.15">
      <c r="B3" s="65"/>
      <c r="C3" s="81"/>
    </row>
    <row r="4" spans="2:4" s="1" customFormat="1" ht="11.1" customHeight="1" x14ac:dyDescent="0.15">
      <c r="C4" s="81"/>
    </row>
    <row r="5" spans="2:4" s="1" customFormat="1" ht="33" customHeight="1" x14ac:dyDescent="0.15">
      <c r="B5" s="67" t="s">
        <v>1065</v>
      </c>
      <c r="C5" s="67"/>
    </row>
    <row r="6" spans="2:4" s="1" customFormat="1" ht="14.4" customHeight="1" x14ac:dyDescent="0.15">
      <c r="B6" s="7" t="s">
        <v>1066</v>
      </c>
    </row>
    <row r="7" spans="2:4" s="1" customFormat="1" ht="2.1" customHeight="1" x14ac:dyDescent="0.15"/>
    <row r="8" spans="2:4" s="1" customFormat="1" ht="19.2" customHeight="1" x14ac:dyDescent="0.15">
      <c r="B8" s="61" t="s">
        <v>1067</v>
      </c>
      <c r="C8" s="61"/>
    </row>
    <row r="9" spans="2:4" s="1" customFormat="1" ht="5.25" customHeight="1" x14ac:dyDescent="0.15"/>
    <row r="10" spans="2:4" s="1" customFormat="1" ht="21.3" customHeight="1" x14ac:dyDescent="0.25">
      <c r="B10" s="23" t="s">
        <v>1010</v>
      </c>
      <c r="C10" s="24">
        <v>17000000000</v>
      </c>
      <c r="D10" s="25" t="s">
        <v>1011</v>
      </c>
    </row>
    <row r="11" spans="2:4" s="1" customFormat="1" ht="21.3" customHeight="1" x14ac:dyDescent="0.25">
      <c r="B11" s="23" t="s">
        <v>1012</v>
      </c>
      <c r="C11" s="24">
        <v>22397125476.349998</v>
      </c>
      <c r="D11" s="25" t="s">
        <v>1013</v>
      </c>
    </row>
    <row r="12" spans="2:4" s="1" customFormat="1" ht="21.3" customHeight="1" x14ac:dyDescent="0.25">
      <c r="B12" s="23" t="s">
        <v>1014</v>
      </c>
      <c r="C12" s="24">
        <v>241500000</v>
      </c>
      <c r="D12" s="25" t="s">
        <v>1015</v>
      </c>
    </row>
    <row r="13" spans="2:4" s="1" customFormat="1" ht="21.3" customHeight="1" x14ac:dyDescent="0.25">
      <c r="B13" s="23" t="s">
        <v>1016</v>
      </c>
      <c r="C13" s="24">
        <v>922585522.39999998</v>
      </c>
      <c r="D13" s="25" t="s">
        <v>1017</v>
      </c>
    </row>
    <row r="14" spans="2:4" s="1" customFormat="1" ht="21.3" customHeight="1" x14ac:dyDescent="0.25">
      <c r="B14" s="23" t="s">
        <v>1018</v>
      </c>
      <c r="C14" s="26">
        <v>0.38595358816176301</v>
      </c>
      <c r="D14" s="27"/>
    </row>
    <row r="15" spans="2:4" s="1" customFormat="1" ht="5.25" customHeight="1" x14ac:dyDescent="0.15"/>
    <row r="16" spans="2:4" s="1" customFormat="1" ht="19.2" customHeight="1" x14ac:dyDescent="0.15">
      <c r="B16" s="61" t="s">
        <v>1068</v>
      </c>
      <c r="C16" s="61"/>
    </row>
    <row r="17" spans="2:4" s="1" customFormat="1" ht="5.25" customHeight="1" x14ac:dyDescent="0.15"/>
    <row r="18" spans="2:4" s="1" customFormat="1" ht="21.3" customHeight="1" x14ac:dyDescent="0.25">
      <c r="B18" s="23" t="s">
        <v>1019</v>
      </c>
      <c r="C18" s="24">
        <v>18275100138.626301</v>
      </c>
      <c r="D18" s="25" t="s">
        <v>1020</v>
      </c>
    </row>
    <row r="19" spans="2:4" s="1" customFormat="1" ht="21.3" customHeight="1" x14ac:dyDescent="0.25">
      <c r="B19" s="23" t="s">
        <v>1021</v>
      </c>
      <c r="C19" s="26">
        <v>1.07500589050743</v>
      </c>
      <c r="D19" s="28" t="s">
        <v>1022</v>
      </c>
    </row>
    <row r="20" spans="2:4" s="1" customFormat="1" ht="21.3" customHeight="1" x14ac:dyDescent="0.25">
      <c r="B20" s="2" t="s">
        <v>1023</v>
      </c>
      <c r="C20" s="29" t="s">
        <v>1024</v>
      </c>
      <c r="D20" s="30" t="s">
        <v>1025</v>
      </c>
    </row>
    <row r="21" spans="2:4" s="1" customFormat="1" ht="5.25" customHeight="1" x14ac:dyDescent="0.15"/>
    <row r="22" spans="2:4" s="1" customFormat="1" ht="19.2" customHeight="1" x14ac:dyDescent="0.15">
      <c r="B22" s="61" t="s">
        <v>1069</v>
      </c>
      <c r="C22" s="61"/>
    </row>
    <row r="23" spans="2:4" s="1" customFormat="1" ht="5.25" customHeight="1" x14ac:dyDescent="0.15"/>
    <row r="24" spans="2:4" s="1" customFormat="1" ht="21.3" customHeight="1" x14ac:dyDescent="0.25">
      <c r="B24" s="23" t="s">
        <v>1026</v>
      </c>
      <c r="C24" s="24">
        <v>245195469.75777099</v>
      </c>
      <c r="D24" s="25" t="s">
        <v>1027</v>
      </c>
    </row>
    <row r="25" spans="2:4" s="1" customFormat="1" ht="21.3" customHeight="1" x14ac:dyDescent="0.25">
      <c r="B25" s="23" t="s">
        <v>1028</v>
      </c>
      <c r="C25" s="24">
        <v>922585522.39999998</v>
      </c>
      <c r="D25" s="25" t="s">
        <v>1029</v>
      </c>
    </row>
    <row r="26" spans="2:4" s="1" customFormat="1" ht="21.3" customHeight="1" x14ac:dyDescent="0.25">
      <c r="B26" s="23" t="s">
        <v>1030</v>
      </c>
      <c r="C26" s="31">
        <v>0</v>
      </c>
      <c r="D26" s="25" t="s">
        <v>1031</v>
      </c>
    </row>
    <row r="27" spans="2:4" s="1" customFormat="1" ht="21.3" customHeight="1" x14ac:dyDescent="0.25">
      <c r="B27" s="23" t="s">
        <v>1019</v>
      </c>
      <c r="C27" s="24">
        <v>18275100138.626301</v>
      </c>
      <c r="D27" s="25"/>
    </row>
    <row r="28" spans="2:4" s="1" customFormat="1" ht="21.3" customHeight="1" x14ac:dyDescent="0.25">
      <c r="B28" s="23" t="s">
        <v>1032</v>
      </c>
      <c r="C28" s="26">
        <v>1.14369889004612</v>
      </c>
      <c r="D28" s="28" t="s">
        <v>1022</v>
      </c>
    </row>
    <row r="29" spans="2:4" s="1" customFormat="1" ht="21.3" customHeight="1" x14ac:dyDescent="0.25">
      <c r="B29" s="2" t="s">
        <v>1033</v>
      </c>
      <c r="C29" s="29" t="s">
        <v>1024</v>
      </c>
      <c r="D29" s="30" t="s">
        <v>1034</v>
      </c>
    </row>
    <row r="30" spans="2:4" s="1" customFormat="1" ht="5.25" customHeight="1" x14ac:dyDescent="0.15"/>
    <row r="31" spans="2:4" s="1" customFormat="1" ht="19.2" customHeight="1" x14ac:dyDescent="0.15">
      <c r="B31" s="61" t="s">
        <v>1070</v>
      </c>
      <c r="C31" s="61"/>
    </row>
    <row r="32" spans="2:4" s="1" customFormat="1" ht="5.25" customHeight="1" x14ac:dyDescent="0.15"/>
    <row r="33" spans="2:4" s="1" customFormat="1" ht="21.3" customHeight="1" x14ac:dyDescent="0.25">
      <c r="B33" s="23" t="s">
        <v>1035</v>
      </c>
      <c r="C33" s="24">
        <v>4246553844.7500401</v>
      </c>
      <c r="D33" s="25" t="s">
        <v>1036</v>
      </c>
    </row>
    <row r="34" spans="2:4" s="1" customFormat="1" ht="21.3" customHeight="1" x14ac:dyDescent="0.25">
      <c r="B34" s="23" t="s">
        <v>1037</v>
      </c>
      <c r="C34" s="24">
        <v>4246553844.7500401</v>
      </c>
      <c r="D34" s="25"/>
    </row>
    <row r="35" spans="2:4" s="1" customFormat="1" ht="21.3" customHeight="1" x14ac:dyDescent="0.25">
      <c r="B35" s="23" t="s">
        <v>1038</v>
      </c>
      <c r="C35" s="24">
        <v>0</v>
      </c>
      <c r="D35" s="25"/>
    </row>
    <row r="36" spans="2:4" s="1" customFormat="1" ht="21.3" customHeight="1" x14ac:dyDescent="0.25">
      <c r="B36" s="23" t="s">
        <v>1039</v>
      </c>
      <c r="C36" s="32" t="s">
        <v>92</v>
      </c>
      <c r="D36" s="25"/>
    </row>
    <row r="37" spans="2:4" s="1" customFormat="1" ht="21.3" customHeight="1" x14ac:dyDescent="0.25">
      <c r="B37" s="23" t="s">
        <v>1040</v>
      </c>
      <c r="C37" s="32" t="s">
        <v>92</v>
      </c>
      <c r="D37" s="27"/>
    </row>
    <row r="38" spans="2:4" s="1" customFormat="1" ht="21.3" customHeight="1" x14ac:dyDescent="0.25">
      <c r="B38" s="23" t="s">
        <v>1041</v>
      </c>
      <c r="C38" s="24">
        <v>19442881130.7841</v>
      </c>
      <c r="D38" s="25" t="s">
        <v>1042</v>
      </c>
    </row>
    <row r="39" spans="2:4" s="1" customFormat="1" ht="21.3" customHeight="1" x14ac:dyDescent="0.25">
      <c r="B39" s="23" t="s">
        <v>1019</v>
      </c>
      <c r="C39" s="24">
        <v>18275100138.626301</v>
      </c>
      <c r="D39" s="27"/>
    </row>
    <row r="40" spans="2:4" s="1" customFormat="1" ht="21.3" customHeight="1" x14ac:dyDescent="0.25">
      <c r="B40" s="23" t="s">
        <v>1043</v>
      </c>
      <c r="C40" s="24">
        <v>245195469.75777099</v>
      </c>
      <c r="D40" s="27"/>
    </row>
    <row r="41" spans="2:4" s="1" customFormat="1" ht="21.3" customHeight="1" x14ac:dyDescent="0.25">
      <c r="B41" s="23" t="s">
        <v>1044</v>
      </c>
      <c r="C41" s="24">
        <v>922585522.39999998</v>
      </c>
      <c r="D41" s="27"/>
    </row>
    <row r="42" spans="2:4" s="1" customFormat="1" ht="21.3" customHeight="1" x14ac:dyDescent="0.25">
      <c r="B42" s="23" t="s">
        <v>1040</v>
      </c>
      <c r="C42" s="32" t="s">
        <v>92</v>
      </c>
      <c r="D42" s="27"/>
    </row>
    <row r="43" spans="2:4" s="1" customFormat="1" ht="21.3" customHeight="1" x14ac:dyDescent="0.25">
      <c r="B43" s="23" t="s">
        <v>1045</v>
      </c>
      <c r="C43" s="24">
        <v>1788950000</v>
      </c>
      <c r="D43" s="25" t="s">
        <v>1046</v>
      </c>
    </row>
    <row r="44" spans="2:4" s="1" customFormat="1" ht="21.3" customHeight="1" x14ac:dyDescent="0.25">
      <c r="B44" s="23" t="s">
        <v>1047</v>
      </c>
      <c r="C44" s="24">
        <v>94432546.223945305</v>
      </c>
      <c r="D44" s="25" t="s">
        <v>1048</v>
      </c>
    </row>
    <row r="45" spans="2:4" s="1" customFormat="1" ht="21.3" customHeight="1" x14ac:dyDescent="0.25">
      <c r="B45" s="23" t="s">
        <v>1049</v>
      </c>
      <c r="C45" s="24">
        <v>17000000000</v>
      </c>
      <c r="D45" s="25" t="s">
        <v>1050</v>
      </c>
    </row>
    <row r="46" spans="2:4" s="1" customFormat="1" ht="21.3" customHeight="1" x14ac:dyDescent="0.25">
      <c r="B46" s="23" t="s">
        <v>1051</v>
      </c>
      <c r="C46" s="24">
        <v>4806052429.3101702</v>
      </c>
      <c r="D46" s="27"/>
    </row>
    <row r="47" spans="2:4" s="1" customFormat="1" ht="21.3" customHeight="1" x14ac:dyDescent="0.25">
      <c r="B47" s="2" t="s">
        <v>1052</v>
      </c>
      <c r="C47" s="29" t="s">
        <v>1024</v>
      </c>
      <c r="D47" s="27"/>
    </row>
    <row r="48" spans="2:4" s="1" customFormat="1" ht="5.25" customHeight="1" x14ac:dyDescent="0.15"/>
    <row r="49" spans="2:4" s="1" customFormat="1" ht="19.649999999999999" customHeight="1" x14ac:dyDescent="0.15">
      <c r="B49" s="61" t="s">
        <v>1071</v>
      </c>
      <c r="C49" s="61"/>
    </row>
    <row r="50" spans="2:4" s="1" customFormat="1" ht="5.25" customHeight="1" x14ac:dyDescent="0.15"/>
    <row r="51" spans="2:4" s="1" customFormat="1" ht="21.3" customHeight="1" x14ac:dyDescent="0.25">
      <c r="B51" s="23" t="s">
        <v>1053</v>
      </c>
      <c r="C51" s="24">
        <v>2237898410.0622401</v>
      </c>
      <c r="D51" s="25" t="s">
        <v>1054</v>
      </c>
    </row>
    <row r="52" spans="2:4" s="1" customFormat="1" ht="21.3" customHeight="1" x14ac:dyDescent="0.25">
      <c r="B52" s="23" t="s">
        <v>1055</v>
      </c>
      <c r="C52" s="24">
        <v>-10338993.916722501</v>
      </c>
      <c r="D52" s="25" t="s">
        <v>1056</v>
      </c>
    </row>
    <row r="53" spans="2:4" s="1" customFormat="1" ht="21.3" customHeight="1" x14ac:dyDescent="0.25">
      <c r="B53" s="23" t="s">
        <v>1057</v>
      </c>
      <c r="C53" s="24">
        <v>2227559416.1455202</v>
      </c>
      <c r="D53" s="25"/>
    </row>
    <row r="54" spans="2:4" s="1" customFormat="1" ht="21.3" customHeight="1" x14ac:dyDescent="0.25">
      <c r="B54" s="2" t="s">
        <v>1058</v>
      </c>
      <c r="C54" s="29" t="s">
        <v>1024</v>
      </c>
      <c r="D54" s="25"/>
    </row>
    <row r="55" spans="2:4" s="1" customFormat="1" ht="21.3" customHeight="1" x14ac:dyDescent="0.25">
      <c r="B55" s="23" t="s">
        <v>1059</v>
      </c>
      <c r="C55" s="24">
        <v>227719771.06722501</v>
      </c>
      <c r="D55" s="25" t="s">
        <v>1060</v>
      </c>
    </row>
    <row r="56" spans="2:4" s="1" customFormat="1" ht="21.3" customHeight="1" x14ac:dyDescent="0.25">
      <c r="B56" s="23" t="s">
        <v>1061</v>
      </c>
      <c r="C56" s="24">
        <v>0</v>
      </c>
      <c r="D56" s="25" t="s">
        <v>1062</v>
      </c>
    </row>
    <row r="57" spans="2:4" s="1" customFormat="1" ht="21.3" customHeight="1" x14ac:dyDescent="0.25">
      <c r="B57" s="23" t="s">
        <v>1063</v>
      </c>
      <c r="C57" s="24">
        <v>227719771.06722501</v>
      </c>
      <c r="D57" s="25" t="s">
        <v>1064</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6"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2026-06-04T13:01:41Z</dcterms:created>
  <dcterms:modified xsi:type="dcterms:W3CDTF">2026-06-10T13:33:13Z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2026-06-10T13:20:52Z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dbea2e96-94dd-4945-b8d2-41df442f3027</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