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Retained Covered Bonds\Monthly reports\2026\2026_06\"/>
    </mc:Choice>
  </mc:AlternateContent>
  <xr:revisionPtr revIDLastSave="0" documentId="13_ncr:1_{9CA6F84E-5DDF-4B66-86FE-FC7B7A557C9A}" xr6:coauthVersionLast="47" xr6:coauthVersionMax="47" xr10:uidLastSave="{00000000-0000-0000-0000-000000000000}"/>
  <bookViews>
    <workbookView xWindow="28680" yWindow="-120" windowWidth="29040" windowHeight="15720" xr2:uid="{00000000-000D-0000-FFFF-FFFF00000000}"/>
  </bookViews>
  <sheets>
    <sheet name="Disclaimer" sheetId="14" r:id="rId1"/>
    <sheet name="Introduction" sheetId="15" r:id="rId2"/>
    <sheet name="A. HTT General" sheetId="16" r:id="rId3"/>
    <sheet name="B1. HTT Mortgage Assets" sheetId="17" r:id="rId4"/>
    <sheet name="C. HTT Harmonised Glossary" sheetId="18" r:id="rId5"/>
    <sheet name="D1. Front Page" sheetId="4" r:id="rId6"/>
    <sheet name="D2. Covered Bond Series" sheetId="5" r:id="rId7"/>
    <sheet name="D3. Ratings" sheetId="6" r:id="rId8"/>
    <sheet name="D4. Tests Royal Decree" sheetId="7" r:id="rId9"/>
    <sheet name="D5. Cover Pool Summary" sheetId="8" r:id="rId10"/>
    <sheet name="D6. Stratification Tables" sheetId="9" r:id="rId11"/>
    <sheet name="D7. Stratification Graphs" sheetId="10" r:id="rId12"/>
    <sheet name="D8. Performance" sheetId="11" r:id="rId13"/>
    <sheet name="D9. Amortisation" sheetId="12" r:id="rId14"/>
    <sheet name="D10. Amortisation Graph " sheetId="13" r:id="rId15"/>
    <sheet name="E. Optional ECB-ECAIs data" sheetId="19"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'!$A$1:$B$3</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19" l="1"/>
  <c r="G76" i="19"/>
  <c r="G82" i="19"/>
  <c r="G83" i="19"/>
  <c r="G84" i="19"/>
  <c r="G85" i="19"/>
  <c r="G86" i="19"/>
  <c r="C15" i="17"/>
  <c r="F12" i="17" s="1"/>
  <c r="F15" i="17" s="1"/>
  <c r="F16" i="17"/>
  <c r="F17" i="17"/>
  <c r="F18" i="17"/>
  <c r="F19" i="17"/>
  <c r="F20" i="17"/>
  <c r="F21" i="17"/>
  <c r="F22" i="17"/>
  <c r="F23" i="17"/>
  <c r="F24" i="17"/>
  <c r="F25" i="17"/>
  <c r="F26" i="17"/>
  <c r="F28" i="17"/>
  <c r="F29" i="17"/>
  <c r="F36" i="17"/>
  <c r="C44" i="17"/>
  <c r="D44" i="17"/>
  <c r="F44" i="17"/>
  <c r="F46" i="17"/>
  <c r="C72" i="17"/>
  <c r="D72" i="17"/>
  <c r="F72" i="17"/>
  <c r="C76" i="17"/>
  <c r="D76" i="17"/>
  <c r="F76" i="17"/>
  <c r="C99" i="17"/>
  <c r="D99" i="17"/>
  <c r="F99" i="17"/>
  <c r="F150" i="17"/>
  <c r="F152" i="17"/>
  <c r="F160" i="17"/>
  <c r="F161" i="17"/>
  <c r="F170" i="17"/>
  <c r="F171" i="17"/>
  <c r="F172" i="17"/>
  <c r="F173" i="17"/>
  <c r="F174" i="17"/>
  <c r="F180" i="17"/>
  <c r="F181" i="17"/>
  <c r="F191" i="17"/>
  <c r="G191" i="17"/>
  <c r="F192" i="17"/>
  <c r="F193" i="17"/>
  <c r="F195" i="17"/>
  <c r="G195" i="17"/>
  <c r="F196" i="17"/>
  <c r="F197" i="17"/>
  <c r="F199" i="17"/>
  <c r="G199" i="17"/>
  <c r="F200" i="17"/>
  <c r="F201" i="17"/>
  <c r="F203" i="17"/>
  <c r="G203" i="17"/>
  <c r="F204" i="17"/>
  <c r="F205" i="17"/>
  <c r="F207" i="17"/>
  <c r="G207" i="17"/>
  <c r="F208" i="17"/>
  <c r="F209" i="17"/>
  <c r="F211" i="17"/>
  <c r="G211" i="17"/>
  <c r="F212" i="17"/>
  <c r="F213" i="17"/>
  <c r="C214" i="17"/>
  <c r="F190" i="17" s="1"/>
  <c r="D214" i="17"/>
  <c r="G193" i="17" s="1"/>
  <c r="G221" i="17"/>
  <c r="G222" i="17"/>
  <c r="G225" i="17"/>
  <c r="G226" i="17"/>
  <c r="C227" i="17"/>
  <c r="F222" i="17" s="1"/>
  <c r="D227" i="17"/>
  <c r="G220" i="17" s="1"/>
  <c r="G228" i="17"/>
  <c r="G229" i="17"/>
  <c r="F230" i="17"/>
  <c r="G230" i="17"/>
  <c r="G232" i="17"/>
  <c r="G233" i="17"/>
  <c r="G244" i="17"/>
  <c r="G248" i="17"/>
  <c r="C249" i="17"/>
  <c r="F251" i="17" s="1"/>
  <c r="D249" i="17"/>
  <c r="G242" i="17" s="1"/>
  <c r="G251" i="17"/>
  <c r="F252" i="17"/>
  <c r="G252" i="17"/>
  <c r="F253" i="17"/>
  <c r="G255" i="17"/>
  <c r="D45" i="16"/>
  <c r="C47" i="16"/>
  <c r="C58" i="16"/>
  <c r="F53" i="16" s="1"/>
  <c r="F60" i="16"/>
  <c r="F61" i="16"/>
  <c r="F70" i="16"/>
  <c r="F71" i="16"/>
  <c r="G71" i="16"/>
  <c r="F72" i="16"/>
  <c r="F77" i="16" s="1"/>
  <c r="F74" i="16"/>
  <c r="F75" i="16"/>
  <c r="G75" i="16"/>
  <c r="F76" i="16"/>
  <c r="C77" i="16"/>
  <c r="F73" i="16" s="1"/>
  <c r="D77" i="16"/>
  <c r="G72" i="16" s="1"/>
  <c r="F78" i="16"/>
  <c r="G78" i="16"/>
  <c r="F79" i="16"/>
  <c r="F80" i="16"/>
  <c r="F81" i="16"/>
  <c r="F82" i="16"/>
  <c r="G82" i="16"/>
  <c r="F86" i="16"/>
  <c r="F87" i="16"/>
  <c r="G87" i="16"/>
  <c r="F93" i="16"/>
  <c r="F94" i="16"/>
  <c r="G94" i="16"/>
  <c r="F95" i="16"/>
  <c r="F97" i="16"/>
  <c r="F98" i="16"/>
  <c r="G98" i="16"/>
  <c r="F99" i="16"/>
  <c r="C100" i="16"/>
  <c r="F96" i="16" s="1"/>
  <c r="D100" i="16"/>
  <c r="G95" i="16" s="1"/>
  <c r="F101" i="16"/>
  <c r="G101" i="16"/>
  <c r="F102" i="16"/>
  <c r="F103" i="16"/>
  <c r="F104" i="16"/>
  <c r="F105" i="16"/>
  <c r="G105" i="16"/>
  <c r="F112" i="16"/>
  <c r="G112" i="16"/>
  <c r="G113" i="16"/>
  <c r="F114" i="16"/>
  <c r="G114" i="16"/>
  <c r="G115" i="16"/>
  <c r="F116" i="16"/>
  <c r="G116" i="16"/>
  <c r="G117" i="16"/>
  <c r="F118" i="16"/>
  <c r="G118" i="16"/>
  <c r="G119" i="16"/>
  <c r="F120" i="16"/>
  <c r="G120" i="16"/>
  <c r="G121" i="16"/>
  <c r="F122" i="16"/>
  <c r="G122" i="16"/>
  <c r="G123" i="16"/>
  <c r="F124" i="16"/>
  <c r="G124" i="16"/>
  <c r="G125" i="16"/>
  <c r="F126" i="16"/>
  <c r="G126" i="16"/>
  <c r="G127" i="16"/>
  <c r="F128" i="16"/>
  <c r="G128" i="16"/>
  <c r="G129" i="16"/>
  <c r="F130" i="16"/>
  <c r="G130" i="16"/>
  <c r="C131" i="16"/>
  <c r="F132" i="16" s="1"/>
  <c r="G131" i="16"/>
  <c r="G132" i="16"/>
  <c r="G133" i="16"/>
  <c r="G134" i="16"/>
  <c r="F135" i="16"/>
  <c r="G135" i="16"/>
  <c r="G136" i="16"/>
  <c r="F138" i="16"/>
  <c r="G138" i="16"/>
  <c r="G157" i="16" s="1"/>
  <c r="G139" i="16"/>
  <c r="F140" i="16"/>
  <c r="G140" i="16"/>
  <c r="G141" i="16"/>
  <c r="F142" i="16"/>
  <c r="G142" i="16"/>
  <c r="G143" i="16"/>
  <c r="F144" i="16"/>
  <c r="G144" i="16"/>
  <c r="G145" i="16"/>
  <c r="F146" i="16"/>
  <c r="G146" i="16"/>
  <c r="G147" i="16"/>
  <c r="F148" i="16"/>
  <c r="G148" i="16"/>
  <c r="G149" i="16"/>
  <c r="F150" i="16"/>
  <c r="G150" i="16"/>
  <c r="G151" i="16"/>
  <c r="F152" i="16"/>
  <c r="G152" i="16"/>
  <c r="G153" i="16"/>
  <c r="F154" i="16"/>
  <c r="G154" i="16"/>
  <c r="G155" i="16"/>
  <c r="F156" i="16"/>
  <c r="G156" i="16"/>
  <c r="C157" i="16"/>
  <c r="F141" i="16" s="1"/>
  <c r="F158" i="16"/>
  <c r="G158" i="16"/>
  <c r="F159" i="16"/>
  <c r="G159" i="16"/>
  <c r="F160" i="16"/>
  <c r="G160" i="16"/>
  <c r="F161" i="16"/>
  <c r="G161" i="16"/>
  <c r="F162" i="16"/>
  <c r="G162" i="16"/>
  <c r="G164" i="16"/>
  <c r="G167" i="16" s="1"/>
  <c r="F165" i="16"/>
  <c r="G165" i="16"/>
  <c r="G166" i="16"/>
  <c r="C167" i="16"/>
  <c r="F166" i="16" s="1"/>
  <c r="F174" i="16"/>
  <c r="F175" i="16"/>
  <c r="C179" i="16"/>
  <c r="F176" i="16" s="1"/>
  <c r="C209" i="16"/>
  <c r="F212" i="16" s="1"/>
  <c r="F217" i="16"/>
  <c r="F220" i="16" s="1"/>
  <c r="G217" i="16"/>
  <c r="F218" i="16"/>
  <c r="G218" i="16"/>
  <c r="F219" i="16"/>
  <c r="G219" i="16"/>
  <c r="C220" i="16"/>
  <c r="G220" i="16"/>
  <c r="F221" i="16"/>
  <c r="G221" i="16"/>
  <c r="F222" i="16"/>
  <c r="G222" i="16"/>
  <c r="F223" i="16"/>
  <c r="G223" i="16"/>
  <c r="F224" i="16"/>
  <c r="G224" i="16"/>
  <c r="F225" i="16"/>
  <c r="G225" i="16"/>
  <c r="F226" i="16"/>
  <c r="G226" i="16"/>
  <c r="F227" i="16"/>
  <c r="G227" i="16"/>
  <c r="C229" i="16"/>
  <c r="C288" i="16"/>
  <c r="C289" i="16"/>
  <c r="C292" i="16"/>
  <c r="C296" i="16"/>
  <c r="C297" i="16"/>
  <c r="C298" i="16"/>
  <c r="C303" i="16"/>
  <c r="C304" i="16"/>
  <c r="F246" i="17" l="1"/>
  <c r="F242" i="17"/>
  <c r="F231" i="17"/>
  <c r="F224" i="17"/>
  <c r="F220" i="17"/>
  <c r="G245" i="17"/>
  <c r="G241" i="17"/>
  <c r="G249" i="17" s="1"/>
  <c r="G223" i="17"/>
  <c r="G219" i="17"/>
  <c r="G212" i="17"/>
  <c r="G208" i="17"/>
  <c r="G204" i="17"/>
  <c r="G200" i="17"/>
  <c r="G196" i="17"/>
  <c r="G192" i="17"/>
  <c r="F241" i="17"/>
  <c r="F249" i="17" s="1"/>
  <c r="F248" i="17"/>
  <c r="F226" i="17"/>
  <c r="F255" i="17"/>
  <c r="F229" i="17"/>
  <c r="G250" i="17"/>
  <c r="G202" i="17"/>
  <c r="G190" i="17"/>
  <c r="F245" i="17"/>
  <c r="F219" i="17"/>
  <c r="F244" i="17"/>
  <c r="G254" i="17"/>
  <c r="G247" i="17"/>
  <c r="G210" i="17"/>
  <c r="G194" i="17"/>
  <c r="F254" i="17"/>
  <c r="F250" i="17"/>
  <c r="F247" i="17"/>
  <c r="F243" i="17"/>
  <c r="F232" i="17"/>
  <c r="F228" i="17"/>
  <c r="F225" i="17"/>
  <c r="F221" i="17"/>
  <c r="F210" i="17"/>
  <c r="F206" i="17"/>
  <c r="F214" i="17" s="1"/>
  <c r="F202" i="17"/>
  <c r="F198" i="17"/>
  <c r="F194" i="17"/>
  <c r="F223" i="17"/>
  <c r="F233" i="17"/>
  <c r="G243" i="17"/>
  <c r="G206" i="17"/>
  <c r="G198" i="17"/>
  <c r="G253" i="17"/>
  <c r="G246" i="17"/>
  <c r="G231" i="17"/>
  <c r="G224" i="17"/>
  <c r="G213" i="17"/>
  <c r="G209" i="17"/>
  <c r="G205" i="17"/>
  <c r="G201" i="17"/>
  <c r="G197" i="17"/>
  <c r="F179" i="16"/>
  <c r="F100" i="16"/>
  <c r="F214" i="16"/>
  <c r="F193" i="16"/>
  <c r="F209" i="16" s="1"/>
  <c r="F164" i="16"/>
  <c r="F167" i="16" s="1"/>
  <c r="F127" i="16"/>
  <c r="F123" i="16"/>
  <c r="F119" i="16"/>
  <c r="F115" i="16"/>
  <c r="F59" i="16"/>
  <c r="F213" i="16"/>
  <c r="F155" i="16"/>
  <c r="F151" i="16"/>
  <c r="F147" i="16"/>
  <c r="F143" i="16"/>
  <c r="F157" i="16" s="1"/>
  <c r="F139" i="16"/>
  <c r="F134" i="16"/>
  <c r="G104" i="16"/>
  <c r="G97" i="16"/>
  <c r="G93" i="16"/>
  <c r="G81" i="16"/>
  <c r="G74" i="16"/>
  <c r="G70" i="16"/>
  <c r="G77" i="16" s="1"/>
  <c r="F208" i="16"/>
  <c r="F211" i="16"/>
  <c r="F178" i="16"/>
  <c r="F133" i="16"/>
  <c r="G96" i="16"/>
  <c r="G73" i="16"/>
  <c r="F57" i="16"/>
  <c r="F210" i="16"/>
  <c r="F177" i="16"/>
  <c r="F129" i="16"/>
  <c r="F125" i="16"/>
  <c r="F121" i="16"/>
  <c r="F117" i="16"/>
  <c r="F113" i="16"/>
  <c r="F131" i="16" s="1"/>
  <c r="F63" i="16"/>
  <c r="F56" i="16"/>
  <c r="F58" i="16" s="1"/>
  <c r="F215" i="16"/>
  <c r="G103" i="16"/>
  <c r="G80" i="16"/>
  <c r="F64" i="16"/>
  <c r="F153" i="16"/>
  <c r="F149" i="16"/>
  <c r="F145" i="16"/>
  <c r="F136" i="16"/>
  <c r="G102" i="16"/>
  <c r="G99" i="16"/>
  <c r="G86" i="16"/>
  <c r="G79" i="16"/>
  <c r="G76" i="16"/>
  <c r="F62" i="16"/>
  <c r="G214" i="17" l="1"/>
  <c r="F227" i="17"/>
  <c r="G227" i="17"/>
  <c r="G100" i="16"/>
</calcChain>
</file>

<file path=xl/sharedStrings.xml><?xml version="1.0" encoding="utf-8"?>
<sst xmlns="http://schemas.openxmlformats.org/spreadsheetml/2006/main" count="2348" uniqueCount="1678">
  <si>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</si>
  <si>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</si>
  <si>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</si>
  <si>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</si>
  <si>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</si>
  <si>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</si>
  <si>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</si>
  <si>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</si>
  <si>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</si>
  <si>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</si>
  <si>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</si>
  <si>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</si>
  <si>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</si>
  <si>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</si>
  <si>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Retained Pandbrief Programme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</si>
  <si>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</si>
  <si>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</si>
  <si>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</si>
  <si>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</si>
  <si>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</si>
  <si>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</si>
  <si>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</si>
  <si>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</si>
  <si>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</si>
  <si>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</si>
  <si>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</si>
  <si>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</si>
  <si>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</si>
  <si>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</si>
  <si>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</si>
  <si>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</si>
  <si>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</si>
  <si>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</si>
  <si>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</si>
  <si>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</si>
  <si>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</si>
  <si>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</si>
  <si>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</si>
  <si>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</si>
  <si>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</si>
  <si>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</si>
  <si>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</si>
  <si>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</si>
  <si>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</si>
  <si>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</si>
  <si>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</si>
  <si>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</si>
  <si>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</si>
  <si>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</si>
  <si>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</si>
  <si>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</si>
  <si>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</si>
  <si>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</si>
  <si>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</si>
  <si>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</si>
  <si>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</si>
  <si>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</si>
  <si>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</si>
  <si>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</si>
  <si>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</si>
  <si>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</si>
  <si>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</si>
  <si>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</si>
  <si>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</si>
  <si>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</si>
  <si>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</si>
  <si>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</si>
  <si>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</si>
  <si>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</si>
  <si>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</si>
  <si>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</si>
  <si>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</si>
  <si>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</si>
  <si>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</si>
  <si>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</si>
  <si>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</si>
  <si>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</si>
  <si>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</si>
  <si>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</si>
  <si>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</si>
  <si>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</si>
  <si>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</si>
  <si>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</si>
  <si>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</si>
  <si>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</si>
  <si>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</si>
  <si>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</si>
  <si>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</si>
  <si>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</si>
  <si>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</si>
  <si>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</si>
  <si>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</si>
  <si>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0</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</si>
  <si>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</si>
  <si>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</si>
  <si>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</si>
  <si>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</si>
  <si>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</si>
  <si>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</si>
  <si>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</si>
  <si>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</si>
  <si>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</si>
  <si>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</si>
  <si>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</si>
  <si>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</si>
  <si>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</si>
  <si>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</si>
  <si>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</si>
  <si>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</si>
  <si>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</si>
  <si>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</si>
  <si>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</si>
  <si>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</si>
  <si>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</si>
  <si>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</si>
  <si>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</si>
  <si>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</si>
  <si>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</si>
  <si>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</si>
  <si>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</si>
  <si>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</si>
  <si>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</si>
  <si>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</si>
  <si>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</si>
  <si>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</si>
  <si>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</si>
  <si>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</si>
  <si>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</si>
  <si>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</si>
  <si>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</si>
  <si>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</si>
  <si>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</si>
  <si>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</si>
  <si>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</si>
  <si>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</si>
  <si>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</si>
  <si>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</si>
  <si>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</si>
  <si>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</si>
  <si>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</si>
  <si>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</si>
  <si>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</si>
  <si>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</si>
  <si>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</si>
  <si>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</si>
  <si>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</si>
  <si>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</si>
  <si>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</si>
  <si>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</si>
  <si>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</si>
  <si>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</si>
  <si>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</si>
  <si>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</si>
  <si>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</si>
  <si>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</si>
  <si>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</si>
  <si>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</si>
  <si>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</si>
  <si>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</si>
  <si>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</si>
  <si>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</si>
  <si>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</si>
  <si>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</si>
  <si>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</si>
  <si>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</si>
  <si>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</si>
  <si>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</si>
  <si>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</si>
  <si>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</si>
  <si>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</si>
  <si>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</si>
  <si>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</si>
  <si>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</si>
  <si>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</si>
  <si>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</si>
  <si>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</si>
  <si>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</si>
  <si>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</si>
  <si>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</si>
  <si>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</si>
  <si>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</si>
  <si>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</si>
  <si>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</si>
  <si>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</si>
  <si>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</si>
  <si>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</si>
  <si>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</si>
  <si>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</si>
  <si>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</si>
  <si>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</si>
  <si>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</si>
  <si>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</si>
  <si>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</si>
  <si>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</si>
  <si>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</si>
  <si>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</si>
  <si>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</si>
  <si>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</si>
  <si>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</si>
  <si>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</si>
  <si>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</si>
  <si>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</si>
  <si>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</si>
  <si>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</si>
  <si>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</si>
  <si>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</si>
  <si>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</si>
  <si>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</si>
  <si>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</si>
  <si>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</si>
  <si>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</si>
  <si>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</si>
  <si>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</si>
  <si>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</si>
  <si>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</si>
  <si>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</si>
  <si>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</si>
  <si>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</si>
  <si>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</si>
  <si>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</si>
  <si>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</si>
  <si>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</si>
  <si>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</si>
  <si>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</si>
  <si>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</si>
  <si>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</si>
  <si>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</si>
  <si>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</si>
  <si>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</si>
  <si>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</si>
  <si>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</si>
  <si>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</si>
  <si>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</si>
  <si>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</si>
  <si>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</si>
  <si>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</si>
  <si>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</si>
  <si>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</si>
  <si>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</si>
  <si>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</si>
  <si>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</si>
  <si>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</si>
  <si>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</si>
  <si>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</si>
  <si>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</si>
  <si>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</si>
  <si>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</si>
  <si>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</si>
  <si>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</si>
  <si>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</si>
  <si>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</si>
  <si>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</si>
  <si>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</si>
  <si>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</si>
  <si>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</si>
  <si>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</si>
  <si>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</si>
  <si>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</si>
  <si>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</si>
  <si>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</si>
  <si>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</si>
  <si>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</si>
  <si>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</si>
  <si>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</si>
  <si>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</si>
  <si>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</si>
  <si>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</si>
  <si>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</si>
  <si>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</si>
  <si>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</si>
  <si>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</si>
  <si>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</si>
  <si>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</si>
  <si>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</si>
  <si>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</si>
  <si>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</si>
  <si>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</si>
  <si>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</si>
  <si>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</si>
  <si>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</si>
  <si>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</si>
  <si>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</si>
  <si>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</si>
  <si>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</si>
  <si>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</si>
  <si>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</si>
  <si>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</si>
  <si>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</si>
  <si>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</si>
  <si>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</si>
  <si>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</si>
  <si>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</si>
  <si>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</si>
  <si>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</si>
  <si>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</si>
  <si>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</si>
  <si>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</si>
  <si>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</si>
  <si>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</si>
  <si>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</si>
  <si>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</si>
  <si>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</si>
  <si>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</si>
  <si>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</si>
  <si>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</si>
  <si>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</si>
  <si>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</si>
  <si>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</si>
  <si>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</si>
  <si>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</si>
  <si>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</si>
  <si>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</si>
  <si>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</si>
  <si>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</si>
  <si>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</si>
  <si>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</si>
  <si>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</si>
  <si>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</si>
  <si>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</si>
  <si>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</si>
  <si>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</si>
  <si>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</si>
  <si>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</si>
  <si>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</si>
  <si>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</si>
  <si>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</si>
  <si>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</si>
  <si>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</si>
  <si>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</si>
  <si>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</si>
  <si>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</si>
  <si>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</si>
  <si>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</si>
  <si>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</si>
  <si>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</si>
  <si>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</si>
  <si>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</si>
  <si>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</si>
  <si>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</si>
  <si>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</si>
  <si>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</si>
  <si>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</si>
  <si>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</si>
  <si>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</si>
  <si>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</si>
  <si>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</si>
  <si>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</si>
  <si>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</si>
  <si>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</si>
  <si>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</si>
  <si>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</si>
  <si>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</si>
  <si>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</si>
  <si>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</si>
  <si>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</si>
  <si>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</si>
  <si>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</si>
  <si>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</si>
  <si>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</si>
  <si>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</si>
  <si>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</si>
  <si>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</si>
  <si>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</si>
  <si>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</si>
  <si>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</si>
  <si>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</si>
  <si>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</si>
  <si>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</si>
  <si>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</si>
  <si>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</si>
  <si>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</si>
  <si>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</si>
  <si>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</si>
  <si>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</si>
  <si>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</si>
  <si>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</si>
  <si>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</si>
  <si>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</si>
  <si>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</si>
  <si>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</si>
  <si>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</si>
  <si>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</si>
  <si>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</si>
  <si>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</si>
  <si>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</si>
  <si>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</si>
  <si>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</si>
  <si>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</si>
  <si>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</si>
  <si>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</si>
  <si>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</si>
  <si>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</si>
  <si>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</si>
  <si>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</si>
  <si>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</si>
  <si>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</si>
  <si>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</si>
  <si>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</si>
  <si>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</si>
  <si>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</si>
  <si>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</si>
  <si>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</si>
  <si>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</si>
  <si>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</si>
  <si>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</si>
  <si>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</si>
  <si>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</si>
  <si>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</si>
  <si>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</si>
  <si>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</si>
  <si>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</si>
  <si>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</si>
  <si>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</si>
  <si>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</si>
  <si>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</si>
  <si>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</si>
  <si>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</si>
  <si>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</si>
  <si>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</si>
  <si>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</si>
  <si>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</si>
  <si>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</si>
  <si>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</si>
  <si>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</si>
  <si>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</si>
  <si>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</si>
  <si>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</si>
  <si>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</si>
  <si>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</si>
  <si>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</si>
  <si>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</si>
  <si>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</si>
  <si>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</si>
  <si>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</si>
  <si>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</si>
  <si>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</si>
  <si>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</si>
  <si>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</si>
  <si>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</si>
  <si>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</si>
  <si>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</si>
  <si>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</si>
  <si>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</si>
  <si>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</si>
  <si>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</si>
  <si>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</si>
  <si>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</si>
  <si>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</si>
  <si>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</si>
  <si>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</si>
  <si>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</si>
  <si>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</si>
  <si>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</si>
  <si>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</si>
  <si>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</si>
  <si>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</si>
  <si>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</si>
  <si>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</si>
  <si>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</si>
  <si>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</si>
  <si>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</si>
  <si>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</si>
  <si>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</si>
  <si>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</si>
  <si>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</si>
  <si>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</si>
  <si>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</si>
  <si>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</si>
  <si>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</si>
  <si>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</si>
  <si>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</si>
  <si>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</si>
  <si>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</si>
  <si>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</si>
  <si>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</si>
  <si>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</si>
  <si>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</si>
  <si>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</si>
  <si>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</si>
  <si>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</si>
  <si>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</si>
  <si>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</si>
  <si>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</si>
  <si>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</si>
  <si>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</si>
  <si>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</si>
  <si>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</si>
  <si>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</si>
  <si>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</si>
  <si>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</si>
  <si>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</si>
  <si>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</si>
  <si>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</si>
  <si>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</si>
  <si>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</si>
  <si>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</si>
  <si>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</si>
  <si>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</si>
  <si>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</si>
  <si>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</si>
  <si>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</si>
  <si>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</si>
  <si>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</si>
  <si>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</si>
  <si>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</si>
  <si>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</si>
  <si>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</si>
  <si>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</si>
  <si>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</si>
  <si>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</si>
  <si>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</si>
  <si>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</si>
  <si>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</si>
  <si>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</si>
  <si>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</si>
  <si>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</si>
  <si>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</si>
  <si>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</si>
  <si>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</si>
  <si>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</si>
  <si>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</si>
  <si>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</si>
  <si>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</si>
  <si>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</si>
  <si>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</si>
  <si>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</si>
  <si>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</si>
  <si>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</si>
  <si>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</si>
  <si>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</si>
  <si>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</si>
  <si>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</si>
  <si>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</si>
  <si>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</si>
  <si>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</si>
  <si>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</si>
  <si>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</si>
  <si>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</si>
  <si>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</si>
  <si>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</si>
  <si>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</si>
  <si>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</si>
  <si>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</si>
  <si>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</si>
  <si>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</si>
  <si>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</si>
  <si>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</si>
  <si>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</si>
  <si>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</si>
  <si>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</si>
  <si>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</si>
  <si>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</si>
  <si>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</si>
  <si>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</si>
  <si>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</si>
  <si>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</si>
  <si>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</si>
  <si>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</si>
  <si>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</si>
  <si>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</si>
  <si>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</si>
  <si>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</si>
  <si>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</si>
  <si>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</si>
  <si>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</si>
  <si>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</si>
  <si>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</si>
  <si>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</si>
  <si>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</si>
  <si>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</si>
  <si>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</si>
  <si>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</si>
  <si>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</si>
  <si>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</si>
  <si>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</si>
  <si>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</si>
  <si>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</si>
  <si>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</si>
  <si>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</si>
  <si>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</si>
  <si>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</si>
  <si>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</si>
  <si>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</si>
  <si>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</si>
  <si>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</si>
  <si>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</si>
  <si>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</si>
  <si>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</si>
  <si>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</si>
  <si>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</si>
  <si>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</si>
  <si>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</si>
  <si>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</si>
  <si>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</si>
  <si>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</si>
  <si>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</si>
  <si>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</si>
  <si>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</si>
  <si>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</si>
  <si>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</si>
  <si>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</si>
  <si>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</si>
  <si>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</si>
  <si>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</si>
  <si>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</si>
  <si>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</si>
  <si>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</si>
  <si>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</si>
  <si>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</si>
  <si>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</si>
  <si>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</si>
  <si>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</si>
  <si>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</si>
  <si>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</si>
  <si>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</si>
  <si>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</si>
  <si>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</si>
  <si>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</si>
  <si>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</si>
  <si>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</si>
  <si>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</si>
  <si>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</si>
  <si>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</si>
  <si>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</si>
  <si>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</si>
  <si>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</si>
  <si>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</si>
  <si>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</si>
  <si>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</si>
  <si>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</si>
  <si>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</si>
  <si>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</si>
  <si>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</si>
  <si>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</si>
  <si>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</si>
  <si>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</si>
  <si>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</si>
  <si>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</si>
  <si>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</si>
  <si>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</si>
  <si>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</si>
  <si>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</si>
  <si>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</si>
  <si>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</si>
  <si>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</si>
  <si>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</si>
  <si>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</si>
  <si>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</si>
  <si>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</si>
  <si>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</si>
  <si>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</si>
  <si>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</si>
  <si>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</si>
  <si>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</si>
  <si>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</si>
  <si>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</si>
  <si>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</si>
  <si>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</si>
  <si>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</si>
  <si>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</si>
  <si>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</si>
  <si>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</si>
  <si>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</si>
  <si>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</si>
  <si>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</si>
  <si>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</si>
  <si>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</si>
  <si>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</si>
  <si>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</si>
  <si>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</si>
  <si>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</si>
  <si>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</si>
  <si>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</si>
  <si>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</si>
  <si>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</si>
  <si>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</si>
  <si>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</si>
  <si>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</si>
  <si>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</si>
  <si>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</si>
  <si>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</si>
  <si>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</si>
  <si>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</si>
  <si>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</si>
  <si>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</si>
  <si>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</si>
  <si>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</si>
  <si>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</si>
  <si>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</si>
  <si>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</si>
  <si>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</si>
  <si>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</si>
  <si>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</si>
  <si>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</si>
  <si>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</si>
  <si>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</si>
  <si>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</si>
  <si>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</si>
  <si>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</si>
  <si>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</si>
  <si>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</si>
  <si>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</si>
  <si>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</si>
  <si>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</si>
  <si>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</si>
  <si>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</si>
  <si>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</si>
  <si>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</si>
  <si>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</si>
  <si>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</si>
  <si>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</si>
  <si>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</si>
  <si>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</si>
  <si>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</si>
  <si>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</si>
  <si>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</si>
  <si>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</si>
  <si>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</si>
  <si>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</si>
  <si>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</si>
  <si>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</si>
  <si>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</si>
  <si>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</si>
  <si>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</si>
  <si>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</si>
  <si>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</si>
  <si>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</si>
  <si>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</si>
  <si>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</si>
  <si>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</si>
  <si>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</si>
  <si>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</si>
  <si>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</si>
  <si>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</si>
  <si>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</si>
  <si>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</si>
  <si>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</si>
  <si>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</si>
  <si>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</si>
  <si>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</si>
  <si>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</si>
  <si>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</si>
  <si>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</si>
  <si>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</si>
  <si>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</si>
  <si>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</si>
  <si>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</si>
  <si>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</si>
  <si>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</si>
  <si>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</si>
  <si>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</si>
  <si>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</si>
  <si>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</si>
  <si>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</si>
  <si>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</si>
  <si>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</si>
  <si>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</si>
  <si>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</si>
  <si>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</si>
  <si>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</si>
  <si>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</si>
  <si>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</si>
  <si>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</si>
  <si>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</si>
  <si>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</si>
  <si>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</si>
  <si>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</si>
  <si>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</si>
  <si>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</si>
  <si>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</si>
  <si>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</si>
  <si>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</si>
  <si>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</si>
  <si>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</si>
  <si>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</si>
  <si>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</si>
  <si>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</si>
  <si>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</si>
  <si>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</si>
  <si>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</si>
  <si>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</si>
  <si>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</si>
  <si>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</si>
  <si>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</si>
  <si>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</si>
  <si>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</si>
  <si>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</si>
  <si>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</si>
  <si>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</si>
  <si>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</si>
  <si>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</si>
  <si>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</si>
  <si>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</si>
  <si>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</si>
  <si>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</si>
  <si>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</si>
  <si>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</si>
  <si>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</si>
  <si>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</si>
  <si>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</si>
  <si>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</si>
  <si>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</si>
  <si>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</si>
  <si>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</si>
  <si>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</si>
  <si>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</si>
  <si>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</si>
  <si>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</si>
  <si>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</si>
  <si>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</si>
  <si>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</si>
  <si>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</si>
  <si>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</si>
  <si>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</si>
  <si>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</si>
  <si>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</si>
  <si>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</si>
  <si>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</si>
  <si>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</si>
  <si>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</si>
  <si>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</si>
  <si>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</si>
  <si>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</si>
  <si>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</si>
  <si>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</si>
  <si>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</si>
  <si>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</si>
  <si>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</si>
  <si>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</si>
  <si>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</si>
  <si>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</si>
  <si>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</si>
  <si>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</si>
  <si>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</si>
  <si>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</si>
  <si>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</si>
  <si>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</si>
  <si>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</si>
  <si>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</si>
  <si>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</si>
  <si>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</si>
  <si>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</si>
  <si>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</si>
  <si>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</si>
  <si>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</si>
  <si>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</si>
  <si>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</si>
  <si>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</si>
  <si>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</si>
  <si>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</si>
  <si>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</si>
  <si>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</si>
  <si>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</si>
  <si>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</si>
  <si>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</si>
  <si>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</si>
  <si>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</si>
  <si>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</si>
  <si>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</si>
  <si>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</si>
  <si>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</si>
  <si>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</si>
  <si>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</si>
  <si>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</si>
  <si>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</si>
  <si>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</si>
  <si>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</si>
  <si>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</si>
  <si>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</si>
  <si>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</si>
  <si>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</si>
  <si>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</si>
  <si>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</si>
  <si>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</si>
  <si>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</si>
  <si>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</si>
  <si>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</si>
  <si>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</si>
  <si>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</si>
  <si>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</si>
  <si>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</si>
  <si>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</si>
  <si>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</si>
  <si>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</si>
  <si>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</si>
  <si>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</si>
  <si>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</si>
  <si>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</si>
  <si>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</si>
  <si>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</si>
  <si>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</si>
  <si>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</si>
  <si>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</si>
  <si>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</si>
  <si>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</si>
  <si>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</si>
  <si>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</si>
  <si>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</si>
  <si>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</si>
  <si>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</si>
  <si>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</si>
  <si>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</si>
  <si>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</si>
  <si>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</si>
  <si>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</si>
  <si>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</si>
  <si>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</si>
  <si>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</si>
  <si>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</si>
  <si>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</si>
  <si>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</si>
  <si>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</si>
  <si>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</si>
  <si>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</si>
  <si>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</si>
  <si>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</si>
  <si>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</si>
  <si>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</si>
  <si>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</si>
  <si>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</si>
  <si>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</si>
  <si>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</si>
  <si>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</si>
  <si>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</si>
  <si>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</si>
  <si>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</si>
  <si>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</si>
  <si>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</si>
  <si>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</si>
  <si>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</si>
  <si>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</si>
  <si>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</si>
  <si>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</si>
  <si>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</si>
  <si>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</si>
  <si>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</si>
  <si>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</si>
  <si>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</si>
  <si>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</si>
  <si>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</si>
  <si>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Retained Covered Bonds</t>
  </si>
  <si>
    <t>EUR 20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</si>
  <si>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</si>
  <si>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</si>
  <si>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</si>
  <si>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</si>
  <si>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</si>
  <si>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</si>
  <si>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</si>
  <si>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</si>
  <si>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</si>
  <si>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</si>
  <si>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</si>
  <si>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</si>
  <si>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</si>
  <si>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BD@155375</t>
  </si>
  <si>
    <t>BE6312092115</t>
  </si>
  <si>
    <t>Fixed</t>
  </si>
  <si>
    <t>NACT</t>
  </si>
  <si>
    <t>25/02/2027</t>
  </si>
  <si>
    <t>BD@167469</t>
  </si>
  <si>
    <t>BE0002700814</t>
  </si>
  <si>
    <t>20/05/2027</t>
  </si>
  <si>
    <t>BD@167470</t>
  </si>
  <si>
    <t>BE0002701820</t>
  </si>
  <si>
    <t>BD@178945</t>
  </si>
  <si>
    <t>BE0002762434</t>
  </si>
  <si>
    <t>10/12/2026</t>
  </si>
  <si>
    <t>BD@286930</t>
  </si>
  <si>
    <t>BE6359407879</t>
  </si>
  <si>
    <t>29/01/2027</t>
  </si>
  <si>
    <t>BD@286935</t>
  </si>
  <si>
    <t>BE6359408885</t>
  </si>
  <si>
    <t>BD@311435</t>
  </si>
  <si>
    <t>BE6372380624</t>
  </si>
  <si>
    <t>09/03/2027</t>
  </si>
  <si>
    <t>Extended Maturity Date</t>
  </si>
  <si>
    <t>25/02/2030</t>
  </si>
  <si>
    <t>20/05/2028</t>
  </si>
  <si>
    <t>20/05/2031</t>
  </si>
  <si>
    <t>10/12/2028</t>
  </si>
  <si>
    <t>29/01/2033</t>
  </si>
  <si>
    <t>29/01/2036</t>
  </si>
  <si>
    <t>09/03/2033</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</si>
  <si>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</si>
  <si>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</si>
  <si>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</si>
  <si>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</si>
  <si>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</si>
  <si>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</si>
  <si>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</si>
  <si>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</si>
  <si>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</si>
  <si>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</si>
  <si>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</si>
  <si>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</si>
  <si>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</si>
  <si>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</si>
  <si>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</si>
  <si>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</si>
  <si>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A3</t>
  </si>
  <si>
    <t>P-2</t>
  </si>
  <si>
    <t>Standard and Poor's</t>
  </si>
  <si>
    <t>A+</t>
  </si>
  <si>
    <t>A-1</t>
  </si>
  <si>
    <t>NR</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</si>
  <si>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</si>
  <si>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</si>
  <si>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</si>
  <si>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</si>
  <si>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</si>
  <si>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</si>
  <si>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</si>
  <si>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</si>
  <si>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</si>
  <si>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</si>
  <si>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</si>
  <si>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</si>
  <si>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</si>
  <si>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</si>
  <si>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</si>
  <si>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</si>
  <si>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</si>
  <si>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</si>
  <si>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</si>
  <si>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</si>
  <si>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</si>
  <si>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</si>
  <si>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</si>
  <si>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</si>
  <si>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</si>
  <si>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</si>
  <si>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</si>
  <si>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</si>
  <si>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</si>
  <si>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</si>
  <si>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</si>
  <si>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</si>
  <si>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</si>
  <si>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</si>
  <si>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</si>
  <si>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</si>
  <si>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</si>
  <si>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</si>
  <si>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</si>
  <si>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</si>
  <si>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</si>
  <si>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</si>
  <si>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</si>
  <si>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</si>
  <si>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</si>
  <si>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</si>
  <si>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</si>
  <si>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</si>
  <si>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</si>
  <si>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</si>
  <si>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</si>
  <si>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</si>
  <si>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</si>
  <si>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</si>
  <si>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</si>
  <si>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</si>
  <si>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</si>
  <si>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</si>
  <si>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</si>
  <si>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</si>
  <si>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</si>
  <si>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</si>
  <si>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</si>
  <si>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</si>
  <si>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</si>
  <si>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</si>
  <si>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</si>
  <si>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</si>
  <si>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</si>
  <si>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</si>
  <si>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</si>
  <si>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</si>
  <si>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</si>
  <si>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</si>
  <si>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</si>
  <si>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</si>
  <si>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</si>
  <si>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</si>
  <si>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</si>
  <si>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</si>
  <si>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</si>
  <si>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</si>
  <si>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</si>
  <si>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</si>
  <si>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</si>
  <si>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</si>
  <si>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Position</t>
  </si>
  <si>
    <t>BE0000341504</t>
  </si>
  <si>
    <t>BE0000344532</t>
  </si>
  <si>
    <t>BE0000351602</t>
  </si>
  <si>
    <t>BE0000363722</t>
  </si>
  <si>
    <t>BE0000366758</t>
  </si>
  <si>
    <t>Kingdom of Belgium</t>
  </si>
  <si>
    <t>BGB 0.8 22/06/2027</t>
  </si>
  <si>
    <t>BGB 1.45 22/06/2037</t>
  </si>
  <si>
    <t>BGB 0 22/10/2027</t>
  </si>
  <si>
    <t>BGB 3.1 22/06/2035</t>
  </si>
  <si>
    <t>BGB 3.4 22/06/2036</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</si>
  <si>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</si>
  <si>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</si>
  <si>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</si>
  <si>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</si>
  <si>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</si>
  <si>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</si>
  <si>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</si>
  <si>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</si>
  <si>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</si>
  <si>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</si>
  <si>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</si>
  <si>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</si>
  <si>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</si>
  <si>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</si>
  <si>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</si>
  <si>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</si>
  <si>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</si>
  <si>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</si>
  <si>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</si>
  <si>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</si>
  <si>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</si>
  <si>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</si>
  <si>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</si>
  <si>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</si>
  <si>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</si>
  <si>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</si>
  <si>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</si>
  <si>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</si>
  <si>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</si>
  <si>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</si>
  <si>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</si>
  <si>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</si>
  <si>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</si>
  <si>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</si>
  <si>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</si>
  <si>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</si>
  <si>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</si>
  <si>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</si>
  <si>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</si>
  <si>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</si>
  <si>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</si>
  <si>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</si>
  <si>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</si>
  <si>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</si>
  <si>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</si>
  <si>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&gt;24 and &lt;=25</t>
  </si>
  <si>
    <t>&gt;29 and &lt;=30</t>
  </si>
  <si>
    <t>&gt;27 and &lt;=28</t>
  </si>
  <si>
    <t>&gt;25 and &lt;=26</t>
  </si>
  <si>
    <t>&gt;36 and &lt;=37</t>
  </si>
  <si>
    <t>&gt;28 and &lt;=29</t>
  </si>
  <si>
    <t>&gt;26 and &lt;=27</t>
  </si>
  <si>
    <t>&lt;0</t>
  </si>
  <si>
    <t>&gt;30 and &lt;=31</t>
  </si>
  <si>
    <t>&gt;33 and &lt;=34</t>
  </si>
  <si>
    <t>&gt;34 and &lt;=35</t>
  </si>
  <si>
    <t>&gt;35 and &lt;=36</t>
  </si>
  <si>
    <t>&gt;39 and &lt;=40</t>
  </si>
  <si>
    <t>&gt;32 and &lt;=33</t>
  </si>
  <si>
    <t>&gt;31 and &lt;=32</t>
  </si>
  <si>
    <t>&gt;40 and &lt;=41</t>
  </si>
  <si>
    <t>&gt;37 and &lt;=38</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</si>
  <si>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</si>
  <si>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</si>
  <si>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</si>
  <si>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</si>
  <si>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</si>
  <si>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</si>
  <si>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</si>
  <si>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</si>
  <si>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</si>
  <si>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</si>
  <si>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</si>
  <si>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</si>
  <si>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</si>
  <si>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</si>
  <si>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</si>
  <si>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</si>
  <si>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</si>
  <si>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</si>
  <si>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</si>
  <si>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</si>
  <si>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</si>
  <si>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6.5 - 7%</t>
  </si>
  <si>
    <t>7.5 - 8%</t>
  </si>
  <si>
    <t>7 - 7.5%</t>
  </si>
  <si>
    <t>Variable</t>
  </si>
  <si>
    <t>Variable With Cap</t>
  </si>
  <si>
    <t>2026</t>
  </si>
  <si>
    <t>2027</t>
  </si>
  <si>
    <t>2028</t>
  </si>
  <si>
    <t>2029</t>
  </si>
  <si>
    <t>2030</t>
  </si>
  <si>
    <t>2031</t>
  </si>
  <si>
    <t>2032</t>
  </si>
  <si>
    <t>2033</t>
  </si>
  <si>
    <t>2034</t>
  </si>
  <si>
    <t>2035</t>
  </si>
  <si>
    <t>2036</t>
  </si>
  <si>
    <t>2037</t>
  </si>
  <si>
    <t>2038</t>
  </si>
  <si>
    <t>2039</t>
  </si>
  <si>
    <t>2040</t>
  </si>
  <si>
    <t>2041</t>
  </si>
  <si>
    <t>Fixed To Maturity</t>
  </si>
  <si>
    <t>Monthly</t>
  </si>
  <si>
    <t>Twice A Year</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</si>
  <si>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</si>
  <si>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</si>
  <si>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</si>
  <si>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</si>
  <si>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</si>
  <si>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</si>
  <si>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</si>
  <si>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</si>
  <si>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</si>
  <si>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</si>
  <si>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</si>
  <si>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</si>
  <si>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</si>
  <si>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</si>
  <si>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</si>
  <si>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</si>
  <si>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</si>
  <si>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</si>
  <si>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</si>
  <si>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</si>
  <si>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</si>
  <si>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</si>
  <si>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</si>
  <si>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</si>
  <si>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</si>
  <si>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</si>
  <si>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</si>
  <si>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</si>
  <si>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</si>
  <si>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</si>
  <si>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</si>
  <si>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</si>
  <si>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</si>
  <si>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</si>
  <si>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</si>
  <si>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</si>
  <si>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</si>
  <si>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</si>
  <si>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</si>
  <si>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</si>
  <si>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</si>
  <si>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</si>
  <si>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</si>
  <si>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</si>
  <si>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</si>
  <si>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</si>
  <si>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</si>
  <si>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</si>
  <si>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</si>
  <si>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</si>
  <si>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</si>
  <si>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</si>
  <si>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</si>
  <si>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</si>
  <si>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</si>
  <si>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</si>
  <si>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</si>
  <si>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</si>
  <si>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</si>
  <si>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</si>
  <si>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</si>
  <si>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</si>
  <si>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</si>
  <si>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</si>
  <si>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</si>
  <si>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</si>
  <si>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</si>
  <si>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</si>
  <si>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</si>
  <si>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</si>
  <si>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</si>
  <si>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</si>
  <si>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</si>
  <si>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</si>
  <si>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</si>
  <si>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</si>
  <si>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</si>
  <si>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</si>
  <si>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</si>
  <si>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</si>
  <si>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</si>
  <si>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</si>
  <si>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</si>
  <si>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</si>
  <si>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</si>
  <si>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</si>
  <si>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</si>
  <si>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</si>
  <si>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</si>
  <si>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</si>
  <si>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</si>
  <si>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</si>
  <si>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</si>
  <si>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</si>
  <si>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</si>
  <si>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</si>
  <si>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</si>
  <si>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</si>
  <si>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</si>
  <si>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</si>
  <si>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</si>
  <si>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</si>
  <si>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</si>
  <si>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</si>
  <si>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</si>
  <si>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</si>
  <si>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</si>
  <si>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</si>
  <si>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</si>
  <si>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</si>
  <si>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</si>
  <si>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</si>
  <si>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</si>
  <si>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</si>
  <si>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</si>
  <si>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</si>
  <si>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</si>
  <si>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</si>
  <si>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</si>
  <si>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</si>
  <si>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</si>
  <si>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</si>
  <si>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</si>
  <si>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</si>
  <si>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</si>
  <si>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</si>
  <si>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</si>
  <si>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</si>
  <si>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</si>
  <si>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</si>
  <si>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</si>
  <si>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</si>
  <si>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</si>
  <si>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</si>
  <si>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</si>
  <si>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</si>
  <si>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</si>
  <si>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</si>
  <si>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</si>
  <si>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</si>
  <si>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</si>
  <si>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</si>
  <si>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</si>
  <si>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</si>
  <si>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</si>
  <si>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</si>
  <si>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</si>
  <si>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</si>
  <si>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</si>
  <si>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</si>
  <si>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</si>
  <si>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</si>
  <si>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</si>
  <si>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</si>
  <si>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</si>
  <si>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</si>
  <si>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</si>
  <si>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</si>
  <si>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</si>
  <si>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</si>
  <si>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</si>
  <si>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</si>
  <si>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</si>
  <si>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</si>
  <si>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</si>
  <si>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</si>
  <si>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</si>
  <si>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</si>
  <si>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</si>
  <si>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</si>
  <si>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</si>
  <si>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</si>
  <si>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</si>
  <si>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</si>
  <si>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</si>
  <si>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</si>
  <si>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</si>
  <si>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</si>
  <si>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</si>
  <si>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</si>
  <si>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</si>
  <si>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</si>
  <si>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</si>
  <si>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</si>
  <si>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</si>
  <si>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</si>
  <si>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</si>
  <si>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</si>
  <si>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</si>
  <si>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</si>
  <si>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</si>
  <si>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</si>
  <si>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</si>
  <si>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</si>
  <si>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</si>
  <si>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</si>
  <si>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</si>
  <si>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</si>
  <si>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</si>
  <si>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</si>
  <si>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</si>
  <si>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</si>
  <si>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</si>
  <si>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</si>
  <si>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</si>
  <si>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</si>
  <si>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</si>
  <si>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</si>
  <si>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</si>
  <si>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</si>
  <si>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</si>
  <si>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</si>
  <si>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</si>
  <si>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</si>
  <si>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</si>
  <si>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</si>
  <si>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</si>
  <si>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</si>
  <si>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</si>
  <si>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</si>
  <si>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</si>
  <si>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</si>
  <si>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</si>
  <si>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</si>
  <si>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</si>
  <si>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</si>
  <si>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</si>
  <si>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</si>
  <si>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</si>
  <si>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</si>
  <si>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</si>
  <si>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</si>
  <si>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</si>
  <si>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</si>
  <si>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</si>
  <si>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</si>
  <si>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</si>
  <si>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</si>
  <si>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</si>
  <si>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</si>
  <si>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</si>
  <si>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</si>
  <si>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</si>
  <si>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</si>
  <si>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</si>
  <si>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</si>
  <si>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</si>
  <si>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30/6/2026</t>
  </si>
  <si>
    <t>Reporting Date: 30/6/2026</t>
  </si>
  <si>
    <t>2026  Version</t>
  </si>
  <si>
    <t>Harmonised Transparency Template</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</si>
  <si>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</si>
  <si>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</si>
  <si>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</si>
  <si>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</si>
  <si>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</si>
  <si>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</si>
  <si>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</si>
  <si>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</si>
  <si>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</si>
  <si>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</si>
  <si>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</si>
  <si>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</si>
  <si>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</si>
  <si>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</si>
  <si>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</si>
  <si>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</si>
  <si>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</si>
  <si>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</si>
  <si>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</si>
  <si>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link to Glossary HG.1.15</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</si>
  <si>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</si>
  <si>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</si>
  <si>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</si>
  <si>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</si>
  <si>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</si>
  <si>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</si>
  <si>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</si>
  <si>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</si>
  <si>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</si>
  <si>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</si>
  <si>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</si>
  <si>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</si>
  <si>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</si>
  <si>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</si>
  <si>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</si>
  <si>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</si>
  <si>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</si>
  <si>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</si>
  <si>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</si>
  <si>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</si>
  <si>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</si>
  <si>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</si>
  <si>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</si>
  <si>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</si>
  <si>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</si>
  <si>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</si>
  <si>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</si>
  <si>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</si>
  <si>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</si>
  <si>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</si>
  <si>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</si>
  <si>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</si>
  <si>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</si>
  <si>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</si>
  <si>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</si>
  <si>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</si>
  <si>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</si>
  <si>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</si>
  <si>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</si>
  <si>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</si>
  <si>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</si>
  <si>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</si>
  <si>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</si>
  <si>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</si>
  <si>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</si>
  <si>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</si>
  <si>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</si>
  <si>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</si>
  <si>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</si>
  <si>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</si>
  <si>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2026</t>
  </si>
  <si>
    <t xml:space="preserve">A. Harmonised Transparency Template - General Information </t>
  </si>
  <si>
    <t>Owner occupied</t>
  </si>
  <si>
    <t>% NPLs</t>
  </si>
  <si>
    <t>&gt; 60 months</t>
  </si>
  <si>
    <t>&gt; 36 - ≤ 60 months</t>
  </si>
  <si>
    <t>&gt; 24 - ≤ 36 months</t>
  </si>
  <si>
    <t>&gt;  12 - ≤ 24 months</t>
  </si>
  <si>
    <t>[For completion]</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</si>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</sst>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
    <numFmt numFmtId="172" formatCode="#,##0.000000000000"/>
    <numFmt numFmtId="173" formatCode="dd/mm/yy;@"/>
  </numFmts>
  <fonts count="69" x14ac:knownFonts="1">
    <font>
      <sz val="10"/>
      <color rgb="FF000000"/>
      <name val="Arial"/>
    </font>
    <font>
      <sz val="11"/>
      <color theme="1"/>
      <name val="Aptos Narrow"/>
      <family val="2"/>
      <scheme val="minor"/>
    </font>
    <font>
      <sz val="6"/>
      <color rgb="FF000000"/>
      <name val="Arial"/>
    </font>
    <font>
      <sz val="10"/>
      <color rgb="FF000000"/>
      <name val="Arial"/>
    </font>
    <font>
      <b/>
      <sz val="10"/>
      <color rgb="FFFFFFFF"/>
      <name val="Arial"/>
    </font>
    <font>
      <i/>
      <sz val="10"/>
      <color rgb="FF000000"/>
      <name val="Arial"/>
    </font>
    <font>
      <b/>
      <sz val="10"/>
      <color rgb="FF000000"/>
      <name val="Arial"/>
    </font>
    <font>
      <sz val="8"/>
      <color rgb="FF000000"/>
      <name val="Arial"/>
    </font>
    <font>
      <b/>
      <sz val="12"/>
      <color rgb="FF000000"/>
      <name val="Arial"/>
    </font>
    <font>
      <u/>
      <sz val="10"/>
      <color rgb="FF000000"/>
      <name val="Arial"/>
    </font>
    <font>
      <sz val="14"/>
      <color rgb="FF000000"/>
      <name val="Arial"/>
    </font>
    <font>
      <b/>
      <sz val="12"/>
      <color rgb="FFFFFFFF"/>
      <name val="Arial"/>
    </font>
    <font>
      <b/>
      <sz val="8"/>
      <color rgb="FF000000"/>
      <name val="Arial"/>
    </font>
    <font>
      <sz val="10"/>
      <color rgb="FF333333"/>
      <name val="Arial"/>
    </font>
    <font>
      <i/>
      <sz val="9"/>
      <color rgb="FF333333"/>
      <name val="Arial"/>
    </font>
    <font>
      <b/>
      <i/>
      <u/>
      <sz val="18"/>
      <color rgb="FFFF0000"/>
      <name val="Arial"/>
    </font>
    <font>
      <sz val="7"/>
      <color rgb="FF000000"/>
      <name val="Arial"/>
    </font>
    <font>
      <b/>
      <i/>
      <sz val="8"/>
      <color rgb="FF000000"/>
      <name val="Arial"/>
    </font>
    <font>
      <i/>
      <sz val="8"/>
      <color rgb="FF000000"/>
      <name val="Arial"/>
    </font>
    <font>
      <b/>
      <i/>
      <sz val="8"/>
      <color rgb="FFFF0000"/>
      <name val="Arial"/>
    </font>
    <font>
      <b/>
      <sz val="8"/>
      <color rgb="FFFFFFFF"/>
      <name val="Arial"/>
    </font>
    <font>
      <sz val="8"/>
      <color rgb="FFFFFFFF"/>
      <name val="Arial"/>
    </font>
    <font>
      <b/>
      <sz val="10"/>
      <color rgb="FFC0C0C0"/>
      <name val="Arial"/>
    </font>
    <font>
      <b/>
      <sz val="7"/>
      <color rgb="FFFFFFFF"/>
      <name val="Arial"/>
    </font>
    <font>
      <b/>
      <sz val="7"/>
      <color rgb="FF000000"/>
      <name val="Arial"/>
    </font>
    <font>
      <b/>
      <i/>
      <sz val="10"/>
      <color rgb="FF000000"/>
      <name val="Arial"/>
    </font>
    <font>
      <sz val="11"/>
      <color theme="0"/>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rgb="FF000000"/>
      <name val="Arial"/>
      <family val="2"/>
    </font>
    <font>
      <sz val="11"/>
      <color theme="1"/>
      <name val="Calibri"/>
      <family val="2"/>
    </font>
    <font>
      <sz val="11"/>
      <name val="Calibri"/>
      <family val="2"/>
    </font>
    <font>
      <i/>
      <sz val="11"/>
      <name val="Calibri"/>
      <family val="2"/>
    </font>
    <font>
      <b/>
      <sz val="11"/>
      <color rgb="FF000000"/>
      <name val="Calibri"/>
      <family val="2"/>
    </font>
    <font>
      <b/>
      <u/>
      <sz val="11"/>
      <name val="Calibri"/>
      <family val="2"/>
    </font>
    <font>
      <b/>
      <sz val="11"/>
      <name val="Calibri"/>
      <family val="2"/>
    </font>
    <font>
      <b/>
      <i/>
      <sz val="11"/>
      <name val="Calibri"/>
      <family val="2"/>
    </font>
    <font>
      <b/>
      <sz val="14"/>
      <color rgb="FFFFFFFF"/>
      <name val="Calibri"/>
      <family val="2"/>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sz val="24"/>
      <color rgb="FF000000"/>
      <name val="Calibri"/>
      <family val="2"/>
    </font>
    <font>
      <b/>
      <sz val="24"/>
      <color rgb="FFE26B0A"/>
      <name val="Calibri"/>
      <family val="2"/>
    </font>
    <font>
      <b/>
      <i/>
      <sz val="14"/>
      <color rgb="FFFFFFFF"/>
      <name val="Calibri"/>
      <family val="2"/>
    </font>
    <font>
      <u/>
      <sz val="11"/>
      <name val="Calibri"/>
      <family val="2"/>
    </font>
    <font>
      <b/>
      <sz val="11"/>
      <color rgb="FFFFFFFF"/>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rgb="FFFDE9D9"/>
        <bgColor rgb="FF000000"/>
      </patternFill>
    </fill>
    <fill>
      <patternFill patternType="solid">
        <fgColor rgb="FFFABF8F"/>
        <bgColor rgb="FF000000"/>
      </patternFill>
    </fill>
    <fill>
      <patternFill patternType="solid">
        <fgColor rgb="FFE36E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847A75"/>
        <bgColor rgb="FF000000"/>
      </patternFill>
    </fill>
    <fill>
      <patternFill patternType="solid">
        <fgColor rgb="FFBFBFBF"/>
        <bgColor rgb="FF000000"/>
      </patternFill>
    </fill>
    <fill>
      <patternFill patternType="solid">
        <fgColor rgb="FFFFC000"/>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5">
    <xf numFmtId="0" fontId="0" fillId="0" borderId="0"/>
    <xf numFmtId="0" fontId="1" fillId="0" borderId="0"/>
    <xf numFmtId="0" fontId="38" fillId="0" borderId="0" applyNumberFormat="0" applyFill="0" applyBorder="0" applyAlignment="0" applyProtection="0"/>
    <xf numFmtId="0" fontId="1" fillId="0" borderId="0"/>
    <xf numFmtId="9" fontId="1" fillId="0" borderId="0" applyFont="0" applyFill="0" applyBorder="0" applyAlignment="0" applyProtection="0"/>
  </cellStyleXfs>
  <cellXfs count="340">
    <xf numFmtId="0" fontId="0" fillId="0" borderId="0" xfId="0"/>
    <xf numFmtId="0" fontId="2" fillId="2" borderId="0" xfId="0" applyFont="1" applyFill="1" applyAlignment="1">
      <alignment horizontal="left"/>
    </xf>
    <xf numFmtId="49" fontId="3"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49" fontId="6" fillId="3" borderId="6" xfId="0" applyNumberFormat="1" applyFont="1" applyFill="1" applyBorder="1" applyAlignment="1">
      <alignment horizontal="left" vertical="center"/>
    </xf>
    <xf numFmtId="0" fontId="6" fillId="3" borderId="6" xfId="0" applyFont="1" applyFill="1" applyBorder="1" applyAlignment="1">
      <alignment horizontal="center" vertical="center"/>
    </xf>
    <xf numFmtId="49" fontId="3"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7"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0" fontId="6"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7" fillId="2" borderId="0" xfId="0" applyNumberFormat="1" applyFont="1" applyFill="1" applyAlignment="1">
      <alignment horizontal="left" vertical="center"/>
    </xf>
    <xf numFmtId="49" fontId="6" fillId="3" borderId="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5"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5"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0" fontId="7" fillId="2" borderId="4" xfId="0" applyFont="1" applyFill="1" applyBorder="1" applyAlignment="1">
      <alignment horizontal="left" vertical="center"/>
    </xf>
    <xf numFmtId="49" fontId="12" fillId="2" borderId="0" xfId="0" applyNumberFormat="1" applyFont="1" applyFill="1" applyAlignment="1">
      <alignment horizontal="center" vertical="center"/>
    </xf>
    <xf numFmtId="49" fontId="7" fillId="2" borderId="3" xfId="0" applyNumberFormat="1" applyFont="1" applyFill="1" applyBorder="1" applyAlignment="1">
      <alignment horizontal="left" vertical="center"/>
    </xf>
    <xf numFmtId="49" fontId="7" fillId="2" borderId="7" xfId="0" applyNumberFormat="1" applyFont="1" applyFill="1" applyBorder="1" applyAlignment="1">
      <alignment horizontal="center" vertical="center"/>
    </xf>
    <xf numFmtId="49" fontId="7" fillId="2" borderId="4" xfId="0" applyNumberFormat="1" applyFont="1" applyFill="1" applyBorder="1" applyAlignment="1">
      <alignment horizontal="left" vertical="center"/>
    </xf>
    <xf numFmtId="49" fontId="7"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3" fillId="2" borderId="0" xfId="0" applyNumberFormat="1" applyFont="1" applyFill="1" applyAlignment="1">
      <alignment horizontal="center" vertical="center"/>
    </xf>
    <xf numFmtId="3" fontId="3" fillId="2" borderId="0" xfId="0" applyNumberFormat="1" applyFont="1" applyFill="1" applyAlignment="1">
      <alignment horizontal="center" vertical="center"/>
    </xf>
    <xf numFmtId="165" fontId="6" fillId="3" borderId="6" xfId="0" applyNumberFormat="1" applyFont="1" applyFill="1" applyBorder="1" applyAlignment="1">
      <alignment horizontal="center" vertical="center"/>
    </xf>
    <xf numFmtId="3" fontId="6"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7"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0" fontId="3" fillId="2" borderId="0" xfId="0" applyFont="1" applyFill="1" applyAlignment="1">
      <alignment horizontal="left" vertical="center"/>
    </xf>
    <xf numFmtId="49" fontId="9" fillId="2" borderId="0" xfId="0" applyNumberFormat="1" applyFont="1" applyFill="1" applyAlignment="1">
      <alignment horizontal="left" vertical="center"/>
    </xf>
    <xf numFmtId="49" fontId="8" fillId="2" borderId="1" xfId="0" applyNumberFormat="1" applyFont="1" applyFill="1" applyBorder="1" applyAlignment="1">
      <alignment horizontal="left" vertical="center"/>
    </xf>
    <xf numFmtId="49" fontId="6" fillId="3" borderId="6" xfId="0" applyNumberFormat="1" applyFont="1" applyFill="1" applyBorder="1" applyAlignment="1">
      <alignment horizontal="left" vertical="top"/>
    </xf>
    <xf numFmtId="49" fontId="3" fillId="2" borderId="0" xfId="0" applyNumberFormat="1" applyFont="1" applyFill="1" applyAlignment="1">
      <alignment horizontal="left" vertical="center" wrapText="1"/>
    </xf>
    <xf numFmtId="49" fontId="6" fillId="3" borderId="6" xfId="0" applyNumberFormat="1" applyFont="1" applyFill="1" applyBorder="1" applyAlignment="1">
      <alignment horizontal="left" vertical="center"/>
    </xf>
    <xf numFmtId="49" fontId="8"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11" fillId="4" borderId="0" xfId="0" applyNumberFormat="1" applyFont="1" applyFill="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0" fontId="6" fillId="3" borderId="6" xfId="0" applyFont="1" applyFill="1" applyBorder="1" applyAlignment="1">
      <alignment horizontal="center" vertical="center"/>
    </xf>
    <xf numFmtId="49" fontId="10" fillId="2" borderId="0" xfId="0" applyNumberFormat="1" applyFont="1" applyFill="1" applyAlignment="1">
      <alignment horizontal="left" vertical="center"/>
    </xf>
    <xf numFmtId="16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3" fillId="2" borderId="0" xfId="0" applyNumberFormat="1" applyFont="1" applyFill="1" applyAlignment="1">
      <alignment horizontal="right" vertical="center"/>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165" fontId="3" fillId="2" borderId="0" xfId="0" applyNumberFormat="1" applyFont="1" applyFill="1" applyAlignment="1">
      <alignment horizontal="right" vertical="center"/>
    </xf>
    <xf numFmtId="4" fontId="3" fillId="2" borderId="0" xfId="0" applyNumberFormat="1" applyFont="1" applyFill="1" applyAlignment="1">
      <alignment horizontal="right" vertical="center"/>
    </xf>
    <xf numFmtId="49" fontId="6"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3" fontId="13" fillId="2" borderId="0" xfId="0" applyNumberFormat="1" applyFont="1" applyFill="1" applyAlignment="1">
      <alignment horizontal="right"/>
    </xf>
    <xf numFmtId="49" fontId="12" fillId="2" borderId="0" xfId="0" applyNumberFormat="1" applyFont="1" applyFill="1" applyAlignment="1">
      <alignment horizontal="center" vertical="center"/>
    </xf>
    <xf numFmtId="49" fontId="7" fillId="2" borderId="7"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left" vertical="center"/>
    </xf>
    <xf numFmtId="0" fontId="12" fillId="3" borderId="6" xfId="0" applyFont="1" applyFill="1" applyBorder="1" applyAlignment="1">
      <alignment horizontal="center" vertical="center"/>
    </xf>
    <xf numFmtId="1" fontId="7" fillId="2" borderId="0" xfId="0" applyNumberFormat="1" applyFont="1" applyFill="1" applyAlignment="1">
      <alignment horizontal="center" vertical="center"/>
    </xf>
    <xf numFmtId="49" fontId="7" fillId="2" borderId="0" xfId="0" applyNumberFormat="1" applyFont="1" applyFill="1" applyAlignment="1">
      <alignment horizontal="left" vertical="center"/>
    </xf>
    <xf numFmtId="4" fontId="7"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6" fillId="2" borderId="1" xfId="0" applyFont="1" applyFill="1" applyBorder="1" applyAlignment="1">
      <alignment horizontal="left" vertical="top" wrapText="1"/>
    </xf>
    <xf numFmtId="49" fontId="6" fillId="3" borderId="6" xfId="0" applyNumberFormat="1" applyFont="1" applyFill="1" applyBorder="1" applyAlignment="1">
      <alignment horizontal="center" vertical="center"/>
    </xf>
    <xf numFmtId="4" fontId="3" fillId="2" borderId="0" xfId="0" applyNumberFormat="1" applyFont="1" applyFill="1" applyAlignment="1">
      <alignment horizontal="center" vertical="center"/>
    </xf>
    <xf numFmtId="4" fontId="6"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7" fillId="2" borderId="0" xfId="0" applyNumberFormat="1" applyFont="1" applyFill="1" applyAlignment="1">
      <alignment horizontal="right" vertical="center" wrapText="1"/>
    </xf>
    <xf numFmtId="49" fontId="6"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167" fontId="3" fillId="2" borderId="0" xfId="0" applyNumberFormat="1" applyFont="1" applyFill="1" applyAlignment="1">
      <alignment horizontal="left" vertical="center"/>
    </xf>
    <xf numFmtId="49" fontId="25" fillId="5" borderId="1" xfId="0" applyNumberFormat="1" applyFont="1" applyFill="1" applyBorder="1" applyAlignment="1">
      <alignment horizontal="center" vertical="center"/>
    </xf>
    <xf numFmtId="3" fontId="24" fillId="3" borderId="6" xfId="0" applyNumberFormat="1" applyFont="1" applyFill="1" applyBorder="1" applyAlignment="1">
      <alignment horizontal="right" vertical="center"/>
    </xf>
    <xf numFmtId="0" fontId="1" fillId="0" borderId="0" xfId="1"/>
    <xf numFmtId="0" fontId="27" fillId="0" borderId="0" xfId="1" applyFont="1" applyAlignment="1">
      <alignment wrapText="1"/>
    </xf>
    <xf numFmtId="0" fontId="28"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30" fillId="0" borderId="0" xfId="1" applyFont="1" applyAlignment="1">
      <alignment horizontal="left" vertical="center" wrapText="1"/>
    </xf>
    <xf numFmtId="0" fontId="32"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wrapText="1"/>
    </xf>
    <xf numFmtId="0" fontId="34" fillId="0" borderId="0" xfId="1" applyFont="1" applyAlignment="1">
      <alignment vertical="center" wrapText="1"/>
    </xf>
    <xf numFmtId="0" fontId="35" fillId="0" borderId="0" xfId="1" applyFont="1" applyAlignment="1">
      <alignment horizontal="center" vertical="center"/>
    </xf>
    <xf numFmtId="0" fontId="36" fillId="0" borderId="0" xfId="1" applyFont="1" applyAlignment="1">
      <alignment horizontal="left" vertical="center"/>
    </xf>
    <xf numFmtId="0" fontId="37" fillId="0" borderId="8" xfId="1" applyFont="1" applyBorder="1"/>
    <xf numFmtId="0" fontId="37" fillId="0" borderId="9" xfId="1" applyFont="1" applyBorder="1"/>
    <xf numFmtId="0" fontId="37" fillId="0" borderId="10" xfId="1" applyFont="1" applyBorder="1"/>
    <xf numFmtId="0" fontId="37" fillId="0" borderId="11" xfId="1" applyFont="1" applyBorder="1"/>
    <xf numFmtId="0" fontId="37" fillId="0" borderId="0" xfId="1" applyFont="1"/>
    <xf numFmtId="0" fontId="1" fillId="0" borderId="0" xfId="1"/>
    <xf numFmtId="0" fontId="26" fillId="8" borderId="0" xfId="1" applyFont="1" applyFill="1" applyAlignment="1">
      <alignment horizontal="center"/>
    </xf>
    <xf numFmtId="0" fontId="37" fillId="0" borderId="12" xfId="1" applyFont="1" applyBorder="1"/>
    <xf numFmtId="0" fontId="26" fillId="0" borderId="0" xfId="2" applyFont="1" applyAlignment="1"/>
    <xf numFmtId="0" fontId="39" fillId="0" borderId="0" xfId="1" applyFont="1"/>
    <xf numFmtId="0" fontId="26" fillId="0" borderId="0" xfId="2" applyFont="1" applyAlignment="1"/>
    <xf numFmtId="0" fontId="26" fillId="9" borderId="0" xfId="2" applyFont="1" applyFill="1" applyBorder="1" applyAlignment="1">
      <alignment horizontal="center"/>
    </xf>
    <xf numFmtId="0" fontId="40" fillId="0" borderId="0" xfId="1" applyFont="1" applyAlignment="1">
      <alignment horizontal="center"/>
    </xf>
    <xf numFmtId="0" fontId="41" fillId="0" borderId="0" xfId="1" applyFont="1" applyAlignment="1">
      <alignment horizontal="center" vertical="center"/>
    </xf>
    <xf numFmtId="0" fontId="42" fillId="0" borderId="0" xfId="3" applyFont="1" applyAlignment="1">
      <alignment horizontal="center" vertical="center"/>
    </xf>
    <xf numFmtId="0" fontId="43" fillId="0" borderId="0" xfId="1" applyFont="1" applyAlignment="1">
      <alignment horizontal="center" vertical="center"/>
    </xf>
    <xf numFmtId="0" fontId="36" fillId="0" borderId="0" xfId="1" applyFont="1" applyAlignment="1">
      <alignment horizontal="center" vertical="center"/>
    </xf>
    <xf numFmtId="0" fontId="44" fillId="0" borderId="0" xfId="1" applyFont="1" applyAlignment="1">
      <alignment horizontal="center"/>
    </xf>
    <xf numFmtId="0" fontId="37" fillId="0" borderId="13" xfId="1" applyFont="1" applyBorder="1"/>
    <xf numFmtId="0" fontId="37" fillId="0" borderId="14" xfId="1" applyFont="1" applyBorder="1"/>
    <xf numFmtId="0" fontId="37" fillId="0" borderId="15" xfId="1" applyFont="1" applyBorder="1"/>
    <xf numFmtId="0" fontId="45" fillId="0" borderId="0" xfId="1" applyFont="1" applyAlignment="1">
      <alignment horizontal="center" vertical="center" wrapText="1"/>
    </xf>
    <xf numFmtId="0" fontId="46" fillId="0" borderId="0" xfId="1" applyFont="1" applyAlignment="1">
      <alignment horizontal="center" vertical="center" wrapText="1"/>
    </xf>
    <xf numFmtId="0" fontId="47" fillId="0" borderId="0" xfId="1" applyFont="1" applyAlignment="1">
      <alignment horizontal="center" vertical="center" wrapText="1"/>
    </xf>
    <xf numFmtId="0" fontId="47" fillId="10" borderId="0" xfId="1" applyFont="1" applyFill="1" applyAlignment="1">
      <alignment horizontal="center" vertical="center" wrapText="1"/>
    </xf>
    <xf numFmtId="0" fontId="48" fillId="0" borderId="0" xfId="1" applyFont="1" applyAlignment="1">
      <alignment horizontal="right" vertical="center" wrapText="1"/>
    </xf>
    <xf numFmtId="0" fontId="48" fillId="10" borderId="0" xfId="1" applyFont="1" applyFill="1" applyAlignment="1">
      <alignment horizontal="center" vertical="center" wrapText="1"/>
    </xf>
    <xf numFmtId="0" fontId="49" fillId="11" borderId="0" xfId="1" applyFont="1" applyFill="1" applyAlignment="1">
      <alignment horizontal="center" vertical="center" wrapText="1"/>
    </xf>
    <xf numFmtId="0" fontId="50" fillId="11" borderId="0" xfId="1" applyFont="1" applyFill="1" applyAlignment="1">
      <alignment horizontal="center" vertical="center" wrapText="1"/>
    </xf>
    <xf numFmtId="0" fontId="51" fillId="11" borderId="0" xfId="1" applyFont="1" applyFill="1" applyAlignment="1">
      <alignment horizontal="center" vertical="center" wrapText="1"/>
    </xf>
    <xf numFmtId="0" fontId="52" fillId="11" borderId="0" xfId="1" quotePrefix="1" applyFont="1" applyFill="1" applyAlignment="1">
      <alignment horizontal="center" vertical="center" wrapText="1"/>
    </xf>
    <xf numFmtId="0" fontId="50" fillId="0" borderId="0" xfId="1" applyFont="1" applyAlignment="1">
      <alignment horizontal="center" vertical="center" wrapText="1"/>
    </xf>
    <xf numFmtId="0" fontId="53" fillId="0" borderId="0" xfId="1" applyFont="1" applyAlignment="1">
      <alignment horizontal="center" vertical="center" wrapText="1"/>
    </xf>
    <xf numFmtId="0" fontId="46" fillId="12" borderId="0" xfId="1" applyFont="1" applyFill="1" applyAlignment="1">
      <alignment horizontal="center" vertical="center" wrapText="1"/>
    </xf>
    <xf numFmtId="0" fontId="50" fillId="12" borderId="0" xfId="1" applyFont="1" applyFill="1" applyAlignment="1">
      <alignment horizontal="center" vertical="center" wrapText="1"/>
    </xf>
    <xf numFmtId="0" fontId="53" fillId="12" borderId="0" xfId="1" applyFont="1" applyFill="1" applyAlignment="1">
      <alignment horizontal="center" vertical="center" wrapText="1"/>
    </xf>
    <xf numFmtId="0" fontId="54" fillId="0" borderId="0" xfId="2" applyFont="1" applyFill="1" applyBorder="1" applyAlignment="1">
      <alignment horizontal="center" vertical="center" wrapText="1"/>
    </xf>
    <xf numFmtId="0" fontId="48" fillId="0" borderId="0" xfId="1" quotePrefix="1" applyFont="1" applyAlignment="1">
      <alignment horizontal="center" vertical="center" wrapText="1"/>
    </xf>
    <xf numFmtId="4" fontId="47" fillId="0" borderId="0" xfId="1" applyNumberFormat="1" applyFont="1" applyAlignment="1" applyProtection="1">
      <alignment horizontal="center" vertical="center" wrapText="1"/>
      <protection locked="0"/>
    </xf>
    <xf numFmtId="0" fontId="48" fillId="10" borderId="0" xfId="1" quotePrefix="1" applyFont="1" applyFill="1" applyAlignment="1">
      <alignment horizontal="center" vertical="center" wrapText="1"/>
    </xf>
    <xf numFmtId="0" fontId="55" fillId="0" borderId="0" xfId="1" applyFont="1" applyAlignment="1">
      <alignment horizontal="center" vertical="center" wrapText="1"/>
    </xf>
    <xf numFmtId="0" fontId="48" fillId="0" borderId="0" xfId="1" applyFont="1" applyAlignment="1">
      <alignment horizontal="center" vertical="center" wrapText="1"/>
    </xf>
    <xf numFmtId="0" fontId="54" fillId="10" borderId="0" xfId="2" applyFont="1" applyFill="1" applyBorder="1" applyAlignment="1">
      <alignment horizontal="center" vertical="center" wrapText="1"/>
    </xf>
    <xf numFmtId="0" fontId="47" fillId="0" borderId="0" xfId="1" applyFont="1" applyAlignment="1" applyProtection="1">
      <alignment horizontal="center" vertical="center" wrapText="1"/>
      <protection locked="0"/>
    </xf>
    <xf numFmtId="0" fontId="54" fillId="10" borderId="0" xfId="2" applyFont="1" applyFill="1" applyBorder="1" applyAlignment="1">
      <alignment horizontal="center"/>
    </xf>
    <xf numFmtId="0" fontId="46" fillId="0" borderId="0" xfId="1" applyFont="1"/>
    <xf numFmtId="9" fontId="47" fillId="0" borderId="0" xfId="4" applyFont="1" applyFill="1" applyBorder="1" applyAlignment="1">
      <alignment horizontal="center" vertical="center" wrapText="1"/>
    </xf>
    <xf numFmtId="0" fontId="47" fillId="10" borderId="0" xfId="1" applyFont="1" applyFill="1" applyAlignment="1" applyProtection="1">
      <alignment horizontal="center" vertical="center" wrapText="1"/>
      <protection locked="0"/>
    </xf>
    <xf numFmtId="0" fontId="56" fillId="10" borderId="0" xfId="1" applyFont="1" applyFill="1" applyAlignment="1">
      <alignment horizontal="center" vertical="center" wrapText="1"/>
    </xf>
    <xf numFmtId="0" fontId="57" fillId="10" borderId="0" xfId="1" applyFont="1" applyFill="1" applyAlignment="1">
      <alignment horizontal="center" vertical="center" wrapText="1"/>
    </xf>
    <xf numFmtId="0" fontId="56" fillId="10" borderId="0" xfId="1" applyFont="1" applyFill="1" applyAlignment="1">
      <alignment horizontal="left" vertical="center"/>
    </xf>
    <xf numFmtId="0" fontId="47" fillId="0" borderId="0" xfId="1" quotePrefix="1" applyFont="1" applyAlignment="1">
      <alignment horizontal="center" vertical="center" wrapText="1"/>
    </xf>
    <xf numFmtId="0" fontId="47" fillId="0" borderId="0" xfId="1" quotePrefix="1" applyFont="1" applyAlignment="1" applyProtection="1">
      <alignment horizontal="center" vertical="center" wrapText="1"/>
      <protection locked="0"/>
    </xf>
    <xf numFmtId="169" fontId="47" fillId="0" borderId="0" xfId="1" quotePrefix="1" applyNumberFormat="1" applyFont="1" applyAlignment="1" applyProtection="1">
      <alignment horizontal="center" vertical="center" wrapText="1"/>
      <protection locked="0"/>
    </xf>
    <xf numFmtId="169" fontId="47" fillId="0" borderId="0" xfId="1" applyNumberFormat="1" applyFont="1" applyAlignment="1" applyProtection="1">
      <alignment horizontal="center" vertical="center" wrapText="1"/>
      <protection locked="0"/>
    </xf>
    <xf numFmtId="0" fontId="46" fillId="10" borderId="0" xfId="1" applyFont="1" applyFill="1" applyAlignment="1">
      <alignment horizontal="center"/>
    </xf>
    <xf numFmtId="0" fontId="47" fillId="10" borderId="0" xfId="1" quotePrefix="1" applyFont="1" applyFill="1" applyAlignment="1">
      <alignment horizontal="center" vertical="center" wrapText="1"/>
    </xf>
    <xf numFmtId="170" fontId="47" fillId="0" borderId="0" xfId="1" quotePrefix="1" applyNumberFormat="1" applyFont="1" applyAlignment="1">
      <alignment horizontal="center" vertical="center" wrapText="1"/>
    </xf>
    <xf numFmtId="9" fontId="46" fillId="0" borderId="0" xfId="4" quotePrefix="1" applyFont="1" applyFill="1" applyBorder="1" applyAlignment="1">
      <alignment horizontal="center" vertical="center" wrapText="1"/>
    </xf>
    <xf numFmtId="170" fontId="47" fillId="10" borderId="0" xfId="4" applyNumberFormat="1" applyFont="1" applyFill="1" applyBorder="1" applyAlignment="1">
      <alignment horizontal="center" vertical="center" wrapText="1"/>
    </xf>
    <xf numFmtId="169" fontId="47" fillId="10" borderId="0" xfId="1" applyNumberFormat="1" applyFont="1" applyFill="1" applyAlignment="1">
      <alignment horizontal="center" vertical="center" wrapText="1"/>
    </xf>
    <xf numFmtId="0" fontId="46" fillId="10" borderId="0" xfId="1" quotePrefix="1" applyFont="1" applyFill="1" applyAlignment="1">
      <alignment horizontal="right" vertical="center" wrapText="1"/>
    </xf>
    <xf numFmtId="0" fontId="46" fillId="10" borderId="0" xfId="1" quotePrefix="1" applyFont="1" applyFill="1" applyAlignment="1">
      <alignment horizontal="center" vertical="center" wrapText="1"/>
    </xf>
    <xf numFmtId="9" fontId="47" fillId="0" borderId="0" xfId="4" quotePrefix="1" applyFont="1" applyFill="1" applyBorder="1" applyAlignment="1" applyProtection="1">
      <alignment horizontal="center" vertical="center" wrapText="1"/>
      <protection locked="0"/>
    </xf>
    <xf numFmtId="9" fontId="47" fillId="0" borderId="0" xfId="4" quotePrefix="1" applyFont="1" applyFill="1" applyBorder="1" applyAlignment="1">
      <alignment horizontal="center" vertical="center" wrapText="1"/>
    </xf>
    <xf numFmtId="170" fontId="47" fillId="13" borderId="0" xfId="1" quotePrefix="1" applyNumberFormat="1" applyFont="1" applyFill="1" applyAlignment="1">
      <alignment horizontal="center" vertical="center" wrapText="1"/>
    </xf>
    <xf numFmtId="9" fontId="47" fillId="13" borderId="0" xfId="4" quotePrefix="1" applyFont="1" applyFill="1" applyBorder="1" applyAlignment="1">
      <alignment horizontal="center" vertical="center" wrapText="1"/>
    </xf>
    <xf numFmtId="0" fontId="47" fillId="13" borderId="0" xfId="1" applyFont="1" applyFill="1" applyAlignment="1">
      <alignment horizontal="center" vertical="center" wrapText="1"/>
    </xf>
    <xf numFmtId="169" fontId="47" fillId="14" borderId="0" xfId="1" applyNumberFormat="1" applyFont="1" applyFill="1" applyAlignment="1">
      <alignment horizontal="center" vertical="center" wrapText="1"/>
    </xf>
    <xf numFmtId="0" fontId="47" fillId="10" borderId="0" xfId="1" quotePrefix="1" applyFont="1" applyFill="1" applyAlignment="1">
      <alignment horizontal="right" vertical="center" wrapText="1"/>
    </xf>
    <xf numFmtId="10" fontId="47" fillId="0" borderId="0" xfId="1" quotePrefix="1" applyNumberFormat="1" applyFont="1" applyAlignment="1" applyProtection="1">
      <alignment horizontal="center" vertical="center" wrapText="1"/>
      <protection locked="0"/>
    </xf>
    <xf numFmtId="170" fontId="47" fillId="10" borderId="0" xfId="1" quotePrefix="1" applyNumberFormat="1" applyFont="1" applyFill="1" applyAlignment="1">
      <alignment horizontal="center" vertical="center" wrapText="1"/>
    </xf>
    <xf numFmtId="3" fontId="47" fillId="13" borderId="0" xfId="1" quotePrefix="1" applyNumberFormat="1" applyFont="1" applyFill="1" applyAlignment="1">
      <alignment horizontal="center" vertical="center" wrapText="1"/>
    </xf>
    <xf numFmtId="0" fontId="47" fillId="13" borderId="0" xfId="1" applyFont="1" applyFill="1" applyAlignment="1" applyProtection="1">
      <alignment horizontal="center" vertical="center" wrapText="1"/>
      <protection locked="0"/>
    </xf>
    <xf numFmtId="4" fontId="47" fillId="13" borderId="0" xfId="1" applyNumberFormat="1" applyFont="1" applyFill="1" applyAlignment="1" applyProtection="1">
      <alignment horizontal="center" vertical="center" wrapText="1"/>
      <protection locked="0"/>
    </xf>
    <xf numFmtId="10" fontId="47" fillId="0" borderId="0" xfId="1" quotePrefix="1" applyNumberFormat="1" applyFont="1" applyAlignment="1">
      <alignment horizontal="center" vertical="center" wrapText="1"/>
    </xf>
    <xf numFmtId="0" fontId="48" fillId="0" borderId="0" xfId="1" quotePrefix="1" applyFont="1" applyAlignment="1">
      <alignment horizontal="right" vertical="center" wrapText="1"/>
    </xf>
    <xf numFmtId="0" fontId="48" fillId="10" borderId="0" xfId="1" quotePrefix="1" applyFont="1" applyFill="1" applyAlignment="1">
      <alignment horizontal="right" vertical="center" wrapText="1"/>
    </xf>
    <xf numFmtId="0" fontId="48" fillId="0" borderId="0" xfId="1" quotePrefix="1" applyFont="1" applyAlignment="1" applyProtection="1">
      <alignment horizontal="right" vertical="center" wrapText="1"/>
      <protection locked="0"/>
    </xf>
    <xf numFmtId="169" fontId="48" fillId="0" borderId="0" xfId="1" quotePrefix="1" applyNumberFormat="1" applyFont="1" applyAlignment="1" applyProtection="1">
      <alignment horizontal="right" vertical="center" wrapText="1"/>
      <protection locked="0"/>
    </xf>
    <xf numFmtId="170" fontId="47" fillId="10" borderId="0" xfId="4" quotePrefix="1" applyNumberFormat="1" applyFont="1" applyFill="1" applyBorder="1" applyAlignment="1">
      <alignment horizontal="center" vertical="center" wrapText="1"/>
    </xf>
    <xf numFmtId="169" fontId="47" fillId="10" borderId="0" xfId="1" quotePrefix="1" applyNumberFormat="1" applyFont="1" applyFill="1" applyAlignment="1">
      <alignment horizontal="center" vertical="center" wrapText="1"/>
    </xf>
    <xf numFmtId="0" fontId="51" fillId="0" borderId="0" xfId="1" applyFont="1" applyAlignment="1" applyProtection="1">
      <alignment horizontal="center" vertical="center" wrapText="1"/>
      <protection locked="0"/>
    </xf>
    <xf numFmtId="0" fontId="46" fillId="0" borderId="0" xfId="1" quotePrefix="1" applyFont="1" applyAlignment="1" applyProtection="1">
      <alignment horizontal="center" vertical="center" wrapText="1"/>
      <protection locked="0"/>
    </xf>
    <xf numFmtId="9" fontId="46" fillId="0" borderId="0" xfId="4" quotePrefix="1" applyFont="1" applyFill="1" applyBorder="1" applyAlignment="1" applyProtection="1">
      <alignment horizontal="center" vertical="center" wrapText="1"/>
      <protection locked="0"/>
    </xf>
    <xf numFmtId="169" fontId="46" fillId="0" borderId="0" xfId="1" applyNumberFormat="1" applyFont="1" applyAlignment="1" applyProtection="1">
      <alignment horizontal="center" vertical="center" wrapText="1"/>
      <protection locked="0"/>
    </xf>
    <xf numFmtId="0" fontId="46" fillId="0" borderId="0" xfId="1" applyFont="1" applyAlignment="1">
      <alignment horizontal="right" vertical="center" wrapText="1"/>
    </xf>
    <xf numFmtId="170" fontId="46" fillId="10" borderId="0" xfId="4" quotePrefix="1" applyNumberFormat="1" applyFont="1" applyFill="1" applyBorder="1" applyAlignment="1">
      <alignment horizontal="center" vertical="center" wrapText="1"/>
    </xf>
    <xf numFmtId="170" fontId="46" fillId="14" borderId="0" xfId="4" quotePrefix="1" applyNumberFormat="1" applyFont="1" applyFill="1" applyBorder="1" applyAlignment="1">
      <alignment horizontal="center" vertical="center" wrapText="1"/>
    </xf>
    <xf numFmtId="9" fontId="46" fillId="13" borderId="0" xfId="4" quotePrefix="1" applyFont="1" applyFill="1" applyBorder="1" applyAlignment="1">
      <alignment horizontal="center" vertical="center" wrapText="1"/>
    </xf>
    <xf numFmtId="169" fontId="47" fillId="13" borderId="0" xfId="1" applyNumberFormat="1" applyFont="1" applyFill="1" applyAlignment="1" applyProtection="1">
      <alignment horizontal="center" vertical="center" wrapText="1"/>
      <protection locked="0"/>
    </xf>
    <xf numFmtId="169" fontId="46" fillId="10" borderId="0" xfId="1" applyNumberFormat="1" applyFont="1" applyFill="1" applyAlignment="1">
      <alignment horizontal="center" vertical="center" wrapText="1"/>
    </xf>
    <xf numFmtId="0" fontId="46" fillId="10" borderId="0" xfId="1" applyFont="1" applyFill="1" applyAlignment="1">
      <alignment horizontal="right" vertical="center" wrapText="1"/>
    </xf>
    <xf numFmtId="0" fontId="46" fillId="10" borderId="0" xfId="1" applyFont="1" applyFill="1" applyAlignment="1">
      <alignment horizontal="center" vertical="center" wrapText="1"/>
    </xf>
    <xf numFmtId="0" fontId="51" fillId="11" borderId="0" xfId="1" quotePrefix="1" applyFont="1" applyFill="1" applyAlignment="1">
      <alignment horizontal="center" vertical="center" wrapText="1"/>
    </xf>
    <xf numFmtId="0" fontId="47" fillId="13" borderId="0" xfId="1" quotePrefix="1" applyFont="1" applyFill="1" applyAlignment="1">
      <alignment horizontal="center" vertical="center" wrapText="1"/>
    </xf>
    <xf numFmtId="0" fontId="58" fillId="0" borderId="0" xfId="1" applyFont="1" applyAlignment="1">
      <alignment horizontal="center" vertical="center" wrapText="1"/>
    </xf>
    <xf numFmtId="10" fontId="47" fillId="13" borderId="0" xfId="1" quotePrefix="1" applyNumberFormat="1" applyFont="1" applyFill="1" applyAlignment="1">
      <alignment horizontal="center" vertical="center" wrapText="1"/>
    </xf>
    <xf numFmtId="0" fontId="46" fillId="0" borderId="0" xfId="1" quotePrefix="1" applyFont="1" applyAlignment="1">
      <alignment horizontal="center" vertical="center" wrapText="1"/>
    </xf>
    <xf numFmtId="170" fontId="47" fillId="14" borderId="0" xfId="1" quotePrefix="1" applyNumberFormat="1" applyFont="1" applyFill="1" applyAlignment="1">
      <alignment horizontal="center" vertical="center" wrapText="1"/>
    </xf>
    <xf numFmtId="0" fontId="52" fillId="11" borderId="0" xfId="1" applyFont="1" applyFill="1" applyAlignment="1">
      <alignment horizontal="center" vertical="center" wrapText="1"/>
    </xf>
    <xf numFmtId="3" fontId="47" fillId="0" borderId="0" xfId="1" quotePrefix="1" applyNumberFormat="1" applyFont="1" applyAlignment="1">
      <alignment horizontal="center" vertical="center" wrapText="1"/>
    </xf>
    <xf numFmtId="0" fontId="59" fillId="0" borderId="0" xfId="1" quotePrefix="1" applyFont="1" applyAlignment="1">
      <alignment horizontal="right" vertical="center" wrapText="1"/>
    </xf>
    <xf numFmtId="0" fontId="46" fillId="0" borderId="0" xfId="1" quotePrefix="1" applyFont="1" applyAlignment="1">
      <alignment horizontal="right" vertical="center" wrapText="1"/>
    </xf>
    <xf numFmtId="0" fontId="59" fillId="10" borderId="0" xfId="1" quotePrefix="1" applyFont="1" applyFill="1" applyAlignment="1">
      <alignment horizontal="right" vertical="center" wrapText="1"/>
    </xf>
    <xf numFmtId="0" fontId="51" fillId="0" borderId="0" xfId="1" applyFont="1" applyAlignment="1">
      <alignment horizontal="center" vertical="center" wrapText="1"/>
    </xf>
    <xf numFmtId="171" fontId="47" fillId="0" borderId="0" xfId="1" applyNumberFormat="1" applyFont="1" applyAlignment="1" applyProtection="1">
      <alignment horizontal="center" vertical="center" wrapText="1"/>
      <protection locked="0"/>
    </xf>
    <xf numFmtId="170" fontId="49" fillId="0" borderId="0" xfId="1" applyNumberFormat="1" applyFont="1" applyAlignment="1" applyProtection="1">
      <alignment horizontal="center" vertical="center" wrapText="1"/>
      <protection locked="0"/>
    </xf>
    <xf numFmtId="171" fontId="51" fillId="0" borderId="0" xfId="1" applyNumberFormat="1" applyFont="1" applyAlignment="1" applyProtection="1">
      <alignment horizontal="center" vertical="center" wrapText="1"/>
      <protection locked="0"/>
    </xf>
    <xf numFmtId="170" fontId="49" fillId="0" borderId="0" xfId="1" quotePrefix="1" applyNumberFormat="1" applyFont="1" applyAlignment="1" applyProtection="1">
      <alignment horizontal="center" vertical="center" wrapText="1"/>
      <protection locked="0"/>
    </xf>
    <xf numFmtId="10" fontId="49" fillId="0" borderId="0" xfId="4" quotePrefix="1" applyNumberFormat="1" applyFont="1" applyAlignment="1" applyProtection="1">
      <alignment horizontal="center" vertical="center" wrapText="1"/>
      <protection locked="0"/>
    </xf>
    <xf numFmtId="170" fontId="60" fillId="0" borderId="0" xfId="4" quotePrefix="1" applyNumberFormat="1" applyFont="1" applyAlignment="1" applyProtection="1">
      <alignment horizontal="center" vertical="center" wrapText="1"/>
      <protection locked="0"/>
    </xf>
    <xf numFmtId="0" fontId="49" fillId="0" borderId="0" xfId="1" applyFont="1" applyAlignment="1" applyProtection="1">
      <alignment horizontal="center" vertical="center" wrapText="1"/>
      <protection locked="0"/>
    </xf>
    <xf numFmtId="0" fontId="49" fillId="0" borderId="0" xfId="1" quotePrefix="1" applyFont="1" applyAlignment="1" applyProtection="1">
      <alignment horizontal="center" vertical="center" wrapText="1"/>
      <protection locked="0"/>
    </xf>
    <xf numFmtId="169" fontId="45" fillId="0" borderId="0" xfId="1" applyNumberFormat="1" applyFont="1" applyAlignment="1" applyProtection="1">
      <alignment horizontal="center" vertical="center" wrapText="1"/>
      <protection locked="0"/>
    </xf>
    <xf numFmtId="10" fontId="47" fillId="13" borderId="0" xfId="1" quotePrefix="1" applyNumberFormat="1" applyFont="1" applyFill="1" applyAlignment="1" applyProtection="1">
      <alignment horizontal="center" vertical="center" wrapText="1"/>
      <protection locked="0"/>
    </xf>
    <xf numFmtId="4" fontId="47" fillId="10" borderId="0" xfId="1" quotePrefix="1" applyNumberFormat="1" applyFont="1" applyFill="1" applyAlignment="1">
      <alignment horizontal="center" vertical="center" wrapText="1"/>
    </xf>
    <xf numFmtId="4" fontId="47" fillId="0" borderId="0" xfId="4" applyNumberFormat="1" applyFont="1" applyFill="1" applyBorder="1" applyAlignment="1" applyProtection="1">
      <alignment horizontal="center" vertical="center" wrapText="1"/>
      <protection locked="0"/>
    </xf>
    <xf numFmtId="172" fontId="47" fillId="0" borderId="0" xfId="4" applyNumberFormat="1" applyFont="1" applyFill="1" applyBorder="1" applyAlignment="1" applyProtection="1">
      <alignment horizontal="center" vertical="center" wrapText="1"/>
      <protection locked="0"/>
    </xf>
    <xf numFmtId="9" fontId="47" fillId="0" borderId="0" xfId="4" applyFont="1" applyFill="1" applyBorder="1" applyAlignment="1" applyProtection="1">
      <alignment horizontal="center" vertical="center" wrapText="1"/>
      <protection locked="0"/>
    </xf>
    <xf numFmtId="170" fontId="47" fillId="0" borderId="0" xfId="4" applyNumberFormat="1" applyFont="1" applyFill="1" applyBorder="1" applyAlignment="1" applyProtection="1">
      <alignment horizontal="center" vertical="center" wrapText="1"/>
      <protection locked="0"/>
    </xf>
    <xf numFmtId="170" fontId="47" fillId="0" borderId="0" xfId="4" applyNumberFormat="1" applyFont="1" applyFill="1" applyBorder="1" applyAlignment="1">
      <alignment horizontal="center" vertical="center" wrapText="1"/>
    </xf>
    <xf numFmtId="170" fontId="47" fillId="13" borderId="0" xfId="4" applyNumberFormat="1" applyFont="1" applyFill="1" applyBorder="1" applyAlignment="1" applyProtection="1">
      <alignment horizontal="center" vertical="center" wrapText="1"/>
      <protection locked="0"/>
    </xf>
    <xf numFmtId="169" fontId="47" fillId="0" borderId="0" xfId="1" applyNumberFormat="1" applyFont="1" applyAlignment="1">
      <alignment horizontal="center" vertical="center" wrapText="1"/>
    </xf>
    <xf numFmtId="0" fontId="51" fillId="0" borderId="0" xfId="1"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61" fillId="10" borderId="0" xfId="2" quotePrefix="1" applyFont="1" applyFill="1" applyBorder="1" applyAlignment="1">
      <alignment horizontal="center" vertical="center" wrapText="1"/>
    </xf>
    <xf numFmtId="0" fontId="61" fillId="10" borderId="0" xfId="2" applyFont="1" applyFill="1" applyBorder="1" applyAlignment="1">
      <alignment horizontal="center" vertical="center" wrapText="1"/>
    </xf>
    <xf numFmtId="0" fontId="51" fillId="10" borderId="0" xfId="1" applyFont="1" applyFill="1" applyAlignment="1">
      <alignment horizontal="center" vertical="center" wrapText="1"/>
    </xf>
    <xf numFmtId="173" fontId="47" fillId="0" borderId="0" xfId="1" applyNumberFormat="1" applyFont="1" applyAlignment="1" applyProtection="1">
      <alignment horizontal="center" vertical="center" wrapText="1"/>
      <protection locked="0"/>
    </xf>
    <xf numFmtId="0" fontId="54" fillId="0" borderId="0" xfId="2" quotePrefix="1" applyFont="1" applyFill="1" applyBorder="1" applyAlignment="1">
      <alignment horizontal="center" vertical="center" wrapText="1"/>
    </xf>
    <xf numFmtId="0" fontId="54" fillId="0" borderId="16" xfId="2" quotePrefix="1" applyFont="1" applyFill="1" applyBorder="1" applyAlignment="1">
      <alignment horizontal="center" vertical="center" wrapText="1"/>
    </xf>
    <xf numFmtId="0" fontId="54" fillId="0" borderId="17" xfId="2" quotePrefix="1" applyFont="1" applyFill="1" applyBorder="1" applyAlignment="1">
      <alignment horizontal="center" vertical="center" wrapText="1"/>
    </xf>
    <xf numFmtId="0" fontId="54" fillId="0" borderId="17" xfId="2" applyFont="1" applyFill="1" applyBorder="1" applyAlignment="1">
      <alignment horizontal="center" vertical="center" wrapText="1"/>
    </xf>
    <xf numFmtId="0" fontId="53" fillId="12" borderId="18" xfId="1" applyFont="1" applyFill="1" applyBorder="1" applyAlignment="1">
      <alignment horizontal="center" vertical="center" wrapText="1"/>
    </xf>
    <xf numFmtId="0" fontId="53" fillId="0" borderId="0" xfId="1" applyFont="1" applyAlignment="1">
      <alignment vertical="center" wrapText="1"/>
    </xf>
    <xf numFmtId="0" fontId="47" fillId="0" borderId="19" xfId="1" applyFont="1" applyBorder="1" applyAlignment="1" applyProtection="1">
      <alignment horizontal="center" vertical="center" wrapText="1"/>
      <protection locked="0"/>
    </xf>
    <xf numFmtId="0" fontId="53" fillId="15" borderId="0" xfId="1" applyFont="1" applyFill="1" applyAlignment="1">
      <alignment horizontal="center" vertical="center" wrapText="1"/>
    </xf>
    <xf numFmtId="0" fontId="46" fillId="0" borderId="20" xfId="1" applyFont="1" applyBorder="1" applyAlignment="1">
      <alignment horizontal="center" vertical="center" wrapText="1"/>
    </xf>
    <xf numFmtId="0" fontId="62" fillId="0" borderId="0" xfId="1" applyFont="1" applyAlignment="1">
      <alignment horizontal="left" vertical="center"/>
    </xf>
    <xf numFmtId="0" fontId="63" fillId="0" borderId="0" xfId="1" applyFont="1" applyAlignment="1">
      <alignment horizontal="center" vertical="center"/>
    </xf>
    <xf numFmtId="49" fontId="47" fillId="0" borderId="0" xfId="4" applyNumberFormat="1" applyFont="1" applyAlignment="1" applyProtection="1">
      <alignment horizontal="center" vertical="center" wrapText="1"/>
      <protection locked="0"/>
    </xf>
    <xf numFmtId="9" fontId="47" fillId="0" borderId="0" xfId="4" applyFont="1" applyFill="1" applyBorder="1" applyAlignment="1" applyProtection="1">
      <alignment horizontal="center" vertical="center" wrapText="1"/>
    </xf>
    <xf numFmtId="0" fontId="48" fillId="0" borderId="0" xfId="1" applyFont="1" applyAlignment="1" applyProtection="1">
      <alignment horizontal="right" vertical="center" wrapText="1"/>
      <protection locked="0"/>
    </xf>
    <xf numFmtId="0" fontId="48" fillId="10" borderId="0" xfId="1" applyFont="1" applyFill="1" applyAlignment="1">
      <alignment horizontal="right" vertical="center" wrapText="1"/>
    </xf>
    <xf numFmtId="170" fontId="45" fillId="0" borderId="0" xfId="4" applyNumberFormat="1" applyFont="1" applyFill="1" applyBorder="1" applyAlignment="1" applyProtection="1">
      <alignment horizontal="center" vertical="center" wrapText="1"/>
      <protection locked="0"/>
    </xf>
    <xf numFmtId="170" fontId="47" fillId="0" borderId="0" xfId="4" applyNumberFormat="1" applyFont="1" applyAlignment="1" applyProtection="1">
      <alignment horizontal="center" vertical="center" wrapText="1"/>
      <protection locked="0"/>
    </xf>
    <xf numFmtId="0" fontId="49" fillId="0" borderId="0" xfId="1" applyFont="1" applyAlignment="1">
      <alignment horizontal="center" vertical="center" wrapText="1"/>
    </xf>
    <xf numFmtId="10" fontId="47" fillId="0" borderId="0" xfId="4" applyNumberFormat="1" applyFont="1" applyAlignment="1" applyProtection="1">
      <alignment horizontal="center" vertical="center" wrapText="1"/>
      <protection locked="0"/>
    </xf>
    <xf numFmtId="3" fontId="47" fillId="0" borderId="0" xfId="4" applyNumberFormat="1" applyFont="1" applyAlignment="1" applyProtection="1">
      <alignment horizontal="center" vertical="center" wrapText="1"/>
      <protection locked="0"/>
    </xf>
    <xf numFmtId="4" fontId="47" fillId="0" borderId="0" xfId="4" applyNumberFormat="1" applyFont="1" applyAlignment="1" applyProtection="1">
      <alignment horizontal="center" vertical="center" wrapText="1"/>
      <protection locked="0"/>
    </xf>
    <xf numFmtId="170" fontId="47" fillId="10" borderId="0" xfId="4" applyNumberFormat="1" applyFont="1" applyFill="1" applyBorder="1" applyAlignment="1" applyProtection="1">
      <alignment horizontal="center" vertical="center" wrapText="1"/>
    </xf>
    <xf numFmtId="3" fontId="47" fillId="10" borderId="0" xfId="1" applyNumberFormat="1" applyFont="1" applyFill="1" applyAlignment="1">
      <alignment horizontal="center" vertical="center" wrapText="1"/>
    </xf>
    <xf numFmtId="170" fontId="47" fillId="0" borderId="0" xfId="1" applyNumberFormat="1" applyFont="1" applyAlignment="1" applyProtection="1">
      <alignment horizontal="center" vertical="center" wrapText="1"/>
      <protection locked="0"/>
    </xf>
    <xf numFmtId="3" fontId="47" fillId="0" borderId="0" xfId="1" applyNumberFormat="1" applyFont="1" applyAlignment="1" applyProtection="1">
      <alignment horizontal="center" vertical="center" wrapText="1"/>
      <protection locked="0"/>
    </xf>
    <xf numFmtId="170" fontId="47" fillId="10" borderId="0" xfId="4" quotePrefix="1" applyNumberFormat="1" applyFont="1" applyFill="1" applyBorder="1" applyAlignment="1" applyProtection="1">
      <alignment horizontal="center" vertical="center" wrapText="1"/>
    </xf>
    <xf numFmtId="3" fontId="47" fillId="10" borderId="0" xfId="1" quotePrefix="1" applyNumberFormat="1" applyFont="1" applyFill="1" applyAlignment="1">
      <alignment horizontal="center" vertical="center" wrapText="1"/>
    </xf>
    <xf numFmtId="0" fontId="52" fillId="0" borderId="0" xfId="1" quotePrefix="1" applyFont="1" applyAlignment="1">
      <alignment horizontal="center" vertical="center" wrapText="1"/>
    </xf>
    <xf numFmtId="0" fontId="49" fillId="16" borderId="0" xfId="1" applyFont="1" applyFill="1" applyAlignment="1">
      <alignment horizontal="center" vertical="center" wrapText="1"/>
    </xf>
    <xf numFmtId="0" fontId="51" fillId="16" borderId="0" xfId="1" applyFont="1" applyFill="1" applyAlignment="1">
      <alignment horizontal="center" vertical="center" wrapText="1"/>
    </xf>
    <xf numFmtId="0" fontId="64" fillId="16" borderId="0" xfId="1" quotePrefix="1" applyFont="1" applyFill="1" applyAlignment="1">
      <alignment horizontal="center" vertical="center" wrapText="1"/>
    </xf>
    <xf numFmtId="170" fontId="47" fillId="0" borderId="0" xfId="4" applyNumberFormat="1"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xf>
    <xf numFmtId="9" fontId="48" fillId="0" borderId="0" xfId="4"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protection locked="0"/>
    </xf>
    <xf numFmtId="9" fontId="47" fillId="10" borderId="0" xfId="4" applyFont="1" applyFill="1" applyBorder="1" applyAlignment="1" applyProtection="1">
      <alignment horizontal="center" vertical="center" wrapText="1"/>
    </xf>
    <xf numFmtId="0" fontId="46" fillId="0" borderId="0" xfId="1" applyFont="1" applyAlignment="1" applyProtection="1">
      <alignment horizontal="center" vertical="center" wrapText="1"/>
      <protection locked="0"/>
    </xf>
    <xf numFmtId="170" fontId="65" fillId="17" borderId="0" xfId="4" applyNumberFormat="1" applyFont="1" applyFill="1" applyBorder="1" applyAlignment="1" applyProtection="1">
      <alignment horizontal="center" vertical="center" wrapText="1"/>
    </xf>
    <xf numFmtId="0" fontId="65" fillId="17" borderId="0" xfId="1" applyFont="1" applyFill="1" applyAlignment="1">
      <alignment horizontal="center" vertical="center" wrapText="1"/>
    </xf>
    <xf numFmtId="0" fontId="65" fillId="10" borderId="0" xfId="1" applyFont="1" applyFill="1" applyAlignment="1">
      <alignment horizontal="center" vertical="center" wrapText="1"/>
    </xf>
    <xf numFmtId="10" fontId="47" fillId="10" borderId="0" xfId="1" quotePrefix="1" applyNumberFormat="1" applyFont="1" applyFill="1" applyAlignment="1">
      <alignment horizontal="center" vertical="center" wrapText="1"/>
    </xf>
    <xf numFmtId="170" fontId="47" fillId="13" borderId="0" xfId="1" applyNumberFormat="1" applyFont="1" applyFill="1" applyAlignment="1" applyProtection="1">
      <alignment horizontal="center" vertical="center" wrapText="1"/>
      <protection locked="0"/>
    </xf>
    <xf numFmtId="10" fontId="47" fillId="13" borderId="0" xfId="4" applyNumberFormat="1" applyFont="1" applyFill="1" applyAlignment="1" applyProtection="1">
      <alignment horizontal="center" vertical="center" wrapText="1"/>
      <protection locked="0"/>
    </xf>
    <xf numFmtId="3" fontId="47" fillId="10" borderId="0" xfId="1" applyNumberFormat="1" applyFont="1" applyFill="1" applyAlignment="1" applyProtection="1">
      <alignment horizontal="center" vertical="center" wrapText="1"/>
      <protection locked="0"/>
    </xf>
    <xf numFmtId="3" fontId="47" fillId="13" borderId="0" xfId="1" applyNumberFormat="1" applyFont="1" applyFill="1" applyAlignment="1" applyProtection="1">
      <alignment horizontal="center" vertical="center" wrapText="1"/>
      <protection locked="0"/>
    </xf>
    <xf numFmtId="170" fontId="47" fillId="0" borderId="0" xfId="1" quotePrefix="1" applyNumberFormat="1" applyFont="1" applyAlignment="1" applyProtection="1">
      <alignment horizontal="center" vertical="center" wrapText="1"/>
      <protection locked="0"/>
    </xf>
    <xf numFmtId="0" fontId="45" fillId="0" borderId="0" xfId="1" applyFont="1" applyAlignment="1" applyProtection="1">
      <alignment horizontal="center" vertical="center" wrapText="1"/>
      <protection locked="0"/>
    </xf>
    <xf numFmtId="0" fontId="47" fillId="10" borderId="0" xfId="1" applyFont="1" applyFill="1" applyAlignment="1">
      <alignment horizontal="right" vertical="center" wrapText="1"/>
    </xf>
    <xf numFmtId="0" fontId="54" fillId="0" borderId="0" xfId="2" quotePrefix="1" applyFont="1" applyFill="1" applyBorder="1" applyAlignment="1" applyProtection="1">
      <alignment horizontal="center" vertical="center" wrapText="1"/>
    </xf>
    <xf numFmtId="0" fontId="54" fillId="0" borderId="16" xfId="2" quotePrefix="1" applyFont="1" applyFill="1" applyBorder="1" applyAlignment="1" applyProtection="1">
      <alignment horizontal="center" vertical="center" wrapText="1"/>
    </xf>
    <xf numFmtId="0" fontId="54" fillId="0" borderId="17" xfId="2" quotePrefix="1" applyFont="1" applyFill="1" applyBorder="1" applyAlignment="1" applyProtection="1">
      <alignment horizontal="center" vertical="center" wrapText="1"/>
    </xf>
    <xf numFmtId="0" fontId="54" fillId="0" borderId="17" xfId="2" applyFont="1" applyFill="1" applyBorder="1" applyAlignment="1" applyProtection="1">
      <alignment horizontal="center" vertical="center" wrapText="1"/>
    </xf>
    <xf numFmtId="0" fontId="47" fillId="18" borderId="0" xfId="1" quotePrefix="1" applyFont="1" applyFill="1" applyAlignment="1">
      <alignment horizontal="center" vertical="center" wrapText="1"/>
    </xf>
    <xf numFmtId="0" fontId="50" fillId="0" borderId="0" xfId="1" quotePrefix="1" applyFont="1" applyAlignment="1">
      <alignment horizontal="center" vertical="center" wrapText="1"/>
    </xf>
    <xf numFmtId="0" fontId="46" fillId="0" borderId="0" xfId="1" applyFont="1" applyProtection="1">
      <protection locked="0"/>
    </xf>
    <xf numFmtId="0" fontId="66" fillId="12" borderId="0" xfId="1" applyFont="1" applyFill="1" applyAlignment="1">
      <alignment horizontal="center" vertical="center" wrapText="1"/>
    </xf>
    <xf numFmtId="0" fontId="51" fillId="0" borderId="0" xfId="1" quotePrefix="1" applyFont="1" applyAlignment="1" applyProtection="1">
      <alignment horizontal="center" vertical="center" wrapText="1"/>
      <protection locked="0"/>
    </xf>
    <xf numFmtId="0" fontId="51" fillId="10" borderId="0" xfId="1" quotePrefix="1" applyFont="1" applyFill="1" applyAlignment="1" applyProtection="1">
      <alignment horizontal="center" vertical="center" wrapText="1"/>
      <protection locked="0"/>
    </xf>
    <xf numFmtId="0" fontId="51" fillId="10" borderId="0" xfId="1" quotePrefix="1" applyFont="1" applyFill="1" applyAlignment="1">
      <alignment horizontal="center" vertical="center" wrapText="1"/>
    </xf>
    <xf numFmtId="0" fontId="52" fillId="0" borderId="0" xfId="1" quotePrefix="1" applyFont="1" applyAlignment="1" applyProtection="1">
      <alignment horizontal="center" vertical="center" wrapText="1"/>
      <protection locked="0"/>
    </xf>
    <xf numFmtId="0" fontId="47" fillId="0" borderId="0" xfId="1" applyFont="1" applyAlignment="1">
      <alignment horizontal="left" vertical="center" wrapText="1"/>
    </xf>
    <xf numFmtId="0" fontId="46" fillId="0" borderId="0" xfId="1" applyFont="1" applyAlignment="1">
      <alignment horizontal="left" vertical="center" wrapText="1"/>
    </xf>
    <xf numFmtId="0" fontId="46" fillId="0" borderId="0" xfId="1" applyFont="1" applyAlignment="1">
      <alignment horizontal="left" vertical="center"/>
    </xf>
    <xf numFmtId="4" fontId="47" fillId="0" borderId="0" xfId="4" applyNumberFormat="1" applyFont="1" applyFill="1" applyAlignment="1" applyProtection="1">
      <alignment horizontal="center" vertical="center" wrapText="1"/>
      <protection locked="0"/>
    </xf>
    <xf numFmtId="14" fontId="67" fillId="0" borderId="0" xfId="1" applyNumberFormat="1" applyFont="1" applyAlignment="1">
      <alignment horizontal="center" vertical="center" wrapText="1"/>
    </xf>
    <xf numFmtId="0" fontId="67" fillId="0" borderId="0" xfId="1" applyFont="1" applyAlignment="1" applyProtection="1">
      <alignment horizontal="center" vertical="center" wrapText="1"/>
      <protection locked="0"/>
    </xf>
    <xf numFmtId="0" fontId="48" fillId="0" borderId="0" xfId="1" applyFont="1" applyAlignment="1" applyProtection="1">
      <alignment horizontal="center" vertical="center" wrapText="1"/>
      <protection locked="0"/>
    </xf>
    <xf numFmtId="0" fontId="47" fillId="0" borderId="0" xfId="1" applyFont="1" applyAlignment="1" applyProtection="1">
      <alignment horizontal="center" vertical="center"/>
      <protection locked="0"/>
    </xf>
    <xf numFmtId="0" fontId="47" fillId="0" borderId="0" xfId="1" applyFont="1" applyAlignment="1" applyProtection="1">
      <alignment horizontal="left" vertical="center"/>
      <protection locked="0"/>
    </xf>
    <xf numFmtId="0" fontId="51" fillId="0" borderId="0" xfId="1" applyFont="1" applyAlignment="1">
      <alignment horizontal="left" vertical="center" wrapText="1"/>
    </xf>
    <xf numFmtId="0" fontId="51" fillId="0" borderId="0" xfId="1" quotePrefix="1" applyFont="1" applyAlignment="1">
      <alignment horizontal="left" vertical="center" wrapText="1"/>
    </xf>
    <xf numFmtId="0" fontId="68" fillId="0" borderId="0" xfId="1" applyFont="1" applyAlignment="1">
      <alignment horizontal="left" vertical="center" wrapText="1"/>
    </xf>
    <xf numFmtId="10" fontId="47" fillId="0" borderId="0" xfId="4" applyNumberFormat="1" applyFont="1" applyFill="1" applyAlignment="1" applyProtection="1">
      <alignment horizontal="center" vertical="center" wrapText="1"/>
      <protection locked="0"/>
    </xf>
    <xf numFmtId="10" fontId="47" fillId="0" borderId="0" xfId="4" applyNumberFormat="1" applyFont="1" applyFill="1" applyBorder="1" applyAlignment="1" applyProtection="1">
      <alignment horizontal="center" vertical="center" wrapText="1"/>
      <protection locked="0"/>
    </xf>
    <xf numFmtId="10" fontId="47" fillId="0" borderId="0" xfId="1" applyNumberFormat="1" applyFont="1" applyAlignment="1" applyProtection="1">
      <alignment horizontal="center" vertical="center" wrapText="1"/>
      <protection locked="0"/>
    </xf>
    <xf numFmtId="10" fontId="47" fillId="0" borderId="0" xfId="1" applyNumberFormat="1" applyFont="1" applyAlignment="1">
      <alignment horizontal="center" vertical="center" wrapText="1"/>
    </xf>
  </cellXfs>
  <cellStyles count="5">
    <cellStyle name="Hyperlink 2" xfId="2" xr:uid="{70DA5074-D89F-4AFB-A0D7-643E9CFFF604}"/>
    <cellStyle name="Normal" xfId="0" builtinId="0"/>
    <cellStyle name="Normal 2" xfId="1" xr:uid="{D7F4948F-47C9-4D18-AEC0-CA6F50FB2DD8}"/>
    <cellStyle name="Normal 4" xfId="3" xr:uid="{BC626F5D-E799-4E55-A3B8-A5768FBBCF81}"/>
    <cellStyle name="Percent 2" xfId="4" xr:uid="{1A4F103D-8981-41EF-8EF7-936D510842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5568" cy="1386568"/>
    <xdr:pic>
      <xdr:nvPicPr>
        <xdr:cNvPr id="2" name="Picture 1">
          <a:extLst>
            <a:ext uri="{FF2B5EF4-FFF2-40B4-BE49-F238E27FC236}">
              <a16:creationId xmlns:a16="http://schemas.microsoft.com/office/drawing/2014/main" id="{A7943FDA-8B42-46CA-9299-6FD9C98B4139}"/>
            </a:ext>
          </a:extLst>
        </xdr:cNvPr>
        <xdr:cNvPicPr>
          <a:picLocks noChangeAspect="1"/>
        </xdr:cNvPicPr>
      </xdr:nvPicPr>
      <xdr:blipFill>
        <a:blip xmlns:r="http://schemas.openxmlformats.org/officeDocument/2006/relationships" r:embed="rId1"/>
        <a:stretch>
          <a:fillRect/>
        </a:stretch>
      </xdr:blipFill>
      <xdr:spPr>
        <a:xfrm>
          <a:off x="1874520" y="2209801"/>
          <a:ext cx="4705568" cy="138656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0" name="Picture 29"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1" descr="Inserted picture Rel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12</xdr:row>
      <xdr:rowOff>95250</xdr:rowOff>
    </xdr:from>
    <xdr:to>
      <xdr:col>5</xdr:col>
      <xdr:colOff>3010662</xdr:colOff>
      <xdr:row>12</xdr:row>
      <xdr:rowOff>2838450</xdr:rowOff>
    </xdr:to>
    <xdr:pic>
      <xdr:nvPicPr>
        <xdr:cNvPr id="2" name="Picture 8" descr="Inserted picture RelID: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9" descr="Inserted picture Rel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5</xdr:col>
      <xdr:colOff>3054858</xdr:colOff>
      <xdr:row>16</xdr:row>
      <xdr:rowOff>4283710</xdr:rowOff>
    </xdr:to>
    <xdr:pic>
      <xdr:nvPicPr>
        <xdr:cNvPr id="4" name="Picture 10" descr="Inserted picture RelID:4">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5</xdr:col>
      <xdr:colOff>3249422</xdr:colOff>
      <xdr:row>18</xdr:row>
      <xdr:rowOff>4629404</xdr:rowOff>
    </xdr:to>
    <xdr:pic>
      <xdr:nvPicPr>
        <xdr:cNvPr id="5" name="Picture 11" descr="Inserted picture Rel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381508</xdr:rowOff>
    </xdr:from>
    <xdr:to>
      <xdr:col>5</xdr:col>
      <xdr:colOff>3134106</xdr:colOff>
      <xdr:row>20</xdr:row>
      <xdr:rowOff>4640072</xdr:rowOff>
    </xdr:to>
    <xdr:pic>
      <xdr:nvPicPr>
        <xdr:cNvPr id="6" name="Picture 12" descr="Inserted picture RelID:6">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5</xdr:col>
      <xdr:colOff>3285236</xdr:colOff>
      <xdr:row>22</xdr:row>
      <xdr:rowOff>4229862</xdr:rowOff>
    </xdr:to>
    <xdr:pic>
      <xdr:nvPicPr>
        <xdr:cNvPr id="8" name="Picture 13" descr="Inserted picture RelID: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2</xdr:col>
      <xdr:colOff>65532</xdr:colOff>
      <xdr:row>24</xdr:row>
      <xdr:rowOff>35814</xdr:rowOff>
    </xdr:from>
    <xdr:to>
      <xdr:col>5</xdr:col>
      <xdr:colOff>3065780</xdr:colOff>
      <xdr:row>25</xdr:row>
      <xdr:rowOff>0</xdr:rowOff>
    </xdr:to>
    <xdr:pic>
      <xdr:nvPicPr>
        <xdr:cNvPr id="9" name="Picture 14" descr="Inserted picture RelID: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2</xdr:col>
      <xdr:colOff>476250</xdr:colOff>
      <xdr:row>26</xdr:row>
      <xdr:rowOff>47498</xdr:rowOff>
    </xdr:from>
    <xdr:to>
      <xdr:col>5</xdr:col>
      <xdr:colOff>2401062</xdr:colOff>
      <xdr:row>26</xdr:row>
      <xdr:rowOff>2066798</xdr:rowOff>
    </xdr:to>
    <xdr:pic>
      <xdr:nvPicPr>
        <xdr:cNvPr id="10" name="Picture 15" descr="Inserted picture RelID: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2</xdr:col>
      <xdr:colOff>169926</xdr:colOff>
      <xdr:row>28</xdr:row>
      <xdr:rowOff>456946</xdr:rowOff>
    </xdr:from>
    <xdr:to>
      <xdr:col>5</xdr:col>
      <xdr:colOff>2979420</xdr:colOff>
      <xdr:row>28</xdr:row>
      <xdr:rowOff>3246882</xdr:rowOff>
    </xdr:to>
    <xdr:pic>
      <xdr:nvPicPr>
        <xdr:cNvPr id="11" name="Picture 16" descr="Inserted picture RelID: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2</xdr:col>
      <xdr:colOff>95250</xdr:colOff>
      <xdr:row>30</xdr:row>
      <xdr:rowOff>35814</xdr:rowOff>
    </xdr:from>
    <xdr:to>
      <xdr:col>5</xdr:col>
      <xdr:colOff>3287014</xdr:colOff>
      <xdr:row>30</xdr:row>
      <xdr:rowOff>2302764</xdr:rowOff>
    </xdr:to>
    <xdr:pic>
      <xdr:nvPicPr>
        <xdr:cNvPr id="12" name="Picture 17" descr="Inserted picture RelID: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2</xdr:col>
      <xdr:colOff>314452</xdr:colOff>
      <xdr:row>32</xdr:row>
      <xdr:rowOff>104902</xdr:rowOff>
    </xdr:from>
    <xdr:to>
      <xdr:col>5</xdr:col>
      <xdr:colOff>2124456</xdr:colOff>
      <xdr:row>32</xdr:row>
      <xdr:rowOff>2276602</xdr:rowOff>
    </xdr:to>
    <xdr:pic>
      <xdr:nvPicPr>
        <xdr:cNvPr id="13" name="Picture 18" descr="Inserted picture RelID: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5</xdr:col>
      <xdr:colOff>2381758</xdr:colOff>
      <xdr:row>34</xdr:row>
      <xdr:rowOff>4114292</xdr:rowOff>
    </xdr:to>
    <xdr:pic>
      <xdr:nvPicPr>
        <xdr:cNvPr id="14" name="Picture 19" descr="Inserted picture RelID: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2</xdr:col>
      <xdr:colOff>43942</xdr:colOff>
      <xdr:row>36</xdr:row>
      <xdr:rowOff>115062</xdr:rowOff>
    </xdr:from>
    <xdr:to>
      <xdr:col>5</xdr:col>
      <xdr:colOff>2464562</xdr:colOff>
      <xdr:row>36</xdr:row>
      <xdr:rowOff>3772408</xdr:rowOff>
    </xdr:to>
    <xdr:pic>
      <xdr:nvPicPr>
        <xdr:cNvPr id="15" name="Picture 20" descr="Inserted picture RelID: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2</xdr:col>
      <xdr:colOff>151892</xdr:colOff>
      <xdr:row>38</xdr:row>
      <xdr:rowOff>35814</xdr:rowOff>
    </xdr:from>
    <xdr:to>
      <xdr:col>5</xdr:col>
      <xdr:colOff>2475230</xdr:colOff>
      <xdr:row>38</xdr:row>
      <xdr:rowOff>3340608</xdr:rowOff>
    </xdr:to>
    <xdr:pic>
      <xdr:nvPicPr>
        <xdr:cNvPr id="16" name="Picture 21" descr="Inserted picture RelID: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2</xdr:col>
      <xdr:colOff>238252</xdr:colOff>
      <xdr:row>40</xdr:row>
      <xdr:rowOff>35814</xdr:rowOff>
    </xdr:from>
    <xdr:to>
      <xdr:col>5</xdr:col>
      <xdr:colOff>3173730</xdr:colOff>
      <xdr:row>40</xdr:row>
      <xdr:rowOff>4355592</xdr:rowOff>
    </xdr:to>
    <xdr:pic>
      <xdr:nvPicPr>
        <xdr:cNvPr id="17" name="Picture 22" descr="Inserted picture RelID: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2</xdr:col>
      <xdr:colOff>162560</xdr:colOff>
      <xdr:row>42</xdr:row>
      <xdr:rowOff>35814</xdr:rowOff>
    </xdr:from>
    <xdr:to>
      <xdr:col>5</xdr:col>
      <xdr:colOff>2975610</xdr:colOff>
      <xdr:row>42</xdr:row>
      <xdr:rowOff>4855972</xdr:rowOff>
    </xdr:to>
    <xdr:pic>
      <xdr:nvPicPr>
        <xdr:cNvPr id="18" name="Picture 23" descr="Inserted picture RelID: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0</xdr:col>
      <xdr:colOff>75438</xdr:colOff>
      <xdr:row>44</xdr:row>
      <xdr:rowOff>107950</xdr:rowOff>
    </xdr:from>
    <xdr:to>
      <xdr:col>5</xdr:col>
      <xdr:colOff>1916176</xdr:colOff>
      <xdr:row>44</xdr:row>
      <xdr:rowOff>2127250</xdr:rowOff>
    </xdr:to>
    <xdr:pic>
      <xdr:nvPicPr>
        <xdr:cNvPr id="19" name="Picture 24" descr="Inserted picture RelID: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0</xdr:col>
      <xdr:colOff>75438</xdr:colOff>
      <xdr:row>46</xdr:row>
      <xdr:rowOff>122174</xdr:rowOff>
    </xdr:from>
    <xdr:to>
      <xdr:col>5</xdr:col>
      <xdr:colOff>1916430</xdr:colOff>
      <xdr:row>47</xdr:row>
      <xdr:rowOff>0</xdr:rowOff>
    </xdr:to>
    <xdr:pic>
      <xdr:nvPicPr>
        <xdr:cNvPr id="20" name="Picture 25" descr="Inserted picture RelID: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7"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25F2-F178-4A94-A7D0-CD0E3044723C}">
  <sheetPr>
    <tabColor rgb="FFE36E00"/>
  </sheetPr>
  <dimension ref="A1:A174"/>
  <sheetViews>
    <sheetView tabSelected="1" zoomScale="60" zoomScaleNormal="60" workbookViewId="0"/>
  </sheetViews>
  <sheetFormatPr defaultColWidth="9.109375" defaultRowHeight="14.4" x14ac:dyDescent="0.3"/>
  <cols>
    <col min="1" max="1" width="242" style="121" customWidth="1"/>
    <col min="2" max="16384" width="9.109375" style="121"/>
  </cols>
  <sheetData>
    <row r="1" spans="1:1" ht="31.2" x14ac:dyDescent="0.3">
      <c r="A1" s="133" t="s">
        <v>1445</v>
      </c>
    </row>
    <row r="3" spans="1:1" ht="15" x14ac:dyDescent="0.3">
      <c r="A3" s="132"/>
    </row>
    <row r="4" spans="1:1" ht="34.799999999999997" x14ac:dyDescent="0.3">
      <c r="A4" s="128" t="s">
        <v>1444</v>
      </c>
    </row>
    <row r="5" spans="1:1" ht="34.799999999999997" x14ac:dyDescent="0.3">
      <c r="A5" s="128" t="s">
        <v>1443</v>
      </c>
    </row>
    <row r="6" spans="1:1" ht="34.799999999999997" x14ac:dyDescent="0.3">
      <c r="A6" s="128" t="s">
        <v>1442</v>
      </c>
    </row>
    <row r="7" spans="1:1" ht="17.399999999999999" x14ac:dyDescent="0.3">
      <c r="A7" s="128"/>
    </row>
    <row r="8" spans="1:1" ht="18" x14ac:dyDescent="0.3">
      <c r="A8" s="127" t="s">
        <v>1441</v>
      </c>
    </row>
    <row r="9" spans="1:1" ht="34.799999999999997" x14ac:dyDescent="0.35">
      <c r="A9" s="130" t="s">
        <v>1440</v>
      </c>
    </row>
    <row r="10" spans="1:1" ht="69.599999999999994" x14ac:dyDescent="0.3">
      <c r="A10" s="126" t="s">
        <v>1439</v>
      </c>
    </row>
    <row r="11" spans="1:1" ht="34.799999999999997" x14ac:dyDescent="0.3">
      <c r="A11" s="126" t="s">
        <v>1438</v>
      </c>
    </row>
    <row r="12" spans="1:1" ht="17.399999999999999" x14ac:dyDescent="0.3">
      <c r="A12" s="126" t="s">
        <v>1437</v>
      </c>
    </row>
    <row r="13" spans="1:1" ht="17.399999999999999" x14ac:dyDescent="0.3">
      <c r="A13" s="126" t="s">
        <v>1436</v>
      </c>
    </row>
    <row r="14" spans="1:1" ht="17.399999999999999" x14ac:dyDescent="0.3">
      <c r="A14" s="126" t="s">
        <v>1435</v>
      </c>
    </row>
    <row r="15" spans="1:1" ht="17.399999999999999" x14ac:dyDescent="0.3">
      <c r="A15" s="126"/>
    </row>
    <row r="16" spans="1:1" ht="18" x14ac:dyDescent="0.3">
      <c r="A16" s="127" t="s">
        <v>1434</v>
      </c>
    </row>
    <row r="17" spans="1:1" ht="17.399999999999999" x14ac:dyDescent="0.3">
      <c r="A17" s="123" t="s">
        <v>1433</v>
      </c>
    </row>
    <row r="18" spans="1:1" ht="34.799999999999997" x14ac:dyDescent="0.3">
      <c r="A18" s="124" t="s">
        <v>1432</v>
      </c>
    </row>
    <row r="19" spans="1:1" ht="34.799999999999997" x14ac:dyDescent="0.3">
      <c r="A19" s="124" t="s">
        <v>1431</v>
      </c>
    </row>
    <row r="20" spans="1:1" ht="52.2" x14ac:dyDescent="0.3">
      <c r="A20" s="124" t="s">
        <v>1430</v>
      </c>
    </row>
    <row r="21" spans="1:1" ht="87" x14ac:dyDescent="0.3">
      <c r="A21" s="124" t="s">
        <v>1429</v>
      </c>
    </row>
    <row r="22" spans="1:1" ht="52.2" x14ac:dyDescent="0.3">
      <c r="A22" s="124" t="s">
        <v>1428</v>
      </c>
    </row>
    <row r="23" spans="1:1" ht="34.799999999999997" x14ac:dyDescent="0.3">
      <c r="A23" s="124" t="s">
        <v>1427</v>
      </c>
    </row>
    <row r="24" spans="1:1" ht="17.399999999999999" x14ac:dyDescent="0.3">
      <c r="A24" s="124" t="s">
        <v>1426</v>
      </c>
    </row>
    <row r="25" spans="1:1" ht="17.399999999999999" x14ac:dyDescent="0.3">
      <c r="A25" s="123" t="s">
        <v>1425</v>
      </c>
    </row>
    <row r="26" spans="1:1" ht="52.2" x14ac:dyDescent="0.35">
      <c r="A26" s="122" t="s">
        <v>1424</v>
      </c>
    </row>
    <row r="27" spans="1:1" ht="17.399999999999999" x14ac:dyDescent="0.35">
      <c r="A27" s="122" t="s">
        <v>1423</v>
      </c>
    </row>
    <row r="28" spans="1:1" ht="17.399999999999999" x14ac:dyDescent="0.3">
      <c r="A28" s="123" t="s">
        <v>1422</v>
      </c>
    </row>
    <row r="29" spans="1:1" ht="34.799999999999997" x14ac:dyDescent="0.3">
      <c r="A29" s="124" t="s">
        <v>1421</v>
      </c>
    </row>
    <row r="30" spans="1:1" ht="34.799999999999997" x14ac:dyDescent="0.3">
      <c r="A30" s="124" t="s">
        <v>1420</v>
      </c>
    </row>
    <row r="31" spans="1:1" ht="34.799999999999997" x14ac:dyDescent="0.3">
      <c r="A31" s="124" t="s">
        <v>1419</v>
      </c>
    </row>
    <row r="32" spans="1:1" ht="34.799999999999997" x14ac:dyDescent="0.3">
      <c r="A32" s="124" t="s">
        <v>1418</v>
      </c>
    </row>
    <row r="33" spans="1:1" ht="17.399999999999999" x14ac:dyDescent="0.3">
      <c r="A33" s="124"/>
    </row>
    <row r="34" spans="1:1" ht="18" x14ac:dyDescent="0.3">
      <c r="A34" s="127" t="s">
        <v>1417</v>
      </c>
    </row>
    <row r="35" spans="1:1" ht="17.399999999999999" x14ac:dyDescent="0.3">
      <c r="A35" s="123" t="s">
        <v>1416</v>
      </c>
    </row>
    <row r="36" spans="1:1" ht="34.799999999999997" x14ac:dyDescent="0.3">
      <c r="A36" s="124" t="s">
        <v>1415</v>
      </c>
    </row>
    <row r="37" spans="1:1" ht="34.799999999999997" x14ac:dyDescent="0.3">
      <c r="A37" s="124" t="s">
        <v>1414</v>
      </c>
    </row>
    <row r="38" spans="1:1" ht="34.799999999999997" x14ac:dyDescent="0.3">
      <c r="A38" s="124" t="s">
        <v>1413</v>
      </c>
    </row>
    <row r="39" spans="1:1" ht="17.399999999999999" x14ac:dyDescent="0.3">
      <c r="A39" s="124" t="s">
        <v>1412</v>
      </c>
    </row>
    <row r="40" spans="1:1" ht="17.399999999999999" x14ac:dyDescent="0.3">
      <c r="A40" s="124" t="s">
        <v>1411</v>
      </c>
    </row>
    <row r="41" spans="1:1" ht="17.399999999999999" x14ac:dyDescent="0.3">
      <c r="A41" s="123" t="s">
        <v>1410</v>
      </c>
    </row>
    <row r="42" spans="1:1" ht="17.399999999999999" x14ac:dyDescent="0.3">
      <c r="A42" s="124" t="s">
        <v>1409</v>
      </c>
    </row>
    <row r="43" spans="1:1" ht="17.399999999999999" x14ac:dyDescent="0.35">
      <c r="A43" s="122" t="s">
        <v>1408</v>
      </c>
    </row>
    <row r="44" spans="1:1" ht="17.399999999999999" x14ac:dyDescent="0.3">
      <c r="A44" s="123" t="s">
        <v>1407</v>
      </c>
    </row>
    <row r="45" spans="1:1" ht="34.799999999999997" x14ac:dyDescent="0.35">
      <c r="A45" s="122" t="s">
        <v>1406</v>
      </c>
    </row>
    <row r="46" spans="1:1" ht="34.799999999999997" x14ac:dyDescent="0.3">
      <c r="A46" s="124" t="s">
        <v>1405</v>
      </c>
    </row>
    <row r="47" spans="1:1" ht="34.799999999999997" x14ac:dyDescent="0.3">
      <c r="A47" s="124" t="s">
        <v>1404</v>
      </c>
    </row>
    <row r="48" spans="1:1" ht="17.399999999999999" x14ac:dyDescent="0.3">
      <c r="A48" s="124" t="s">
        <v>1403</v>
      </c>
    </row>
    <row r="49" spans="1:1" ht="17.399999999999999" x14ac:dyDescent="0.35">
      <c r="A49" s="122" t="s">
        <v>1402</v>
      </c>
    </row>
    <row r="50" spans="1:1" ht="17.399999999999999" x14ac:dyDescent="0.3">
      <c r="A50" s="123" t="s">
        <v>1401</v>
      </c>
    </row>
    <row r="51" spans="1:1" ht="34.799999999999997" x14ac:dyDescent="0.35">
      <c r="A51" s="122" t="s">
        <v>1400</v>
      </c>
    </row>
    <row r="52" spans="1:1" ht="17.399999999999999" x14ac:dyDescent="0.3">
      <c r="A52" s="124" t="s">
        <v>1399</v>
      </c>
    </row>
    <row r="53" spans="1:1" ht="34.799999999999997" x14ac:dyDescent="0.35">
      <c r="A53" s="122" t="s">
        <v>1398</v>
      </c>
    </row>
    <row r="54" spans="1:1" ht="17.399999999999999" x14ac:dyDescent="0.3">
      <c r="A54" s="123" t="s">
        <v>1397</v>
      </c>
    </row>
    <row r="55" spans="1:1" ht="17.399999999999999" x14ac:dyDescent="0.35">
      <c r="A55" s="122" t="s">
        <v>1396</v>
      </c>
    </row>
    <row r="56" spans="1:1" ht="34.799999999999997" x14ac:dyDescent="0.3">
      <c r="A56" s="124" t="s">
        <v>1395</v>
      </c>
    </row>
    <row r="57" spans="1:1" ht="17.399999999999999" x14ac:dyDescent="0.3">
      <c r="A57" s="124" t="s">
        <v>1394</v>
      </c>
    </row>
    <row r="58" spans="1:1" ht="17.399999999999999" x14ac:dyDescent="0.3">
      <c r="A58" s="124" t="s">
        <v>1393</v>
      </c>
    </row>
    <row r="59" spans="1:1" ht="17.399999999999999" x14ac:dyDescent="0.3">
      <c r="A59" s="123" t="s">
        <v>1392</v>
      </c>
    </row>
    <row r="60" spans="1:1" ht="17.399999999999999" x14ac:dyDescent="0.3">
      <c r="A60" s="124" t="s">
        <v>1391</v>
      </c>
    </row>
    <row r="61" spans="1:1" ht="17.399999999999999" x14ac:dyDescent="0.3">
      <c r="A61" s="131"/>
    </row>
    <row r="62" spans="1:1" ht="18" x14ac:dyDescent="0.3">
      <c r="A62" s="127" t="s">
        <v>1390</v>
      </c>
    </row>
    <row r="63" spans="1:1" ht="17.399999999999999" x14ac:dyDescent="0.3">
      <c r="A63" s="123" t="s">
        <v>1389</v>
      </c>
    </row>
    <row r="64" spans="1:1" ht="34.799999999999997" x14ac:dyDescent="0.3">
      <c r="A64" s="124" t="s">
        <v>1388</v>
      </c>
    </row>
    <row r="65" spans="1:1" ht="17.399999999999999" x14ac:dyDescent="0.3">
      <c r="A65" s="124" t="s">
        <v>1387</v>
      </c>
    </row>
    <row r="66" spans="1:1" ht="34.799999999999997" x14ac:dyDescent="0.3">
      <c r="A66" s="126" t="s">
        <v>1386</v>
      </c>
    </row>
    <row r="67" spans="1:1" ht="34.799999999999997" x14ac:dyDescent="0.3">
      <c r="A67" s="126" t="s">
        <v>1385</v>
      </c>
    </row>
    <row r="68" spans="1:1" ht="34.799999999999997" x14ac:dyDescent="0.3">
      <c r="A68" s="126" t="s">
        <v>1384</v>
      </c>
    </row>
    <row r="69" spans="1:1" ht="17.399999999999999" x14ac:dyDescent="0.3">
      <c r="A69" s="129" t="s">
        <v>1383</v>
      </c>
    </row>
    <row r="70" spans="1:1" ht="52.2" x14ac:dyDescent="0.3">
      <c r="A70" s="126" t="s">
        <v>1382</v>
      </c>
    </row>
    <row r="71" spans="1:1" ht="17.399999999999999" x14ac:dyDescent="0.3">
      <c r="A71" s="126" t="s">
        <v>1381</v>
      </c>
    </row>
    <row r="72" spans="1:1" ht="17.399999999999999" x14ac:dyDescent="0.3">
      <c r="A72" s="129" t="s">
        <v>1380</v>
      </c>
    </row>
    <row r="73" spans="1:1" ht="17.399999999999999" x14ac:dyDescent="0.3">
      <c r="A73" s="126" t="s">
        <v>1379</v>
      </c>
    </row>
    <row r="74" spans="1:1" ht="17.399999999999999" x14ac:dyDescent="0.3">
      <c r="A74" s="129" t="s">
        <v>1378</v>
      </c>
    </row>
    <row r="75" spans="1:1" ht="34.799999999999997" x14ac:dyDescent="0.3">
      <c r="A75" s="126" t="s">
        <v>1377</v>
      </c>
    </row>
    <row r="76" spans="1:1" ht="17.399999999999999" x14ac:dyDescent="0.3">
      <c r="A76" s="126" t="s">
        <v>1376</v>
      </c>
    </row>
    <row r="77" spans="1:1" ht="52.2" x14ac:dyDescent="0.3">
      <c r="A77" s="126" t="s">
        <v>1375</v>
      </c>
    </row>
    <row r="78" spans="1:1" ht="17.399999999999999" x14ac:dyDescent="0.3">
      <c r="A78" s="129" t="s">
        <v>1374</v>
      </c>
    </row>
    <row r="79" spans="1:1" ht="17.399999999999999" x14ac:dyDescent="0.35">
      <c r="A79" s="130" t="s">
        <v>1373</v>
      </c>
    </row>
    <row r="80" spans="1:1" ht="17.399999999999999" x14ac:dyDescent="0.3">
      <c r="A80" s="129" t="s">
        <v>1372</v>
      </c>
    </row>
    <row r="81" spans="1:1" ht="34.799999999999997" x14ac:dyDescent="0.3">
      <c r="A81" s="126" t="s">
        <v>1371</v>
      </c>
    </row>
    <row r="82" spans="1:1" ht="34.799999999999997" x14ac:dyDescent="0.3">
      <c r="A82" s="126" t="s">
        <v>1370</v>
      </c>
    </row>
    <row r="83" spans="1:1" ht="34.799999999999997" x14ac:dyDescent="0.3">
      <c r="A83" s="126" t="s">
        <v>1369</v>
      </c>
    </row>
    <row r="84" spans="1:1" ht="34.799999999999997" x14ac:dyDescent="0.3">
      <c r="A84" s="126" t="s">
        <v>1368</v>
      </c>
    </row>
    <row r="85" spans="1:1" ht="34.799999999999997" x14ac:dyDescent="0.3">
      <c r="A85" s="126" t="s">
        <v>1367</v>
      </c>
    </row>
    <row r="86" spans="1:1" ht="17.399999999999999" x14ac:dyDescent="0.3">
      <c r="A86" s="129" t="s">
        <v>1366</v>
      </c>
    </row>
    <row r="87" spans="1:1" ht="17.399999999999999" x14ac:dyDescent="0.3">
      <c r="A87" s="126" t="s">
        <v>1365</v>
      </c>
    </row>
    <row r="88" spans="1:1" ht="17.399999999999999" x14ac:dyDescent="0.3">
      <c r="A88" s="126" t="s">
        <v>1364</v>
      </c>
    </row>
    <row r="89" spans="1:1" ht="17.399999999999999" x14ac:dyDescent="0.3">
      <c r="A89" s="129" t="s">
        <v>1363</v>
      </c>
    </row>
    <row r="90" spans="1:1" ht="34.799999999999997" x14ac:dyDescent="0.3">
      <c r="A90" s="126" t="s">
        <v>1362</v>
      </c>
    </row>
    <row r="91" spans="1:1" ht="17.399999999999999" x14ac:dyDescent="0.3">
      <c r="A91" s="129" t="s">
        <v>1361</v>
      </c>
    </row>
    <row r="92" spans="1:1" ht="17.399999999999999" x14ac:dyDescent="0.35">
      <c r="A92" s="130" t="s">
        <v>1360</v>
      </c>
    </row>
    <row r="93" spans="1:1" ht="17.399999999999999" x14ac:dyDescent="0.3">
      <c r="A93" s="126" t="s">
        <v>1359</v>
      </c>
    </row>
    <row r="94" spans="1:1" ht="17.399999999999999" x14ac:dyDescent="0.3">
      <c r="A94" s="126"/>
    </row>
    <row r="95" spans="1:1" ht="18" x14ac:dyDescent="0.3">
      <c r="A95" s="127" t="s">
        <v>1358</v>
      </c>
    </row>
    <row r="96" spans="1:1" ht="34.799999999999997" x14ac:dyDescent="0.35">
      <c r="A96" s="130" t="s">
        <v>1357</v>
      </c>
    </row>
    <row r="97" spans="1:1" ht="17.399999999999999" x14ac:dyDescent="0.35">
      <c r="A97" s="130" t="s">
        <v>1356</v>
      </c>
    </row>
    <row r="98" spans="1:1" ht="17.399999999999999" x14ac:dyDescent="0.3">
      <c r="A98" s="129" t="s">
        <v>1355</v>
      </c>
    </row>
    <row r="99" spans="1:1" ht="17.399999999999999" x14ac:dyDescent="0.3">
      <c r="A99" s="128" t="s">
        <v>1354</v>
      </c>
    </row>
    <row r="100" spans="1:1" ht="17.399999999999999" x14ac:dyDescent="0.3">
      <c r="A100" s="126" t="s">
        <v>1353</v>
      </c>
    </row>
    <row r="101" spans="1:1" ht="17.399999999999999" x14ac:dyDescent="0.3">
      <c r="A101" s="126" t="s">
        <v>1352</v>
      </c>
    </row>
    <row r="102" spans="1:1" ht="17.399999999999999" x14ac:dyDescent="0.3">
      <c r="A102" s="126" t="s">
        <v>1351</v>
      </c>
    </row>
    <row r="103" spans="1:1" ht="17.399999999999999" x14ac:dyDescent="0.3">
      <c r="A103" s="126" t="s">
        <v>1350</v>
      </c>
    </row>
    <row r="104" spans="1:1" ht="34.799999999999997" x14ac:dyDescent="0.3">
      <c r="A104" s="126" t="s">
        <v>1349</v>
      </c>
    </row>
    <row r="105" spans="1:1" ht="17.399999999999999" x14ac:dyDescent="0.3">
      <c r="A105" s="128" t="s">
        <v>1348</v>
      </c>
    </row>
    <row r="106" spans="1:1" ht="17.399999999999999" x14ac:dyDescent="0.3">
      <c r="A106" s="126" t="s">
        <v>1347</v>
      </c>
    </row>
    <row r="107" spans="1:1" ht="17.399999999999999" x14ac:dyDescent="0.3">
      <c r="A107" s="126" t="s">
        <v>1346</v>
      </c>
    </row>
    <row r="108" spans="1:1" ht="17.399999999999999" x14ac:dyDescent="0.3">
      <c r="A108" s="126" t="s">
        <v>1345</v>
      </c>
    </row>
    <row r="109" spans="1:1" ht="17.399999999999999" x14ac:dyDescent="0.3">
      <c r="A109" s="126" t="s">
        <v>1344</v>
      </c>
    </row>
    <row r="110" spans="1:1" ht="17.399999999999999" x14ac:dyDescent="0.3">
      <c r="A110" s="126" t="s">
        <v>1343</v>
      </c>
    </row>
    <row r="111" spans="1:1" ht="17.399999999999999" x14ac:dyDescent="0.3">
      <c r="A111" s="126" t="s">
        <v>1342</v>
      </c>
    </row>
    <row r="112" spans="1:1" ht="17.399999999999999" x14ac:dyDescent="0.3">
      <c r="A112" s="129" t="s">
        <v>1341</v>
      </c>
    </row>
    <row r="113" spans="1:1" ht="17.399999999999999" x14ac:dyDescent="0.3">
      <c r="A113" s="126" t="s">
        <v>1340</v>
      </c>
    </row>
    <row r="114" spans="1:1" ht="17.399999999999999" x14ac:dyDescent="0.3">
      <c r="A114" s="128" t="s">
        <v>1339</v>
      </c>
    </row>
    <row r="115" spans="1:1" ht="17.399999999999999" x14ac:dyDescent="0.3">
      <c r="A115" s="126" t="s">
        <v>1338</v>
      </c>
    </row>
    <row r="116" spans="1:1" ht="17.399999999999999" x14ac:dyDescent="0.3">
      <c r="A116" s="126" t="s">
        <v>1337</v>
      </c>
    </row>
    <row r="117" spans="1:1" ht="17.399999999999999" x14ac:dyDescent="0.3">
      <c r="A117" s="128" t="s">
        <v>1336</v>
      </c>
    </row>
    <row r="118" spans="1:1" ht="17.399999999999999" x14ac:dyDescent="0.3">
      <c r="A118" s="126" t="s">
        <v>1335</v>
      </c>
    </row>
    <row r="119" spans="1:1" ht="17.399999999999999" x14ac:dyDescent="0.3">
      <c r="A119" s="126" t="s">
        <v>1334</v>
      </c>
    </row>
    <row r="120" spans="1:1" ht="17.399999999999999" x14ac:dyDescent="0.3">
      <c r="A120" s="126" t="s">
        <v>1333</v>
      </c>
    </row>
    <row r="121" spans="1:1" ht="17.399999999999999" x14ac:dyDescent="0.3">
      <c r="A121" s="129" t="s">
        <v>1332</v>
      </c>
    </row>
    <row r="122" spans="1:1" ht="17.399999999999999" x14ac:dyDescent="0.3">
      <c r="A122" s="128" t="s">
        <v>1331</v>
      </c>
    </row>
    <row r="123" spans="1:1" ht="17.399999999999999" x14ac:dyDescent="0.3">
      <c r="A123" s="128" t="s">
        <v>1330</v>
      </c>
    </row>
    <row r="124" spans="1:1" ht="17.399999999999999" x14ac:dyDescent="0.3">
      <c r="A124" s="126" t="s">
        <v>1329</v>
      </c>
    </row>
    <row r="125" spans="1:1" ht="17.399999999999999" x14ac:dyDescent="0.3">
      <c r="A125" s="126" t="s">
        <v>1328</v>
      </c>
    </row>
    <row r="126" spans="1:1" ht="17.399999999999999" x14ac:dyDescent="0.3">
      <c r="A126" s="126" t="s">
        <v>1327</v>
      </c>
    </row>
    <row r="127" spans="1:1" ht="17.399999999999999" x14ac:dyDescent="0.3">
      <c r="A127" s="126" t="s">
        <v>1326</v>
      </c>
    </row>
    <row r="128" spans="1:1" ht="17.399999999999999" x14ac:dyDescent="0.3">
      <c r="A128" s="126" t="s">
        <v>1325</v>
      </c>
    </row>
    <row r="129" spans="1:1" ht="17.399999999999999" x14ac:dyDescent="0.3">
      <c r="A129" s="129" t="s">
        <v>1324</v>
      </c>
    </row>
    <row r="130" spans="1:1" ht="34.799999999999997" x14ac:dyDescent="0.3">
      <c r="A130" s="126" t="s">
        <v>1323</v>
      </c>
    </row>
    <row r="131" spans="1:1" ht="69.599999999999994" x14ac:dyDescent="0.3">
      <c r="A131" s="126" t="s">
        <v>1322</v>
      </c>
    </row>
    <row r="132" spans="1:1" ht="34.799999999999997" x14ac:dyDescent="0.3">
      <c r="A132" s="126" t="s">
        <v>1321</v>
      </c>
    </row>
    <row r="133" spans="1:1" ht="17.399999999999999" x14ac:dyDescent="0.3">
      <c r="A133" s="129" t="s">
        <v>1320</v>
      </c>
    </row>
    <row r="134" spans="1:1" ht="34.799999999999997" x14ac:dyDescent="0.3">
      <c r="A134" s="128" t="s">
        <v>1319</v>
      </c>
    </row>
    <row r="135" spans="1:1" ht="17.399999999999999" x14ac:dyDescent="0.3">
      <c r="A135" s="128"/>
    </row>
    <row r="136" spans="1:1" ht="18" x14ac:dyDescent="0.3">
      <c r="A136" s="127" t="s">
        <v>1318</v>
      </c>
    </row>
    <row r="137" spans="1:1" ht="17.399999999999999" x14ac:dyDescent="0.3">
      <c r="A137" s="126" t="s">
        <v>1317</v>
      </c>
    </row>
    <row r="138" spans="1:1" ht="34.799999999999997" x14ac:dyDescent="0.3">
      <c r="A138" s="124" t="s">
        <v>1316</v>
      </c>
    </row>
    <row r="139" spans="1:1" ht="34.799999999999997" x14ac:dyDescent="0.3">
      <c r="A139" s="124" t="s">
        <v>1315</v>
      </c>
    </row>
    <row r="140" spans="1:1" ht="17.399999999999999" x14ac:dyDescent="0.3">
      <c r="A140" s="123" t="s">
        <v>1314</v>
      </c>
    </row>
    <row r="141" spans="1:1" ht="17.399999999999999" x14ac:dyDescent="0.3">
      <c r="A141" s="125" t="s">
        <v>1313</v>
      </c>
    </row>
    <row r="142" spans="1:1" ht="34.799999999999997" x14ac:dyDescent="0.35">
      <c r="A142" s="122" t="s">
        <v>1312</v>
      </c>
    </row>
    <row r="143" spans="1:1" ht="17.399999999999999" x14ac:dyDescent="0.3">
      <c r="A143" s="124" t="s">
        <v>1311</v>
      </c>
    </row>
    <row r="144" spans="1:1" ht="17.399999999999999" x14ac:dyDescent="0.3">
      <c r="A144" s="124" t="s">
        <v>1310</v>
      </c>
    </row>
    <row r="145" spans="1:1" ht="17.399999999999999" x14ac:dyDescent="0.3">
      <c r="A145" s="125" t="s">
        <v>1309</v>
      </c>
    </row>
    <row r="146" spans="1:1" ht="17.399999999999999" x14ac:dyDescent="0.3">
      <c r="A146" s="123" t="s">
        <v>1308</v>
      </c>
    </row>
    <row r="147" spans="1:1" ht="17.399999999999999" x14ac:dyDescent="0.3">
      <c r="A147" s="125" t="s">
        <v>1307</v>
      </c>
    </row>
    <row r="148" spans="1:1" ht="17.399999999999999" x14ac:dyDescent="0.3">
      <c r="A148" s="124" t="s">
        <v>1306</v>
      </c>
    </row>
    <row r="149" spans="1:1" ht="17.399999999999999" x14ac:dyDescent="0.3">
      <c r="A149" s="124" t="s">
        <v>1305</v>
      </c>
    </row>
    <row r="150" spans="1:1" ht="17.399999999999999" x14ac:dyDescent="0.3">
      <c r="A150" s="124" t="s">
        <v>1304</v>
      </c>
    </row>
    <row r="151" spans="1:1" ht="34.799999999999997" x14ac:dyDescent="0.3">
      <c r="A151" s="125" t="s">
        <v>1303</v>
      </c>
    </row>
    <row r="152" spans="1:1" ht="17.399999999999999" x14ac:dyDescent="0.3">
      <c r="A152" s="123" t="s">
        <v>1302</v>
      </c>
    </row>
    <row r="153" spans="1:1" ht="17.399999999999999" x14ac:dyDescent="0.3">
      <c r="A153" s="124" t="s">
        <v>1301</v>
      </c>
    </row>
    <row r="154" spans="1:1" ht="17.399999999999999" x14ac:dyDescent="0.3">
      <c r="A154" s="124" t="s">
        <v>1300</v>
      </c>
    </row>
    <row r="155" spans="1:1" ht="17.399999999999999" x14ac:dyDescent="0.3">
      <c r="A155" s="124" t="s">
        <v>1299</v>
      </c>
    </row>
    <row r="156" spans="1:1" ht="17.399999999999999" x14ac:dyDescent="0.3">
      <c r="A156" s="124" t="s">
        <v>1298</v>
      </c>
    </row>
    <row r="157" spans="1:1" ht="34.799999999999997" x14ac:dyDescent="0.3">
      <c r="A157" s="124" t="s">
        <v>1297</v>
      </c>
    </row>
    <row r="158" spans="1:1" ht="34.799999999999997" x14ac:dyDescent="0.3">
      <c r="A158" s="124" t="s">
        <v>1296</v>
      </c>
    </row>
    <row r="159" spans="1:1" ht="17.399999999999999" x14ac:dyDescent="0.3">
      <c r="A159" s="123" t="s">
        <v>1295</v>
      </c>
    </row>
    <row r="160" spans="1:1" ht="34.799999999999997" x14ac:dyDescent="0.3">
      <c r="A160" s="124" t="s">
        <v>1294</v>
      </c>
    </row>
    <row r="161" spans="1:1" ht="34.799999999999997" x14ac:dyDescent="0.3">
      <c r="A161" s="124" t="s">
        <v>1293</v>
      </c>
    </row>
    <row r="162" spans="1:1" ht="17.399999999999999" x14ac:dyDescent="0.3">
      <c r="A162" s="124" t="s">
        <v>1292</v>
      </c>
    </row>
    <row r="163" spans="1:1" ht="17.399999999999999" x14ac:dyDescent="0.3">
      <c r="A163" s="123" t="s">
        <v>1291</v>
      </c>
    </row>
    <row r="164" spans="1:1" ht="34.799999999999997" x14ac:dyDescent="0.35">
      <c r="A164" s="122" t="s">
        <v>1290</v>
      </c>
    </row>
    <row r="165" spans="1:1" ht="34.799999999999997" x14ac:dyDescent="0.3">
      <c r="A165" s="124" t="s">
        <v>1289</v>
      </c>
    </row>
    <row r="166" spans="1:1" ht="17.399999999999999" x14ac:dyDescent="0.3">
      <c r="A166" s="123" t="s">
        <v>1288</v>
      </c>
    </row>
    <row r="167" spans="1:1" ht="17.399999999999999" x14ac:dyDescent="0.3">
      <c r="A167" s="124" t="s">
        <v>1287</v>
      </c>
    </row>
    <row r="168" spans="1:1" ht="17.399999999999999" x14ac:dyDescent="0.3">
      <c r="A168" s="123" t="s">
        <v>1286</v>
      </c>
    </row>
    <row r="169" spans="1:1" ht="17.399999999999999" x14ac:dyDescent="0.35">
      <c r="A169" s="122" t="s">
        <v>1285</v>
      </c>
    </row>
    <row r="170" spans="1:1" ht="17.399999999999999" x14ac:dyDescent="0.35">
      <c r="A170" s="122"/>
    </row>
    <row r="171" spans="1:1" ht="17.399999999999999" x14ac:dyDescent="0.35">
      <c r="A171" s="122"/>
    </row>
    <row r="172" spans="1:1" ht="17.399999999999999" x14ac:dyDescent="0.35">
      <c r="A172" s="122"/>
    </row>
    <row r="173" spans="1:1" ht="17.399999999999999" x14ac:dyDescent="0.35">
      <c r="A173" s="122"/>
    </row>
    <row r="174" spans="1:1" ht="17.399999999999999" x14ac:dyDescent="0.35">
      <c r="A174" s="12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5" manualBreakCount="5">
    <brk id="14" man="1"/>
    <brk id="43" man="1"/>
    <brk id="79"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59"/>
  <sheetViews>
    <sheetView zoomScaleNormal="100" workbookViewId="0">
      <selection activeCell="B18" sqref="B18:E18"/>
    </sheetView>
  </sheetViews>
  <sheetFormatPr defaultRowHeight="14.4" x14ac:dyDescent="0.25"/>
  <cols>
    <col min="1" max="1" width="0.33203125" customWidth="1"/>
    <col min="2" max="2" width="14.77734375" customWidth="1"/>
    <col min="3" max="3" width="14.6640625" customWidth="1"/>
    <col min="4" max="4" width="17.21875" customWidth="1"/>
    <col min="5" max="6" width="14.6640625" customWidth="1"/>
    <col min="7" max="7" width="8.6640625" customWidth="1"/>
  </cols>
  <sheetData>
    <row r="1" spans="2:7" s="1" customFormat="1" ht="9" customHeight="1" x14ac:dyDescent="0.15">
      <c r="B1" s="65"/>
    </row>
    <row r="2" spans="2:7" s="1" customFormat="1" ht="22.95" customHeight="1" x14ac:dyDescent="0.15">
      <c r="B2" s="65"/>
      <c r="D2" s="71" t="s">
        <v>940</v>
      </c>
      <c r="E2" s="71"/>
      <c r="F2" s="71"/>
      <c r="G2" s="71"/>
    </row>
    <row r="3" spans="2:7" s="1" customFormat="1" ht="5.85" customHeight="1" x14ac:dyDescent="0.15">
      <c r="B3" s="65"/>
    </row>
    <row r="4" spans="2:7" s="1" customFormat="1" ht="1.05" customHeight="1" x14ac:dyDescent="0.15"/>
    <row r="5" spans="2:7" s="1" customFormat="1" ht="33" customHeight="1" x14ac:dyDescent="0.15">
      <c r="B5" s="67" t="s">
        <v>1111</v>
      </c>
      <c r="C5" s="67"/>
      <c r="D5" s="67"/>
      <c r="E5" s="67"/>
      <c r="F5" s="67"/>
      <c r="G5" s="67"/>
    </row>
    <row r="6" spans="2:7" s="1" customFormat="1" ht="6.3" customHeight="1" x14ac:dyDescent="0.15"/>
    <row r="7" spans="2:7" s="1" customFormat="1" ht="24.45" customHeight="1" x14ac:dyDescent="0.15">
      <c r="B7" s="9" t="s">
        <v>1113</v>
      </c>
      <c r="C7" s="3">
        <v>46203</v>
      </c>
      <c r="D7" s="41" t="s">
        <v>1112</v>
      </c>
    </row>
    <row r="8" spans="2:7" s="1" customFormat="1" ht="4.2" customHeight="1" x14ac:dyDescent="0.15"/>
    <row r="9" spans="2:7" s="1" customFormat="1" ht="19.2" customHeight="1" x14ac:dyDescent="0.15">
      <c r="B9" s="80" t="s">
        <v>1114</v>
      </c>
      <c r="C9" s="80"/>
      <c r="D9" s="80"/>
      <c r="E9" s="80"/>
      <c r="F9" s="80"/>
      <c r="G9" s="80"/>
    </row>
    <row r="10" spans="2:7" s="1" customFormat="1" ht="2.1" customHeight="1" x14ac:dyDescent="0.15"/>
    <row r="11" spans="2:7" s="1" customFormat="1" ht="11.1" customHeight="1" x14ac:dyDescent="0.15">
      <c r="B11" s="82" t="s">
        <v>1115</v>
      </c>
      <c r="C11" s="82"/>
    </row>
    <row r="12" spans="2:7" s="1" customFormat="1" ht="2.7" customHeight="1" x14ac:dyDescent="0.15"/>
    <row r="13" spans="2:7" s="1" customFormat="1" ht="17.100000000000001" customHeight="1" x14ac:dyDescent="0.15">
      <c r="B13" s="83" t="s">
        <v>1072</v>
      </c>
      <c r="C13" s="83"/>
      <c r="D13" s="83"/>
      <c r="E13" s="83"/>
      <c r="F13" s="87">
        <v>22393827578.559898</v>
      </c>
      <c r="G13" s="87"/>
    </row>
    <row r="14" spans="2:7" s="1" customFormat="1" ht="17.100000000000001" customHeight="1" x14ac:dyDescent="0.15">
      <c r="B14" s="84" t="s">
        <v>1073</v>
      </c>
      <c r="C14" s="84"/>
      <c r="D14" s="84"/>
      <c r="E14" s="84"/>
      <c r="F14" s="88">
        <v>22393827578.559898</v>
      </c>
      <c r="G14" s="88"/>
    </row>
    <row r="15" spans="2:7" s="1" customFormat="1" ht="17.100000000000001" customHeight="1" x14ac:dyDescent="0.15">
      <c r="B15" s="84" t="s">
        <v>1074</v>
      </c>
      <c r="C15" s="84"/>
      <c r="D15" s="84"/>
      <c r="E15" s="84"/>
      <c r="F15" s="88">
        <v>4274723839.93998</v>
      </c>
      <c r="G15" s="88"/>
    </row>
    <row r="16" spans="2:7" s="1" customFormat="1" ht="17.100000000000001" customHeight="1" x14ac:dyDescent="0.15">
      <c r="B16" s="84" t="s">
        <v>498</v>
      </c>
      <c r="C16" s="84"/>
      <c r="D16" s="84"/>
      <c r="E16" s="84"/>
      <c r="F16" s="88">
        <v>142817</v>
      </c>
      <c r="G16" s="88"/>
    </row>
    <row r="17" spans="2:7" s="1" customFormat="1" ht="17.100000000000001" customHeight="1" x14ac:dyDescent="0.15">
      <c r="B17" s="84" t="s">
        <v>1075</v>
      </c>
      <c r="C17" s="84"/>
      <c r="D17" s="84"/>
      <c r="E17" s="84"/>
      <c r="F17" s="88">
        <v>298970</v>
      </c>
      <c r="G17" s="88"/>
    </row>
    <row r="18" spans="2:7" s="1" customFormat="1" ht="17.100000000000001" customHeight="1" x14ac:dyDescent="0.15">
      <c r="B18" s="84" t="s">
        <v>1076</v>
      </c>
      <c r="C18" s="84"/>
      <c r="D18" s="84"/>
      <c r="E18" s="84"/>
      <c r="F18" s="88">
        <v>156800.85408991901</v>
      </c>
      <c r="G18" s="88"/>
    </row>
    <row r="19" spans="2:7" s="1" customFormat="1" ht="17.100000000000001" customHeight="1" x14ac:dyDescent="0.15">
      <c r="B19" s="84" t="s">
        <v>1077</v>
      </c>
      <c r="C19" s="84"/>
      <c r="D19" s="84"/>
      <c r="E19" s="84"/>
      <c r="F19" s="88">
        <v>74903.259787136805</v>
      </c>
      <c r="G19" s="88"/>
    </row>
    <row r="20" spans="2:7" s="1" customFormat="1" ht="17.100000000000001" customHeight="1" x14ac:dyDescent="0.15">
      <c r="B20" s="84" t="s">
        <v>1078</v>
      </c>
      <c r="C20" s="84"/>
      <c r="D20" s="84"/>
      <c r="E20" s="84"/>
      <c r="F20" s="89">
        <v>0.50967423023342695</v>
      </c>
      <c r="G20" s="89"/>
    </row>
    <row r="21" spans="2:7" s="1" customFormat="1" ht="17.100000000000001" customHeight="1" x14ac:dyDescent="0.15">
      <c r="B21" s="84" t="s">
        <v>1079</v>
      </c>
      <c r="C21" s="84"/>
      <c r="D21" s="84"/>
      <c r="E21" s="84"/>
      <c r="F21" s="89">
        <v>0.58355392841551201</v>
      </c>
      <c r="G21" s="89"/>
    </row>
    <row r="22" spans="2:7" s="1" customFormat="1" ht="17.100000000000001" customHeight="1" x14ac:dyDescent="0.15">
      <c r="B22" s="84" t="s">
        <v>1080</v>
      </c>
      <c r="C22" s="84"/>
      <c r="D22" s="84"/>
      <c r="E22" s="84"/>
      <c r="F22" s="90">
        <v>5.3632685027511497</v>
      </c>
      <c r="G22" s="90"/>
    </row>
    <row r="23" spans="2:7" s="1" customFormat="1" ht="17.100000000000001" customHeight="1" x14ac:dyDescent="0.15">
      <c r="B23" s="84" t="s">
        <v>1081</v>
      </c>
      <c r="C23" s="84"/>
      <c r="D23" s="84"/>
      <c r="E23" s="84"/>
      <c r="F23" s="90">
        <v>15.4714974604848</v>
      </c>
      <c r="G23" s="90"/>
    </row>
    <row r="24" spans="2:7" s="1" customFormat="1" ht="17.100000000000001" customHeight="1" x14ac:dyDescent="0.15">
      <c r="B24" s="84" t="s">
        <v>1082</v>
      </c>
      <c r="C24" s="84"/>
      <c r="D24" s="84"/>
      <c r="E24" s="84"/>
      <c r="F24" s="90">
        <v>20.834762272424499</v>
      </c>
      <c r="G24" s="90"/>
    </row>
    <row r="25" spans="2:7" s="1" customFormat="1" ht="17.100000000000001" customHeight="1" x14ac:dyDescent="0.15">
      <c r="B25" s="84" t="s">
        <v>1083</v>
      </c>
      <c r="C25" s="84"/>
      <c r="D25" s="84"/>
      <c r="E25" s="84"/>
      <c r="F25" s="89">
        <v>0.87925371352422499</v>
      </c>
      <c r="G25" s="89"/>
    </row>
    <row r="26" spans="2:7" s="1" customFormat="1" ht="17.100000000000001" customHeight="1" x14ac:dyDescent="0.15">
      <c r="B26" s="84" t="s">
        <v>1084</v>
      </c>
      <c r="C26" s="84"/>
      <c r="D26" s="84"/>
      <c r="E26" s="84"/>
      <c r="F26" s="89">
        <v>0.12074628647577899</v>
      </c>
      <c r="G26" s="89"/>
    </row>
    <row r="27" spans="2:7" s="1" customFormat="1" ht="17.100000000000001" customHeight="1" x14ac:dyDescent="0.15">
      <c r="B27" s="84" t="s">
        <v>1085</v>
      </c>
      <c r="C27" s="84"/>
      <c r="D27" s="84"/>
      <c r="E27" s="84"/>
      <c r="F27" s="89">
        <v>2.18221275129316E-2</v>
      </c>
      <c r="G27" s="89"/>
    </row>
    <row r="28" spans="2:7" s="1" customFormat="1" ht="17.100000000000001" customHeight="1" x14ac:dyDescent="0.15">
      <c r="B28" s="84" t="s">
        <v>1086</v>
      </c>
      <c r="C28" s="84"/>
      <c r="D28" s="84"/>
      <c r="E28" s="84"/>
      <c r="F28" s="89">
        <v>2.1247848565392399E-2</v>
      </c>
      <c r="G28" s="89"/>
    </row>
    <row r="29" spans="2:7" s="1" customFormat="1" ht="17.100000000000001" customHeight="1" x14ac:dyDescent="0.15">
      <c r="B29" s="84" t="s">
        <v>1087</v>
      </c>
      <c r="C29" s="84"/>
      <c r="D29" s="84"/>
      <c r="E29" s="84"/>
      <c r="F29" s="89">
        <v>2.6003928145980602E-2</v>
      </c>
      <c r="G29" s="89"/>
    </row>
    <row r="30" spans="2:7" s="1" customFormat="1" ht="17.100000000000001" customHeight="1" x14ac:dyDescent="0.15">
      <c r="B30" s="84" t="s">
        <v>1088</v>
      </c>
      <c r="C30" s="84"/>
      <c r="D30" s="84"/>
      <c r="E30" s="84"/>
      <c r="F30" s="90">
        <v>8.2221800518797803</v>
      </c>
      <c r="G30" s="90"/>
    </row>
    <row r="31" spans="2:7" s="1" customFormat="1" ht="17.100000000000001" customHeight="1" x14ac:dyDescent="0.15">
      <c r="B31" s="84" t="s">
        <v>1089</v>
      </c>
      <c r="C31" s="84"/>
      <c r="D31" s="84"/>
      <c r="E31" s="84"/>
      <c r="F31" s="90">
        <v>7.3501644462348397</v>
      </c>
      <c r="G31" s="90"/>
    </row>
    <row r="32" spans="2:7" s="1" customFormat="1" ht="17.100000000000001" customHeight="1" x14ac:dyDescent="0.15">
      <c r="B32" s="85" t="s">
        <v>1090</v>
      </c>
      <c r="C32" s="85"/>
      <c r="D32" s="85"/>
      <c r="E32" s="85"/>
      <c r="F32" s="91">
        <v>4.3342458255294698E-4</v>
      </c>
      <c r="G32" s="91"/>
    </row>
    <row r="33" spans="2:8" s="1" customFormat="1" ht="5.25" customHeight="1" x14ac:dyDescent="0.15"/>
    <row r="34" spans="2:8" s="1" customFormat="1" ht="19.2" customHeight="1" x14ac:dyDescent="0.15">
      <c r="B34" s="80" t="s">
        <v>1116</v>
      </c>
      <c r="C34" s="80"/>
      <c r="D34" s="80"/>
      <c r="E34" s="80"/>
      <c r="F34" s="80"/>
    </row>
    <row r="35" spans="2:8" s="1" customFormat="1" ht="5.25" customHeight="1" x14ac:dyDescent="0.15"/>
    <row r="36" spans="2:8" s="1" customFormat="1" ht="21.3" customHeight="1" x14ac:dyDescent="0.25">
      <c r="B36" s="86" t="s">
        <v>1091</v>
      </c>
      <c r="C36" s="86"/>
      <c r="D36" s="86"/>
      <c r="E36" s="86"/>
      <c r="F36" s="92">
        <v>937614392.60000002</v>
      </c>
      <c r="G36" s="92"/>
    </row>
    <row r="37" spans="2:8" s="1" customFormat="1" ht="5.25" customHeight="1" x14ac:dyDescent="0.15"/>
    <row r="38" spans="2:8" s="1" customFormat="1" ht="19.2" customHeight="1" x14ac:dyDescent="0.15">
      <c r="B38" s="80" t="s">
        <v>1117</v>
      </c>
      <c r="C38" s="80"/>
      <c r="D38" s="80"/>
      <c r="E38" s="80"/>
      <c r="F38" s="80"/>
    </row>
    <row r="39" spans="2:8" s="1" customFormat="1" ht="5.25" customHeight="1" x14ac:dyDescent="0.15"/>
    <row r="40" spans="2:8" s="1" customFormat="1" ht="13.35" customHeight="1" x14ac:dyDescent="0.15">
      <c r="B40" s="33"/>
      <c r="C40" s="34" t="s">
        <v>1092</v>
      </c>
      <c r="D40" s="34" t="s">
        <v>1092</v>
      </c>
      <c r="E40" s="34" t="s">
        <v>1092</v>
      </c>
      <c r="F40" s="34" t="s">
        <v>1092</v>
      </c>
      <c r="G40" s="93" t="s">
        <v>1092</v>
      </c>
      <c r="H40" s="93"/>
    </row>
    <row r="41" spans="2:8" s="1" customFormat="1" ht="10.65" customHeight="1" x14ac:dyDescent="0.15">
      <c r="B41" s="35" t="s">
        <v>945</v>
      </c>
      <c r="C41" s="36" t="s">
        <v>1093</v>
      </c>
      <c r="D41" s="36" t="s">
        <v>1094</v>
      </c>
      <c r="E41" s="36" t="s">
        <v>1095</v>
      </c>
      <c r="F41" s="36" t="s">
        <v>1096</v>
      </c>
      <c r="G41" s="94" t="s">
        <v>1097</v>
      </c>
      <c r="H41" s="94"/>
    </row>
    <row r="42" spans="2:8" s="1" customFormat="1" ht="14.4" customHeight="1" x14ac:dyDescent="0.15">
      <c r="B42" s="37" t="s">
        <v>10</v>
      </c>
      <c r="C42" s="12" t="s">
        <v>1098</v>
      </c>
      <c r="D42" s="12" t="s">
        <v>1098</v>
      </c>
      <c r="E42" s="12" t="s">
        <v>1098</v>
      </c>
      <c r="F42" s="12" t="s">
        <v>1098</v>
      </c>
      <c r="G42" s="95" t="s">
        <v>1098</v>
      </c>
      <c r="H42" s="95"/>
    </row>
    <row r="43" spans="2:8" s="1" customFormat="1" ht="12.75" customHeight="1" x14ac:dyDescent="0.15">
      <c r="B43" s="38" t="s">
        <v>944</v>
      </c>
      <c r="C43" s="39" t="s">
        <v>1099</v>
      </c>
      <c r="D43" s="39" t="s">
        <v>1100</v>
      </c>
      <c r="E43" s="39" t="s">
        <v>1101</v>
      </c>
      <c r="F43" s="39" t="s">
        <v>1102</v>
      </c>
      <c r="G43" s="96" t="s">
        <v>1103</v>
      </c>
      <c r="H43" s="96"/>
    </row>
    <row r="44" spans="2:8" s="1" customFormat="1" ht="12.75" customHeight="1" x14ac:dyDescent="0.15">
      <c r="B44" s="37" t="s">
        <v>949</v>
      </c>
      <c r="C44" s="12" t="s">
        <v>1</v>
      </c>
      <c r="D44" s="12" t="s">
        <v>1</v>
      </c>
      <c r="E44" s="12" t="s">
        <v>1</v>
      </c>
      <c r="F44" s="12" t="s">
        <v>1</v>
      </c>
      <c r="G44" s="95" t="s">
        <v>1</v>
      </c>
      <c r="H44" s="95"/>
    </row>
    <row r="45" spans="2:8" s="1" customFormat="1" ht="12.75" customHeight="1" x14ac:dyDescent="0.15">
      <c r="B45" s="38" t="s">
        <v>1104</v>
      </c>
      <c r="C45" s="13">
        <v>45000000</v>
      </c>
      <c r="D45" s="13">
        <v>50000000</v>
      </c>
      <c r="E45" s="13">
        <v>46500000</v>
      </c>
      <c r="F45" s="13">
        <v>100000000</v>
      </c>
      <c r="G45" s="97">
        <v>25000000</v>
      </c>
      <c r="H45" s="97"/>
    </row>
    <row r="46" spans="2:8" s="1" customFormat="1" ht="12.75" customHeight="1" x14ac:dyDescent="0.15">
      <c r="B46" s="38" t="s">
        <v>948</v>
      </c>
      <c r="C46" s="14">
        <v>46560</v>
      </c>
      <c r="D46" s="14">
        <v>50213</v>
      </c>
      <c r="E46" s="14">
        <v>46682</v>
      </c>
      <c r="F46" s="14">
        <v>49482</v>
      </c>
      <c r="G46" s="72">
        <v>49848</v>
      </c>
      <c r="H46" s="72"/>
    </row>
    <row r="47" spans="2:8" s="1" customFormat="1" ht="12.75" customHeight="1" x14ac:dyDescent="0.15">
      <c r="B47" s="38" t="s">
        <v>950</v>
      </c>
      <c r="C47" s="12" t="s">
        <v>1105</v>
      </c>
      <c r="D47" s="12" t="s">
        <v>1105</v>
      </c>
      <c r="E47" s="12" t="s">
        <v>1105</v>
      </c>
      <c r="F47" s="12" t="s">
        <v>1105</v>
      </c>
      <c r="G47" s="95" t="s">
        <v>1105</v>
      </c>
      <c r="H47" s="95"/>
    </row>
    <row r="48" spans="2:8" s="1" customFormat="1" ht="12.75" customHeight="1" x14ac:dyDescent="0.15">
      <c r="B48" s="37" t="s">
        <v>951</v>
      </c>
      <c r="C48" s="15">
        <v>8.0000000000000002E-3</v>
      </c>
      <c r="D48" s="15">
        <v>1.4500000000000001E-2</v>
      </c>
      <c r="E48" s="15">
        <v>0</v>
      </c>
      <c r="F48" s="15">
        <v>3.1E-2</v>
      </c>
      <c r="G48" s="98">
        <v>3.4000000000000002E-2</v>
      </c>
      <c r="H48" s="98"/>
    </row>
    <row r="49" spans="2:8" s="1" customFormat="1" ht="12.3" customHeight="1" x14ac:dyDescent="0.15">
      <c r="B49" s="37" t="s">
        <v>1106</v>
      </c>
      <c r="C49" s="12" t="s">
        <v>1107</v>
      </c>
      <c r="D49" s="12" t="s">
        <v>1107</v>
      </c>
      <c r="E49" s="12" t="s">
        <v>1107</v>
      </c>
      <c r="F49" s="12" t="s">
        <v>1107</v>
      </c>
      <c r="G49" s="95" t="s">
        <v>1107</v>
      </c>
      <c r="H49" s="95"/>
    </row>
    <row r="50" spans="2:8" s="1" customFormat="1" ht="10.65" customHeight="1" x14ac:dyDescent="0.15">
      <c r="B50" s="37" t="s">
        <v>1108</v>
      </c>
      <c r="C50" s="12" t="s">
        <v>996</v>
      </c>
      <c r="D50" s="12" t="s">
        <v>996</v>
      </c>
      <c r="E50" s="12" t="s">
        <v>996</v>
      </c>
      <c r="F50" s="12" t="s">
        <v>996</v>
      </c>
      <c r="G50" s="95" t="s">
        <v>996</v>
      </c>
      <c r="H50" s="95"/>
    </row>
    <row r="51" spans="2:8" s="1" customFormat="1" ht="14.85" customHeight="1" x14ac:dyDescent="0.15">
      <c r="B51" s="37" t="s">
        <v>1109</v>
      </c>
      <c r="C51" s="12" t="s">
        <v>1110</v>
      </c>
      <c r="D51" s="12" t="s">
        <v>1110</v>
      </c>
      <c r="E51" s="12" t="s">
        <v>1110</v>
      </c>
      <c r="F51" s="12" t="s">
        <v>1110</v>
      </c>
      <c r="G51" s="95" t="s">
        <v>1110</v>
      </c>
      <c r="H51" s="95"/>
    </row>
    <row r="52" spans="2:8" s="1" customFormat="1" ht="26.1" customHeight="1" x14ac:dyDescent="0.15"/>
    <row r="53" spans="2:8" s="1" customFormat="1" ht="19.2" customHeight="1" x14ac:dyDescent="0.15">
      <c r="B53" s="80" t="s">
        <v>1118</v>
      </c>
      <c r="C53" s="80"/>
      <c r="D53" s="80"/>
      <c r="E53" s="80"/>
      <c r="F53" s="80"/>
    </row>
    <row r="54" spans="2:8" s="1" customFormat="1" ht="5.25" customHeight="1" x14ac:dyDescent="0.15"/>
    <row r="55" spans="2:8" s="1" customFormat="1" ht="19.2" customHeight="1" x14ac:dyDescent="0.15">
      <c r="B55" s="7" t="s">
        <v>1119</v>
      </c>
    </row>
    <row r="56" spans="2:8" s="1" customFormat="1" ht="5.25" customHeight="1" x14ac:dyDescent="0.15"/>
    <row r="57" spans="2:8" s="1" customFormat="1" ht="19.2" customHeight="1" x14ac:dyDescent="0.15">
      <c r="B57" s="80" t="s">
        <v>1120</v>
      </c>
      <c r="C57" s="80"/>
      <c r="D57" s="80"/>
      <c r="E57" s="80"/>
      <c r="F57" s="80"/>
    </row>
    <row r="58" spans="2:8" s="1" customFormat="1" ht="5.25" customHeight="1" x14ac:dyDescent="0.15"/>
    <row r="59" spans="2:8" s="1" customFormat="1" ht="21.3" customHeight="1" x14ac:dyDescent="0.25">
      <c r="B59" s="40">
        <v>42950800.450000003</v>
      </c>
      <c r="C59" s="23" t="s">
        <v>1</v>
      </c>
    </row>
  </sheetData>
  <mergeCells count="63">
    <mergeCell ref="G51:H51"/>
    <mergeCell ref="G46:H46"/>
    <mergeCell ref="G47:H47"/>
    <mergeCell ref="G48:H48"/>
    <mergeCell ref="G49:H49"/>
    <mergeCell ref="G50:H50"/>
    <mergeCell ref="G41:H41"/>
    <mergeCell ref="G42:H42"/>
    <mergeCell ref="G43:H43"/>
    <mergeCell ref="G44:H44"/>
    <mergeCell ref="G45:H45"/>
    <mergeCell ref="F30:G30"/>
    <mergeCell ref="F31:G31"/>
    <mergeCell ref="F32:G32"/>
    <mergeCell ref="F36:G36"/>
    <mergeCell ref="G40:H40"/>
    <mergeCell ref="F25:G25"/>
    <mergeCell ref="F26:G26"/>
    <mergeCell ref="F27:G27"/>
    <mergeCell ref="F28:G28"/>
    <mergeCell ref="F29:G29"/>
    <mergeCell ref="B53:F53"/>
    <mergeCell ref="B57:F57"/>
    <mergeCell ref="B9:G9"/>
    <mergeCell ref="D2:G2"/>
    <mergeCell ref="F13:G13"/>
    <mergeCell ref="F14:G14"/>
    <mergeCell ref="F15:G15"/>
    <mergeCell ref="F16:G16"/>
    <mergeCell ref="F17:G17"/>
    <mergeCell ref="F18:G18"/>
    <mergeCell ref="F19:G19"/>
    <mergeCell ref="F20:G20"/>
    <mergeCell ref="F21:G21"/>
    <mergeCell ref="F22:G22"/>
    <mergeCell ref="F23:G23"/>
    <mergeCell ref="F24:G24"/>
    <mergeCell ref="B31:E31"/>
    <mergeCell ref="B32:E32"/>
    <mergeCell ref="B34:F34"/>
    <mergeCell ref="B36:E36"/>
    <mergeCell ref="B38:F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G5"/>
  </mergeCells>
  <pageMargins left="0.7" right="0.7" top="0.75" bottom="0.75" header="0.3" footer="0.3"/>
  <pageSetup paperSize="9" scale="93"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V365"/>
  <sheetViews>
    <sheetView topLeftCell="A2" zoomScaleNormal="100" workbookViewId="0"/>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5"/>
      <c r="C2" s="65"/>
      <c r="D2" s="65"/>
      <c r="E2" s="65"/>
      <c r="F2" s="65"/>
      <c r="G2" s="65"/>
      <c r="H2" s="65"/>
      <c r="I2" s="65"/>
      <c r="J2" s="65"/>
      <c r="K2" s="65"/>
      <c r="L2" s="65"/>
    </row>
    <row r="3" spans="2:48" s="1" customFormat="1" ht="22.95" customHeight="1" x14ac:dyDescent="0.15">
      <c r="B3" s="65"/>
      <c r="C3" s="65"/>
      <c r="D3" s="65"/>
      <c r="E3" s="65"/>
      <c r="F3" s="65"/>
      <c r="G3" s="65"/>
      <c r="H3" s="65"/>
      <c r="I3" s="65"/>
      <c r="J3" s="65"/>
      <c r="K3" s="65"/>
      <c r="L3" s="65"/>
      <c r="N3" s="71" t="s">
        <v>940</v>
      </c>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row>
    <row r="4" spans="2:48" s="1" customFormat="1" ht="6.3" customHeight="1" x14ac:dyDescent="0.15">
      <c r="B4" s="65"/>
      <c r="C4" s="65"/>
      <c r="D4" s="65"/>
      <c r="E4" s="65"/>
      <c r="F4" s="65"/>
      <c r="G4" s="65"/>
      <c r="H4" s="65"/>
      <c r="I4" s="65"/>
      <c r="J4" s="65"/>
      <c r="K4" s="65"/>
      <c r="L4" s="65"/>
    </row>
    <row r="5" spans="2:48" s="1" customFormat="1" ht="2.7" customHeight="1" x14ac:dyDescent="0.15"/>
    <row r="6" spans="2:48" s="1" customFormat="1" ht="33" customHeight="1" x14ac:dyDescent="0.15">
      <c r="B6" s="67" t="s">
        <v>1246</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row>
    <row r="7" spans="2:48" s="1" customFormat="1" ht="6.9" customHeight="1" x14ac:dyDescent="0.15"/>
    <row r="8" spans="2:48" s="1" customFormat="1" ht="2.7" customHeight="1" x14ac:dyDescent="0.15">
      <c r="B8" s="60" t="s">
        <v>1113</v>
      </c>
      <c r="C8" s="60"/>
      <c r="D8" s="60"/>
      <c r="E8" s="60"/>
      <c r="F8" s="60"/>
      <c r="G8" s="60"/>
      <c r="H8" s="60"/>
      <c r="I8" s="60"/>
      <c r="J8" s="60"/>
      <c r="K8" s="60"/>
    </row>
    <row r="9" spans="2:48" s="1" customFormat="1" ht="21.3" customHeight="1" x14ac:dyDescent="0.15">
      <c r="B9" s="60"/>
      <c r="C9" s="60"/>
      <c r="D9" s="60"/>
      <c r="E9" s="60"/>
      <c r="F9" s="60"/>
      <c r="G9" s="60"/>
      <c r="H9" s="60"/>
      <c r="I9" s="60"/>
      <c r="J9" s="60"/>
      <c r="K9" s="60"/>
      <c r="N9" s="68">
        <v>46203</v>
      </c>
      <c r="O9" s="68"/>
      <c r="P9" s="68"/>
      <c r="Q9" s="68"/>
      <c r="R9" s="68"/>
      <c r="S9" s="68"/>
      <c r="T9" s="68"/>
      <c r="U9" s="68"/>
      <c r="V9" s="68"/>
      <c r="W9" s="68"/>
      <c r="X9" s="68"/>
    </row>
    <row r="10" spans="2:48" s="1" customFormat="1" ht="5.25" customHeight="1" x14ac:dyDescent="0.15">
      <c r="B10" s="60"/>
      <c r="C10" s="60"/>
      <c r="D10" s="60"/>
      <c r="E10" s="60"/>
      <c r="F10" s="60"/>
      <c r="G10" s="60"/>
      <c r="H10" s="60"/>
      <c r="I10" s="60"/>
      <c r="J10" s="60"/>
      <c r="K10" s="60"/>
    </row>
    <row r="11" spans="2:48" s="1" customFormat="1" ht="2.1" customHeight="1" x14ac:dyDescent="0.15"/>
    <row r="12" spans="2:48" s="1" customFormat="1" ht="19.2" customHeight="1" x14ac:dyDescent="0.15">
      <c r="B12" s="80" t="s">
        <v>1247</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row>
    <row r="13" spans="2:48" s="1" customFormat="1" ht="5.25" customHeight="1" x14ac:dyDescent="0.15"/>
    <row r="14" spans="2:48" s="1" customFormat="1" ht="14.85" customHeight="1" x14ac:dyDescent="0.15">
      <c r="B14" s="104"/>
      <c r="C14" s="104"/>
      <c r="D14" s="104"/>
      <c r="E14" s="104"/>
      <c r="F14" s="104"/>
      <c r="G14" s="104"/>
      <c r="H14" s="104"/>
      <c r="I14" s="104"/>
      <c r="J14" s="104"/>
      <c r="K14" s="74" t="s">
        <v>1121</v>
      </c>
      <c r="L14" s="74"/>
      <c r="M14" s="74"/>
      <c r="N14" s="74"/>
      <c r="O14" s="74"/>
      <c r="P14" s="74"/>
      <c r="Q14" s="74"/>
      <c r="R14" s="74"/>
      <c r="S14" s="74"/>
      <c r="T14" s="74"/>
      <c r="U14" s="74"/>
      <c r="V14" s="74"/>
      <c r="W14" s="74" t="s">
        <v>1122</v>
      </c>
      <c r="X14" s="74"/>
      <c r="Y14" s="74"/>
      <c r="Z14" s="74"/>
      <c r="AA14" s="74"/>
      <c r="AB14" s="74"/>
      <c r="AC14" s="74"/>
      <c r="AD14" s="74"/>
      <c r="AE14" s="74"/>
      <c r="AF14" s="74"/>
      <c r="AG14" s="74"/>
      <c r="AH14" s="74" t="s">
        <v>1123</v>
      </c>
      <c r="AI14" s="74"/>
      <c r="AJ14" s="74"/>
      <c r="AK14" s="74"/>
      <c r="AL14" s="74"/>
      <c r="AM14" s="74"/>
      <c r="AN14" s="74"/>
      <c r="AO14" s="74"/>
      <c r="AP14" s="74"/>
      <c r="AQ14" s="74"/>
      <c r="AR14" s="74"/>
      <c r="AS14" s="10" t="s">
        <v>1122</v>
      </c>
    </row>
    <row r="15" spans="2:48" s="1" customFormat="1" ht="12.3" customHeight="1" x14ac:dyDescent="0.15">
      <c r="B15" s="107" t="s">
        <v>601</v>
      </c>
      <c r="C15" s="107"/>
      <c r="D15" s="107"/>
      <c r="E15" s="107"/>
      <c r="F15" s="107"/>
      <c r="G15" s="107"/>
      <c r="H15" s="107"/>
      <c r="I15" s="107"/>
      <c r="J15" s="107"/>
      <c r="K15" s="108">
        <v>3416084990.8900099</v>
      </c>
      <c r="L15" s="108"/>
      <c r="M15" s="108"/>
      <c r="N15" s="108"/>
      <c r="O15" s="108"/>
      <c r="P15" s="108"/>
      <c r="Q15" s="108"/>
      <c r="R15" s="108"/>
      <c r="S15" s="108"/>
      <c r="T15" s="108"/>
      <c r="U15" s="108"/>
      <c r="V15" s="108"/>
      <c r="W15" s="98">
        <v>0.15254582893013699</v>
      </c>
      <c r="X15" s="98"/>
      <c r="Y15" s="98"/>
      <c r="Z15" s="98"/>
      <c r="AA15" s="98"/>
      <c r="AB15" s="98"/>
      <c r="AC15" s="98"/>
      <c r="AD15" s="98"/>
      <c r="AE15" s="98"/>
      <c r="AF15" s="98"/>
      <c r="AG15" s="98"/>
      <c r="AH15" s="97">
        <v>44936</v>
      </c>
      <c r="AI15" s="97"/>
      <c r="AJ15" s="97"/>
      <c r="AK15" s="97"/>
      <c r="AL15" s="97"/>
      <c r="AM15" s="97"/>
      <c r="AN15" s="97"/>
      <c r="AO15" s="97"/>
      <c r="AP15" s="97"/>
      <c r="AQ15" s="97"/>
      <c r="AR15" s="97"/>
      <c r="AS15" s="15">
        <v>0.150302705957119</v>
      </c>
    </row>
    <row r="16" spans="2:48" s="1" customFormat="1" ht="12.3" customHeight="1" x14ac:dyDescent="0.15">
      <c r="B16" s="107" t="s">
        <v>605</v>
      </c>
      <c r="C16" s="107"/>
      <c r="D16" s="107"/>
      <c r="E16" s="107"/>
      <c r="F16" s="107"/>
      <c r="G16" s="107"/>
      <c r="H16" s="107"/>
      <c r="I16" s="107"/>
      <c r="J16" s="107"/>
      <c r="K16" s="108">
        <v>3184898946.6200199</v>
      </c>
      <c r="L16" s="108"/>
      <c r="M16" s="108"/>
      <c r="N16" s="108"/>
      <c r="O16" s="108"/>
      <c r="P16" s="108"/>
      <c r="Q16" s="108"/>
      <c r="R16" s="108"/>
      <c r="S16" s="108"/>
      <c r="T16" s="108"/>
      <c r="U16" s="108"/>
      <c r="V16" s="108"/>
      <c r="W16" s="98">
        <v>0.142222178653785</v>
      </c>
      <c r="X16" s="98"/>
      <c r="Y16" s="98"/>
      <c r="Z16" s="98"/>
      <c r="AA16" s="98"/>
      <c r="AB16" s="98"/>
      <c r="AC16" s="98"/>
      <c r="AD16" s="98"/>
      <c r="AE16" s="98"/>
      <c r="AF16" s="98"/>
      <c r="AG16" s="98"/>
      <c r="AH16" s="97">
        <v>45203</v>
      </c>
      <c r="AI16" s="97"/>
      <c r="AJ16" s="97"/>
      <c r="AK16" s="97"/>
      <c r="AL16" s="97"/>
      <c r="AM16" s="97"/>
      <c r="AN16" s="97"/>
      <c r="AO16" s="97"/>
      <c r="AP16" s="97"/>
      <c r="AQ16" s="97"/>
      <c r="AR16" s="97"/>
      <c r="AS16" s="15">
        <v>0.15119577215105201</v>
      </c>
    </row>
    <row r="17" spans="2:47" s="1" customFormat="1" ht="12.3" customHeight="1" x14ac:dyDescent="0.15">
      <c r="B17" s="107" t="s">
        <v>603</v>
      </c>
      <c r="C17" s="107"/>
      <c r="D17" s="107"/>
      <c r="E17" s="107"/>
      <c r="F17" s="107"/>
      <c r="G17" s="107"/>
      <c r="H17" s="107"/>
      <c r="I17" s="107"/>
      <c r="J17" s="107"/>
      <c r="K17" s="108">
        <v>3155262014.4000201</v>
      </c>
      <c r="L17" s="108"/>
      <c r="M17" s="108"/>
      <c r="N17" s="108"/>
      <c r="O17" s="108"/>
      <c r="P17" s="108"/>
      <c r="Q17" s="108"/>
      <c r="R17" s="108"/>
      <c r="S17" s="108"/>
      <c r="T17" s="108"/>
      <c r="U17" s="108"/>
      <c r="V17" s="108"/>
      <c r="W17" s="98">
        <v>0.14089873664209501</v>
      </c>
      <c r="X17" s="98"/>
      <c r="Y17" s="98"/>
      <c r="Z17" s="98"/>
      <c r="AA17" s="98"/>
      <c r="AB17" s="98"/>
      <c r="AC17" s="98"/>
      <c r="AD17" s="98"/>
      <c r="AE17" s="98"/>
      <c r="AF17" s="98"/>
      <c r="AG17" s="98"/>
      <c r="AH17" s="97">
        <v>40145</v>
      </c>
      <c r="AI17" s="97"/>
      <c r="AJ17" s="97"/>
      <c r="AK17" s="97"/>
      <c r="AL17" s="97"/>
      <c r="AM17" s="97"/>
      <c r="AN17" s="97"/>
      <c r="AO17" s="97"/>
      <c r="AP17" s="97"/>
      <c r="AQ17" s="97"/>
      <c r="AR17" s="97"/>
      <c r="AS17" s="15">
        <v>0.134277686724421</v>
      </c>
    </row>
    <row r="18" spans="2:47" s="1" customFormat="1" ht="12.3" customHeight="1" x14ac:dyDescent="0.15">
      <c r="B18" s="107" t="s">
        <v>609</v>
      </c>
      <c r="C18" s="107"/>
      <c r="D18" s="107"/>
      <c r="E18" s="107"/>
      <c r="F18" s="107"/>
      <c r="G18" s="107"/>
      <c r="H18" s="107"/>
      <c r="I18" s="107"/>
      <c r="J18" s="107"/>
      <c r="K18" s="108">
        <v>2231605375.4600201</v>
      </c>
      <c r="L18" s="108"/>
      <c r="M18" s="108"/>
      <c r="N18" s="108"/>
      <c r="O18" s="108"/>
      <c r="P18" s="108"/>
      <c r="Q18" s="108"/>
      <c r="R18" s="108"/>
      <c r="S18" s="108"/>
      <c r="T18" s="108"/>
      <c r="U18" s="108"/>
      <c r="V18" s="108"/>
      <c r="W18" s="98">
        <v>9.9652699728588007E-2</v>
      </c>
      <c r="X18" s="98"/>
      <c r="Y18" s="98"/>
      <c r="Z18" s="98"/>
      <c r="AA18" s="98"/>
      <c r="AB18" s="98"/>
      <c r="AC18" s="98"/>
      <c r="AD18" s="98"/>
      <c r="AE18" s="98"/>
      <c r="AF18" s="98"/>
      <c r="AG18" s="98"/>
      <c r="AH18" s="97">
        <v>35009</v>
      </c>
      <c r="AI18" s="97"/>
      <c r="AJ18" s="97"/>
      <c r="AK18" s="97"/>
      <c r="AL18" s="97"/>
      <c r="AM18" s="97"/>
      <c r="AN18" s="97"/>
      <c r="AO18" s="97"/>
      <c r="AP18" s="97"/>
      <c r="AQ18" s="97"/>
      <c r="AR18" s="97"/>
      <c r="AS18" s="15">
        <v>0.11709870555574101</v>
      </c>
    </row>
    <row r="19" spans="2:47" s="1" customFormat="1" ht="12.3" customHeight="1" x14ac:dyDescent="0.15">
      <c r="B19" s="107" t="s">
        <v>607</v>
      </c>
      <c r="C19" s="107"/>
      <c r="D19" s="107"/>
      <c r="E19" s="107"/>
      <c r="F19" s="107"/>
      <c r="G19" s="107"/>
      <c r="H19" s="107"/>
      <c r="I19" s="107"/>
      <c r="J19" s="107"/>
      <c r="K19" s="108">
        <v>2048316844.5899899</v>
      </c>
      <c r="L19" s="108"/>
      <c r="M19" s="108"/>
      <c r="N19" s="108"/>
      <c r="O19" s="108"/>
      <c r="P19" s="108"/>
      <c r="Q19" s="108"/>
      <c r="R19" s="108"/>
      <c r="S19" s="108"/>
      <c r="T19" s="108"/>
      <c r="U19" s="108"/>
      <c r="V19" s="108"/>
      <c r="W19" s="98">
        <v>9.1467920676100004E-2</v>
      </c>
      <c r="X19" s="98"/>
      <c r="Y19" s="98"/>
      <c r="Z19" s="98"/>
      <c r="AA19" s="98"/>
      <c r="AB19" s="98"/>
      <c r="AC19" s="98"/>
      <c r="AD19" s="98"/>
      <c r="AE19" s="98"/>
      <c r="AF19" s="98"/>
      <c r="AG19" s="98"/>
      <c r="AH19" s="97">
        <v>18120</v>
      </c>
      <c r="AI19" s="97"/>
      <c r="AJ19" s="97"/>
      <c r="AK19" s="97"/>
      <c r="AL19" s="97"/>
      <c r="AM19" s="97"/>
      <c r="AN19" s="97"/>
      <c r="AO19" s="97"/>
      <c r="AP19" s="97"/>
      <c r="AQ19" s="97"/>
      <c r="AR19" s="97"/>
      <c r="AS19" s="15">
        <v>6.0608087768003499E-2</v>
      </c>
    </row>
    <row r="20" spans="2:47" s="1" customFormat="1" ht="12.3" customHeight="1" x14ac:dyDescent="0.15">
      <c r="B20" s="107" t="s">
        <v>613</v>
      </c>
      <c r="C20" s="107"/>
      <c r="D20" s="107"/>
      <c r="E20" s="107"/>
      <c r="F20" s="107"/>
      <c r="G20" s="107"/>
      <c r="H20" s="107"/>
      <c r="I20" s="107"/>
      <c r="J20" s="107"/>
      <c r="K20" s="108">
        <v>1857812265.6500001</v>
      </c>
      <c r="L20" s="108"/>
      <c r="M20" s="108"/>
      <c r="N20" s="108"/>
      <c r="O20" s="108"/>
      <c r="P20" s="108"/>
      <c r="Q20" s="108"/>
      <c r="R20" s="108"/>
      <c r="S20" s="108"/>
      <c r="T20" s="108"/>
      <c r="U20" s="108"/>
      <c r="V20" s="108"/>
      <c r="W20" s="98">
        <v>8.2960907827506702E-2</v>
      </c>
      <c r="X20" s="98"/>
      <c r="Y20" s="98"/>
      <c r="Z20" s="98"/>
      <c r="AA20" s="98"/>
      <c r="AB20" s="98"/>
      <c r="AC20" s="98"/>
      <c r="AD20" s="98"/>
      <c r="AE20" s="98"/>
      <c r="AF20" s="98"/>
      <c r="AG20" s="98"/>
      <c r="AH20" s="97">
        <v>24951</v>
      </c>
      <c r="AI20" s="97"/>
      <c r="AJ20" s="97"/>
      <c r="AK20" s="97"/>
      <c r="AL20" s="97"/>
      <c r="AM20" s="97"/>
      <c r="AN20" s="97"/>
      <c r="AO20" s="97"/>
      <c r="AP20" s="97"/>
      <c r="AQ20" s="97"/>
      <c r="AR20" s="97"/>
      <c r="AS20" s="15">
        <v>8.34565341004114E-2</v>
      </c>
    </row>
    <row r="21" spans="2:47" s="1" customFormat="1" ht="12.3" customHeight="1" x14ac:dyDescent="0.15">
      <c r="B21" s="107" t="s">
        <v>615</v>
      </c>
      <c r="C21" s="107"/>
      <c r="D21" s="107"/>
      <c r="E21" s="107"/>
      <c r="F21" s="107"/>
      <c r="G21" s="107"/>
      <c r="H21" s="107"/>
      <c r="I21" s="107"/>
      <c r="J21" s="107"/>
      <c r="K21" s="108">
        <v>1784723699.1200199</v>
      </c>
      <c r="L21" s="108"/>
      <c r="M21" s="108"/>
      <c r="N21" s="108"/>
      <c r="O21" s="108"/>
      <c r="P21" s="108"/>
      <c r="Q21" s="108"/>
      <c r="R21" s="108"/>
      <c r="S21" s="108"/>
      <c r="T21" s="108"/>
      <c r="U21" s="108"/>
      <c r="V21" s="108"/>
      <c r="W21" s="98">
        <v>7.9697126043281594E-2</v>
      </c>
      <c r="X21" s="98"/>
      <c r="Y21" s="98"/>
      <c r="Z21" s="98"/>
      <c r="AA21" s="98"/>
      <c r="AB21" s="98"/>
      <c r="AC21" s="98"/>
      <c r="AD21" s="98"/>
      <c r="AE21" s="98"/>
      <c r="AF21" s="98"/>
      <c r="AG21" s="98"/>
      <c r="AH21" s="97">
        <v>25274</v>
      </c>
      <c r="AI21" s="97"/>
      <c r="AJ21" s="97"/>
      <c r="AK21" s="97"/>
      <c r="AL21" s="97"/>
      <c r="AM21" s="97"/>
      <c r="AN21" s="97"/>
      <c r="AO21" s="97"/>
      <c r="AP21" s="97"/>
      <c r="AQ21" s="97"/>
      <c r="AR21" s="97"/>
      <c r="AS21" s="15">
        <v>8.4536910057865303E-2</v>
      </c>
    </row>
    <row r="22" spans="2:47" s="1" customFormat="1" ht="12.3" customHeight="1" x14ac:dyDescent="0.15">
      <c r="B22" s="107" t="s">
        <v>611</v>
      </c>
      <c r="C22" s="107"/>
      <c r="D22" s="107"/>
      <c r="E22" s="107"/>
      <c r="F22" s="107"/>
      <c r="G22" s="107"/>
      <c r="H22" s="107"/>
      <c r="I22" s="107"/>
      <c r="J22" s="107"/>
      <c r="K22" s="108">
        <v>1740219900.72</v>
      </c>
      <c r="L22" s="108"/>
      <c r="M22" s="108"/>
      <c r="N22" s="108"/>
      <c r="O22" s="108"/>
      <c r="P22" s="108"/>
      <c r="Q22" s="108"/>
      <c r="R22" s="108"/>
      <c r="S22" s="108"/>
      <c r="T22" s="108"/>
      <c r="U22" s="108"/>
      <c r="V22" s="108"/>
      <c r="W22" s="98">
        <v>7.7709801712775903E-2</v>
      </c>
      <c r="X22" s="98"/>
      <c r="Y22" s="98"/>
      <c r="Z22" s="98"/>
      <c r="AA22" s="98"/>
      <c r="AB22" s="98"/>
      <c r="AC22" s="98"/>
      <c r="AD22" s="98"/>
      <c r="AE22" s="98"/>
      <c r="AF22" s="98"/>
      <c r="AG22" s="98"/>
      <c r="AH22" s="97">
        <v>26904</v>
      </c>
      <c r="AI22" s="97"/>
      <c r="AJ22" s="97"/>
      <c r="AK22" s="97"/>
      <c r="AL22" s="97"/>
      <c r="AM22" s="97"/>
      <c r="AN22" s="97"/>
      <c r="AO22" s="97"/>
      <c r="AP22" s="97"/>
      <c r="AQ22" s="97"/>
      <c r="AR22" s="97"/>
      <c r="AS22" s="15">
        <v>8.9988962103221104E-2</v>
      </c>
    </row>
    <row r="23" spans="2:47" s="1" customFormat="1" ht="12.3" customHeight="1" x14ac:dyDescent="0.15">
      <c r="B23" s="107" t="s">
        <v>617</v>
      </c>
      <c r="C23" s="107"/>
      <c r="D23" s="107"/>
      <c r="E23" s="107"/>
      <c r="F23" s="107"/>
      <c r="G23" s="107"/>
      <c r="H23" s="107"/>
      <c r="I23" s="107"/>
      <c r="J23" s="107"/>
      <c r="K23" s="108">
        <v>1133129832.1800001</v>
      </c>
      <c r="L23" s="108"/>
      <c r="M23" s="108"/>
      <c r="N23" s="108"/>
      <c r="O23" s="108"/>
      <c r="P23" s="108"/>
      <c r="Q23" s="108"/>
      <c r="R23" s="108"/>
      <c r="S23" s="108"/>
      <c r="T23" s="108"/>
      <c r="U23" s="108"/>
      <c r="V23" s="108"/>
      <c r="W23" s="98">
        <v>5.0600096308005098E-2</v>
      </c>
      <c r="X23" s="98"/>
      <c r="Y23" s="98"/>
      <c r="Z23" s="98"/>
      <c r="AA23" s="98"/>
      <c r="AB23" s="98"/>
      <c r="AC23" s="98"/>
      <c r="AD23" s="98"/>
      <c r="AE23" s="98"/>
      <c r="AF23" s="98"/>
      <c r="AG23" s="98"/>
      <c r="AH23" s="97">
        <v>13202</v>
      </c>
      <c r="AI23" s="97"/>
      <c r="AJ23" s="97"/>
      <c r="AK23" s="97"/>
      <c r="AL23" s="97"/>
      <c r="AM23" s="97"/>
      <c r="AN23" s="97"/>
      <c r="AO23" s="97"/>
      <c r="AP23" s="97"/>
      <c r="AQ23" s="97"/>
      <c r="AR23" s="97"/>
      <c r="AS23" s="15">
        <v>4.4158276750175599E-2</v>
      </c>
    </row>
    <row r="24" spans="2:47" s="1" customFormat="1" ht="12.3" customHeight="1" x14ac:dyDescent="0.15">
      <c r="B24" s="107" t="s">
        <v>619</v>
      </c>
      <c r="C24" s="107"/>
      <c r="D24" s="107"/>
      <c r="E24" s="107"/>
      <c r="F24" s="107"/>
      <c r="G24" s="107"/>
      <c r="H24" s="107"/>
      <c r="I24" s="107"/>
      <c r="J24" s="107"/>
      <c r="K24" s="108">
        <v>1074041881.6800001</v>
      </c>
      <c r="L24" s="108"/>
      <c r="M24" s="108"/>
      <c r="N24" s="108"/>
      <c r="O24" s="108"/>
      <c r="P24" s="108"/>
      <c r="Q24" s="108"/>
      <c r="R24" s="108"/>
      <c r="S24" s="108"/>
      <c r="T24" s="108"/>
      <c r="U24" s="108"/>
      <c r="V24" s="108"/>
      <c r="W24" s="98">
        <v>4.7961514301748401E-2</v>
      </c>
      <c r="X24" s="98"/>
      <c r="Y24" s="98"/>
      <c r="Z24" s="98"/>
      <c r="AA24" s="98"/>
      <c r="AB24" s="98"/>
      <c r="AC24" s="98"/>
      <c r="AD24" s="98"/>
      <c r="AE24" s="98"/>
      <c r="AF24" s="98"/>
      <c r="AG24" s="98"/>
      <c r="AH24" s="97">
        <v>15067</v>
      </c>
      <c r="AI24" s="97"/>
      <c r="AJ24" s="97"/>
      <c r="AK24" s="97"/>
      <c r="AL24" s="97"/>
      <c r="AM24" s="97"/>
      <c r="AN24" s="97"/>
      <c r="AO24" s="97"/>
      <c r="AP24" s="97"/>
      <c r="AQ24" s="97"/>
      <c r="AR24" s="97"/>
      <c r="AS24" s="15">
        <v>5.0396360838880203E-2</v>
      </c>
    </row>
    <row r="25" spans="2:47" s="1" customFormat="1" ht="12.3" customHeight="1" x14ac:dyDescent="0.15">
      <c r="B25" s="107" t="s">
        <v>554</v>
      </c>
      <c r="C25" s="107"/>
      <c r="D25" s="107"/>
      <c r="E25" s="107"/>
      <c r="F25" s="107"/>
      <c r="G25" s="107"/>
      <c r="H25" s="107"/>
      <c r="I25" s="107"/>
      <c r="J25" s="107"/>
      <c r="K25" s="108">
        <v>731139773.76999795</v>
      </c>
      <c r="L25" s="108"/>
      <c r="M25" s="108"/>
      <c r="N25" s="108"/>
      <c r="O25" s="108"/>
      <c r="P25" s="108"/>
      <c r="Q25" s="108"/>
      <c r="R25" s="108"/>
      <c r="S25" s="108"/>
      <c r="T25" s="108"/>
      <c r="U25" s="108"/>
      <c r="V25" s="108"/>
      <c r="W25" s="98">
        <v>3.2649165097171397E-2</v>
      </c>
      <c r="X25" s="98"/>
      <c r="Y25" s="98"/>
      <c r="Z25" s="98"/>
      <c r="AA25" s="98"/>
      <c r="AB25" s="98"/>
      <c r="AC25" s="98"/>
      <c r="AD25" s="98"/>
      <c r="AE25" s="98"/>
      <c r="AF25" s="98"/>
      <c r="AG25" s="98"/>
      <c r="AH25" s="97">
        <v>9584</v>
      </c>
      <c r="AI25" s="97"/>
      <c r="AJ25" s="97"/>
      <c r="AK25" s="97"/>
      <c r="AL25" s="97"/>
      <c r="AM25" s="97"/>
      <c r="AN25" s="97"/>
      <c r="AO25" s="97"/>
      <c r="AP25" s="97"/>
      <c r="AQ25" s="97"/>
      <c r="AR25" s="97"/>
      <c r="AS25" s="15">
        <v>3.2056728099809299E-2</v>
      </c>
    </row>
    <row r="26" spans="2:47" s="1" customFormat="1" ht="12.3" customHeight="1" x14ac:dyDescent="0.15">
      <c r="B26" s="107" t="s">
        <v>68</v>
      </c>
      <c r="C26" s="107"/>
      <c r="D26" s="107"/>
      <c r="E26" s="107"/>
      <c r="F26" s="107"/>
      <c r="G26" s="107"/>
      <c r="H26" s="107"/>
      <c r="I26" s="107"/>
      <c r="J26" s="107"/>
      <c r="K26" s="108">
        <v>36592053.4799999</v>
      </c>
      <c r="L26" s="108"/>
      <c r="M26" s="108"/>
      <c r="N26" s="108"/>
      <c r="O26" s="108"/>
      <c r="P26" s="108"/>
      <c r="Q26" s="108"/>
      <c r="R26" s="108"/>
      <c r="S26" s="108"/>
      <c r="T26" s="108"/>
      <c r="U26" s="108"/>
      <c r="V26" s="108"/>
      <c r="W26" s="98">
        <v>1.63402407880613E-3</v>
      </c>
      <c r="X26" s="98"/>
      <c r="Y26" s="98"/>
      <c r="Z26" s="98"/>
      <c r="AA26" s="98"/>
      <c r="AB26" s="98"/>
      <c r="AC26" s="98"/>
      <c r="AD26" s="98"/>
      <c r="AE26" s="98"/>
      <c r="AF26" s="98"/>
      <c r="AG26" s="98"/>
      <c r="AH26" s="97">
        <v>575</v>
      </c>
      <c r="AI26" s="97"/>
      <c r="AJ26" s="97"/>
      <c r="AK26" s="97"/>
      <c r="AL26" s="97"/>
      <c r="AM26" s="97"/>
      <c r="AN26" s="97"/>
      <c r="AO26" s="97"/>
      <c r="AP26" s="97"/>
      <c r="AQ26" s="97"/>
      <c r="AR26" s="97"/>
      <c r="AS26" s="15">
        <v>1.92326989330033E-3</v>
      </c>
    </row>
    <row r="27" spans="2:47" s="1" customFormat="1" ht="13.35" customHeight="1" x14ac:dyDescent="0.15">
      <c r="B27" s="104"/>
      <c r="C27" s="104"/>
      <c r="D27" s="104"/>
      <c r="E27" s="104"/>
      <c r="F27" s="104"/>
      <c r="G27" s="104"/>
      <c r="H27" s="104"/>
      <c r="I27" s="104"/>
      <c r="J27" s="104"/>
      <c r="K27" s="109">
        <v>22393827578.560101</v>
      </c>
      <c r="L27" s="109"/>
      <c r="M27" s="109"/>
      <c r="N27" s="109"/>
      <c r="O27" s="109"/>
      <c r="P27" s="109"/>
      <c r="Q27" s="109"/>
      <c r="R27" s="109"/>
      <c r="S27" s="109"/>
      <c r="T27" s="109"/>
      <c r="U27" s="109"/>
      <c r="V27" s="109"/>
      <c r="W27" s="100">
        <v>1</v>
      </c>
      <c r="X27" s="100"/>
      <c r="Y27" s="100"/>
      <c r="Z27" s="100"/>
      <c r="AA27" s="100"/>
      <c r="AB27" s="100"/>
      <c r="AC27" s="100"/>
      <c r="AD27" s="100"/>
      <c r="AE27" s="100"/>
      <c r="AF27" s="100"/>
      <c r="AG27" s="100"/>
      <c r="AH27" s="99">
        <v>298970</v>
      </c>
      <c r="AI27" s="99"/>
      <c r="AJ27" s="99"/>
      <c r="AK27" s="99"/>
      <c r="AL27" s="99"/>
      <c r="AM27" s="99"/>
      <c r="AN27" s="99"/>
      <c r="AO27" s="99"/>
      <c r="AP27" s="99"/>
      <c r="AQ27" s="99"/>
      <c r="AR27" s="99"/>
      <c r="AS27" s="42">
        <v>1</v>
      </c>
    </row>
    <row r="28" spans="2:47" s="1" customFormat="1" ht="9" customHeight="1" x14ac:dyDescent="0.15"/>
    <row r="29" spans="2:47" s="1" customFormat="1" ht="19.2" customHeight="1" x14ac:dyDescent="0.15">
      <c r="B29" s="80" t="s">
        <v>1248</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row>
    <row r="30" spans="2:47" s="1" customFormat="1" ht="7.95" customHeight="1" x14ac:dyDescent="0.15"/>
    <row r="31" spans="2:47" s="1" customFormat="1" ht="13.35" customHeight="1" x14ac:dyDescent="0.15">
      <c r="B31" s="74" t="s">
        <v>1124</v>
      </c>
      <c r="C31" s="74"/>
      <c r="D31" s="74"/>
      <c r="E31" s="74"/>
      <c r="F31" s="74"/>
      <c r="G31" s="74"/>
      <c r="H31" s="74"/>
      <c r="I31" s="74"/>
      <c r="J31" s="74"/>
      <c r="K31" s="74"/>
      <c r="L31" s="74" t="s">
        <v>1121</v>
      </c>
      <c r="M31" s="74"/>
      <c r="N31" s="74"/>
      <c r="O31" s="74"/>
      <c r="P31" s="74"/>
      <c r="Q31" s="74"/>
      <c r="R31" s="74"/>
      <c r="S31" s="74"/>
      <c r="T31" s="74"/>
      <c r="U31" s="74"/>
      <c r="V31" s="74"/>
      <c r="W31" s="74"/>
      <c r="X31" s="74" t="s">
        <v>1122</v>
      </c>
      <c r="Y31" s="74"/>
      <c r="Z31" s="74"/>
      <c r="AA31" s="74"/>
      <c r="AB31" s="74"/>
      <c r="AC31" s="74"/>
      <c r="AD31" s="74"/>
      <c r="AE31" s="74"/>
      <c r="AF31" s="74"/>
      <c r="AG31" s="74"/>
      <c r="AH31" s="74"/>
      <c r="AI31" s="74" t="s">
        <v>1123</v>
      </c>
      <c r="AJ31" s="74"/>
      <c r="AK31" s="74"/>
      <c r="AL31" s="74"/>
      <c r="AM31" s="74"/>
      <c r="AN31" s="74"/>
      <c r="AO31" s="74"/>
      <c r="AP31" s="74"/>
      <c r="AQ31" s="74"/>
      <c r="AR31" s="74" t="s">
        <v>1122</v>
      </c>
      <c r="AS31" s="74"/>
    </row>
    <row r="32" spans="2:47" s="1" customFormat="1" ht="10.65" customHeight="1" x14ac:dyDescent="0.15">
      <c r="B32" s="95" t="s">
        <v>1125</v>
      </c>
      <c r="C32" s="95"/>
      <c r="D32" s="95"/>
      <c r="E32" s="95"/>
      <c r="F32" s="95"/>
      <c r="G32" s="95"/>
      <c r="H32" s="95"/>
      <c r="I32" s="95"/>
      <c r="J32" s="95"/>
      <c r="K32" s="95"/>
      <c r="L32" s="108">
        <v>1352094558.1300001</v>
      </c>
      <c r="M32" s="108"/>
      <c r="N32" s="108"/>
      <c r="O32" s="108"/>
      <c r="P32" s="108"/>
      <c r="Q32" s="108"/>
      <c r="R32" s="108"/>
      <c r="S32" s="108"/>
      <c r="T32" s="108"/>
      <c r="U32" s="108"/>
      <c r="V32" s="108"/>
      <c r="W32" s="108"/>
      <c r="X32" s="98">
        <v>6.0378001634008603E-2</v>
      </c>
      <c r="Y32" s="98"/>
      <c r="Z32" s="98"/>
      <c r="AA32" s="98"/>
      <c r="AB32" s="98"/>
      <c r="AC32" s="98"/>
      <c r="AD32" s="98"/>
      <c r="AE32" s="98"/>
      <c r="AF32" s="98"/>
      <c r="AG32" s="98"/>
      <c r="AH32" s="98"/>
      <c r="AI32" s="97">
        <v>9251</v>
      </c>
      <c r="AJ32" s="97"/>
      <c r="AK32" s="97"/>
      <c r="AL32" s="97"/>
      <c r="AM32" s="97"/>
      <c r="AN32" s="97"/>
      <c r="AO32" s="97"/>
      <c r="AP32" s="97"/>
      <c r="AQ32" s="97"/>
      <c r="AR32" s="98">
        <v>3.0942903970297999E-2</v>
      </c>
      <c r="AS32" s="98"/>
    </row>
    <row r="33" spans="2:45" s="1" customFormat="1" ht="10.65" customHeight="1" x14ac:dyDescent="0.15">
      <c r="B33" s="95" t="s">
        <v>1126</v>
      </c>
      <c r="C33" s="95"/>
      <c r="D33" s="95"/>
      <c r="E33" s="95"/>
      <c r="F33" s="95"/>
      <c r="G33" s="95"/>
      <c r="H33" s="95"/>
      <c r="I33" s="95"/>
      <c r="J33" s="95"/>
      <c r="K33" s="95"/>
      <c r="L33" s="108">
        <v>2255310948.5099902</v>
      </c>
      <c r="M33" s="108"/>
      <c r="N33" s="108"/>
      <c r="O33" s="108"/>
      <c r="P33" s="108"/>
      <c r="Q33" s="108"/>
      <c r="R33" s="108"/>
      <c r="S33" s="108"/>
      <c r="T33" s="108"/>
      <c r="U33" s="108"/>
      <c r="V33" s="108"/>
      <c r="W33" s="108"/>
      <c r="X33" s="98">
        <v>0.10071127593521501</v>
      </c>
      <c r="Y33" s="98"/>
      <c r="Z33" s="98"/>
      <c r="AA33" s="98"/>
      <c r="AB33" s="98"/>
      <c r="AC33" s="98"/>
      <c r="AD33" s="98"/>
      <c r="AE33" s="98"/>
      <c r="AF33" s="98"/>
      <c r="AG33" s="98"/>
      <c r="AH33" s="98"/>
      <c r="AI33" s="97">
        <v>16895</v>
      </c>
      <c r="AJ33" s="97"/>
      <c r="AK33" s="97"/>
      <c r="AL33" s="97"/>
      <c r="AM33" s="97"/>
      <c r="AN33" s="97"/>
      <c r="AO33" s="97"/>
      <c r="AP33" s="97"/>
      <c r="AQ33" s="97"/>
      <c r="AR33" s="98">
        <v>5.6510686690972298E-2</v>
      </c>
      <c r="AS33" s="98"/>
    </row>
    <row r="34" spans="2:45" s="1" customFormat="1" ht="10.65" customHeight="1" x14ac:dyDescent="0.15">
      <c r="B34" s="95" t="s">
        <v>1127</v>
      </c>
      <c r="C34" s="95"/>
      <c r="D34" s="95"/>
      <c r="E34" s="95"/>
      <c r="F34" s="95"/>
      <c r="G34" s="95"/>
      <c r="H34" s="95"/>
      <c r="I34" s="95"/>
      <c r="J34" s="95"/>
      <c r="K34" s="95"/>
      <c r="L34" s="108">
        <v>1729588558.51001</v>
      </c>
      <c r="M34" s="108"/>
      <c r="N34" s="108"/>
      <c r="O34" s="108"/>
      <c r="P34" s="108"/>
      <c r="Q34" s="108"/>
      <c r="R34" s="108"/>
      <c r="S34" s="108"/>
      <c r="T34" s="108"/>
      <c r="U34" s="108"/>
      <c r="V34" s="108"/>
      <c r="W34" s="108"/>
      <c r="X34" s="98">
        <v>7.7235057403314503E-2</v>
      </c>
      <c r="Y34" s="98"/>
      <c r="Z34" s="98"/>
      <c r="AA34" s="98"/>
      <c r="AB34" s="98"/>
      <c r="AC34" s="98"/>
      <c r="AD34" s="98"/>
      <c r="AE34" s="98"/>
      <c r="AF34" s="98"/>
      <c r="AG34" s="98"/>
      <c r="AH34" s="98"/>
      <c r="AI34" s="97">
        <v>14120</v>
      </c>
      <c r="AJ34" s="97"/>
      <c r="AK34" s="97"/>
      <c r="AL34" s="97"/>
      <c r="AM34" s="97"/>
      <c r="AN34" s="97"/>
      <c r="AO34" s="97"/>
      <c r="AP34" s="97"/>
      <c r="AQ34" s="97"/>
      <c r="AR34" s="98">
        <v>4.7228818945044701E-2</v>
      </c>
      <c r="AS34" s="98"/>
    </row>
    <row r="35" spans="2:45" s="1" customFormat="1" ht="10.65" customHeight="1" x14ac:dyDescent="0.15">
      <c r="B35" s="95" t="s">
        <v>1128</v>
      </c>
      <c r="C35" s="95"/>
      <c r="D35" s="95"/>
      <c r="E35" s="95"/>
      <c r="F35" s="95"/>
      <c r="G35" s="95"/>
      <c r="H35" s="95"/>
      <c r="I35" s="95"/>
      <c r="J35" s="95"/>
      <c r="K35" s="95"/>
      <c r="L35" s="108">
        <v>1777760055.0999999</v>
      </c>
      <c r="M35" s="108"/>
      <c r="N35" s="108"/>
      <c r="O35" s="108"/>
      <c r="P35" s="108"/>
      <c r="Q35" s="108"/>
      <c r="R35" s="108"/>
      <c r="S35" s="108"/>
      <c r="T35" s="108"/>
      <c r="U35" s="108"/>
      <c r="V35" s="108"/>
      <c r="W35" s="108"/>
      <c r="X35" s="98">
        <v>7.9386163390935599E-2</v>
      </c>
      <c r="Y35" s="98"/>
      <c r="Z35" s="98"/>
      <c r="AA35" s="98"/>
      <c r="AB35" s="98"/>
      <c r="AC35" s="98"/>
      <c r="AD35" s="98"/>
      <c r="AE35" s="98"/>
      <c r="AF35" s="98"/>
      <c r="AG35" s="98"/>
      <c r="AH35" s="98"/>
      <c r="AI35" s="97">
        <v>16223</v>
      </c>
      <c r="AJ35" s="97"/>
      <c r="AK35" s="97"/>
      <c r="AL35" s="97"/>
      <c r="AM35" s="97"/>
      <c r="AN35" s="97"/>
      <c r="AO35" s="97"/>
      <c r="AP35" s="97"/>
      <c r="AQ35" s="97"/>
      <c r="AR35" s="98">
        <v>5.4262969528715302E-2</v>
      </c>
      <c r="AS35" s="98"/>
    </row>
    <row r="36" spans="2:45" s="1" customFormat="1" ht="10.65" customHeight="1" x14ac:dyDescent="0.15">
      <c r="B36" s="95" t="s">
        <v>1129</v>
      </c>
      <c r="C36" s="95"/>
      <c r="D36" s="95"/>
      <c r="E36" s="95"/>
      <c r="F36" s="95"/>
      <c r="G36" s="95"/>
      <c r="H36" s="95"/>
      <c r="I36" s="95"/>
      <c r="J36" s="95"/>
      <c r="K36" s="95"/>
      <c r="L36" s="108">
        <v>3153478180.5100098</v>
      </c>
      <c r="M36" s="108"/>
      <c r="N36" s="108"/>
      <c r="O36" s="108"/>
      <c r="P36" s="108"/>
      <c r="Q36" s="108"/>
      <c r="R36" s="108"/>
      <c r="S36" s="108"/>
      <c r="T36" s="108"/>
      <c r="U36" s="108"/>
      <c r="V36" s="108"/>
      <c r="W36" s="108"/>
      <c r="X36" s="98">
        <v>0.14081907925062201</v>
      </c>
      <c r="Y36" s="98"/>
      <c r="Z36" s="98"/>
      <c r="AA36" s="98"/>
      <c r="AB36" s="98"/>
      <c r="AC36" s="98"/>
      <c r="AD36" s="98"/>
      <c r="AE36" s="98"/>
      <c r="AF36" s="98"/>
      <c r="AG36" s="98"/>
      <c r="AH36" s="98"/>
      <c r="AI36" s="97">
        <v>31420</v>
      </c>
      <c r="AJ36" s="97"/>
      <c r="AK36" s="97"/>
      <c r="AL36" s="97"/>
      <c r="AM36" s="97"/>
      <c r="AN36" s="97"/>
      <c r="AO36" s="97"/>
      <c r="AP36" s="97"/>
      <c r="AQ36" s="97"/>
      <c r="AR36" s="98">
        <v>0.105094156604342</v>
      </c>
      <c r="AS36" s="98"/>
    </row>
    <row r="37" spans="2:45" s="1" customFormat="1" ht="10.65" customHeight="1" x14ac:dyDescent="0.15">
      <c r="B37" s="95" t="s">
        <v>1130</v>
      </c>
      <c r="C37" s="95"/>
      <c r="D37" s="95"/>
      <c r="E37" s="95"/>
      <c r="F37" s="95"/>
      <c r="G37" s="95"/>
      <c r="H37" s="95"/>
      <c r="I37" s="95"/>
      <c r="J37" s="95"/>
      <c r="K37" s="95"/>
      <c r="L37" s="108">
        <v>3123104082.9899702</v>
      </c>
      <c r="M37" s="108"/>
      <c r="N37" s="108"/>
      <c r="O37" s="108"/>
      <c r="P37" s="108"/>
      <c r="Q37" s="108"/>
      <c r="R37" s="108"/>
      <c r="S37" s="108"/>
      <c r="T37" s="108"/>
      <c r="U37" s="108"/>
      <c r="V37" s="108"/>
      <c r="W37" s="108"/>
      <c r="X37" s="98">
        <v>0.13946271900298299</v>
      </c>
      <c r="Y37" s="98"/>
      <c r="Z37" s="98"/>
      <c r="AA37" s="98"/>
      <c r="AB37" s="98"/>
      <c r="AC37" s="98"/>
      <c r="AD37" s="98"/>
      <c r="AE37" s="98"/>
      <c r="AF37" s="98"/>
      <c r="AG37" s="98"/>
      <c r="AH37" s="98"/>
      <c r="AI37" s="97">
        <v>36756</v>
      </c>
      <c r="AJ37" s="97"/>
      <c r="AK37" s="97"/>
      <c r="AL37" s="97"/>
      <c r="AM37" s="97"/>
      <c r="AN37" s="97"/>
      <c r="AO37" s="97"/>
      <c r="AP37" s="97"/>
      <c r="AQ37" s="97"/>
      <c r="AR37" s="98">
        <v>0.122942101214169</v>
      </c>
      <c r="AS37" s="98"/>
    </row>
    <row r="38" spans="2:45" s="1" customFormat="1" ht="10.65" customHeight="1" x14ac:dyDescent="0.15">
      <c r="B38" s="95" t="s">
        <v>1131</v>
      </c>
      <c r="C38" s="95"/>
      <c r="D38" s="95"/>
      <c r="E38" s="95"/>
      <c r="F38" s="95"/>
      <c r="G38" s="95"/>
      <c r="H38" s="95"/>
      <c r="I38" s="95"/>
      <c r="J38" s="95"/>
      <c r="K38" s="95"/>
      <c r="L38" s="108">
        <v>4060315080.4200301</v>
      </c>
      <c r="M38" s="108"/>
      <c r="N38" s="108"/>
      <c r="O38" s="108"/>
      <c r="P38" s="108"/>
      <c r="Q38" s="108"/>
      <c r="R38" s="108"/>
      <c r="S38" s="108"/>
      <c r="T38" s="108"/>
      <c r="U38" s="108"/>
      <c r="V38" s="108"/>
      <c r="W38" s="108"/>
      <c r="X38" s="98">
        <v>0.181314027991686</v>
      </c>
      <c r="Y38" s="98"/>
      <c r="Z38" s="98"/>
      <c r="AA38" s="98"/>
      <c r="AB38" s="98"/>
      <c r="AC38" s="98"/>
      <c r="AD38" s="98"/>
      <c r="AE38" s="98"/>
      <c r="AF38" s="98"/>
      <c r="AG38" s="98"/>
      <c r="AH38" s="98"/>
      <c r="AI38" s="97">
        <v>60128</v>
      </c>
      <c r="AJ38" s="97"/>
      <c r="AK38" s="97"/>
      <c r="AL38" s="97"/>
      <c r="AM38" s="97"/>
      <c r="AN38" s="97"/>
      <c r="AO38" s="97"/>
      <c r="AP38" s="97"/>
      <c r="AQ38" s="97"/>
      <c r="AR38" s="98">
        <v>0.201117168946717</v>
      </c>
      <c r="AS38" s="98"/>
    </row>
    <row r="39" spans="2:45" s="1" customFormat="1" ht="10.65" customHeight="1" x14ac:dyDescent="0.15">
      <c r="B39" s="95" t="s">
        <v>1132</v>
      </c>
      <c r="C39" s="95"/>
      <c r="D39" s="95"/>
      <c r="E39" s="95"/>
      <c r="F39" s="95"/>
      <c r="G39" s="95"/>
      <c r="H39" s="95"/>
      <c r="I39" s="95"/>
      <c r="J39" s="95"/>
      <c r="K39" s="95"/>
      <c r="L39" s="108">
        <v>1513621902.68999</v>
      </c>
      <c r="M39" s="108"/>
      <c r="N39" s="108"/>
      <c r="O39" s="108"/>
      <c r="P39" s="108"/>
      <c r="Q39" s="108"/>
      <c r="R39" s="108"/>
      <c r="S39" s="108"/>
      <c r="T39" s="108"/>
      <c r="U39" s="108"/>
      <c r="V39" s="108"/>
      <c r="W39" s="108"/>
      <c r="X39" s="98">
        <v>6.7591031384878E-2</v>
      </c>
      <c r="Y39" s="98"/>
      <c r="Z39" s="98"/>
      <c r="AA39" s="98"/>
      <c r="AB39" s="98"/>
      <c r="AC39" s="98"/>
      <c r="AD39" s="98"/>
      <c r="AE39" s="98"/>
      <c r="AF39" s="98"/>
      <c r="AG39" s="98"/>
      <c r="AH39" s="98"/>
      <c r="AI39" s="97">
        <v>27496</v>
      </c>
      <c r="AJ39" s="97"/>
      <c r="AK39" s="97"/>
      <c r="AL39" s="97"/>
      <c r="AM39" s="97"/>
      <c r="AN39" s="97"/>
      <c r="AO39" s="97"/>
      <c r="AP39" s="97"/>
      <c r="AQ39" s="97"/>
      <c r="AR39" s="98">
        <v>9.1969093889018999E-2</v>
      </c>
      <c r="AS39" s="98"/>
    </row>
    <row r="40" spans="2:45" s="1" customFormat="1" ht="10.65" customHeight="1" x14ac:dyDescent="0.15">
      <c r="B40" s="95" t="s">
        <v>1133</v>
      </c>
      <c r="C40" s="95"/>
      <c r="D40" s="95"/>
      <c r="E40" s="95"/>
      <c r="F40" s="95"/>
      <c r="G40" s="95"/>
      <c r="H40" s="95"/>
      <c r="I40" s="95"/>
      <c r="J40" s="95"/>
      <c r="K40" s="95"/>
      <c r="L40" s="108">
        <v>930661554.92999697</v>
      </c>
      <c r="M40" s="108"/>
      <c r="N40" s="108"/>
      <c r="O40" s="108"/>
      <c r="P40" s="108"/>
      <c r="Q40" s="108"/>
      <c r="R40" s="108"/>
      <c r="S40" s="108"/>
      <c r="T40" s="108"/>
      <c r="U40" s="108"/>
      <c r="V40" s="108"/>
      <c r="W40" s="108"/>
      <c r="X40" s="98">
        <v>4.1558842572362198E-2</v>
      </c>
      <c r="Y40" s="98"/>
      <c r="Z40" s="98"/>
      <c r="AA40" s="98"/>
      <c r="AB40" s="98"/>
      <c r="AC40" s="98"/>
      <c r="AD40" s="98"/>
      <c r="AE40" s="98"/>
      <c r="AF40" s="98"/>
      <c r="AG40" s="98"/>
      <c r="AH40" s="98"/>
      <c r="AI40" s="97">
        <v>19046</v>
      </c>
      <c r="AJ40" s="97"/>
      <c r="AK40" s="97"/>
      <c r="AL40" s="97"/>
      <c r="AM40" s="97"/>
      <c r="AN40" s="97"/>
      <c r="AO40" s="97"/>
      <c r="AP40" s="97"/>
      <c r="AQ40" s="97"/>
      <c r="AR40" s="98">
        <v>6.3705388500518503E-2</v>
      </c>
      <c r="AS40" s="98"/>
    </row>
    <row r="41" spans="2:45" s="1" customFormat="1" ht="10.65" customHeight="1" x14ac:dyDescent="0.15">
      <c r="B41" s="95" t="s">
        <v>1134</v>
      </c>
      <c r="C41" s="95"/>
      <c r="D41" s="95"/>
      <c r="E41" s="95"/>
      <c r="F41" s="95"/>
      <c r="G41" s="95"/>
      <c r="H41" s="95"/>
      <c r="I41" s="95"/>
      <c r="J41" s="95"/>
      <c r="K41" s="95"/>
      <c r="L41" s="108">
        <v>1174115284.5999999</v>
      </c>
      <c r="M41" s="108"/>
      <c r="N41" s="108"/>
      <c r="O41" s="108"/>
      <c r="P41" s="108"/>
      <c r="Q41" s="108"/>
      <c r="R41" s="108"/>
      <c r="S41" s="108"/>
      <c r="T41" s="108"/>
      <c r="U41" s="108"/>
      <c r="V41" s="108"/>
      <c r="W41" s="108"/>
      <c r="X41" s="98">
        <v>5.2430308328537199E-2</v>
      </c>
      <c r="Y41" s="98"/>
      <c r="Z41" s="98"/>
      <c r="AA41" s="98"/>
      <c r="AB41" s="98"/>
      <c r="AC41" s="98"/>
      <c r="AD41" s="98"/>
      <c r="AE41" s="98"/>
      <c r="AF41" s="98"/>
      <c r="AG41" s="98"/>
      <c r="AH41" s="98"/>
      <c r="AI41" s="97">
        <v>28312</v>
      </c>
      <c r="AJ41" s="97"/>
      <c r="AK41" s="97"/>
      <c r="AL41" s="97"/>
      <c r="AM41" s="97"/>
      <c r="AN41" s="97"/>
      <c r="AO41" s="97"/>
      <c r="AP41" s="97"/>
      <c r="AQ41" s="97"/>
      <c r="AR41" s="98">
        <v>9.4698464728902601E-2</v>
      </c>
      <c r="AS41" s="98"/>
    </row>
    <row r="42" spans="2:45" s="1" customFormat="1" ht="10.65" customHeight="1" x14ac:dyDescent="0.15">
      <c r="B42" s="95" t="s">
        <v>1135</v>
      </c>
      <c r="C42" s="95"/>
      <c r="D42" s="95"/>
      <c r="E42" s="95"/>
      <c r="F42" s="95"/>
      <c r="G42" s="95"/>
      <c r="H42" s="95"/>
      <c r="I42" s="95"/>
      <c r="J42" s="95"/>
      <c r="K42" s="95"/>
      <c r="L42" s="108">
        <v>545040249.12999797</v>
      </c>
      <c r="M42" s="108"/>
      <c r="N42" s="108"/>
      <c r="O42" s="108"/>
      <c r="P42" s="108"/>
      <c r="Q42" s="108"/>
      <c r="R42" s="108"/>
      <c r="S42" s="108"/>
      <c r="T42" s="108"/>
      <c r="U42" s="108"/>
      <c r="V42" s="108"/>
      <c r="W42" s="108"/>
      <c r="X42" s="98">
        <v>2.4338860662293502E-2</v>
      </c>
      <c r="Y42" s="98"/>
      <c r="Z42" s="98"/>
      <c r="AA42" s="98"/>
      <c r="AB42" s="98"/>
      <c r="AC42" s="98"/>
      <c r="AD42" s="98"/>
      <c r="AE42" s="98"/>
      <c r="AF42" s="98"/>
      <c r="AG42" s="98"/>
      <c r="AH42" s="98"/>
      <c r="AI42" s="97">
        <v>13752</v>
      </c>
      <c r="AJ42" s="97"/>
      <c r="AK42" s="97"/>
      <c r="AL42" s="97"/>
      <c r="AM42" s="97"/>
      <c r="AN42" s="97"/>
      <c r="AO42" s="97"/>
      <c r="AP42" s="97"/>
      <c r="AQ42" s="97"/>
      <c r="AR42" s="98">
        <v>4.5997926213332402E-2</v>
      </c>
      <c r="AS42" s="98"/>
    </row>
    <row r="43" spans="2:45" s="1" customFormat="1" ht="10.65" customHeight="1" x14ac:dyDescent="0.15">
      <c r="B43" s="95" t="s">
        <v>1136</v>
      </c>
      <c r="C43" s="95"/>
      <c r="D43" s="95"/>
      <c r="E43" s="95"/>
      <c r="F43" s="95"/>
      <c r="G43" s="95"/>
      <c r="H43" s="95"/>
      <c r="I43" s="95"/>
      <c r="J43" s="95"/>
      <c r="K43" s="95"/>
      <c r="L43" s="108">
        <v>329698874.47999799</v>
      </c>
      <c r="M43" s="108"/>
      <c r="N43" s="108"/>
      <c r="O43" s="108"/>
      <c r="P43" s="108"/>
      <c r="Q43" s="108"/>
      <c r="R43" s="108"/>
      <c r="S43" s="108"/>
      <c r="T43" s="108"/>
      <c r="U43" s="108"/>
      <c r="V43" s="108"/>
      <c r="W43" s="108"/>
      <c r="X43" s="98">
        <v>1.47227566758464E-2</v>
      </c>
      <c r="Y43" s="98"/>
      <c r="Z43" s="98"/>
      <c r="AA43" s="98"/>
      <c r="AB43" s="98"/>
      <c r="AC43" s="98"/>
      <c r="AD43" s="98"/>
      <c r="AE43" s="98"/>
      <c r="AF43" s="98"/>
      <c r="AG43" s="98"/>
      <c r="AH43" s="98"/>
      <c r="AI43" s="97">
        <v>9454</v>
      </c>
      <c r="AJ43" s="97"/>
      <c r="AK43" s="97"/>
      <c r="AL43" s="97"/>
      <c r="AM43" s="97"/>
      <c r="AN43" s="97"/>
      <c r="AO43" s="97"/>
      <c r="AP43" s="97"/>
      <c r="AQ43" s="97"/>
      <c r="AR43" s="98">
        <v>3.1621901863063198E-2</v>
      </c>
      <c r="AS43" s="98"/>
    </row>
    <row r="44" spans="2:45" s="1" customFormat="1" ht="10.65" customHeight="1" x14ac:dyDescent="0.15">
      <c r="B44" s="95" t="s">
        <v>1137</v>
      </c>
      <c r="C44" s="95"/>
      <c r="D44" s="95"/>
      <c r="E44" s="95"/>
      <c r="F44" s="95"/>
      <c r="G44" s="95"/>
      <c r="H44" s="95"/>
      <c r="I44" s="95"/>
      <c r="J44" s="95"/>
      <c r="K44" s="95"/>
      <c r="L44" s="108">
        <v>36558403.829999998</v>
      </c>
      <c r="M44" s="108"/>
      <c r="N44" s="108"/>
      <c r="O44" s="108"/>
      <c r="P44" s="108"/>
      <c r="Q44" s="108"/>
      <c r="R44" s="108"/>
      <c r="S44" s="108"/>
      <c r="T44" s="108"/>
      <c r="U44" s="108"/>
      <c r="V44" s="108"/>
      <c r="W44" s="108"/>
      <c r="X44" s="98">
        <v>1.6325214482316201E-3</v>
      </c>
      <c r="Y44" s="98"/>
      <c r="Z44" s="98"/>
      <c r="AA44" s="98"/>
      <c r="AB44" s="98"/>
      <c r="AC44" s="98"/>
      <c r="AD44" s="98"/>
      <c r="AE44" s="98"/>
      <c r="AF44" s="98"/>
      <c r="AG44" s="98"/>
      <c r="AH44" s="98"/>
      <c r="AI44" s="97">
        <v>1098</v>
      </c>
      <c r="AJ44" s="97"/>
      <c r="AK44" s="97"/>
      <c r="AL44" s="97"/>
      <c r="AM44" s="97"/>
      <c r="AN44" s="97"/>
      <c r="AO44" s="97"/>
      <c r="AP44" s="97"/>
      <c r="AQ44" s="97"/>
      <c r="AR44" s="98">
        <v>3.6726092919022002E-3</v>
      </c>
      <c r="AS44" s="98"/>
    </row>
    <row r="45" spans="2:45" s="1" customFormat="1" ht="10.65" customHeight="1" x14ac:dyDescent="0.15">
      <c r="B45" s="95" t="s">
        <v>1138</v>
      </c>
      <c r="C45" s="95"/>
      <c r="D45" s="95"/>
      <c r="E45" s="95"/>
      <c r="F45" s="95"/>
      <c r="G45" s="95"/>
      <c r="H45" s="95"/>
      <c r="I45" s="95"/>
      <c r="J45" s="95"/>
      <c r="K45" s="95"/>
      <c r="L45" s="108">
        <v>37652603.479999997</v>
      </c>
      <c r="M45" s="108"/>
      <c r="N45" s="108"/>
      <c r="O45" s="108"/>
      <c r="P45" s="108"/>
      <c r="Q45" s="108"/>
      <c r="R45" s="108"/>
      <c r="S45" s="108"/>
      <c r="T45" s="108"/>
      <c r="U45" s="108"/>
      <c r="V45" s="108"/>
      <c r="W45" s="108"/>
      <c r="X45" s="98">
        <v>1.6813831109447699E-3</v>
      </c>
      <c r="Y45" s="98"/>
      <c r="Z45" s="98"/>
      <c r="AA45" s="98"/>
      <c r="AB45" s="98"/>
      <c r="AC45" s="98"/>
      <c r="AD45" s="98"/>
      <c r="AE45" s="98"/>
      <c r="AF45" s="98"/>
      <c r="AG45" s="98"/>
      <c r="AH45" s="98"/>
      <c r="AI45" s="97">
        <v>1277</v>
      </c>
      <c r="AJ45" s="97"/>
      <c r="AK45" s="97"/>
      <c r="AL45" s="97"/>
      <c r="AM45" s="97"/>
      <c r="AN45" s="97"/>
      <c r="AO45" s="97"/>
      <c r="AP45" s="97"/>
      <c r="AQ45" s="97"/>
      <c r="AR45" s="98">
        <v>4.2713315717296096E-3</v>
      </c>
      <c r="AS45" s="98"/>
    </row>
    <row r="46" spans="2:45" s="1" customFormat="1" ht="10.65" customHeight="1" x14ac:dyDescent="0.15">
      <c r="B46" s="95" t="s">
        <v>1139</v>
      </c>
      <c r="C46" s="95"/>
      <c r="D46" s="95"/>
      <c r="E46" s="95"/>
      <c r="F46" s="95"/>
      <c r="G46" s="95"/>
      <c r="H46" s="95"/>
      <c r="I46" s="95"/>
      <c r="J46" s="95"/>
      <c r="K46" s="95"/>
      <c r="L46" s="108">
        <v>47141748.920000002</v>
      </c>
      <c r="M46" s="108"/>
      <c r="N46" s="108"/>
      <c r="O46" s="108"/>
      <c r="P46" s="108"/>
      <c r="Q46" s="108"/>
      <c r="R46" s="108"/>
      <c r="S46" s="108"/>
      <c r="T46" s="108"/>
      <c r="U46" s="108"/>
      <c r="V46" s="108"/>
      <c r="W46" s="108"/>
      <c r="X46" s="98">
        <v>2.1051224385211301E-3</v>
      </c>
      <c r="Y46" s="98"/>
      <c r="Z46" s="98"/>
      <c r="AA46" s="98"/>
      <c r="AB46" s="98"/>
      <c r="AC46" s="98"/>
      <c r="AD46" s="98"/>
      <c r="AE46" s="98"/>
      <c r="AF46" s="98"/>
      <c r="AG46" s="98"/>
      <c r="AH46" s="98"/>
      <c r="AI46" s="97">
        <v>2454</v>
      </c>
      <c r="AJ46" s="97"/>
      <c r="AK46" s="97"/>
      <c r="AL46" s="97"/>
      <c r="AM46" s="97"/>
      <c r="AN46" s="97"/>
      <c r="AO46" s="97"/>
      <c r="AP46" s="97"/>
      <c r="AQ46" s="97"/>
      <c r="AR46" s="98">
        <v>8.2081814228852391E-3</v>
      </c>
      <c r="AS46" s="98"/>
    </row>
    <row r="47" spans="2:45" s="1" customFormat="1" ht="10.65" customHeight="1" x14ac:dyDescent="0.15">
      <c r="B47" s="95" t="s">
        <v>1140</v>
      </c>
      <c r="C47" s="95"/>
      <c r="D47" s="95"/>
      <c r="E47" s="95"/>
      <c r="F47" s="95"/>
      <c r="G47" s="95"/>
      <c r="H47" s="95"/>
      <c r="I47" s="95"/>
      <c r="J47" s="95"/>
      <c r="K47" s="95"/>
      <c r="L47" s="108">
        <v>124356777.54000001</v>
      </c>
      <c r="M47" s="108"/>
      <c r="N47" s="108"/>
      <c r="O47" s="108"/>
      <c r="P47" s="108"/>
      <c r="Q47" s="108"/>
      <c r="R47" s="108"/>
      <c r="S47" s="108"/>
      <c r="T47" s="108"/>
      <c r="U47" s="108"/>
      <c r="V47" s="108"/>
      <c r="W47" s="108"/>
      <c r="X47" s="98">
        <v>5.5531720561722998E-3</v>
      </c>
      <c r="Y47" s="98"/>
      <c r="Z47" s="98"/>
      <c r="AA47" s="98"/>
      <c r="AB47" s="98"/>
      <c r="AC47" s="98"/>
      <c r="AD47" s="98"/>
      <c r="AE47" s="98"/>
      <c r="AF47" s="98"/>
      <c r="AG47" s="98"/>
      <c r="AH47" s="98"/>
      <c r="AI47" s="97">
        <v>4148</v>
      </c>
      <c r="AJ47" s="97"/>
      <c r="AK47" s="97"/>
      <c r="AL47" s="97"/>
      <c r="AM47" s="97"/>
      <c r="AN47" s="97"/>
      <c r="AO47" s="97"/>
      <c r="AP47" s="97"/>
      <c r="AQ47" s="97"/>
      <c r="AR47" s="98">
        <v>1.38743017694083E-2</v>
      </c>
      <c r="AS47" s="98"/>
    </row>
    <row r="48" spans="2:45" s="1" customFormat="1" ht="10.65" customHeight="1" x14ac:dyDescent="0.15">
      <c r="B48" s="95" t="s">
        <v>1141</v>
      </c>
      <c r="C48" s="95"/>
      <c r="D48" s="95"/>
      <c r="E48" s="95"/>
      <c r="F48" s="95"/>
      <c r="G48" s="95"/>
      <c r="H48" s="95"/>
      <c r="I48" s="95"/>
      <c r="J48" s="95"/>
      <c r="K48" s="95"/>
      <c r="L48" s="108">
        <v>132273258.37</v>
      </c>
      <c r="M48" s="108"/>
      <c r="N48" s="108"/>
      <c r="O48" s="108"/>
      <c r="P48" s="108"/>
      <c r="Q48" s="108"/>
      <c r="R48" s="108"/>
      <c r="S48" s="108"/>
      <c r="T48" s="108"/>
      <c r="U48" s="108"/>
      <c r="V48" s="108"/>
      <c r="W48" s="108"/>
      <c r="X48" s="98">
        <v>5.9066837906995096E-3</v>
      </c>
      <c r="Y48" s="98"/>
      <c r="Z48" s="98"/>
      <c r="AA48" s="98"/>
      <c r="AB48" s="98"/>
      <c r="AC48" s="98"/>
      <c r="AD48" s="98"/>
      <c r="AE48" s="98"/>
      <c r="AF48" s="98"/>
      <c r="AG48" s="98"/>
      <c r="AH48" s="98"/>
      <c r="AI48" s="97">
        <v>3799</v>
      </c>
      <c r="AJ48" s="97"/>
      <c r="AK48" s="97"/>
      <c r="AL48" s="97"/>
      <c r="AM48" s="97"/>
      <c r="AN48" s="97"/>
      <c r="AO48" s="97"/>
      <c r="AP48" s="97"/>
      <c r="AQ48" s="97"/>
      <c r="AR48" s="98">
        <v>1.27069605646051E-2</v>
      </c>
      <c r="AS48" s="98"/>
    </row>
    <row r="49" spans="2:45" s="1" customFormat="1" ht="10.65" customHeight="1" x14ac:dyDescent="0.15">
      <c r="B49" s="95" t="s">
        <v>1142</v>
      </c>
      <c r="C49" s="95"/>
      <c r="D49" s="95"/>
      <c r="E49" s="95"/>
      <c r="F49" s="95"/>
      <c r="G49" s="95"/>
      <c r="H49" s="95"/>
      <c r="I49" s="95"/>
      <c r="J49" s="95"/>
      <c r="K49" s="95"/>
      <c r="L49" s="108">
        <v>20482151.350000001</v>
      </c>
      <c r="M49" s="108"/>
      <c r="N49" s="108"/>
      <c r="O49" s="108"/>
      <c r="P49" s="108"/>
      <c r="Q49" s="108"/>
      <c r="R49" s="108"/>
      <c r="S49" s="108"/>
      <c r="T49" s="108"/>
      <c r="U49" s="108"/>
      <c r="V49" s="108"/>
      <c r="W49" s="108"/>
      <c r="X49" s="98">
        <v>9.1463378817874697E-4</v>
      </c>
      <c r="Y49" s="98"/>
      <c r="Z49" s="98"/>
      <c r="AA49" s="98"/>
      <c r="AB49" s="98"/>
      <c r="AC49" s="98"/>
      <c r="AD49" s="98"/>
      <c r="AE49" s="98"/>
      <c r="AF49" s="98"/>
      <c r="AG49" s="98"/>
      <c r="AH49" s="98"/>
      <c r="AI49" s="97">
        <v>1026</v>
      </c>
      <c r="AJ49" s="97"/>
      <c r="AK49" s="97"/>
      <c r="AL49" s="97"/>
      <c r="AM49" s="97"/>
      <c r="AN49" s="97"/>
      <c r="AO49" s="97"/>
      <c r="AP49" s="97"/>
      <c r="AQ49" s="97"/>
      <c r="AR49" s="98">
        <v>3.43178245308894E-3</v>
      </c>
      <c r="AS49" s="98"/>
    </row>
    <row r="50" spans="2:45" s="1" customFormat="1" ht="10.65" customHeight="1" x14ac:dyDescent="0.15">
      <c r="B50" s="95" t="s">
        <v>1143</v>
      </c>
      <c r="C50" s="95"/>
      <c r="D50" s="95"/>
      <c r="E50" s="95"/>
      <c r="F50" s="95"/>
      <c r="G50" s="95"/>
      <c r="H50" s="95"/>
      <c r="I50" s="95"/>
      <c r="J50" s="95"/>
      <c r="K50" s="95"/>
      <c r="L50" s="108">
        <v>7097469.1299999999</v>
      </c>
      <c r="M50" s="108"/>
      <c r="N50" s="108"/>
      <c r="O50" s="108"/>
      <c r="P50" s="108"/>
      <c r="Q50" s="108"/>
      <c r="R50" s="108"/>
      <c r="S50" s="108"/>
      <c r="T50" s="108"/>
      <c r="U50" s="108"/>
      <c r="V50" s="108"/>
      <c r="W50" s="108"/>
      <c r="X50" s="98">
        <v>3.1693863432239599E-4</v>
      </c>
      <c r="Y50" s="98"/>
      <c r="Z50" s="98"/>
      <c r="AA50" s="98"/>
      <c r="AB50" s="98"/>
      <c r="AC50" s="98"/>
      <c r="AD50" s="98"/>
      <c r="AE50" s="98"/>
      <c r="AF50" s="98"/>
      <c r="AG50" s="98"/>
      <c r="AH50" s="98"/>
      <c r="AI50" s="97">
        <v>291</v>
      </c>
      <c r="AJ50" s="97"/>
      <c r="AK50" s="97"/>
      <c r="AL50" s="97"/>
      <c r="AM50" s="97"/>
      <c r="AN50" s="97"/>
      <c r="AO50" s="97"/>
      <c r="AP50" s="97"/>
      <c r="AQ50" s="97"/>
      <c r="AR50" s="98">
        <v>9.7334180687025504E-4</v>
      </c>
      <c r="AS50" s="98"/>
    </row>
    <row r="51" spans="2:45" s="1" customFormat="1" ht="10.65" customHeight="1" x14ac:dyDescent="0.15">
      <c r="B51" s="95" t="s">
        <v>1144</v>
      </c>
      <c r="C51" s="95"/>
      <c r="D51" s="95"/>
      <c r="E51" s="95"/>
      <c r="F51" s="95"/>
      <c r="G51" s="95"/>
      <c r="H51" s="95"/>
      <c r="I51" s="95"/>
      <c r="J51" s="95"/>
      <c r="K51" s="95"/>
      <c r="L51" s="108">
        <v>5960015.5099999998</v>
      </c>
      <c r="M51" s="108"/>
      <c r="N51" s="108"/>
      <c r="O51" s="108"/>
      <c r="P51" s="108"/>
      <c r="Q51" s="108"/>
      <c r="R51" s="108"/>
      <c r="S51" s="108"/>
      <c r="T51" s="108"/>
      <c r="U51" s="108"/>
      <c r="V51" s="108"/>
      <c r="W51" s="108"/>
      <c r="X51" s="98">
        <v>2.6614545856851001E-4</v>
      </c>
      <c r="Y51" s="98"/>
      <c r="Z51" s="98"/>
      <c r="AA51" s="98"/>
      <c r="AB51" s="98"/>
      <c r="AC51" s="98"/>
      <c r="AD51" s="98"/>
      <c r="AE51" s="98"/>
      <c r="AF51" s="98"/>
      <c r="AG51" s="98"/>
      <c r="AH51" s="98"/>
      <c r="AI51" s="97">
        <v>307</v>
      </c>
      <c r="AJ51" s="97"/>
      <c r="AK51" s="97"/>
      <c r="AL51" s="97"/>
      <c r="AM51" s="97"/>
      <c r="AN51" s="97"/>
      <c r="AO51" s="97"/>
      <c r="AP51" s="97"/>
      <c r="AQ51" s="97"/>
      <c r="AR51" s="98">
        <v>1.02685888216209E-3</v>
      </c>
      <c r="AS51" s="98"/>
    </row>
    <row r="52" spans="2:45" s="1" customFormat="1" ht="10.65" customHeight="1" x14ac:dyDescent="0.15">
      <c r="B52" s="95" t="s">
        <v>1145</v>
      </c>
      <c r="C52" s="95"/>
      <c r="D52" s="95"/>
      <c r="E52" s="95"/>
      <c r="F52" s="95"/>
      <c r="G52" s="95"/>
      <c r="H52" s="95"/>
      <c r="I52" s="95"/>
      <c r="J52" s="95"/>
      <c r="K52" s="95"/>
      <c r="L52" s="108">
        <v>17815012.34</v>
      </c>
      <c r="M52" s="108"/>
      <c r="N52" s="108"/>
      <c r="O52" s="108"/>
      <c r="P52" s="108"/>
      <c r="Q52" s="108"/>
      <c r="R52" s="108"/>
      <c r="S52" s="108"/>
      <c r="T52" s="108"/>
      <c r="U52" s="108"/>
      <c r="V52" s="108"/>
      <c r="W52" s="108"/>
      <c r="X52" s="98">
        <v>7.9553226341066399E-4</v>
      </c>
      <c r="Y52" s="98"/>
      <c r="Z52" s="98"/>
      <c r="AA52" s="98"/>
      <c r="AB52" s="98"/>
      <c r="AC52" s="98"/>
      <c r="AD52" s="98"/>
      <c r="AE52" s="98"/>
      <c r="AF52" s="98"/>
      <c r="AG52" s="98"/>
      <c r="AH52" s="98"/>
      <c r="AI52" s="97">
        <v>682</v>
      </c>
      <c r="AJ52" s="97"/>
      <c r="AK52" s="97"/>
      <c r="AL52" s="97"/>
      <c r="AM52" s="97"/>
      <c r="AN52" s="97"/>
      <c r="AO52" s="97"/>
      <c r="AP52" s="97"/>
      <c r="AQ52" s="97"/>
      <c r="AR52" s="98">
        <v>2.2811653343144801E-3</v>
      </c>
      <c r="AS52" s="98"/>
    </row>
    <row r="53" spans="2:45" s="1" customFormat="1" ht="10.65" customHeight="1" x14ac:dyDescent="0.15">
      <c r="B53" s="95" t="s">
        <v>1146</v>
      </c>
      <c r="C53" s="95"/>
      <c r="D53" s="95"/>
      <c r="E53" s="95"/>
      <c r="F53" s="95"/>
      <c r="G53" s="95"/>
      <c r="H53" s="95"/>
      <c r="I53" s="95"/>
      <c r="J53" s="95"/>
      <c r="K53" s="95"/>
      <c r="L53" s="108">
        <v>14469501.949999999</v>
      </c>
      <c r="M53" s="108"/>
      <c r="N53" s="108"/>
      <c r="O53" s="108"/>
      <c r="P53" s="108"/>
      <c r="Q53" s="108"/>
      <c r="R53" s="108"/>
      <c r="S53" s="108"/>
      <c r="T53" s="108"/>
      <c r="U53" s="108"/>
      <c r="V53" s="108"/>
      <c r="W53" s="108"/>
      <c r="X53" s="98">
        <v>6.4613795472164795E-4</v>
      </c>
      <c r="Y53" s="98"/>
      <c r="Z53" s="98"/>
      <c r="AA53" s="98"/>
      <c r="AB53" s="98"/>
      <c r="AC53" s="98"/>
      <c r="AD53" s="98"/>
      <c r="AE53" s="98"/>
      <c r="AF53" s="98"/>
      <c r="AG53" s="98"/>
      <c r="AH53" s="98"/>
      <c r="AI53" s="97">
        <v>718</v>
      </c>
      <c r="AJ53" s="97"/>
      <c r="AK53" s="97"/>
      <c r="AL53" s="97"/>
      <c r="AM53" s="97"/>
      <c r="AN53" s="97"/>
      <c r="AO53" s="97"/>
      <c r="AP53" s="97"/>
      <c r="AQ53" s="97"/>
      <c r="AR53" s="98">
        <v>2.40157875372111E-3</v>
      </c>
      <c r="AS53" s="98"/>
    </row>
    <row r="54" spans="2:45" s="1" customFormat="1" ht="10.65" customHeight="1" x14ac:dyDescent="0.15">
      <c r="B54" s="95" t="s">
        <v>1147</v>
      </c>
      <c r="C54" s="95"/>
      <c r="D54" s="95"/>
      <c r="E54" s="95"/>
      <c r="F54" s="95"/>
      <c r="G54" s="95"/>
      <c r="H54" s="95"/>
      <c r="I54" s="95"/>
      <c r="J54" s="95"/>
      <c r="K54" s="95"/>
      <c r="L54" s="108">
        <v>4039290.04</v>
      </c>
      <c r="M54" s="108"/>
      <c r="N54" s="108"/>
      <c r="O54" s="108"/>
      <c r="P54" s="108"/>
      <c r="Q54" s="108"/>
      <c r="R54" s="108"/>
      <c r="S54" s="108"/>
      <c r="T54" s="108"/>
      <c r="U54" s="108"/>
      <c r="V54" s="108"/>
      <c r="W54" s="108"/>
      <c r="X54" s="98">
        <v>1.80375151404097E-4</v>
      </c>
      <c r="Y54" s="98"/>
      <c r="Z54" s="98"/>
      <c r="AA54" s="98"/>
      <c r="AB54" s="98"/>
      <c r="AC54" s="98"/>
      <c r="AD54" s="98"/>
      <c r="AE54" s="98"/>
      <c r="AF54" s="98"/>
      <c r="AG54" s="98"/>
      <c r="AH54" s="98"/>
      <c r="AI54" s="97">
        <v>197</v>
      </c>
      <c r="AJ54" s="97"/>
      <c r="AK54" s="97"/>
      <c r="AL54" s="97"/>
      <c r="AM54" s="97"/>
      <c r="AN54" s="97"/>
      <c r="AO54" s="97"/>
      <c r="AP54" s="97"/>
      <c r="AQ54" s="97"/>
      <c r="AR54" s="98">
        <v>6.5892898953072204E-4</v>
      </c>
      <c r="AS54" s="98"/>
    </row>
    <row r="55" spans="2:45" s="1" customFormat="1" ht="10.65" customHeight="1" x14ac:dyDescent="0.15">
      <c r="B55" s="95" t="s">
        <v>1148</v>
      </c>
      <c r="C55" s="95"/>
      <c r="D55" s="95"/>
      <c r="E55" s="95"/>
      <c r="F55" s="95"/>
      <c r="G55" s="95"/>
      <c r="H55" s="95"/>
      <c r="I55" s="95"/>
      <c r="J55" s="95"/>
      <c r="K55" s="95"/>
      <c r="L55" s="108">
        <v>874083.91</v>
      </c>
      <c r="M55" s="108"/>
      <c r="N55" s="108"/>
      <c r="O55" s="108"/>
      <c r="P55" s="108"/>
      <c r="Q55" s="108"/>
      <c r="R55" s="108"/>
      <c r="S55" s="108"/>
      <c r="T55" s="108"/>
      <c r="U55" s="108"/>
      <c r="V55" s="108"/>
      <c r="W55" s="108"/>
      <c r="X55" s="98">
        <v>3.9032358668191903E-5</v>
      </c>
      <c r="Y55" s="98"/>
      <c r="Z55" s="98"/>
      <c r="AA55" s="98"/>
      <c r="AB55" s="98"/>
      <c r="AC55" s="98"/>
      <c r="AD55" s="98"/>
      <c r="AE55" s="98"/>
      <c r="AF55" s="98"/>
      <c r="AG55" s="98"/>
      <c r="AH55" s="98"/>
      <c r="AI55" s="97">
        <v>77</v>
      </c>
      <c r="AJ55" s="97"/>
      <c r="AK55" s="97"/>
      <c r="AL55" s="97"/>
      <c r="AM55" s="97"/>
      <c r="AN55" s="97"/>
      <c r="AO55" s="97"/>
      <c r="AP55" s="97"/>
      <c r="AQ55" s="97"/>
      <c r="AR55" s="98">
        <v>2.5755092484195698E-4</v>
      </c>
      <c r="AS55" s="98"/>
    </row>
    <row r="56" spans="2:45" s="1" customFormat="1" ht="10.65" customHeight="1" x14ac:dyDescent="0.15">
      <c r="B56" s="95" t="s">
        <v>1149</v>
      </c>
      <c r="C56" s="95"/>
      <c r="D56" s="95"/>
      <c r="E56" s="95"/>
      <c r="F56" s="95"/>
      <c r="G56" s="95"/>
      <c r="H56" s="95"/>
      <c r="I56" s="95"/>
      <c r="J56" s="95"/>
      <c r="K56" s="95"/>
      <c r="L56" s="108">
        <v>72914.740000000005</v>
      </c>
      <c r="M56" s="108"/>
      <c r="N56" s="108"/>
      <c r="O56" s="108"/>
      <c r="P56" s="108"/>
      <c r="Q56" s="108"/>
      <c r="R56" s="108"/>
      <c r="S56" s="108"/>
      <c r="T56" s="108"/>
      <c r="U56" s="108"/>
      <c r="V56" s="108"/>
      <c r="W56" s="108"/>
      <c r="X56" s="98">
        <v>3.25601953235583E-6</v>
      </c>
      <c r="Y56" s="98"/>
      <c r="Z56" s="98"/>
      <c r="AA56" s="98"/>
      <c r="AB56" s="98"/>
      <c r="AC56" s="98"/>
      <c r="AD56" s="98"/>
      <c r="AE56" s="98"/>
      <c r="AF56" s="98"/>
      <c r="AG56" s="98"/>
      <c r="AH56" s="98"/>
      <c r="AI56" s="97">
        <v>21</v>
      </c>
      <c r="AJ56" s="97"/>
      <c r="AK56" s="97"/>
      <c r="AL56" s="97"/>
      <c r="AM56" s="97"/>
      <c r="AN56" s="97"/>
      <c r="AO56" s="97"/>
      <c r="AP56" s="97"/>
      <c r="AQ56" s="97"/>
      <c r="AR56" s="98">
        <v>7.0241161320533802E-5</v>
      </c>
      <c r="AS56" s="98"/>
    </row>
    <row r="57" spans="2:45" s="1" customFormat="1" ht="10.65" customHeight="1" x14ac:dyDescent="0.15">
      <c r="B57" s="95" t="s">
        <v>1150</v>
      </c>
      <c r="C57" s="95"/>
      <c r="D57" s="95"/>
      <c r="E57" s="95"/>
      <c r="F57" s="95"/>
      <c r="G57" s="95"/>
      <c r="H57" s="95"/>
      <c r="I57" s="95"/>
      <c r="J57" s="95"/>
      <c r="K57" s="95"/>
      <c r="L57" s="108">
        <v>10103.52</v>
      </c>
      <c r="M57" s="108"/>
      <c r="N57" s="108"/>
      <c r="O57" s="108"/>
      <c r="P57" s="108"/>
      <c r="Q57" s="108"/>
      <c r="R57" s="108"/>
      <c r="S57" s="108"/>
      <c r="T57" s="108"/>
      <c r="U57" s="108"/>
      <c r="V57" s="108"/>
      <c r="W57" s="108"/>
      <c r="X57" s="98">
        <v>4.5117432312791298E-7</v>
      </c>
      <c r="Y57" s="98"/>
      <c r="Z57" s="98"/>
      <c r="AA57" s="98"/>
      <c r="AB57" s="98"/>
      <c r="AC57" s="98"/>
      <c r="AD57" s="98"/>
      <c r="AE57" s="98"/>
      <c r="AF57" s="98"/>
      <c r="AG57" s="98"/>
      <c r="AH57" s="98"/>
      <c r="AI57" s="97">
        <v>2</v>
      </c>
      <c r="AJ57" s="97"/>
      <c r="AK57" s="97"/>
      <c r="AL57" s="97"/>
      <c r="AM57" s="97"/>
      <c r="AN57" s="97"/>
      <c r="AO57" s="97"/>
      <c r="AP57" s="97"/>
      <c r="AQ57" s="97"/>
      <c r="AR57" s="98">
        <v>6.6896344114794103E-6</v>
      </c>
      <c r="AS57" s="98"/>
    </row>
    <row r="58" spans="2:45" s="1" customFormat="1" ht="10.65" customHeight="1" x14ac:dyDescent="0.15">
      <c r="B58" s="95" t="s">
        <v>1151</v>
      </c>
      <c r="C58" s="95"/>
      <c r="D58" s="95"/>
      <c r="E58" s="95"/>
      <c r="F58" s="95"/>
      <c r="G58" s="95"/>
      <c r="H58" s="95"/>
      <c r="I58" s="95"/>
      <c r="J58" s="95"/>
      <c r="K58" s="95"/>
      <c r="L58" s="108">
        <v>62045.1</v>
      </c>
      <c r="M58" s="108"/>
      <c r="N58" s="108"/>
      <c r="O58" s="108"/>
      <c r="P58" s="108"/>
      <c r="Q58" s="108"/>
      <c r="R58" s="108"/>
      <c r="S58" s="108"/>
      <c r="T58" s="108"/>
      <c r="U58" s="108"/>
      <c r="V58" s="108"/>
      <c r="W58" s="108"/>
      <c r="X58" s="98">
        <v>2.7706339964590299E-6</v>
      </c>
      <c r="Y58" s="98"/>
      <c r="Z58" s="98"/>
      <c r="AA58" s="98"/>
      <c r="AB58" s="98"/>
      <c r="AC58" s="98"/>
      <c r="AD58" s="98"/>
      <c r="AE58" s="98"/>
      <c r="AF58" s="98"/>
      <c r="AG58" s="98"/>
      <c r="AH58" s="98"/>
      <c r="AI58" s="97">
        <v>4</v>
      </c>
      <c r="AJ58" s="97"/>
      <c r="AK58" s="97"/>
      <c r="AL58" s="97"/>
      <c r="AM58" s="97"/>
      <c r="AN58" s="97"/>
      <c r="AO58" s="97"/>
      <c r="AP58" s="97"/>
      <c r="AQ58" s="97"/>
      <c r="AR58" s="98">
        <v>1.33792688229588E-5</v>
      </c>
      <c r="AS58" s="98"/>
    </row>
    <row r="59" spans="2:45" s="1" customFormat="1" ht="10.65" customHeight="1" x14ac:dyDescent="0.15">
      <c r="B59" s="95" t="s">
        <v>1152</v>
      </c>
      <c r="C59" s="95"/>
      <c r="D59" s="95"/>
      <c r="E59" s="95"/>
      <c r="F59" s="95"/>
      <c r="G59" s="95"/>
      <c r="H59" s="95"/>
      <c r="I59" s="95"/>
      <c r="J59" s="95"/>
      <c r="K59" s="95"/>
      <c r="L59" s="108">
        <v>0</v>
      </c>
      <c r="M59" s="108"/>
      <c r="N59" s="108"/>
      <c r="O59" s="108"/>
      <c r="P59" s="108"/>
      <c r="Q59" s="108"/>
      <c r="R59" s="108"/>
      <c r="S59" s="108"/>
      <c r="T59" s="108"/>
      <c r="U59" s="108"/>
      <c r="V59" s="108"/>
      <c r="W59" s="108"/>
      <c r="X59" s="98">
        <v>0</v>
      </c>
      <c r="Y59" s="98"/>
      <c r="Z59" s="98"/>
      <c r="AA59" s="98"/>
      <c r="AB59" s="98"/>
      <c r="AC59" s="98"/>
      <c r="AD59" s="98"/>
      <c r="AE59" s="98"/>
      <c r="AF59" s="98"/>
      <c r="AG59" s="98"/>
      <c r="AH59" s="98"/>
      <c r="AI59" s="97">
        <v>3</v>
      </c>
      <c r="AJ59" s="97"/>
      <c r="AK59" s="97"/>
      <c r="AL59" s="97"/>
      <c r="AM59" s="97"/>
      <c r="AN59" s="97"/>
      <c r="AO59" s="97"/>
      <c r="AP59" s="97"/>
      <c r="AQ59" s="97"/>
      <c r="AR59" s="98">
        <v>1.00344516172191E-5</v>
      </c>
      <c r="AS59" s="98"/>
    </row>
    <row r="60" spans="2:45" s="1" customFormat="1" ht="10.65" customHeight="1" x14ac:dyDescent="0.15">
      <c r="B60" s="95" t="s">
        <v>1153</v>
      </c>
      <c r="C60" s="95"/>
      <c r="D60" s="95"/>
      <c r="E60" s="95"/>
      <c r="F60" s="95"/>
      <c r="G60" s="95"/>
      <c r="H60" s="95"/>
      <c r="I60" s="95"/>
      <c r="J60" s="95"/>
      <c r="K60" s="95"/>
      <c r="L60" s="108">
        <v>3774.43</v>
      </c>
      <c r="M60" s="108"/>
      <c r="N60" s="108"/>
      <c r="O60" s="108"/>
      <c r="P60" s="108"/>
      <c r="Q60" s="108"/>
      <c r="R60" s="108"/>
      <c r="S60" s="108"/>
      <c r="T60" s="108"/>
      <c r="U60" s="108"/>
      <c r="V60" s="108"/>
      <c r="W60" s="108"/>
      <c r="X60" s="98">
        <v>1.6854778339070799E-7</v>
      </c>
      <c r="Y60" s="98"/>
      <c r="Z60" s="98"/>
      <c r="AA60" s="98"/>
      <c r="AB60" s="98"/>
      <c r="AC60" s="98"/>
      <c r="AD60" s="98"/>
      <c r="AE60" s="98"/>
      <c r="AF60" s="98"/>
      <c r="AG60" s="98"/>
      <c r="AH60" s="98"/>
      <c r="AI60" s="97">
        <v>1</v>
      </c>
      <c r="AJ60" s="97"/>
      <c r="AK60" s="97"/>
      <c r="AL60" s="97"/>
      <c r="AM60" s="97"/>
      <c r="AN60" s="97"/>
      <c r="AO60" s="97"/>
      <c r="AP60" s="97"/>
      <c r="AQ60" s="97"/>
      <c r="AR60" s="98">
        <v>3.3448172057397098E-6</v>
      </c>
      <c r="AS60" s="98"/>
    </row>
    <row r="61" spans="2:45" s="1" customFormat="1" ht="10.65" customHeight="1" x14ac:dyDescent="0.15">
      <c r="B61" s="95" t="s">
        <v>1154</v>
      </c>
      <c r="C61" s="95"/>
      <c r="D61" s="95"/>
      <c r="E61" s="95"/>
      <c r="F61" s="95"/>
      <c r="G61" s="95"/>
      <c r="H61" s="95"/>
      <c r="I61" s="95"/>
      <c r="J61" s="95"/>
      <c r="K61" s="95"/>
      <c r="L61" s="108">
        <v>37250.559999999998</v>
      </c>
      <c r="M61" s="108"/>
      <c r="N61" s="108"/>
      <c r="O61" s="108"/>
      <c r="P61" s="108"/>
      <c r="Q61" s="108"/>
      <c r="R61" s="108"/>
      <c r="S61" s="108"/>
      <c r="T61" s="108"/>
      <c r="U61" s="108"/>
      <c r="V61" s="108"/>
      <c r="W61" s="108"/>
      <c r="X61" s="98">
        <v>1.66342979418418E-6</v>
      </c>
      <c r="Y61" s="98"/>
      <c r="Z61" s="98"/>
      <c r="AA61" s="98"/>
      <c r="AB61" s="98"/>
      <c r="AC61" s="98"/>
      <c r="AD61" s="98"/>
      <c r="AE61" s="98"/>
      <c r="AF61" s="98"/>
      <c r="AG61" s="98"/>
      <c r="AH61" s="98"/>
      <c r="AI61" s="97">
        <v>4</v>
      </c>
      <c r="AJ61" s="97"/>
      <c r="AK61" s="97"/>
      <c r="AL61" s="97"/>
      <c r="AM61" s="97"/>
      <c r="AN61" s="97"/>
      <c r="AO61" s="97"/>
      <c r="AP61" s="97"/>
      <c r="AQ61" s="97"/>
      <c r="AR61" s="98">
        <v>1.33792688229588E-5</v>
      </c>
      <c r="AS61" s="98"/>
    </row>
    <row r="62" spans="2:45" s="1" customFormat="1" ht="10.65" customHeight="1" x14ac:dyDescent="0.15">
      <c r="B62" s="95" t="s">
        <v>1155</v>
      </c>
      <c r="C62" s="95"/>
      <c r="D62" s="95"/>
      <c r="E62" s="95"/>
      <c r="F62" s="95"/>
      <c r="G62" s="95"/>
      <c r="H62" s="95"/>
      <c r="I62" s="95"/>
      <c r="J62" s="95"/>
      <c r="K62" s="95"/>
      <c r="L62" s="108">
        <v>131843.84</v>
      </c>
      <c r="M62" s="108"/>
      <c r="N62" s="108"/>
      <c r="O62" s="108"/>
      <c r="P62" s="108"/>
      <c r="Q62" s="108"/>
      <c r="R62" s="108"/>
      <c r="S62" s="108"/>
      <c r="T62" s="108"/>
      <c r="U62" s="108"/>
      <c r="V62" s="108"/>
      <c r="W62" s="108"/>
      <c r="X62" s="98">
        <v>5.8875080437891802E-6</v>
      </c>
      <c r="Y62" s="98"/>
      <c r="Z62" s="98"/>
      <c r="AA62" s="98"/>
      <c r="AB62" s="98"/>
      <c r="AC62" s="98"/>
      <c r="AD62" s="98"/>
      <c r="AE62" s="98"/>
      <c r="AF62" s="98"/>
      <c r="AG62" s="98"/>
      <c r="AH62" s="98"/>
      <c r="AI62" s="97">
        <v>8</v>
      </c>
      <c r="AJ62" s="97"/>
      <c r="AK62" s="97"/>
      <c r="AL62" s="97"/>
      <c r="AM62" s="97"/>
      <c r="AN62" s="97"/>
      <c r="AO62" s="97"/>
      <c r="AP62" s="97"/>
      <c r="AQ62" s="97"/>
      <c r="AR62" s="98">
        <v>2.6758537645917699E-5</v>
      </c>
      <c r="AS62" s="98"/>
    </row>
    <row r="63" spans="2:45" s="1" customFormat="1" ht="12.75" customHeight="1" x14ac:dyDescent="0.15">
      <c r="B63" s="105"/>
      <c r="C63" s="105"/>
      <c r="D63" s="105"/>
      <c r="E63" s="105"/>
      <c r="F63" s="105"/>
      <c r="G63" s="105"/>
      <c r="H63" s="105"/>
      <c r="I63" s="105"/>
      <c r="J63" s="105"/>
      <c r="K63" s="105"/>
      <c r="L63" s="109">
        <v>22393827578.560001</v>
      </c>
      <c r="M63" s="109"/>
      <c r="N63" s="109"/>
      <c r="O63" s="109"/>
      <c r="P63" s="109"/>
      <c r="Q63" s="109"/>
      <c r="R63" s="109"/>
      <c r="S63" s="109"/>
      <c r="T63" s="109"/>
      <c r="U63" s="109"/>
      <c r="V63" s="109"/>
      <c r="W63" s="109"/>
      <c r="X63" s="100">
        <v>1</v>
      </c>
      <c r="Y63" s="100"/>
      <c r="Z63" s="100"/>
      <c r="AA63" s="100"/>
      <c r="AB63" s="100"/>
      <c r="AC63" s="100"/>
      <c r="AD63" s="100"/>
      <c r="AE63" s="100"/>
      <c r="AF63" s="100"/>
      <c r="AG63" s="100"/>
      <c r="AH63" s="100"/>
      <c r="AI63" s="99">
        <v>298970</v>
      </c>
      <c r="AJ63" s="99"/>
      <c r="AK63" s="99"/>
      <c r="AL63" s="99"/>
      <c r="AM63" s="99"/>
      <c r="AN63" s="99"/>
      <c r="AO63" s="99"/>
      <c r="AP63" s="99"/>
      <c r="AQ63" s="99"/>
      <c r="AR63" s="100">
        <v>1</v>
      </c>
      <c r="AS63" s="100"/>
    </row>
    <row r="64" spans="2:45" s="1" customFormat="1" ht="7.95" customHeight="1" x14ac:dyDescent="0.15"/>
    <row r="65" spans="2:47" s="1" customFormat="1" ht="19.2" customHeight="1" x14ac:dyDescent="0.15">
      <c r="B65" s="80" t="s">
        <v>1249</v>
      </c>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row>
    <row r="66" spans="2:47" s="1" customFormat="1" ht="9.6" customHeight="1" x14ac:dyDescent="0.15"/>
    <row r="67" spans="2:47" s="1" customFormat="1" ht="13.35" customHeight="1" x14ac:dyDescent="0.15">
      <c r="B67" s="74" t="s">
        <v>1124</v>
      </c>
      <c r="C67" s="74"/>
      <c r="D67" s="74"/>
      <c r="E67" s="74"/>
      <c r="F67" s="74"/>
      <c r="G67" s="74"/>
      <c r="H67" s="74"/>
      <c r="I67" s="74"/>
      <c r="J67" s="74"/>
      <c r="K67" s="74"/>
      <c r="L67" s="74"/>
      <c r="M67" s="74" t="s">
        <v>1121</v>
      </c>
      <c r="N67" s="74"/>
      <c r="O67" s="74"/>
      <c r="P67" s="74"/>
      <c r="Q67" s="74"/>
      <c r="R67" s="74"/>
      <c r="S67" s="74"/>
      <c r="T67" s="74"/>
      <c r="U67" s="74"/>
      <c r="V67" s="74"/>
      <c r="W67" s="74"/>
      <c r="X67" s="74" t="s">
        <v>1122</v>
      </c>
      <c r="Y67" s="74"/>
      <c r="Z67" s="74"/>
      <c r="AA67" s="74"/>
      <c r="AB67" s="74"/>
      <c r="AC67" s="74"/>
      <c r="AD67" s="74"/>
      <c r="AE67" s="74"/>
      <c r="AF67" s="74"/>
      <c r="AG67" s="74"/>
      <c r="AH67" s="74"/>
      <c r="AI67" s="74" t="s">
        <v>1123</v>
      </c>
      <c r="AJ67" s="74"/>
      <c r="AK67" s="74"/>
      <c r="AL67" s="74"/>
      <c r="AM67" s="74"/>
      <c r="AN67" s="74"/>
      <c r="AO67" s="74" t="s">
        <v>1122</v>
      </c>
      <c r="AP67" s="74"/>
      <c r="AQ67" s="74"/>
      <c r="AR67" s="74"/>
      <c r="AS67" s="74"/>
      <c r="AT67" s="74"/>
      <c r="AU67" s="74"/>
    </row>
    <row r="68" spans="2:47" s="1" customFormat="1" ht="10.65" customHeight="1" x14ac:dyDescent="0.15">
      <c r="B68" s="95" t="s">
        <v>1156</v>
      </c>
      <c r="C68" s="95"/>
      <c r="D68" s="95"/>
      <c r="E68" s="95"/>
      <c r="F68" s="95"/>
      <c r="G68" s="95"/>
      <c r="H68" s="95"/>
      <c r="I68" s="95"/>
      <c r="J68" s="95"/>
      <c r="K68" s="95"/>
      <c r="L68" s="95"/>
      <c r="M68" s="108">
        <v>747014.48</v>
      </c>
      <c r="N68" s="108"/>
      <c r="O68" s="108"/>
      <c r="P68" s="108"/>
      <c r="Q68" s="108"/>
      <c r="R68" s="108"/>
      <c r="S68" s="108"/>
      <c r="T68" s="108"/>
      <c r="U68" s="108"/>
      <c r="V68" s="108"/>
      <c r="W68" s="108"/>
      <c r="X68" s="98">
        <v>3.3358052676765098E-5</v>
      </c>
      <c r="Y68" s="98"/>
      <c r="Z68" s="98"/>
      <c r="AA68" s="98"/>
      <c r="AB68" s="98"/>
      <c r="AC68" s="98"/>
      <c r="AD68" s="98"/>
      <c r="AE68" s="98"/>
      <c r="AF68" s="98"/>
      <c r="AG68" s="98"/>
      <c r="AH68" s="98"/>
      <c r="AI68" s="97">
        <v>1776</v>
      </c>
      <c r="AJ68" s="97"/>
      <c r="AK68" s="97"/>
      <c r="AL68" s="97"/>
      <c r="AM68" s="97"/>
      <c r="AN68" s="97"/>
      <c r="AO68" s="98">
        <v>5.9403953573937199E-3</v>
      </c>
      <c r="AP68" s="98"/>
      <c r="AQ68" s="98"/>
      <c r="AR68" s="98"/>
      <c r="AS68" s="98"/>
      <c r="AT68" s="98"/>
      <c r="AU68" s="98"/>
    </row>
    <row r="69" spans="2:47" s="1" customFormat="1" ht="10.65" customHeight="1" x14ac:dyDescent="0.15">
      <c r="B69" s="95" t="s">
        <v>1125</v>
      </c>
      <c r="C69" s="95"/>
      <c r="D69" s="95"/>
      <c r="E69" s="95"/>
      <c r="F69" s="95"/>
      <c r="G69" s="95"/>
      <c r="H69" s="95"/>
      <c r="I69" s="95"/>
      <c r="J69" s="95"/>
      <c r="K69" s="95"/>
      <c r="L69" s="95"/>
      <c r="M69" s="108">
        <v>201109701.44</v>
      </c>
      <c r="N69" s="108"/>
      <c r="O69" s="108"/>
      <c r="P69" s="108"/>
      <c r="Q69" s="108"/>
      <c r="R69" s="108"/>
      <c r="S69" s="108"/>
      <c r="T69" s="108"/>
      <c r="U69" s="108"/>
      <c r="V69" s="108"/>
      <c r="W69" s="108"/>
      <c r="X69" s="98">
        <v>8.9805863126562607E-3</v>
      </c>
      <c r="Y69" s="98"/>
      <c r="Z69" s="98"/>
      <c r="AA69" s="98"/>
      <c r="AB69" s="98"/>
      <c r="AC69" s="98"/>
      <c r="AD69" s="98"/>
      <c r="AE69" s="98"/>
      <c r="AF69" s="98"/>
      <c r="AG69" s="98"/>
      <c r="AH69" s="98"/>
      <c r="AI69" s="97">
        <v>9266</v>
      </c>
      <c r="AJ69" s="97"/>
      <c r="AK69" s="97"/>
      <c r="AL69" s="97"/>
      <c r="AM69" s="97"/>
      <c r="AN69" s="97"/>
      <c r="AO69" s="98">
        <v>3.0993076228384101E-2</v>
      </c>
      <c r="AP69" s="98"/>
      <c r="AQ69" s="98"/>
      <c r="AR69" s="98"/>
      <c r="AS69" s="98"/>
      <c r="AT69" s="98"/>
      <c r="AU69" s="98"/>
    </row>
    <row r="70" spans="2:47" s="1" customFormat="1" ht="10.65" customHeight="1" x14ac:dyDescent="0.15">
      <c r="B70" s="95" t="s">
        <v>1126</v>
      </c>
      <c r="C70" s="95"/>
      <c r="D70" s="95"/>
      <c r="E70" s="95"/>
      <c r="F70" s="95"/>
      <c r="G70" s="95"/>
      <c r="H70" s="95"/>
      <c r="I70" s="95"/>
      <c r="J70" s="95"/>
      <c r="K70" s="95"/>
      <c r="L70" s="95"/>
      <c r="M70" s="108">
        <v>190375483.44000101</v>
      </c>
      <c r="N70" s="108"/>
      <c r="O70" s="108"/>
      <c r="P70" s="108"/>
      <c r="Q70" s="108"/>
      <c r="R70" s="108"/>
      <c r="S70" s="108"/>
      <c r="T70" s="108"/>
      <c r="U70" s="108"/>
      <c r="V70" s="108"/>
      <c r="W70" s="108"/>
      <c r="X70" s="98">
        <v>8.5012480681180107E-3</v>
      </c>
      <c r="Y70" s="98"/>
      <c r="Z70" s="98"/>
      <c r="AA70" s="98"/>
      <c r="AB70" s="98"/>
      <c r="AC70" s="98"/>
      <c r="AD70" s="98"/>
      <c r="AE70" s="98"/>
      <c r="AF70" s="98"/>
      <c r="AG70" s="98"/>
      <c r="AH70" s="98"/>
      <c r="AI70" s="97">
        <v>8814</v>
      </c>
      <c r="AJ70" s="97"/>
      <c r="AK70" s="97"/>
      <c r="AL70" s="97"/>
      <c r="AM70" s="97"/>
      <c r="AN70" s="97"/>
      <c r="AO70" s="98">
        <v>2.9481218851389799E-2</v>
      </c>
      <c r="AP70" s="98"/>
      <c r="AQ70" s="98"/>
      <c r="AR70" s="98"/>
      <c r="AS70" s="98"/>
      <c r="AT70" s="98"/>
      <c r="AU70" s="98"/>
    </row>
    <row r="71" spans="2:47" s="1" customFormat="1" ht="10.65" customHeight="1" x14ac:dyDescent="0.15">
      <c r="B71" s="95" t="s">
        <v>1127</v>
      </c>
      <c r="C71" s="95"/>
      <c r="D71" s="95"/>
      <c r="E71" s="95"/>
      <c r="F71" s="95"/>
      <c r="G71" s="95"/>
      <c r="H71" s="95"/>
      <c r="I71" s="95"/>
      <c r="J71" s="95"/>
      <c r="K71" s="95"/>
      <c r="L71" s="95"/>
      <c r="M71" s="108">
        <v>249570483.110001</v>
      </c>
      <c r="N71" s="108"/>
      <c r="O71" s="108"/>
      <c r="P71" s="108"/>
      <c r="Q71" s="108"/>
      <c r="R71" s="108"/>
      <c r="S71" s="108"/>
      <c r="T71" s="108"/>
      <c r="U71" s="108"/>
      <c r="V71" s="108"/>
      <c r="W71" s="108"/>
      <c r="X71" s="98">
        <v>1.11446103724109E-2</v>
      </c>
      <c r="Y71" s="98"/>
      <c r="Z71" s="98"/>
      <c r="AA71" s="98"/>
      <c r="AB71" s="98"/>
      <c r="AC71" s="98"/>
      <c r="AD71" s="98"/>
      <c r="AE71" s="98"/>
      <c r="AF71" s="98"/>
      <c r="AG71" s="98"/>
      <c r="AH71" s="98"/>
      <c r="AI71" s="97">
        <v>11006</v>
      </c>
      <c r="AJ71" s="97"/>
      <c r="AK71" s="97"/>
      <c r="AL71" s="97"/>
      <c r="AM71" s="97"/>
      <c r="AN71" s="97"/>
      <c r="AO71" s="98">
        <v>3.6813058166371197E-2</v>
      </c>
      <c r="AP71" s="98"/>
      <c r="AQ71" s="98"/>
      <c r="AR71" s="98"/>
      <c r="AS71" s="98"/>
      <c r="AT71" s="98"/>
      <c r="AU71" s="98"/>
    </row>
    <row r="72" spans="2:47" s="1" customFormat="1" ht="10.65" customHeight="1" x14ac:dyDescent="0.15">
      <c r="B72" s="95" t="s">
        <v>1128</v>
      </c>
      <c r="C72" s="95"/>
      <c r="D72" s="95"/>
      <c r="E72" s="95"/>
      <c r="F72" s="95"/>
      <c r="G72" s="95"/>
      <c r="H72" s="95"/>
      <c r="I72" s="95"/>
      <c r="J72" s="95"/>
      <c r="K72" s="95"/>
      <c r="L72" s="95"/>
      <c r="M72" s="108">
        <v>384015737.41999799</v>
      </c>
      <c r="N72" s="108"/>
      <c r="O72" s="108"/>
      <c r="P72" s="108"/>
      <c r="Q72" s="108"/>
      <c r="R72" s="108"/>
      <c r="S72" s="108"/>
      <c r="T72" s="108"/>
      <c r="U72" s="108"/>
      <c r="V72" s="108"/>
      <c r="W72" s="108"/>
      <c r="X72" s="98">
        <v>1.71482849938372E-2</v>
      </c>
      <c r="Y72" s="98"/>
      <c r="Z72" s="98"/>
      <c r="AA72" s="98"/>
      <c r="AB72" s="98"/>
      <c r="AC72" s="98"/>
      <c r="AD72" s="98"/>
      <c r="AE72" s="98"/>
      <c r="AF72" s="98"/>
      <c r="AG72" s="98"/>
      <c r="AH72" s="98"/>
      <c r="AI72" s="97">
        <v>14696</v>
      </c>
      <c r="AJ72" s="97"/>
      <c r="AK72" s="97"/>
      <c r="AL72" s="97"/>
      <c r="AM72" s="97"/>
      <c r="AN72" s="97"/>
      <c r="AO72" s="98">
        <v>4.9155433655550702E-2</v>
      </c>
      <c r="AP72" s="98"/>
      <c r="AQ72" s="98"/>
      <c r="AR72" s="98"/>
      <c r="AS72" s="98"/>
      <c r="AT72" s="98"/>
      <c r="AU72" s="98"/>
    </row>
    <row r="73" spans="2:47" s="1" customFormat="1" ht="10.65" customHeight="1" x14ac:dyDescent="0.15">
      <c r="B73" s="95" t="s">
        <v>1129</v>
      </c>
      <c r="C73" s="95"/>
      <c r="D73" s="95"/>
      <c r="E73" s="95"/>
      <c r="F73" s="95"/>
      <c r="G73" s="95"/>
      <c r="H73" s="95"/>
      <c r="I73" s="95"/>
      <c r="J73" s="95"/>
      <c r="K73" s="95"/>
      <c r="L73" s="95"/>
      <c r="M73" s="108">
        <v>332395951.10000098</v>
      </c>
      <c r="N73" s="108"/>
      <c r="O73" s="108"/>
      <c r="P73" s="108"/>
      <c r="Q73" s="108"/>
      <c r="R73" s="108"/>
      <c r="S73" s="108"/>
      <c r="T73" s="108"/>
      <c r="U73" s="108"/>
      <c r="V73" s="108"/>
      <c r="W73" s="108"/>
      <c r="X73" s="98">
        <v>1.48431950694413E-2</v>
      </c>
      <c r="Y73" s="98"/>
      <c r="Z73" s="98"/>
      <c r="AA73" s="98"/>
      <c r="AB73" s="98"/>
      <c r="AC73" s="98"/>
      <c r="AD73" s="98"/>
      <c r="AE73" s="98"/>
      <c r="AF73" s="98"/>
      <c r="AG73" s="98"/>
      <c r="AH73" s="98"/>
      <c r="AI73" s="97">
        <v>10578</v>
      </c>
      <c r="AJ73" s="97"/>
      <c r="AK73" s="97"/>
      <c r="AL73" s="97"/>
      <c r="AM73" s="97"/>
      <c r="AN73" s="97"/>
      <c r="AO73" s="98">
        <v>3.53814764023146E-2</v>
      </c>
      <c r="AP73" s="98"/>
      <c r="AQ73" s="98"/>
      <c r="AR73" s="98"/>
      <c r="AS73" s="98"/>
      <c r="AT73" s="98"/>
      <c r="AU73" s="98"/>
    </row>
    <row r="74" spans="2:47" s="1" customFormat="1" ht="10.65" customHeight="1" x14ac:dyDescent="0.15">
      <c r="B74" s="95" t="s">
        <v>1130</v>
      </c>
      <c r="C74" s="95"/>
      <c r="D74" s="95"/>
      <c r="E74" s="95"/>
      <c r="F74" s="95"/>
      <c r="G74" s="95"/>
      <c r="H74" s="95"/>
      <c r="I74" s="95"/>
      <c r="J74" s="95"/>
      <c r="K74" s="95"/>
      <c r="L74" s="95"/>
      <c r="M74" s="108">
        <v>406684169.38000298</v>
      </c>
      <c r="N74" s="108"/>
      <c r="O74" s="108"/>
      <c r="P74" s="108"/>
      <c r="Q74" s="108"/>
      <c r="R74" s="108"/>
      <c r="S74" s="108"/>
      <c r="T74" s="108"/>
      <c r="U74" s="108"/>
      <c r="V74" s="108"/>
      <c r="W74" s="108"/>
      <c r="X74" s="98">
        <v>1.8160547496997099E-2</v>
      </c>
      <c r="Y74" s="98"/>
      <c r="Z74" s="98"/>
      <c r="AA74" s="98"/>
      <c r="AB74" s="98"/>
      <c r="AC74" s="98"/>
      <c r="AD74" s="98"/>
      <c r="AE74" s="98"/>
      <c r="AF74" s="98"/>
      <c r="AG74" s="98"/>
      <c r="AH74" s="98"/>
      <c r="AI74" s="97">
        <v>10978</v>
      </c>
      <c r="AJ74" s="97"/>
      <c r="AK74" s="97"/>
      <c r="AL74" s="97"/>
      <c r="AM74" s="97"/>
      <c r="AN74" s="97"/>
      <c r="AO74" s="98">
        <v>3.67194032846105E-2</v>
      </c>
      <c r="AP74" s="98"/>
      <c r="AQ74" s="98"/>
      <c r="AR74" s="98"/>
      <c r="AS74" s="98"/>
      <c r="AT74" s="98"/>
      <c r="AU74" s="98"/>
    </row>
    <row r="75" spans="2:47" s="1" customFormat="1" ht="10.65" customHeight="1" x14ac:dyDescent="0.15">
      <c r="B75" s="95" t="s">
        <v>1131</v>
      </c>
      <c r="C75" s="95"/>
      <c r="D75" s="95"/>
      <c r="E75" s="95"/>
      <c r="F75" s="95"/>
      <c r="G75" s="95"/>
      <c r="H75" s="95"/>
      <c r="I75" s="95"/>
      <c r="J75" s="95"/>
      <c r="K75" s="95"/>
      <c r="L75" s="95"/>
      <c r="M75" s="108">
        <v>480177490.27999902</v>
      </c>
      <c r="N75" s="108"/>
      <c r="O75" s="108"/>
      <c r="P75" s="108"/>
      <c r="Q75" s="108"/>
      <c r="R75" s="108"/>
      <c r="S75" s="108"/>
      <c r="T75" s="108"/>
      <c r="U75" s="108"/>
      <c r="V75" s="108"/>
      <c r="W75" s="108"/>
      <c r="X75" s="98">
        <v>2.1442403653215699E-2</v>
      </c>
      <c r="Y75" s="98"/>
      <c r="Z75" s="98"/>
      <c r="AA75" s="98"/>
      <c r="AB75" s="98"/>
      <c r="AC75" s="98"/>
      <c r="AD75" s="98"/>
      <c r="AE75" s="98"/>
      <c r="AF75" s="98"/>
      <c r="AG75" s="98"/>
      <c r="AH75" s="98"/>
      <c r="AI75" s="97">
        <v>11504</v>
      </c>
      <c r="AJ75" s="97"/>
      <c r="AK75" s="97"/>
      <c r="AL75" s="97"/>
      <c r="AM75" s="97"/>
      <c r="AN75" s="97"/>
      <c r="AO75" s="98">
        <v>3.8478777134829598E-2</v>
      </c>
      <c r="AP75" s="98"/>
      <c r="AQ75" s="98"/>
      <c r="AR75" s="98"/>
      <c r="AS75" s="98"/>
      <c r="AT75" s="98"/>
      <c r="AU75" s="98"/>
    </row>
    <row r="76" spans="2:47" s="1" customFormat="1" ht="10.65" customHeight="1" x14ac:dyDescent="0.15">
      <c r="B76" s="95" t="s">
        <v>1132</v>
      </c>
      <c r="C76" s="95"/>
      <c r="D76" s="95"/>
      <c r="E76" s="95"/>
      <c r="F76" s="95"/>
      <c r="G76" s="95"/>
      <c r="H76" s="95"/>
      <c r="I76" s="95"/>
      <c r="J76" s="95"/>
      <c r="K76" s="95"/>
      <c r="L76" s="95"/>
      <c r="M76" s="108">
        <v>552792038.95000005</v>
      </c>
      <c r="N76" s="108"/>
      <c r="O76" s="108"/>
      <c r="P76" s="108"/>
      <c r="Q76" s="108"/>
      <c r="R76" s="108"/>
      <c r="S76" s="108"/>
      <c r="T76" s="108"/>
      <c r="U76" s="108"/>
      <c r="V76" s="108"/>
      <c r="W76" s="108"/>
      <c r="X76" s="98">
        <v>2.46850180930769E-2</v>
      </c>
      <c r="Y76" s="98"/>
      <c r="Z76" s="98"/>
      <c r="AA76" s="98"/>
      <c r="AB76" s="98"/>
      <c r="AC76" s="98"/>
      <c r="AD76" s="98"/>
      <c r="AE76" s="98"/>
      <c r="AF76" s="98"/>
      <c r="AG76" s="98"/>
      <c r="AH76" s="98"/>
      <c r="AI76" s="97">
        <v>11818</v>
      </c>
      <c r="AJ76" s="97"/>
      <c r="AK76" s="97"/>
      <c r="AL76" s="97"/>
      <c r="AM76" s="97"/>
      <c r="AN76" s="97"/>
      <c r="AO76" s="98">
        <v>3.9529049737431897E-2</v>
      </c>
      <c r="AP76" s="98"/>
      <c r="AQ76" s="98"/>
      <c r="AR76" s="98"/>
      <c r="AS76" s="98"/>
      <c r="AT76" s="98"/>
      <c r="AU76" s="98"/>
    </row>
    <row r="77" spans="2:47" s="1" customFormat="1" ht="10.65" customHeight="1" x14ac:dyDescent="0.15">
      <c r="B77" s="95" t="s">
        <v>1133</v>
      </c>
      <c r="C77" s="95"/>
      <c r="D77" s="95"/>
      <c r="E77" s="95"/>
      <c r="F77" s="95"/>
      <c r="G77" s="95"/>
      <c r="H77" s="95"/>
      <c r="I77" s="95"/>
      <c r="J77" s="95"/>
      <c r="K77" s="95"/>
      <c r="L77" s="95"/>
      <c r="M77" s="108">
        <v>873512250.17000198</v>
      </c>
      <c r="N77" s="108"/>
      <c r="O77" s="108"/>
      <c r="P77" s="108"/>
      <c r="Q77" s="108"/>
      <c r="R77" s="108"/>
      <c r="S77" s="108"/>
      <c r="T77" s="108"/>
      <c r="U77" s="108"/>
      <c r="V77" s="108"/>
      <c r="W77" s="108"/>
      <c r="X77" s="98">
        <v>3.9006831105831502E-2</v>
      </c>
      <c r="Y77" s="98"/>
      <c r="Z77" s="98"/>
      <c r="AA77" s="98"/>
      <c r="AB77" s="98"/>
      <c r="AC77" s="98"/>
      <c r="AD77" s="98"/>
      <c r="AE77" s="98"/>
      <c r="AF77" s="98"/>
      <c r="AG77" s="98"/>
      <c r="AH77" s="98"/>
      <c r="AI77" s="97">
        <v>17276</v>
      </c>
      <c r="AJ77" s="97"/>
      <c r="AK77" s="97"/>
      <c r="AL77" s="97"/>
      <c r="AM77" s="97"/>
      <c r="AN77" s="97"/>
      <c r="AO77" s="98">
        <v>5.7785062046359199E-2</v>
      </c>
      <c r="AP77" s="98"/>
      <c r="AQ77" s="98"/>
      <c r="AR77" s="98"/>
      <c r="AS77" s="98"/>
      <c r="AT77" s="98"/>
      <c r="AU77" s="98"/>
    </row>
    <row r="78" spans="2:47" s="1" customFormat="1" ht="10.65" customHeight="1" x14ac:dyDescent="0.15">
      <c r="B78" s="95" t="s">
        <v>1134</v>
      </c>
      <c r="C78" s="95"/>
      <c r="D78" s="95"/>
      <c r="E78" s="95"/>
      <c r="F78" s="95"/>
      <c r="G78" s="95"/>
      <c r="H78" s="95"/>
      <c r="I78" s="95"/>
      <c r="J78" s="95"/>
      <c r="K78" s="95"/>
      <c r="L78" s="95"/>
      <c r="M78" s="108">
        <v>654410751.56000102</v>
      </c>
      <c r="N78" s="108"/>
      <c r="O78" s="108"/>
      <c r="P78" s="108"/>
      <c r="Q78" s="108"/>
      <c r="R78" s="108"/>
      <c r="S78" s="108"/>
      <c r="T78" s="108"/>
      <c r="U78" s="108"/>
      <c r="V78" s="108"/>
      <c r="W78" s="108"/>
      <c r="X78" s="98">
        <v>2.92228181745285E-2</v>
      </c>
      <c r="Y78" s="98"/>
      <c r="Z78" s="98"/>
      <c r="AA78" s="98"/>
      <c r="AB78" s="98"/>
      <c r="AC78" s="98"/>
      <c r="AD78" s="98"/>
      <c r="AE78" s="98"/>
      <c r="AF78" s="98"/>
      <c r="AG78" s="98"/>
      <c r="AH78" s="98"/>
      <c r="AI78" s="97">
        <v>11684</v>
      </c>
      <c r="AJ78" s="97"/>
      <c r="AK78" s="97"/>
      <c r="AL78" s="97"/>
      <c r="AM78" s="97"/>
      <c r="AN78" s="97"/>
      <c r="AO78" s="98">
        <v>3.9080844231862699E-2</v>
      </c>
      <c r="AP78" s="98"/>
      <c r="AQ78" s="98"/>
      <c r="AR78" s="98"/>
      <c r="AS78" s="98"/>
      <c r="AT78" s="98"/>
      <c r="AU78" s="98"/>
    </row>
    <row r="79" spans="2:47" s="1" customFormat="1" ht="10.65" customHeight="1" x14ac:dyDescent="0.15">
      <c r="B79" s="95" t="s">
        <v>1135</v>
      </c>
      <c r="C79" s="95"/>
      <c r="D79" s="95"/>
      <c r="E79" s="95"/>
      <c r="F79" s="95"/>
      <c r="G79" s="95"/>
      <c r="H79" s="95"/>
      <c r="I79" s="95"/>
      <c r="J79" s="95"/>
      <c r="K79" s="95"/>
      <c r="L79" s="95"/>
      <c r="M79" s="108">
        <v>768169691.61999798</v>
      </c>
      <c r="N79" s="108"/>
      <c r="O79" s="108"/>
      <c r="P79" s="108"/>
      <c r="Q79" s="108"/>
      <c r="R79" s="108"/>
      <c r="S79" s="108"/>
      <c r="T79" s="108"/>
      <c r="U79" s="108"/>
      <c r="V79" s="108"/>
      <c r="W79" s="108"/>
      <c r="X79" s="98">
        <v>3.4302742080386799E-2</v>
      </c>
      <c r="Y79" s="98"/>
      <c r="Z79" s="98"/>
      <c r="AA79" s="98"/>
      <c r="AB79" s="98"/>
      <c r="AC79" s="98"/>
      <c r="AD79" s="98"/>
      <c r="AE79" s="98"/>
      <c r="AF79" s="98"/>
      <c r="AG79" s="98"/>
      <c r="AH79" s="98"/>
      <c r="AI79" s="97">
        <v>12441</v>
      </c>
      <c r="AJ79" s="97"/>
      <c r="AK79" s="97"/>
      <c r="AL79" s="97"/>
      <c r="AM79" s="97"/>
      <c r="AN79" s="97"/>
      <c r="AO79" s="98">
        <v>4.1612870856607698E-2</v>
      </c>
      <c r="AP79" s="98"/>
      <c r="AQ79" s="98"/>
      <c r="AR79" s="98"/>
      <c r="AS79" s="98"/>
      <c r="AT79" s="98"/>
      <c r="AU79" s="98"/>
    </row>
    <row r="80" spans="2:47" s="1" customFormat="1" ht="10.65" customHeight="1" x14ac:dyDescent="0.15">
      <c r="B80" s="95" t="s">
        <v>1136</v>
      </c>
      <c r="C80" s="95"/>
      <c r="D80" s="95"/>
      <c r="E80" s="95"/>
      <c r="F80" s="95"/>
      <c r="G80" s="95"/>
      <c r="H80" s="95"/>
      <c r="I80" s="95"/>
      <c r="J80" s="95"/>
      <c r="K80" s="95"/>
      <c r="L80" s="95"/>
      <c r="M80" s="108">
        <v>807697531.69999802</v>
      </c>
      <c r="N80" s="108"/>
      <c r="O80" s="108"/>
      <c r="P80" s="108"/>
      <c r="Q80" s="108"/>
      <c r="R80" s="108"/>
      <c r="S80" s="108"/>
      <c r="T80" s="108"/>
      <c r="U80" s="108"/>
      <c r="V80" s="108"/>
      <c r="W80" s="108"/>
      <c r="X80" s="98">
        <v>3.6067864185633597E-2</v>
      </c>
      <c r="Y80" s="98"/>
      <c r="Z80" s="98"/>
      <c r="AA80" s="98"/>
      <c r="AB80" s="98"/>
      <c r="AC80" s="98"/>
      <c r="AD80" s="98"/>
      <c r="AE80" s="98"/>
      <c r="AF80" s="98"/>
      <c r="AG80" s="98"/>
      <c r="AH80" s="98"/>
      <c r="AI80" s="97">
        <v>12316</v>
      </c>
      <c r="AJ80" s="97"/>
      <c r="AK80" s="97"/>
      <c r="AL80" s="97"/>
      <c r="AM80" s="97"/>
      <c r="AN80" s="97"/>
      <c r="AO80" s="98">
        <v>4.11947687058902E-2</v>
      </c>
      <c r="AP80" s="98"/>
      <c r="AQ80" s="98"/>
      <c r="AR80" s="98"/>
      <c r="AS80" s="98"/>
      <c r="AT80" s="98"/>
      <c r="AU80" s="98"/>
    </row>
    <row r="81" spans="2:47" s="1" customFormat="1" ht="10.65" customHeight="1" x14ac:dyDescent="0.15">
      <c r="B81" s="95" t="s">
        <v>1137</v>
      </c>
      <c r="C81" s="95"/>
      <c r="D81" s="95"/>
      <c r="E81" s="95"/>
      <c r="F81" s="95"/>
      <c r="G81" s="95"/>
      <c r="H81" s="95"/>
      <c r="I81" s="95"/>
      <c r="J81" s="95"/>
      <c r="K81" s="95"/>
      <c r="L81" s="95"/>
      <c r="M81" s="108">
        <v>890176246.04000199</v>
      </c>
      <c r="N81" s="108"/>
      <c r="O81" s="108"/>
      <c r="P81" s="108"/>
      <c r="Q81" s="108"/>
      <c r="R81" s="108"/>
      <c r="S81" s="108"/>
      <c r="T81" s="108"/>
      <c r="U81" s="108"/>
      <c r="V81" s="108"/>
      <c r="W81" s="108"/>
      <c r="X81" s="98">
        <v>3.9750964542223301E-2</v>
      </c>
      <c r="Y81" s="98"/>
      <c r="Z81" s="98"/>
      <c r="AA81" s="98"/>
      <c r="AB81" s="98"/>
      <c r="AC81" s="98"/>
      <c r="AD81" s="98"/>
      <c r="AE81" s="98"/>
      <c r="AF81" s="98"/>
      <c r="AG81" s="98"/>
      <c r="AH81" s="98"/>
      <c r="AI81" s="97">
        <v>12810</v>
      </c>
      <c r="AJ81" s="97"/>
      <c r="AK81" s="97"/>
      <c r="AL81" s="97"/>
      <c r="AM81" s="97"/>
      <c r="AN81" s="97"/>
      <c r="AO81" s="98">
        <v>4.2847108405525601E-2</v>
      </c>
      <c r="AP81" s="98"/>
      <c r="AQ81" s="98"/>
      <c r="AR81" s="98"/>
      <c r="AS81" s="98"/>
      <c r="AT81" s="98"/>
      <c r="AU81" s="98"/>
    </row>
    <row r="82" spans="2:47" s="1" customFormat="1" ht="10.65" customHeight="1" x14ac:dyDescent="0.15">
      <c r="B82" s="95" t="s">
        <v>1138</v>
      </c>
      <c r="C82" s="95"/>
      <c r="D82" s="95"/>
      <c r="E82" s="95"/>
      <c r="F82" s="95"/>
      <c r="G82" s="95"/>
      <c r="H82" s="95"/>
      <c r="I82" s="95"/>
      <c r="J82" s="95"/>
      <c r="K82" s="95"/>
      <c r="L82" s="95"/>
      <c r="M82" s="108">
        <v>1689395868.97001</v>
      </c>
      <c r="N82" s="108"/>
      <c r="O82" s="108"/>
      <c r="P82" s="108"/>
      <c r="Q82" s="108"/>
      <c r="R82" s="108"/>
      <c r="S82" s="108"/>
      <c r="T82" s="108"/>
      <c r="U82" s="108"/>
      <c r="V82" s="108"/>
      <c r="W82" s="108"/>
      <c r="X82" s="98">
        <v>7.5440246337675904E-2</v>
      </c>
      <c r="Y82" s="98"/>
      <c r="Z82" s="98"/>
      <c r="AA82" s="98"/>
      <c r="AB82" s="98"/>
      <c r="AC82" s="98"/>
      <c r="AD82" s="98"/>
      <c r="AE82" s="98"/>
      <c r="AF82" s="98"/>
      <c r="AG82" s="98"/>
      <c r="AH82" s="98"/>
      <c r="AI82" s="97">
        <v>22449</v>
      </c>
      <c r="AJ82" s="97"/>
      <c r="AK82" s="97"/>
      <c r="AL82" s="97"/>
      <c r="AM82" s="97"/>
      <c r="AN82" s="97"/>
      <c r="AO82" s="98">
        <v>7.5087801451650699E-2</v>
      </c>
      <c r="AP82" s="98"/>
      <c r="AQ82" s="98"/>
      <c r="AR82" s="98"/>
      <c r="AS82" s="98"/>
      <c r="AT82" s="98"/>
      <c r="AU82" s="98"/>
    </row>
    <row r="83" spans="2:47" s="1" customFormat="1" ht="10.65" customHeight="1" x14ac:dyDescent="0.15">
      <c r="B83" s="95" t="s">
        <v>1139</v>
      </c>
      <c r="C83" s="95"/>
      <c r="D83" s="95"/>
      <c r="E83" s="95"/>
      <c r="F83" s="95"/>
      <c r="G83" s="95"/>
      <c r="H83" s="95"/>
      <c r="I83" s="95"/>
      <c r="J83" s="95"/>
      <c r="K83" s="95"/>
      <c r="L83" s="95"/>
      <c r="M83" s="108">
        <v>1334238009.5799999</v>
      </c>
      <c r="N83" s="108"/>
      <c r="O83" s="108"/>
      <c r="P83" s="108"/>
      <c r="Q83" s="108"/>
      <c r="R83" s="108"/>
      <c r="S83" s="108"/>
      <c r="T83" s="108"/>
      <c r="U83" s="108"/>
      <c r="V83" s="108"/>
      <c r="W83" s="108"/>
      <c r="X83" s="98">
        <v>5.9580614564408503E-2</v>
      </c>
      <c r="Y83" s="98"/>
      <c r="Z83" s="98"/>
      <c r="AA83" s="98"/>
      <c r="AB83" s="98"/>
      <c r="AC83" s="98"/>
      <c r="AD83" s="98"/>
      <c r="AE83" s="98"/>
      <c r="AF83" s="98"/>
      <c r="AG83" s="98"/>
      <c r="AH83" s="98"/>
      <c r="AI83" s="97">
        <v>16199</v>
      </c>
      <c r="AJ83" s="97"/>
      <c r="AK83" s="97"/>
      <c r="AL83" s="97"/>
      <c r="AM83" s="97"/>
      <c r="AN83" s="97"/>
      <c r="AO83" s="98">
        <v>5.4182693915777499E-2</v>
      </c>
      <c r="AP83" s="98"/>
      <c r="AQ83" s="98"/>
      <c r="AR83" s="98"/>
      <c r="AS83" s="98"/>
      <c r="AT83" s="98"/>
      <c r="AU83" s="98"/>
    </row>
    <row r="84" spans="2:47" s="1" customFormat="1" ht="10.65" customHeight="1" x14ac:dyDescent="0.15">
      <c r="B84" s="95" t="s">
        <v>1140</v>
      </c>
      <c r="C84" s="95"/>
      <c r="D84" s="95"/>
      <c r="E84" s="95"/>
      <c r="F84" s="95"/>
      <c r="G84" s="95"/>
      <c r="H84" s="95"/>
      <c r="I84" s="95"/>
      <c r="J84" s="95"/>
      <c r="K84" s="95"/>
      <c r="L84" s="95"/>
      <c r="M84" s="108">
        <v>1412318681.71</v>
      </c>
      <c r="N84" s="108"/>
      <c r="O84" s="108"/>
      <c r="P84" s="108"/>
      <c r="Q84" s="108"/>
      <c r="R84" s="108"/>
      <c r="S84" s="108"/>
      <c r="T84" s="108"/>
      <c r="U84" s="108"/>
      <c r="V84" s="108"/>
      <c r="W84" s="108"/>
      <c r="X84" s="98">
        <v>6.3067319633297494E-2</v>
      </c>
      <c r="Y84" s="98"/>
      <c r="Z84" s="98"/>
      <c r="AA84" s="98"/>
      <c r="AB84" s="98"/>
      <c r="AC84" s="98"/>
      <c r="AD84" s="98"/>
      <c r="AE84" s="98"/>
      <c r="AF84" s="98"/>
      <c r="AG84" s="98"/>
      <c r="AH84" s="98"/>
      <c r="AI84" s="97">
        <v>15545</v>
      </c>
      <c r="AJ84" s="97"/>
      <c r="AK84" s="97"/>
      <c r="AL84" s="97"/>
      <c r="AM84" s="97"/>
      <c r="AN84" s="97"/>
      <c r="AO84" s="98">
        <v>5.1995183463223703E-2</v>
      </c>
      <c r="AP84" s="98"/>
      <c r="AQ84" s="98"/>
      <c r="AR84" s="98"/>
      <c r="AS84" s="98"/>
      <c r="AT84" s="98"/>
      <c r="AU84" s="98"/>
    </row>
    <row r="85" spans="2:47" s="1" customFormat="1" ht="10.65" customHeight="1" x14ac:dyDescent="0.15">
      <c r="B85" s="95" t="s">
        <v>1141</v>
      </c>
      <c r="C85" s="95"/>
      <c r="D85" s="95"/>
      <c r="E85" s="95"/>
      <c r="F85" s="95"/>
      <c r="G85" s="95"/>
      <c r="H85" s="95"/>
      <c r="I85" s="95"/>
      <c r="J85" s="95"/>
      <c r="K85" s="95"/>
      <c r="L85" s="95"/>
      <c r="M85" s="108">
        <v>938186923.00999701</v>
      </c>
      <c r="N85" s="108"/>
      <c r="O85" s="108"/>
      <c r="P85" s="108"/>
      <c r="Q85" s="108"/>
      <c r="R85" s="108"/>
      <c r="S85" s="108"/>
      <c r="T85" s="108"/>
      <c r="U85" s="108"/>
      <c r="V85" s="108"/>
      <c r="W85" s="108"/>
      <c r="X85" s="98">
        <v>4.1894889103648497E-2</v>
      </c>
      <c r="Y85" s="98"/>
      <c r="Z85" s="98"/>
      <c r="AA85" s="98"/>
      <c r="AB85" s="98"/>
      <c r="AC85" s="98"/>
      <c r="AD85" s="98"/>
      <c r="AE85" s="98"/>
      <c r="AF85" s="98"/>
      <c r="AG85" s="98"/>
      <c r="AH85" s="98"/>
      <c r="AI85" s="97">
        <v>9852</v>
      </c>
      <c r="AJ85" s="97"/>
      <c r="AK85" s="97"/>
      <c r="AL85" s="97"/>
      <c r="AM85" s="97"/>
      <c r="AN85" s="97"/>
      <c r="AO85" s="98">
        <v>3.2953139110947598E-2</v>
      </c>
      <c r="AP85" s="98"/>
      <c r="AQ85" s="98"/>
      <c r="AR85" s="98"/>
      <c r="AS85" s="98"/>
      <c r="AT85" s="98"/>
      <c r="AU85" s="98"/>
    </row>
    <row r="86" spans="2:47" s="1" customFormat="1" ht="10.65" customHeight="1" x14ac:dyDescent="0.15">
      <c r="B86" s="95" t="s">
        <v>1142</v>
      </c>
      <c r="C86" s="95"/>
      <c r="D86" s="95"/>
      <c r="E86" s="95"/>
      <c r="F86" s="95"/>
      <c r="G86" s="95"/>
      <c r="H86" s="95"/>
      <c r="I86" s="95"/>
      <c r="J86" s="95"/>
      <c r="K86" s="95"/>
      <c r="L86" s="95"/>
      <c r="M86" s="108">
        <v>956686995.12000096</v>
      </c>
      <c r="N86" s="108"/>
      <c r="O86" s="108"/>
      <c r="P86" s="108"/>
      <c r="Q86" s="108"/>
      <c r="R86" s="108"/>
      <c r="S86" s="108"/>
      <c r="T86" s="108"/>
      <c r="U86" s="108"/>
      <c r="V86" s="108"/>
      <c r="W86" s="108"/>
      <c r="X86" s="98">
        <v>4.2721012822119701E-2</v>
      </c>
      <c r="Y86" s="98"/>
      <c r="Z86" s="98"/>
      <c r="AA86" s="98"/>
      <c r="AB86" s="98"/>
      <c r="AC86" s="98"/>
      <c r="AD86" s="98"/>
      <c r="AE86" s="98"/>
      <c r="AF86" s="98"/>
      <c r="AG86" s="98"/>
      <c r="AH86" s="98"/>
      <c r="AI86" s="97">
        <v>10002</v>
      </c>
      <c r="AJ86" s="97"/>
      <c r="AK86" s="97"/>
      <c r="AL86" s="97"/>
      <c r="AM86" s="97"/>
      <c r="AN86" s="97"/>
      <c r="AO86" s="98">
        <v>3.3454861691808502E-2</v>
      </c>
      <c r="AP86" s="98"/>
      <c r="AQ86" s="98"/>
      <c r="AR86" s="98"/>
      <c r="AS86" s="98"/>
      <c r="AT86" s="98"/>
      <c r="AU86" s="98"/>
    </row>
    <row r="87" spans="2:47" s="1" customFormat="1" ht="10.65" customHeight="1" x14ac:dyDescent="0.15">
      <c r="B87" s="95" t="s">
        <v>1143</v>
      </c>
      <c r="C87" s="95"/>
      <c r="D87" s="95"/>
      <c r="E87" s="95"/>
      <c r="F87" s="95"/>
      <c r="G87" s="95"/>
      <c r="H87" s="95"/>
      <c r="I87" s="95"/>
      <c r="J87" s="95"/>
      <c r="K87" s="95"/>
      <c r="L87" s="95"/>
      <c r="M87" s="108">
        <v>1997419768.0999999</v>
      </c>
      <c r="N87" s="108"/>
      <c r="O87" s="108"/>
      <c r="P87" s="108"/>
      <c r="Q87" s="108"/>
      <c r="R87" s="108"/>
      <c r="S87" s="108"/>
      <c r="T87" s="108"/>
      <c r="U87" s="108"/>
      <c r="V87" s="108"/>
      <c r="W87" s="108"/>
      <c r="X87" s="98">
        <v>8.9195103476296403E-2</v>
      </c>
      <c r="Y87" s="98"/>
      <c r="Z87" s="98"/>
      <c r="AA87" s="98"/>
      <c r="AB87" s="98"/>
      <c r="AC87" s="98"/>
      <c r="AD87" s="98"/>
      <c r="AE87" s="98"/>
      <c r="AF87" s="98"/>
      <c r="AG87" s="98"/>
      <c r="AH87" s="98"/>
      <c r="AI87" s="97">
        <v>18716</v>
      </c>
      <c r="AJ87" s="97"/>
      <c r="AK87" s="97"/>
      <c r="AL87" s="97"/>
      <c r="AM87" s="97"/>
      <c r="AN87" s="97"/>
      <c r="AO87" s="98">
        <v>6.2601598822624296E-2</v>
      </c>
      <c r="AP87" s="98"/>
      <c r="AQ87" s="98"/>
      <c r="AR87" s="98"/>
      <c r="AS87" s="98"/>
      <c r="AT87" s="98"/>
      <c r="AU87" s="98"/>
    </row>
    <row r="88" spans="2:47" s="1" customFormat="1" ht="10.65" customHeight="1" x14ac:dyDescent="0.15">
      <c r="B88" s="95" t="s">
        <v>1144</v>
      </c>
      <c r="C88" s="95"/>
      <c r="D88" s="95"/>
      <c r="E88" s="95"/>
      <c r="F88" s="95"/>
      <c r="G88" s="95"/>
      <c r="H88" s="95"/>
      <c r="I88" s="95"/>
      <c r="J88" s="95"/>
      <c r="K88" s="95"/>
      <c r="L88" s="95"/>
      <c r="M88" s="108">
        <v>1721917151.6400101</v>
      </c>
      <c r="N88" s="108"/>
      <c r="O88" s="108"/>
      <c r="P88" s="108"/>
      <c r="Q88" s="108"/>
      <c r="R88" s="108"/>
      <c r="S88" s="108"/>
      <c r="T88" s="108"/>
      <c r="U88" s="108"/>
      <c r="V88" s="108"/>
      <c r="W88" s="108"/>
      <c r="X88" s="98">
        <v>7.6892489486191401E-2</v>
      </c>
      <c r="Y88" s="98"/>
      <c r="Z88" s="98"/>
      <c r="AA88" s="98"/>
      <c r="AB88" s="98"/>
      <c r="AC88" s="98"/>
      <c r="AD88" s="98"/>
      <c r="AE88" s="98"/>
      <c r="AF88" s="98"/>
      <c r="AG88" s="98"/>
      <c r="AH88" s="98"/>
      <c r="AI88" s="97">
        <v>13611</v>
      </c>
      <c r="AJ88" s="97"/>
      <c r="AK88" s="97"/>
      <c r="AL88" s="97"/>
      <c r="AM88" s="97"/>
      <c r="AN88" s="97"/>
      <c r="AO88" s="98">
        <v>4.5526306987323101E-2</v>
      </c>
      <c r="AP88" s="98"/>
      <c r="AQ88" s="98"/>
      <c r="AR88" s="98"/>
      <c r="AS88" s="98"/>
      <c r="AT88" s="98"/>
      <c r="AU88" s="98"/>
    </row>
    <row r="89" spans="2:47" s="1" customFormat="1" ht="10.65" customHeight="1" x14ac:dyDescent="0.15">
      <c r="B89" s="95" t="s">
        <v>1145</v>
      </c>
      <c r="C89" s="95"/>
      <c r="D89" s="95"/>
      <c r="E89" s="95"/>
      <c r="F89" s="95"/>
      <c r="G89" s="95"/>
      <c r="H89" s="95"/>
      <c r="I89" s="95"/>
      <c r="J89" s="95"/>
      <c r="K89" s="95"/>
      <c r="L89" s="95"/>
      <c r="M89" s="108">
        <v>1350532454.5599999</v>
      </c>
      <c r="N89" s="108"/>
      <c r="O89" s="108"/>
      <c r="P89" s="108"/>
      <c r="Q89" s="108"/>
      <c r="R89" s="108"/>
      <c r="S89" s="108"/>
      <c r="T89" s="108"/>
      <c r="U89" s="108"/>
      <c r="V89" s="108"/>
      <c r="W89" s="108"/>
      <c r="X89" s="98">
        <v>6.0308245645912001E-2</v>
      </c>
      <c r="Y89" s="98"/>
      <c r="Z89" s="98"/>
      <c r="AA89" s="98"/>
      <c r="AB89" s="98"/>
      <c r="AC89" s="98"/>
      <c r="AD89" s="98"/>
      <c r="AE89" s="98"/>
      <c r="AF89" s="98"/>
      <c r="AG89" s="98"/>
      <c r="AH89" s="98"/>
      <c r="AI89" s="97">
        <v>9726</v>
      </c>
      <c r="AJ89" s="97"/>
      <c r="AK89" s="97"/>
      <c r="AL89" s="97"/>
      <c r="AM89" s="97"/>
      <c r="AN89" s="97"/>
      <c r="AO89" s="98">
        <v>3.2531692143024399E-2</v>
      </c>
      <c r="AP89" s="98"/>
      <c r="AQ89" s="98"/>
      <c r="AR89" s="98"/>
      <c r="AS89" s="98"/>
      <c r="AT89" s="98"/>
      <c r="AU89" s="98"/>
    </row>
    <row r="90" spans="2:47" s="1" customFormat="1" ht="10.65" customHeight="1" x14ac:dyDescent="0.15">
      <c r="B90" s="95" t="s">
        <v>1146</v>
      </c>
      <c r="C90" s="95"/>
      <c r="D90" s="95"/>
      <c r="E90" s="95"/>
      <c r="F90" s="95"/>
      <c r="G90" s="95"/>
      <c r="H90" s="95"/>
      <c r="I90" s="95"/>
      <c r="J90" s="95"/>
      <c r="K90" s="95"/>
      <c r="L90" s="95"/>
      <c r="M90" s="108">
        <v>764893921.77999794</v>
      </c>
      <c r="N90" s="108"/>
      <c r="O90" s="108"/>
      <c r="P90" s="108"/>
      <c r="Q90" s="108"/>
      <c r="R90" s="108"/>
      <c r="S90" s="108"/>
      <c r="T90" s="108"/>
      <c r="U90" s="108"/>
      <c r="V90" s="108"/>
      <c r="W90" s="108"/>
      <c r="X90" s="98">
        <v>3.4156462047261298E-2</v>
      </c>
      <c r="Y90" s="98"/>
      <c r="Z90" s="98"/>
      <c r="AA90" s="98"/>
      <c r="AB90" s="98"/>
      <c r="AC90" s="98"/>
      <c r="AD90" s="98"/>
      <c r="AE90" s="98"/>
      <c r="AF90" s="98"/>
      <c r="AG90" s="98"/>
      <c r="AH90" s="98"/>
      <c r="AI90" s="97">
        <v>5457</v>
      </c>
      <c r="AJ90" s="97"/>
      <c r="AK90" s="97"/>
      <c r="AL90" s="97"/>
      <c r="AM90" s="97"/>
      <c r="AN90" s="97"/>
      <c r="AO90" s="98">
        <v>1.8252667491721601E-2</v>
      </c>
      <c r="AP90" s="98"/>
      <c r="AQ90" s="98"/>
      <c r="AR90" s="98"/>
      <c r="AS90" s="98"/>
      <c r="AT90" s="98"/>
      <c r="AU90" s="98"/>
    </row>
    <row r="91" spans="2:47" s="1" customFormat="1" ht="10.65" customHeight="1" x14ac:dyDescent="0.15">
      <c r="B91" s="95" t="s">
        <v>1147</v>
      </c>
      <c r="C91" s="95"/>
      <c r="D91" s="95"/>
      <c r="E91" s="95"/>
      <c r="F91" s="95"/>
      <c r="G91" s="95"/>
      <c r="H91" s="95"/>
      <c r="I91" s="95"/>
      <c r="J91" s="95"/>
      <c r="K91" s="95"/>
      <c r="L91" s="95"/>
      <c r="M91" s="108">
        <v>1077190415.75</v>
      </c>
      <c r="N91" s="108"/>
      <c r="O91" s="108"/>
      <c r="P91" s="108"/>
      <c r="Q91" s="108"/>
      <c r="R91" s="108"/>
      <c r="S91" s="108"/>
      <c r="T91" s="108"/>
      <c r="U91" s="108"/>
      <c r="V91" s="108"/>
      <c r="W91" s="108"/>
      <c r="X91" s="98">
        <v>4.8102112600943103E-2</v>
      </c>
      <c r="Y91" s="98"/>
      <c r="Z91" s="98"/>
      <c r="AA91" s="98"/>
      <c r="AB91" s="98"/>
      <c r="AC91" s="98"/>
      <c r="AD91" s="98"/>
      <c r="AE91" s="98"/>
      <c r="AF91" s="98"/>
      <c r="AG91" s="98"/>
      <c r="AH91" s="98"/>
      <c r="AI91" s="97">
        <v>6775</v>
      </c>
      <c r="AJ91" s="97"/>
      <c r="AK91" s="97"/>
      <c r="AL91" s="97"/>
      <c r="AM91" s="97"/>
      <c r="AN91" s="97"/>
      <c r="AO91" s="98">
        <v>2.2661136568886499E-2</v>
      </c>
      <c r="AP91" s="98"/>
      <c r="AQ91" s="98"/>
      <c r="AR91" s="98"/>
      <c r="AS91" s="98"/>
      <c r="AT91" s="98"/>
      <c r="AU91" s="98"/>
    </row>
    <row r="92" spans="2:47" s="1" customFormat="1" ht="10.65" customHeight="1" x14ac:dyDescent="0.15">
      <c r="B92" s="95" t="s">
        <v>1148</v>
      </c>
      <c r="C92" s="95"/>
      <c r="D92" s="95"/>
      <c r="E92" s="95"/>
      <c r="F92" s="95"/>
      <c r="G92" s="95"/>
      <c r="H92" s="95"/>
      <c r="I92" s="95"/>
      <c r="J92" s="95"/>
      <c r="K92" s="95"/>
      <c r="L92" s="95"/>
      <c r="M92" s="108">
        <v>1324025703.45</v>
      </c>
      <c r="N92" s="108"/>
      <c r="O92" s="108"/>
      <c r="P92" s="108"/>
      <c r="Q92" s="108"/>
      <c r="R92" s="108"/>
      <c r="S92" s="108"/>
      <c r="T92" s="108"/>
      <c r="U92" s="108"/>
      <c r="V92" s="108"/>
      <c r="W92" s="108"/>
      <c r="X92" s="98">
        <v>5.91245823790136E-2</v>
      </c>
      <c r="Y92" s="98"/>
      <c r="Z92" s="98"/>
      <c r="AA92" s="98"/>
      <c r="AB92" s="98"/>
      <c r="AC92" s="98"/>
      <c r="AD92" s="98"/>
      <c r="AE92" s="98"/>
      <c r="AF92" s="98"/>
      <c r="AG92" s="98"/>
      <c r="AH92" s="98"/>
      <c r="AI92" s="97">
        <v>7783</v>
      </c>
      <c r="AJ92" s="97"/>
      <c r="AK92" s="97"/>
      <c r="AL92" s="97"/>
      <c r="AM92" s="97"/>
      <c r="AN92" s="97"/>
      <c r="AO92" s="98">
        <v>2.60327123122721E-2</v>
      </c>
      <c r="AP92" s="98"/>
      <c r="AQ92" s="98"/>
      <c r="AR92" s="98"/>
      <c r="AS92" s="98"/>
      <c r="AT92" s="98"/>
      <c r="AU92" s="98"/>
    </row>
    <row r="93" spans="2:47" s="1" customFormat="1" ht="10.65" customHeight="1" x14ac:dyDescent="0.15">
      <c r="B93" s="95" t="s">
        <v>1149</v>
      </c>
      <c r="C93" s="95"/>
      <c r="D93" s="95"/>
      <c r="E93" s="95"/>
      <c r="F93" s="95"/>
      <c r="G93" s="95"/>
      <c r="H93" s="95"/>
      <c r="I93" s="95"/>
      <c r="J93" s="95"/>
      <c r="K93" s="95"/>
      <c r="L93" s="95"/>
      <c r="M93" s="108">
        <v>743555768.580001</v>
      </c>
      <c r="N93" s="108"/>
      <c r="O93" s="108"/>
      <c r="P93" s="108"/>
      <c r="Q93" s="108"/>
      <c r="R93" s="108"/>
      <c r="S93" s="108"/>
      <c r="T93" s="108"/>
      <c r="U93" s="108"/>
      <c r="V93" s="108"/>
      <c r="W93" s="108"/>
      <c r="X93" s="98">
        <v>3.3203603357734403E-2</v>
      </c>
      <c r="Y93" s="98"/>
      <c r="Z93" s="98"/>
      <c r="AA93" s="98"/>
      <c r="AB93" s="98"/>
      <c r="AC93" s="98"/>
      <c r="AD93" s="98"/>
      <c r="AE93" s="98"/>
      <c r="AF93" s="98"/>
      <c r="AG93" s="98"/>
      <c r="AH93" s="98"/>
      <c r="AI93" s="97">
        <v>4090</v>
      </c>
      <c r="AJ93" s="97"/>
      <c r="AK93" s="97"/>
      <c r="AL93" s="97"/>
      <c r="AM93" s="97"/>
      <c r="AN93" s="97"/>
      <c r="AO93" s="98">
        <v>1.3680302371475399E-2</v>
      </c>
      <c r="AP93" s="98"/>
      <c r="AQ93" s="98"/>
      <c r="AR93" s="98"/>
      <c r="AS93" s="98"/>
      <c r="AT93" s="98"/>
      <c r="AU93" s="98"/>
    </row>
    <row r="94" spans="2:47" s="1" customFormat="1" ht="10.65" customHeight="1" x14ac:dyDescent="0.15">
      <c r="B94" s="95" t="s">
        <v>1152</v>
      </c>
      <c r="C94" s="95"/>
      <c r="D94" s="95"/>
      <c r="E94" s="95"/>
      <c r="F94" s="95"/>
      <c r="G94" s="95"/>
      <c r="H94" s="95"/>
      <c r="I94" s="95"/>
      <c r="J94" s="95"/>
      <c r="K94" s="95"/>
      <c r="L94" s="95"/>
      <c r="M94" s="108">
        <v>55124591.219999999</v>
      </c>
      <c r="N94" s="108"/>
      <c r="O94" s="108"/>
      <c r="P94" s="108"/>
      <c r="Q94" s="108"/>
      <c r="R94" s="108"/>
      <c r="S94" s="108"/>
      <c r="T94" s="108"/>
      <c r="U94" s="108"/>
      <c r="V94" s="108"/>
      <c r="W94" s="108"/>
      <c r="X94" s="98">
        <v>2.46159755524672E-3</v>
      </c>
      <c r="Y94" s="98"/>
      <c r="Z94" s="98"/>
      <c r="AA94" s="98"/>
      <c r="AB94" s="98"/>
      <c r="AC94" s="98"/>
      <c r="AD94" s="98"/>
      <c r="AE94" s="98"/>
      <c r="AF94" s="98"/>
      <c r="AG94" s="98"/>
      <c r="AH94" s="98"/>
      <c r="AI94" s="97">
        <v>378</v>
      </c>
      <c r="AJ94" s="97"/>
      <c r="AK94" s="97"/>
      <c r="AL94" s="97"/>
      <c r="AM94" s="97"/>
      <c r="AN94" s="97"/>
      <c r="AO94" s="98">
        <v>1.26434090376961E-3</v>
      </c>
      <c r="AP94" s="98"/>
      <c r="AQ94" s="98"/>
      <c r="AR94" s="98"/>
      <c r="AS94" s="98"/>
      <c r="AT94" s="98"/>
      <c r="AU94" s="98"/>
    </row>
    <row r="95" spans="2:47" s="1" customFormat="1" ht="10.65" customHeight="1" x14ac:dyDescent="0.15">
      <c r="B95" s="95" t="s">
        <v>1155</v>
      </c>
      <c r="C95" s="95"/>
      <c r="D95" s="95"/>
      <c r="E95" s="95"/>
      <c r="F95" s="95"/>
      <c r="G95" s="95"/>
      <c r="H95" s="95"/>
      <c r="I95" s="95"/>
      <c r="J95" s="95"/>
      <c r="K95" s="95"/>
      <c r="L95" s="95"/>
      <c r="M95" s="108">
        <v>152922085.81</v>
      </c>
      <c r="N95" s="108"/>
      <c r="O95" s="108"/>
      <c r="P95" s="108"/>
      <c r="Q95" s="108"/>
      <c r="R95" s="108"/>
      <c r="S95" s="108"/>
      <c r="T95" s="108"/>
      <c r="U95" s="108"/>
      <c r="V95" s="108"/>
      <c r="W95" s="108"/>
      <c r="X95" s="98">
        <v>6.8287605266912103E-3</v>
      </c>
      <c r="Y95" s="98"/>
      <c r="Z95" s="98"/>
      <c r="AA95" s="98"/>
      <c r="AB95" s="98"/>
      <c r="AC95" s="98"/>
      <c r="AD95" s="98"/>
      <c r="AE95" s="98"/>
      <c r="AF95" s="98"/>
      <c r="AG95" s="98"/>
      <c r="AH95" s="98"/>
      <c r="AI95" s="97">
        <v>1022</v>
      </c>
      <c r="AJ95" s="97"/>
      <c r="AK95" s="97"/>
      <c r="AL95" s="97"/>
      <c r="AM95" s="97"/>
      <c r="AN95" s="97"/>
      <c r="AO95" s="98">
        <v>3.4184031842659801E-3</v>
      </c>
      <c r="AP95" s="98"/>
      <c r="AQ95" s="98"/>
      <c r="AR95" s="98"/>
      <c r="AS95" s="98"/>
      <c r="AT95" s="98"/>
      <c r="AU95" s="98"/>
    </row>
    <row r="96" spans="2:47" s="1" customFormat="1" ht="10.65" customHeight="1" x14ac:dyDescent="0.15">
      <c r="B96" s="95" t="s">
        <v>1151</v>
      </c>
      <c r="C96" s="95"/>
      <c r="D96" s="95"/>
      <c r="E96" s="95"/>
      <c r="F96" s="95"/>
      <c r="G96" s="95"/>
      <c r="H96" s="95"/>
      <c r="I96" s="95"/>
      <c r="J96" s="95"/>
      <c r="K96" s="95"/>
      <c r="L96" s="95"/>
      <c r="M96" s="108">
        <v>17263588.84</v>
      </c>
      <c r="N96" s="108"/>
      <c r="O96" s="108"/>
      <c r="P96" s="108"/>
      <c r="Q96" s="108"/>
      <c r="R96" s="108"/>
      <c r="S96" s="108"/>
      <c r="T96" s="108"/>
      <c r="U96" s="108"/>
      <c r="V96" s="108"/>
      <c r="W96" s="108"/>
      <c r="X96" s="98">
        <v>7.7090835764620502E-4</v>
      </c>
      <c r="Y96" s="98"/>
      <c r="Z96" s="98"/>
      <c r="AA96" s="98"/>
      <c r="AB96" s="98"/>
      <c r="AC96" s="98"/>
      <c r="AD96" s="98"/>
      <c r="AE96" s="98"/>
      <c r="AF96" s="98"/>
      <c r="AG96" s="98"/>
      <c r="AH96" s="98"/>
      <c r="AI96" s="97">
        <v>97</v>
      </c>
      <c r="AJ96" s="97"/>
      <c r="AK96" s="97"/>
      <c r="AL96" s="97"/>
      <c r="AM96" s="97"/>
      <c r="AN96" s="97"/>
      <c r="AO96" s="98">
        <v>3.24447268956752E-4</v>
      </c>
      <c r="AP96" s="98"/>
      <c r="AQ96" s="98"/>
      <c r="AR96" s="98"/>
      <c r="AS96" s="98"/>
      <c r="AT96" s="98"/>
      <c r="AU96" s="98"/>
    </row>
    <row r="97" spans="2:47" s="1" customFormat="1" ht="10.65" customHeight="1" x14ac:dyDescent="0.15">
      <c r="B97" s="95" t="s">
        <v>1154</v>
      </c>
      <c r="C97" s="95"/>
      <c r="D97" s="95"/>
      <c r="E97" s="95"/>
      <c r="F97" s="95"/>
      <c r="G97" s="95"/>
      <c r="H97" s="95"/>
      <c r="I97" s="95"/>
      <c r="J97" s="95"/>
      <c r="K97" s="95"/>
      <c r="L97" s="95"/>
      <c r="M97" s="108">
        <v>43574020.979999997</v>
      </c>
      <c r="N97" s="108"/>
      <c r="O97" s="108"/>
      <c r="P97" s="108"/>
      <c r="Q97" s="108"/>
      <c r="R97" s="108"/>
      <c r="S97" s="108"/>
      <c r="T97" s="108"/>
      <c r="U97" s="108"/>
      <c r="V97" s="108"/>
      <c r="W97" s="108"/>
      <c r="X97" s="98">
        <v>1.9458049691209599E-3</v>
      </c>
      <c r="Y97" s="98"/>
      <c r="Z97" s="98"/>
      <c r="AA97" s="98"/>
      <c r="AB97" s="98"/>
      <c r="AC97" s="98"/>
      <c r="AD97" s="98"/>
      <c r="AE97" s="98"/>
      <c r="AF97" s="98"/>
      <c r="AG97" s="98"/>
      <c r="AH97" s="98"/>
      <c r="AI97" s="97">
        <v>209</v>
      </c>
      <c r="AJ97" s="97"/>
      <c r="AK97" s="97"/>
      <c r="AL97" s="97"/>
      <c r="AM97" s="97"/>
      <c r="AN97" s="97"/>
      <c r="AO97" s="98">
        <v>6.9906679599959895E-4</v>
      </c>
      <c r="AP97" s="98"/>
      <c r="AQ97" s="98"/>
      <c r="AR97" s="98"/>
      <c r="AS97" s="98"/>
      <c r="AT97" s="98"/>
      <c r="AU97" s="98"/>
    </row>
    <row r="98" spans="2:47" s="1" customFormat="1" ht="10.65" customHeight="1" x14ac:dyDescent="0.15">
      <c r="B98" s="95" t="s">
        <v>1150</v>
      </c>
      <c r="C98" s="95"/>
      <c r="D98" s="95"/>
      <c r="E98" s="95"/>
      <c r="F98" s="95"/>
      <c r="G98" s="95"/>
      <c r="H98" s="95"/>
      <c r="I98" s="95"/>
      <c r="J98" s="95"/>
      <c r="K98" s="95"/>
      <c r="L98" s="95"/>
      <c r="M98" s="108">
        <v>22747088.77</v>
      </c>
      <c r="N98" s="108"/>
      <c r="O98" s="108"/>
      <c r="P98" s="108"/>
      <c r="Q98" s="108"/>
      <c r="R98" s="108"/>
      <c r="S98" s="108"/>
      <c r="T98" s="108"/>
      <c r="U98" s="108"/>
      <c r="V98" s="108"/>
      <c r="W98" s="108"/>
      <c r="X98" s="98">
        <v>1.0157749357585599E-3</v>
      </c>
      <c r="Y98" s="98"/>
      <c r="Z98" s="98"/>
      <c r="AA98" s="98"/>
      <c r="AB98" s="98"/>
      <c r="AC98" s="98"/>
      <c r="AD98" s="98"/>
      <c r="AE98" s="98"/>
      <c r="AF98" s="98"/>
      <c r="AG98" s="98"/>
      <c r="AH98" s="98"/>
      <c r="AI98" s="97">
        <v>96</v>
      </c>
      <c r="AJ98" s="97"/>
      <c r="AK98" s="97"/>
      <c r="AL98" s="97"/>
      <c r="AM98" s="97"/>
      <c r="AN98" s="97"/>
      <c r="AO98" s="98">
        <v>3.2110245175101201E-4</v>
      </c>
      <c r="AP98" s="98"/>
      <c r="AQ98" s="98"/>
      <c r="AR98" s="98"/>
      <c r="AS98" s="98"/>
      <c r="AT98" s="98"/>
      <c r="AU98" s="98"/>
    </row>
    <row r="99" spans="2:47" s="1" customFormat="1" ht="13.35" customHeight="1" x14ac:dyDescent="0.15">
      <c r="B99" s="105"/>
      <c r="C99" s="105"/>
      <c r="D99" s="105"/>
      <c r="E99" s="105"/>
      <c r="F99" s="105"/>
      <c r="G99" s="105"/>
      <c r="H99" s="105"/>
      <c r="I99" s="105"/>
      <c r="J99" s="105"/>
      <c r="K99" s="105"/>
      <c r="L99" s="105"/>
      <c r="M99" s="109">
        <v>22393827578.560001</v>
      </c>
      <c r="N99" s="109"/>
      <c r="O99" s="109"/>
      <c r="P99" s="109"/>
      <c r="Q99" s="109"/>
      <c r="R99" s="109"/>
      <c r="S99" s="109"/>
      <c r="T99" s="109"/>
      <c r="U99" s="109"/>
      <c r="V99" s="109"/>
      <c r="W99" s="109"/>
      <c r="X99" s="100">
        <v>1</v>
      </c>
      <c r="Y99" s="100"/>
      <c r="Z99" s="100"/>
      <c r="AA99" s="100"/>
      <c r="AB99" s="100"/>
      <c r="AC99" s="100"/>
      <c r="AD99" s="100"/>
      <c r="AE99" s="100"/>
      <c r="AF99" s="100"/>
      <c r="AG99" s="100"/>
      <c r="AH99" s="100"/>
      <c r="AI99" s="99">
        <v>298970</v>
      </c>
      <c r="AJ99" s="99"/>
      <c r="AK99" s="99"/>
      <c r="AL99" s="99"/>
      <c r="AM99" s="99"/>
      <c r="AN99" s="99"/>
      <c r="AO99" s="100">
        <v>1</v>
      </c>
      <c r="AP99" s="100"/>
      <c r="AQ99" s="100"/>
      <c r="AR99" s="100"/>
      <c r="AS99" s="100"/>
      <c r="AT99" s="100"/>
      <c r="AU99" s="100"/>
    </row>
    <row r="100" spans="2:47" s="1" customFormat="1" ht="9" customHeight="1" x14ac:dyDescent="0.15"/>
    <row r="101" spans="2:47" s="1" customFormat="1" ht="19.2" customHeight="1" x14ac:dyDescent="0.15">
      <c r="B101" s="80" t="s">
        <v>1250</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row>
    <row r="102" spans="2:47" s="1" customFormat="1" ht="9" customHeight="1" x14ac:dyDescent="0.15"/>
    <row r="103" spans="2:47" s="1" customFormat="1" ht="12.75" customHeight="1" x14ac:dyDescent="0.15">
      <c r="B103" s="74" t="s">
        <v>1124</v>
      </c>
      <c r="C103" s="74"/>
      <c r="D103" s="74"/>
      <c r="E103" s="74"/>
      <c r="F103" s="74"/>
      <c r="G103" s="74"/>
      <c r="H103" s="74"/>
      <c r="I103" s="74"/>
      <c r="J103" s="74"/>
      <c r="K103" s="74" t="s">
        <v>1121</v>
      </c>
      <c r="L103" s="74"/>
      <c r="M103" s="74"/>
      <c r="N103" s="74"/>
      <c r="O103" s="74"/>
      <c r="P103" s="74"/>
      <c r="Q103" s="74"/>
      <c r="R103" s="74"/>
      <c r="S103" s="74"/>
      <c r="T103" s="74"/>
      <c r="U103" s="74"/>
      <c r="V103" s="74"/>
      <c r="W103" s="74" t="s">
        <v>1122</v>
      </c>
      <c r="X103" s="74"/>
      <c r="Y103" s="74"/>
      <c r="Z103" s="74"/>
      <c r="AA103" s="74"/>
      <c r="AB103" s="74"/>
      <c r="AC103" s="74"/>
      <c r="AD103" s="74"/>
      <c r="AE103" s="74"/>
      <c r="AF103" s="74"/>
      <c r="AG103" s="74"/>
      <c r="AH103" s="74" t="s">
        <v>1123</v>
      </c>
      <c r="AI103" s="74"/>
      <c r="AJ103" s="74"/>
      <c r="AK103" s="74"/>
      <c r="AL103" s="74"/>
      <c r="AM103" s="74"/>
      <c r="AN103" s="74"/>
      <c r="AO103" s="74" t="s">
        <v>1122</v>
      </c>
      <c r="AP103" s="74"/>
      <c r="AQ103" s="74"/>
      <c r="AR103" s="74"/>
      <c r="AS103" s="74"/>
      <c r="AT103" s="74"/>
    </row>
    <row r="104" spans="2:47" s="1" customFormat="1" ht="10.65" customHeight="1" x14ac:dyDescent="0.15">
      <c r="B104" s="95" t="s">
        <v>1125</v>
      </c>
      <c r="C104" s="95"/>
      <c r="D104" s="95"/>
      <c r="E104" s="95"/>
      <c r="F104" s="95"/>
      <c r="G104" s="95"/>
      <c r="H104" s="95"/>
      <c r="I104" s="95"/>
      <c r="J104" s="95"/>
      <c r="K104" s="108">
        <v>3987900</v>
      </c>
      <c r="L104" s="108"/>
      <c r="M104" s="108"/>
      <c r="N104" s="108"/>
      <c r="O104" s="108"/>
      <c r="P104" s="108"/>
      <c r="Q104" s="108"/>
      <c r="R104" s="108"/>
      <c r="S104" s="108"/>
      <c r="T104" s="108"/>
      <c r="U104" s="108"/>
      <c r="V104" s="108"/>
      <c r="W104" s="98">
        <v>1.78080320838856E-4</v>
      </c>
      <c r="X104" s="98"/>
      <c r="Y104" s="98"/>
      <c r="Z104" s="98"/>
      <c r="AA104" s="98"/>
      <c r="AB104" s="98"/>
      <c r="AC104" s="98"/>
      <c r="AD104" s="98"/>
      <c r="AE104" s="98"/>
      <c r="AF104" s="98"/>
      <c r="AG104" s="98"/>
      <c r="AH104" s="97">
        <v>44</v>
      </c>
      <c r="AI104" s="97"/>
      <c r="AJ104" s="97"/>
      <c r="AK104" s="97"/>
      <c r="AL104" s="97"/>
      <c r="AM104" s="97"/>
      <c r="AN104" s="97"/>
      <c r="AO104" s="98">
        <v>1.47171957052547E-4</v>
      </c>
      <c r="AP104" s="98"/>
      <c r="AQ104" s="98"/>
      <c r="AR104" s="98"/>
      <c r="AS104" s="98"/>
      <c r="AT104" s="98"/>
    </row>
    <row r="105" spans="2:47" s="1" customFormat="1" ht="10.65" customHeight="1" x14ac:dyDescent="0.15">
      <c r="B105" s="95" t="s">
        <v>1126</v>
      </c>
      <c r="C105" s="95"/>
      <c r="D105" s="95"/>
      <c r="E105" s="95"/>
      <c r="F105" s="95"/>
      <c r="G105" s="95"/>
      <c r="H105" s="95"/>
      <c r="I105" s="95"/>
      <c r="J105" s="95"/>
      <c r="K105" s="108">
        <v>36572331.109999999</v>
      </c>
      <c r="L105" s="108"/>
      <c r="M105" s="108"/>
      <c r="N105" s="108"/>
      <c r="O105" s="108"/>
      <c r="P105" s="108"/>
      <c r="Q105" s="108"/>
      <c r="R105" s="108"/>
      <c r="S105" s="108"/>
      <c r="T105" s="108"/>
      <c r="U105" s="108"/>
      <c r="V105" s="108"/>
      <c r="W105" s="98">
        <v>1.63314337317728E-3</v>
      </c>
      <c r="X105" s="98"/>
      <c r="Y105" s="98"/>
      <c r="Z105" s="98"/>
      <c r="AA105" s="98"/>
      <c r="AB105" s="98"/>
      <c r="AC105" s="98"/>
      <c r="AD105" s="98"/>
      <c r="AE105" s="98"/>
      <c r="AF105" s="98"/>
      <c r="AG105" s="98"/>
      <c r="AH105" s="97">
        <v>279</v>
      </c>
      <c r="AI105" s="97"/>
      <c r="AJ105" s="97"/>
      <c r="AK105" s="97"/>
      <c r="AL105" s="97"/>
      <c r="AM105" s="97"/>
      <c r="AN105" s="97"/>
      <c r="AO105" s="98">
        <v>9.3320400040137802E-4</v>
      </c>
      <c r="AP105" s="98"/>
      <c r="AQ105" s="98"/>
      <c r="AR105" s="98"/>
      <c r="AS105" s="98"/>
      <c r="AT105" s="98"/>
    </row>
    <row r="106" spans="2:47" s="1" customFormat="1" ht="10.65" customHeight="1" x14ac:dyDescent="0.15">
      <c r="B106" s="95" t="s">
        <v>1127</v>
      </c>
      <c r="C106" s="95"/>
      <c r="D106" s="95"/>
      <c r="E106" s="95"/>
      <c r="F106" s="95"/>
      <c r="G106" s="95"/>
      <c r="H106" s="95"/>
      <c r="I106" s="95"/>
      <c r="J106" s="95"/>
      <c r="K106" s="108">
        <v>48784772.25</v>
      </c>
      <c r="L106" s="108"/>
      <c r="M106" s="108"/>
      <c r="N106" s="108"/>
      <c r="O106" s="108"/>
      <c r="P106" s="108"/>
      <c r="Q106" s="108"/>
      <c r="R106" s="108"/>
      <c r="S106" s="108"/>
      <c r="T106" s="108"/>
      <c r="U106" s="108"/>
      <c r="V106" s="108"/>
      <c r="W106" s="98">
        <v>2.1784919116152701E-3</v>
      </c>
      <c r="X106" s="98"/>
      <c r="Y106" s="98"/>
      <c r="Z106" s="98"/>
      <c r="AA106" s="98"/>
      <c r="AB106" s="98"/>
      <c r="AC106" s="98"/>
      <c r="AD106" s="98"/>
      <c r="AE106" s="98"/>
      <c r="AF106" s="98"/>
      <c r="AG106" s="98"/>
      <c r="AH106" s="97">
        <v>310</v>
      </c>
      <c r="AI106" s="97"/>
      <c r="AJ106" s="97"/>
      <c r="AK106" s="97"/>
      <c r="AL106" s="97"/>
      <c r="AM106" s="97"/>
      <c r="AN106" s="97"/>
      <c r="AO106" s="98">
        <v>1.0368933337793101E-3</v>
      </c>
      <c r="AP106" s="98"/>
      <c r="AQ106" s="98"/>
      <c r="AR106" s="98"/>
      <c r="AS106" s="98"/>
      <c r="AT106" s="98"/>
    </row>
    <row r="107" spans="2:47" s="1" customFormat="1" ht="10.65" customHeight="1" x14ac:dyDescent="0.15">
      <c r="B107" s="95" t="s">
        <v>1128</v>
      </c>
      <c r="C107" s="95"/>
      <c r="D107" s="95"/>
      <c r="E107" s="95"/>
      <c r="F107" s="95"/>
      <c r="G107" s="95"/>
      <c r="H107" s="95"/>
      <c r="I107" s="95"/>
      <c r="J107" s="95"/>
      <c r="K107" s="108">
        <v>15007310.42</v>
      </c>
      <c r="L107" s="108"/>
      <c r="M107" s="108"/>
      <c r="N107" s="108"/>
      <c r="O107" s="108"/>
      <c r="P107" s="108"/>
      <c r="Q107" s="108"/>
      <c r="R107" s="108"/>
      <c r="S107" s="108"/>
      <c r="T107" s="108"/>
      <c r="U107" s="108"/>
      <c r="V107" s="108"/>
      <c r="W107" s="98">
        <v>6.7015387911479999E-4</v>
      </c>
      <c r="X107" s="98"/>
      <c r="Y107" s="98"/>
      <c r="Z107" s="98"/>
      <c r="AA107" s="98"/>
      <c r="AB107" s="98"/>
      <c r="AC107" s="98"/>
      <c r="AD107" s="98"/>
      <c r="AE107" s="98"/>
      <c r="AF107" s="98"/>
      <c r="AG107" s="98"/>
      <c r="AH107" s="97">
        <v>210</v>
      </c>
      <c r="AI107" s="97"/>
      <c r="AJ107" s="97"/>
      <c r="AK107" s="97"/>
      <c r="AL107" s="97"/>
      <c r="AM107" s="97"/>
      <c r="AN107" s="97"/>
      <c r="AO107" s="98">
        <v>7.0241161320533797E-4</v>
      </c>
      <c r="AP107" s="98"/>
      <c r="AQ107" s="98"/>
      <c r="AR107" s="98"/>
      <c r="AS107" s="98"/>
      <c r="AT107" s="98"/>
    </row>
    <row r="108" spans="2:47" s="1" customFormat="1" ht="10.65" customHeight="1" x14ac:dyDescent="0.15">
      <c r="B108" s="95" t="s">
        <v>1129</v>
      </c>
      <c r="C108" s="95"/>
      <c r="D108" s="95"/>
      <c r="E108" s="95"/>
      <c r="F108" s="95"/>
      <c r="G108" s="95"/>
      <c r="H108" s="95"/>
      <c r="I108" s="95"/>
      <c r="J108" s="95"/>
      <c r="K108" s="108">
        <v>244923086.38999999</v>
      </c>
      <c r="L108" s="108"/>
      <c r="M108" s="108"/>
      <c r="N108" s="108"/>
      <c r="O108" s="108"/>
      <c r="P108" s="108"/>
      <c r="Q108" s="108"/>
      <c r="R108" s="108"/>
      <c r="S108" s="108"/>
      <c r="T108" s="108"/>
      <c r="U108" s="108"/>
      <c r="V108" s="108"/>
      <c r="W108" s="98">
        <v>1.09370801186524E-2</v>
      </c>
      <c r="X108" s="98"/>
      <c r="Y108" s="98"/>
      <c r="Z108" s="98"/>
      <c r="AA108" s="98"/>
      <c r="AB108" s="98"/>
      <c r="AC108" s="98"/>
      <c r="AD108" s="98"/>
      <c r="AE108" s="98"/>
      <c r="AF108" s="98"/>
      <c r="AG108" s="98"/>
      <c r="AH108" s="97">
        <v>1696</v>
      </c>
      <c r="AI108" s="97"/>
      <c r="AJ108" s="97"/>
      <c r="AK108" s="97"/>
      <c r="AL108" s="97"/>
      <c r="AM108" s="97"/>
      <c r="AN108" s="97"/>
      <c r="AO108" s="98">
        <v>5.6728099809345402E-3</v>
      </c>
      <c r="AP108" s="98"/>
      <c r="AQ108" s="98"/>
      <c r="AR108" s="98"/>
      <c r="AS108" s="98"/>
      <c r="AT108" s="98"/>
    </row>
    <row r="109" spans="2:47" s="1" customFormat="1" ht="10.65" customHeight="1" x14ac:dyDescent="0.15">
      <c r="B109" s="95" t="s">
        <v>1130</v>
      </c>
      <c r="C109" s="95"/>
      <c r="D109" s="95"/>
      <c r="E109" s="95"/>
      <c r="F109" s="95"/>
      <c r="G109" s="95"/>
      <c r="H109" s="95"/>
      <c r="I109" s="95"/>
      <c r="J109" s="95"/>
      <c r="K109" s="108">
        <v>18715062.09</v>
      </c>
      <c r="L109" s="108"/>
      <c r="M109" s="108"/>
      <c r="N109" s="108"/>
      <c r="O109" s="108"/>
      <c r="P109" s="108"/>
      <c r="Q109" s="108"/>
      <c r="R109" s="108"/>
      <c r="S109" s="108"/>
      <c r="T109" s="108"/>
      <c r="U109" s="108"/>
      <c r="V109" s="108"/>
      <c r="W109" s="98">
        <v>8.3572413087246796E-4</v>
      </c>
      <c r="X109" s="98"/>
      <c r="Y109" s="98"/>
      <c r="Z109" s="98"/>
      <c r="AA109" s="98"/>
      <c r="AB109" s="98"/>
      <c r="AC109" s="98"/>
      <c r="AD109" s="98"/>
      <c r="AE109" s="98"/>
      <c r="AF109" s="98"/>
      <c r="AG109" s="98"/>
      <c r="AH109" s="97">
        <v>416</v>
      </c>
      <c r="AI109" s="97"/>
      <c r="AJ109" s="97"/>
      <c r="AK109" s="97"/>
      <c r="AL109" s="97"/>
      <c r="AM109" s="97"/>
      <c r="AN109" s="97"/>
      <c r="AO109" s="98">
        <v>1.3914439575877201E-3</v>
      </c>
      <c r="AP109" s="98"/>
      <c r="AQ109" s="98"/>
      <c r="AR109" s="98"/>
      <c r="AS109" s="98"/>
      <c r="AT109" s="98"/>
    </row>
    <row r="110" spans="2:47" s="1" customFormat="1" ht="10.65" customHeight="1" x14ac:dyDescent="0.15">
      <c r="B110" s="95" t="s">
        <v>1131</v>
      </c>
      <c r="C110" s="95"/>
      <c r="D110" s="95"/>
      <c r="E110" s="95"/>
      <c r="F110" s="95"/>
      <c r="G110" s="95"/>
      <c r="H110" s="95"/>
      <c r="I110" s="95"/>
      <c r="J110" s="95"/>
      <c r="K110" s="108">
        <v>23136183.920000002</v>
      </c>
      <c r="L110" s="108"/>
      <c r="M110" s="108"/>
      <c r="N110" s="108"/>
      <c r="O110" s="108"/>
      <c r="P110" s="108"/>
      <c r="Q110" s="108"/>
      <c r="R110" s="108"/>
      <c r="S110" s="108"/>
      <c r="T110" s="108"/>
      <c r="U110" s="108"/>
      <c r="V110" s="108"/>
      <c r="W110" s="98">
        <v>1.0331500427444001E-3</v>
      </c>
      <c r="X110" s="98"/>
      <c r="Y110" s="98"/>
      <c r="Z110" s="98"/>
      <c r="AA110" s="98"/>
      <c r="AB110" s="98"/>
      <c r="AC110" s="98"/>
      <c r="AD110" s="98"/>
      <c r="AE110" s="98"/>
      <c r="AF110" s="98"/>
      <c r="AG110" s="98"/>
      <c r="AH110" s="97">
        <v>903</v>
      </c>
      <c r="AI110" s="97"/>
      <c r="AJ110" s="97"/>
      <c r="AK110" s="97"/>
      <c r="AL110" s="97"/>
      <c r="AM110" s="97"/>
      <c r="AN110" s="97"/>
      <c r="AO110" s="98">
        <v>3.02036993678295E-3</v>
      </c>
      <c r="AP110" s="98"/>
      <c r="AQ110" s="98"/>
      <c r="AR110" s="98"/>
      <c r="AS110" s="98"/>
      <c r="AT110" s="98"/>
    </row>
    <row r="111" spans="2:47" s="1" customFormat="1" ht="10.65" customHeight="1" x14ac:dyDescent="0.15">
      <c r="B111" s="95" t="s">
        <v>1132</v>
      </c>
      <c r="C111" s="95"/>
      <c r="D111" s="95"/>
      <c r="E111" s="95"/>
      <c r="F111" s="95"/>
      <c r="G111" s="95"/>
      <c r="H111" s="95"/>
      <c r="I111" s="95"/>
      <c r="J111" s="95"/>
      <c r="K111" s="108">
        <v>43554192.700000003</v>
      </c>
      <c r="L111" s="108"/>
      <c r="M111" s="108"/>
      <c r="N111" s="108"/>
      <c r="O111" s="108"/>
      <c r="P111" s="108"/>
      <c r="Q111" s="108"/>
      <c r="R111" s="108"/>
      <c r="S111" s="108"/>
      <c r="T111" s="108"/>
      <c r="U111" s="108"/>
      <c r="V111" s="108"/>
      <c r="W111" s="98">
        <v>1.94491953406388E-3</v>
      </c>
      <c r="X111" s="98"/>
      <c r="Y111" s="98"/>
      <c r="Z111" s="98"/>
      <c r="AA111" s="98"/>
      <c r="AB111" s="98"/>
      <c r="AC111" s="98"/>
      <c r="AD111" s="98"/>
      <c r="AE111" s="98"/>
      <c r="AF111" s="98"/>
      <c r="AG111" s="98"/>
      <c r="AH111" s="97">
        <v>1422</v>
      </c>
      <c r="AI111" s="97"/>
      <c r="AJ111" s="97"/>
      <c r="AK111" s="97"/>
      <c r="AL111" s="97"/>
      <c r="AM111" s="97"/>
      <c r="AN111" s="97"/>
      <c r="AO111" s="98">
        <v>4.7563300665618598E-3</v>
      </c>
      <c r="AP111" s="98"/>
      <c r="AQ111" s="98"/>
      <c r="AR111" s="98"/>
      <c r="AS111" s="98"/>
      <c r="AT111" s="98"/>
    </row>
    <row r="112" spans="2:47" s="1" customFormat="1" ht="10.65" customHeight="1" x14ac:dyDescent="0.15">
      <c r="B112" s="95" t="s">
        <v>1133</v>
      </c>
      <c r="C112" s="95"/>
      <c r="D112" s="95"/>
      <c r="E112" s="95"/>
      <c r="F112" s="95"/>
      <c r="G112" s="95"/>
      <c r="H112" s="95"/>
      <c r="I112" s="95"/>
      <c r="J112" s="95"/>
      <c r="K112" s="108">
        <v>44341235.32</v>
      </c>
      <c r="L112" s="108"/>
      <c r="M112" s="108"/>
      <c r="N112" s="108"/>
      <c r="O112" s="108"/>
      <c r="P112" s="108"/>
      <c r="Q112" s="108"/>
      <c r="R112" s="108"/>
      <c r="S112" s="108"/>
      <c r="T112" s="108"/>
      <c r="U112" s="108"/>
      <c r="V112" s="108"/>
      <c r="W112" s="98">
        <v>1.98006504981991E-3</v>
      </c>
      <c r="X112" s="98"/>
      <c r="Y112" s="98"/>
      <c r="Z112" s="98"/>
      <c r="AA112" s="98"/>
      <c r="AB112" s="98"/>
      <c r="AC112" s="98"/>
      <c r="AD112" s="98"/>
      <c r="AE112" s="98"/>
      <c r="AF112" s="98"/>
      <c r="AG112" s="98"/>
      <c r="AH112" s="97">
        <v>1742</v>
      </c>
      <c r="AI112" s="97"/>
      <c r="AJ112" s="97"/>
      <c r="AK112" s="97"/>
      <c r="AL112" s="97"/>
      <c r="AM112" s="97"/>
      <c r="AN112" s="97"/>
      <c r="AO112" s="98">
        <v>5.8266715723985698E-3</v>
      </c>
      <c r="AP112" s="98"/>
      <c r="AQ112" s="98"/>
      <c r="AR112" s="98"/>
      <c r="AS112" s="98"/>
      <c r="AT112" s="98"/>
    </row>
    <row r="113" spans="2:46" s="1" customFormat="1" ht="10.65" customHeight="1" x14ac:dyDescent="0.15">
      <c r="B113" s="95" t="s">
        <v>1134</v>
      </c>
      <c r="C113" s="95"/>
      <c r="D113" s="95"/>
      <c r="E113" s="95"/>
      <c r="F113" s="95"/>
      <c r="G113" s="95"/>
      <c r="H113" s="95"/>
      <c r="I113" s="95"/>
      <c r="J113" s="95"/>
      <c r="K113" s="108">
        <v>815818725.75</v>
      </c>
      <c r="L113" s="108"/>
      <c r="M113" s="108"/>
      <c r="N113" s="108"/>
      <c r="O113" s="108"/>
      <c r="P113" s="108"/>
      <c r="Q113" s="108"/>
      <c r="R113" s="108"/>
      <c r="S113" s="108"/>
      <c r="T113" s="108"/>
      <c r="U113" s="108"/>
      <c r="V113" s="108"/>
      <c r="W113" s="98">
        <v>3.6430517422178801E-2</v>
      </c>
      <c r="X113" s="98"/>
      <c r="Y113" s="98"/>
      <c r="Z113" s="98"/>
      <c r="AA113" s="98"/>
      <c r="AB113" s="98"/>
      <c r="AC113" s="98"/>
      <c r="AD113" s="98"/>
      <c r="AE113" s="98"/>
      <c r="AF113" s="98"/>
      <c r="AG113" s="98"/>
      <c r="AH113" s="97">
        <v>30243</v>
      </c>
      <c r="AI113" s="97"/>
      <c r="AJ113" s="97"/>
      <c r="AK113" s="97"/>
      <c r="AL113" s="97"/>
      <c r="AM113" s="97"/>
      <c r="AN113" s="97"/>
      <c r="AO113" s="98">
        <v>0.101157306753186</v>
      </c>
      <c r="AP113" s="98"/>
      <c r="AQ113" s="98"/>
      <c r="AR113" s="98"/>
      <c r="AS113" s="98"/>
      <c r="AT113" s="98"/>
    </row>
    <row r="114" spans="2:46" s="1" customFormat="1" ht="10.65" customHeight="1" x14ac:dyDescent="0.15">
      <c r="B114" s="95" t="s">
        <v>1135</v>
      </c>
      <c r="C114" s="95"/>
      <c r="D114" s="95"/>
      <c r="E114" s="95"/>
      <c r="F114" s="95"/>
      <c r="G114" s="95"/>
      <c r="H114" s="95"/>
      <c r="I114" s="95"/>
      <c r="J114" s="95"/>
      <c r="K114" s="108">
        <v>64926048.410000101</v>
      </c>
      <c r="L114" s="108"/>
      <c r="M114" s="108"/>
      <c r="N114" s="108"/>
      <c r="O114" s="108"/>
      <c r="P114" s="108"/>
      <c r="Q114" s="108"/>
      <c r="R114" s="108"/>
      <c r="S114" s="108"/>
      <c r="T114" s="108"/>
      <c r="U114" s="108"/>
      <c r="V114" s="108"/>
      <c r="W114" s="98">
        <v>2.8992832146372601E-3</v>
      </c>
      <c r="X114" s="98"/>
      <c r="Y114" s="98"/>
      <c r="Z114" s="98"/>
      <c r="AA114" s="98"/>
      <c r="AB114" s="98"/>
      <c r="AC114" s="98"/>
      <c r="AD114" s="98"/>
      <c r="AE114" s="98"/>
      <c r="AF114" s="98"/>
      <c r="AG114" s="98"/>
      <c r="AH114" s="97">
        <v>3076</v>
      </c>
      <c r="AI114" s="97"/>
      <c r="AJ114" s="97"/>
      <c r="AK114" s="97"/>
      <c r="AL114" s="97"/>
      <c r="AM114" s="97"/>
      <c r="AN114" s="97"/>
      <c r="AO114" s="98">
        <v>1.02886577248553E-2</v>
      </c>
      <c r="AP114" s="98"/>
      <c r="AQ114" s="98"/>
      <c r="AR114" s="98"/>
      <c r="AS114" s="98"/>
      <c r="AT114" s="98"/>
    </row>
    <row r="115" spans="2:46" s="1" customFormat="1" ht="10.65" customHeight="1" x14ac:dyDescent="0.15">
      <c r="B115" s="95" t="s">
        <v>1136</v>
      </c>
      <c r="C115" s="95"/>
      <c r="D115" s="95"/>
      <c r="E115" s="95"/>
      <c r="F115" s="95"/>
      <c r="G115" s="95"/>
      <c r="H115" s="95"/>
      <c r="I115" s="95"/>
      <c r="J115" s="95"/>
      <c r="K115" s="108">
        <v>171716098.62</v>
      </c>
      <c r="L115" s="108"/>
      <c r="M115" s="108"/>
      <c r="N115" s="108"/>
      <c r="O115" s="108"/>
      <c r="P115" s="108"/>
      <c r="Q115" s="108"/>
      <c r="R115" s="108"/>
      <c r="S115" s="108"/>
      <c r="T115" s="108"/>
      <c r="U115" s="108"/>
      <c r="V115" s="108"/>
      <c r="W115" s="98">
        <v>7.6680102147612299E-3</v>
      </c>
      <c r="X115" s="98"/>
      <c r="Y115" s="98"/>
      <c r="Z115" s="98"/>
      <c r="AA115" s="98"/>
      <c r="AB115" s="98"/>
      <c r="AC115" s="98"/>
      <c r="AD115" s="98"/>
      <c r="AE115" s="98"/>
      <c r="AF115" s="98"/>
      <c r="AG115" s="98"/>
      <c r="AH115" s="97">
        <v>5540</v>
      </c>
      <c r="AI115" s="97"/>
      <c r="AJ115" s="97"/>
      <c r="AK115" s="97"/>
      <c r="AL115" s="97"/>
      <c r="AM115" s="97"/>
      <c r="AN115" s="97"/>
      <c r="AO115" s="98">
        <v>1.8530287319798E-2</v>
      </c>
      <c r="AP115" s="98"/>
      <c r="AQ115" s="98"/>
      <c r="AR115" s="98"/>
      <c r="AS115" s="98"/>
      <c r="AT115" s="98"/>
    </row>
    <row r="116" spans="2:46" s="1" customFormat="1" ht="10.65" customHeight="1" x14ac:dyDescent="0.15">
      <c r="B116" s="95" t="s">
        <v>1137</v>
      </c>
      <c r="C116" s="95"/>
      <c r="D116" s="95"/>
      <c r="E116" s="95"/>
      <c r="F116" s="95"/>
      <c r="G116" s="95"/>
      <c r="H116" s="95"/>
      <c r="I116" s="95"/>
      <c r="J116" s="95"/>
      <c r="K116" s="108">
        <v>537531180.83999801</v>
      </c>
      <c r="L116" s="108"/>
      <c r="M116" s="108"/>
      <c r="N116" s="108"/>
      <c r="O116" s="108"/>
      <c r="P116" s="108"/>
      <c r="Q116" s="108"/>
      <c r="R116" s="108"/>
      <c r="S116" s="108"/>
      <c r="T116" s="108"/>
      <c r="U116" s="108"/>
      <c r="V116" s="108"/>
      <c r="W116" s="98">
        <v>2.40035420007714E-2</v>
      </c>
      <c r="X116" s="98"/>
      <c r="Y116" s="98"/>
      <c r="Z116" s="98"/>
      <c r="AA116" s="98"/>
      <c r="AB116" s="98"/>
      <c r="AC116" s="98"/>
      <c r="AD116" s="98"/>
      <c r="AE116" s="98"/>
      <c r="AF116" s="98"/>
      <c r="AG116" s="98"/>
      <c r="AH116" s="97">
        <v>15338</v>
      </c>
      <c r="AI116" s="97"/>
      <c r="AJ116" s="97"/>
      <c r="AK116" s="97"/>
      <c r="AL116" s="97"/>
      <c r="AM116" s="97"/>
      <c r="AN116" s="97"/>
      <c r="AO116" s="98">
        <v>5.1302806301635598E-2</v>
      </c>
      <c r="AP116" s="98"/>
      <c r="AQ116" s="98"/>
      <c r="AR116" s="98"/>
      <c r="AS116" s="98"/>
      <c r="AT116" s="98"/>
    </row>
    <row r="117" spans="2:46" s="1" customFormat="1" ht="10.65" customHeight="1" x14ac:dyDescent="0.15">
      <c r="B117" s="95" t="s">
        <v>1138</v>
      </c>
      <c r="C117" s="95"/>
      <c r="D117" s="95"/>
      <c r="E117" s="95"/>
      <c r="F117" s="95"/>
      <c r="G117" s="95"/>
      <c r="H117" s="95"/>
      <c r="I117" s="95"/>
      <c r="J117" s="95"/>
      <c r="K117" s="108">
        <v>125878703.65000001</v>
      </c>
      <c r="L117" s="108"/>
      <c r="M117" s="108"/>
      <c r="N117" s="108"/>
      <c r="O117" s="108"/>
      <c r="P117" s="108"/>
      <c r="Q117" s="108"/>
      <c r="R117" s="108"/>
      <c r="S117" s="108"/>
      <c r="T117" s="108"/>
      <c r="U117" s="108"/>
      <c r="V117" s="108"/>
      <c r="W117" s="98">
        <v>5.6211339132805002E-3</v>
      </c>
      <c r="X117" s="98"/>
      <c r="Y117" s="98"/>
      <c r="Z117" s="98"/>
      <c r="AA117" s="98"/>
      <c r="AB117" s="98"/>
      <c r="AC117" s="98"/>
      <c r="AD117" s="98"/>
      <c r="AE117" s="98"/>
      <c r="AF117" s="98"/>
      <c r="AG117" s="98"/>
      <c r="AH117" s="97">
        <v>2950</v>
      </c>
      <c r="AI117" s="97"/>
      <c r="AJ117" s="97"/>
      <c r="AK117" s="97"/>
      <c r="AL117" s="97"/>
      <c r="AM117" s="97"/>
      <c r="AN117" s="97"/>
      <c r="AO117" s="98">
        <v>9.8672107569321293E-3</v>
      </c>
      <c r="AP117" s="98"/>
      <c r="AQ117" s="98"/>
      <c r="AR117" s="98"/>
      <c r="AS117" s="98"/>
      <c r="AT117" s="98"/>
    </row>
    <row r="118" spans="2:46" s="1" customFormat="1" ht="10.65" customHeight="1" x14ac:dyDescent="0.15">
      <c r="B118" s="95" t="s">
        <v>1139</v>
      </c>
      <c r="C118" s="95"/>
      <c r="D118" s="95"/>
      <c r="E118" s="95"/>
      <c r="F118" s="95"/>
      <c r="G118" s="95"/>
      <c r="H118" s="95"/>
      <c r="I118" s="95"/>
      <c r="J118" s="95"/>
      <c r="K118" s="108">
        <v>1864504122.52</v>
      </c>
      <c r="L118" s="108"/>
      <c r="M118" s="108"/>
      <c r="N118" s="108"/>
      <c r="O118" s="108"/>
      <c r="P118" s="108"/>
      <c r="Q118" s="108"/>
      <c r="R118" s="108"/>
      <c r="S118" s="108"/>
      <c r="T118" s="108"/>
      <c r="U118" s="108"/>
      <c r="V118" s="108"/>
      <c r="W118" s="98">
        <v>8.3259733780619405E-2</v>
      </c>
      <c r="X118" s="98"/>
      <c r="Y118" s="98"/>
      <c r="Z118" s="98"/>
      <c r="AA118" s="98"/>
      <c r="AB118" s="98"/>
      <c r="AC118" s="98"/>
      <c r="AD118" s="98"/>
      <c r="AE118" s="98"/>
      <c r="AF118" s="98"/>
      <c r="AG118" s="98"/>
      <c r="AH118" s="97">
        <v>37233</v>
      </c>
      <c r="AI118" s="97"/>
      <c r="AJ118" s="97"/>
      <c r="AK118" s="97"/>
      <c r="AL118" s="97"/>
      <c r="AM118" s="97"/>
      <c r="AN118" s="97"/>
      <c r="AO118" s="98">
        <v>0.12453757902130599</v>
      </c>
      <c r="AP118" s="98"/>
      <c r="AQ118" s="98"/>
      <c r="AR118" s="98"/>
      <c r="AS118" s="98"/>
      <c r="AT118" s="98"/>
    </row>
    <row r="119" spans="2:46" s="1" customFormat="1" ht="10.65" customHeight="1" x14ac:dyDescent="0.15">
      <c r="B119" s="95" t="s">
        <v>1140</v>
      </c>
      <c r="C119" s="95"/>
      <c r="D119" s="95"/>
      <c r="E119" s="95"/>
      <c r="F119" s="95"/>
      <c r="G119" s="95"/>
      <c r="H119" s="95"/>
      <c r="I119" s="95"/>
      <c r="J119" s="95"/>
      <c r="K119" s="108">
        <v>184653479.66000101</v>
      </c>
      <c r="L119" s="108"/>
      <c r="M119" s="108"/>
      <c r="N119" s="108"/>
      <c r="O119" s="108"/>
      <c r="P119" s="108"/>
      <c r="Q119" s="108"/>
      <c r="R119" s="108"/>
      <c r="S119" s="108"/>
      <c r="T119" s="108"/>
      <c r="U119" s="108"/>
      <c r="V119" s="108"/>
      <c r="W119" s="98">
        <v>8.2457310619283592E-3</v>
      </c>
      <c r="X119" s="98"/>
      <c r="Y119" s="98"/>
      <c r="Z119" s="98"/>
      <c r="AA119" s="98"/>
      <c r="AB119" s="98"/>
      <c r="AC119" s="98"/>
      <c r="AD119" s="98"/>
      <c r="AE119" s="98"/>
      <c r="AF119" s="98"/>
      <c r="AG119" s="98"/>
      <c r="AH119" s="97">
        <v>3744</v>
      </c>
      <c r="AI119" s="97"/>
      <c r="AJ119" s="97"/>
      <c r="AK119" s="97"/>
      <c r="AL119" s="97"/>
      <c r="AM119" s="97"/>
      <c r="AN119" s="97"/>
      <c r="AO119" s="98">
        <v>1.25229956182895E-2</v>
      </c>
      <c r="AP119" s="98"/>
      <c r="AQ119" s="98"/>
      <c r="AR119" s="98"/>
      <c r="AS119" s="98"/>
      <c r="AT119" s="98"/>
    </row>
    <row r="120" spans="2:46" s="1" customFormat="1" ht="10.65" customHeight="1" x14ac:dyDescent="0.15">
      <c r="B120" s="95" t="s">
        <v>1141</v>
      </c>
      <c r="C120" s="95"/>
      <c r="D120" s="95"/>
      <c r="E120" s="95"/>
      <c r="F120" s="95"/>
      <c r="G120" s="95"/>
      <c r="H120" s="95"/>
      <c r="I120" s="95"/>
      <c r="J120" s="95"/>
      <c r="K120" s="108">
        <v>272891697.49000001</v>
      </c>
      <c r="L120" s="108"/>
      <c r="M120" s="108"/>
      <c r="N120" s="108"/>
      <c r="O120" s="108"/>
      <c r="P120" s="108"/>
      <c r="Q120" s="108"/>
      <c r="R120" s="108"/>
      <c r="S120" s="108"/>
      <c r="T120" s="108"/>
      <c r="U120" s="108"/>
      <c r="V120" s="108"/>
      <c r="W120" s="98">
        <v>1.21860229803353E-2</v>
      </c>
      <c r="X120" s="98"/>
      <c r="Y120" s="98"/>
      <c r="Z120" s="98"/>
      <c r="AA120" s="98"/>
      <c r="AB120" s="98"/>
      <c r="AC120" s="98"/>
      <c r="AD120" s="98"/>
      <c r="AE120" s="98"/>
      <c r="AF120" s="98"/>
      <c r="AG120" s="98"/>
      <c r="AH120" s="97">
        <v>4636</v>
      </c>
      <c r="AI120" s="97"/>
      <c r="AJ120" s="97"/>
      <c r="AK120" s="97"/>
      <c r="AL120" s="97"/>
      <c r="AM120" s="97"/>
      <c r="AN120" s="97"/>
      <c r="AO120" s="98">
        <v>1.55065725658093E-2</v>
      </c>
      <c r="AP120" s="98"/>
      <c r="AQ120" s="98"/>
      <c r="AR120" s="98"/>
      <c r="AS120" s="98"/>
      <c r="AT120" s="98"/>
    </row>
    <row r="121" spans="2:46" s="1" customFormat="1" ht="10.65" customHeight="1" x14ac:dyDescent="0.15">
      <c r="B121" s="95" t="s">
        <v>1142</v>
      </c>
      <c r="C121" s="95"/>
      <c r="D121" s="95"/>
      <c r="E121" s="95"/>
      <c r="F121" s="95"/>
      <c r="G121" s="95"/>
      <c r="H121" s="95"/>
      <c r="I121" s="95"/>
      <c r="J121" s="95"/>
      <c r="K121" s="108">
        <v>1014667037.5700001</v>
      </c>
      <c r="L121" s="108"/>
      <c r="M121" s="108"/>
      <c r="N121" s="108"/>
      <c r="O121" s="108"/>
      <c r="P121" s="108"/>
      <c r="Q121" s="108"/>
      <c r="R121" s="108"/>
      <c r="S121" s="108"/>
      <c r="T121" s="108"/>
      <c r="U121" s="108"/>
      <c r="V121" s="108"/>
      <c r="W121" s="98">
        <v>4.5310121014839298E-2</v>
      </c>
      <c r="X121" s="98"/>
      <c r="Y121" s="98"/>
      <c r="Z121" s="98"/>
      <c r="AA121" s="98"/>
      <c r="AB121" s="98"/>
      <c r="AC121" s="98"/>
      <c r="AD121" s="98"/>
      <c r="AE121" s="98"/>
      <c r="AF121" s="98"/>
      <c r="AG121" s="98"/>
      <c r="AH121" s="97">
        <v>16453</v>
      </c>
      <c r="AI121" s="97"/>
      <c r="AJ121" s="97"/>
      <c r="AK121" s="97"/>
      <c r="AL121" s="97"/>
      <c r="AM121" s="97"/>
      <c r="AN121" s="97"/>
      <c r="AO121" s="98">
        <v>5.5032277486035397E-2</v>
      </c>
      <c r="AP121" s="98"/>
      <c r="AQ121" s="98"/>
      <c r="AR121" s="98"/>
      <c r="AS121" s="98"/>
      <c r="AT121" s="98"/>
    </row>
    <row r="122" spans="2:46" s="1" customFormat="1" ht="10.65" customHeight="1" x14ac:dyDescent="0.15">
      <c r="B122" s="95" t="s">
        <v>1143</v>
      </c>
      <c r="C122" s="95"/>
      <c r="D122" s="95"/>
      <c r="E122" s="95"/>
      <c r="F122" s="95"/>
      <c r="G122" s="95"/>
      <c r="H122" s="95"/>
      <c r="I122" s="95"/>
      <c r="J122" s="95"/>
      <c r="K122" s="108">
        <v>206741600.800001</v>
      </c>
      <c r="L122" s="108"/>
      <c r="M122" s="108"/>
      <c r="N122" s="108"/>
      <c r="O122" s="108"/>
      <c r="P122" s="108"/>
      <c r="Q122" s="108"/>
      <c r="R122" s="108"/>
      <c r="S122" s="108"/>
      <c r="T122" s="108"/>
      <c r="U122" s="108"/>
      <c r="V122" s="108"/>
      <c r="W122" s="98">
        <v>9.2320796913670893E-3</v>
      </c>
      <c r="X122" s="98"/>
      <c r="Y122" s="98"/>
      <c r="Z122" s="98"/>
      <c r="AA122" s="98"/>
      <c r="AB122" s="98"/>
      <c r="AC122" s="98"/>
      <c r="AD122" s="98"/>
      <c r="AE122" s="98"/>
      <c r="AF122" s="98"/>
      <c r="AG122" s="98"/>
      <c r="AH122" s="97">
        <v>3535</v>
      </c>
      <c r="AI122" s="97"/>
      <c r="AJ122" s="97"/>
      <c r="AK122" s="97"/>
      <c r="AL122" s="97"/>
      <c r="AM122" s="97"/>
      <c r="AN122" s="97"/>
      <c r="AO122" s="98">
        <v>1.18239288222899E-2</v>
      </c>
      <c r="AP122" s="98"/>
      <c r="AQ122" s="98"/>
      <c r="AR122" s="98"/>
      <c r="AS122" s="98"/>
      <c r="AT122" s="98"/>
    </row>
    <row r="123" spans="2:46" s="1" customFormat="1" ht="10.65" customHeight="1" x14ac:dyDescent="0.15">
      <c r="B123" s="95" t="s">
        <v>1144</v>
      </c>
      <c r="C123" s="95"/>
      <c r="D123" s="95"/>
      <c r="E123" s="95"/>
      <c r="F123" s="95"/>
      <c r="G123" s="95"/>
      <c r="H123" s="95"/>
      <c r="I123" s="95"/>
      <c r="J123" s="95"/>
      <c r="K123" s="108">
        <v>5351393372.41008</v>
      </c>
      <c r="L123" s="108"/>
      <c r="M123" s="108"/>
      <c r="N123" s="108"/>
      <c r="O123" s="108"/>
      <c r="P123" s="108"/>
      <c r="Q123" s="108"/>
      <c r="R123" s="108"/>
      <c r="S123" s="108"/>
      <c r="T123" s="108"/>
      <c r="U123" s="108"/>
      <c r="V123" s="108"/>
      <c r="W123" s="98">
        <v>0.23896733837200401</v>
      </c>
      <c r="X123" s="98"/>
      <c r="Y123" s="98"/>
      <c r="Z123" s="98"/>
      <c r="AA123" s="98"/>
      <c r="AB123" s="98"/>
      <c r="AC123" s="98"/>
      <c r="AD123" s="98"/>
      <c r="AE123" s="98"/>
      <c r="AF123" s="98"/>
      <c r="AG123" s="98"/>
      <c r="AH123" s="97">
        <v>68462</v>
      </c>
      <c r="AI123" s="97"/>
      <c r="AJ123" s="97"/>
      <c r="AK123" s="97"/>
      <c r="AL123" s="97"/>
      <c r="AM123" s="97"/>
      <c r="AN123" s="97"/>
      <c r="AO123" s="98">
        <v>0.22899287553935199</v>
      </c>
      <c r="AP123" s="98"/>
      <c r="AQ123" s="98"/>
      <c r="AR123" s="98"/>
      <c r="AS123" s="98"/>
      <c r="AT123" s="98"/>
    </row>
    <row r="124" spans="2:46" s="1" customFormat="1" ht="10.65" customHeight="1" x14ac:dyDescent="0.15">
      <c r="B124" s="95" t="s">
        <v>1145</v>
      </c>
      <c r="C124" s="95"/>
      <c r="D124" s="95"/>
      <c r="E124" s="95"/>
      <c r="F124" s="95"/>
      <c r="G124" s="95"/>
      <c r="H124" s="95"/>
      <c r="I124" s="95"/>
      <c r="J124" s="95"/>
      <c r="K124" s="108">
        <v>583138288.27999997</v>
      </c>
      <c r="L124" s="108"/>
      <c r="M124" s="108"/>
      <c r="N124" s="108"/>
      <c r="O124" s="108"/>
      <c r="P124" s="108"/>
      <c r="Q124" s="108"/>
      <c r="R124" s="108"/>
      <c r="S124" s="108"/>
      <c r="T124" s="108"/>
      <c r="U124" s="108"/>
      <c r="V124" s="108"/>
      <c r="W124" s="98">
        <v>2.60401347752762E-2</v>
      </c>
      <c r="X124" s="98"/>
      <c r="Y124" s="98"/>
      <c r="Z124" s="98"/>
      <c r="AA124" s="98"/>
      <c r="AB124" s="98"/>
      <c r="AC124" s="98"/>
      <c r="AD124" s="98"/>
      <c r="AE124" s="98"/>
      <c r="AF124" s="98"/>
      <c r="AG124" s="98"/>
      <c r="AH124" s="97">
        <v>7145</v>
      </c>
      <c r="AI124" s="97"/>
      <c r="AJ124" s="97"/>
      <c r="AK124" s="97"/>
      <c r="AL124" s="97"/>
      <c r="AM124" s="97"/>
      <c r="AN124" s="97"/>
      <c r="AO124" s="98">
        <v>2.3898718935010201E-2</v>
      </c>
      <c r="AP124" s="98"/>
      <c r="AQ124" s="98"/>
      <c r="AR124" s="98"/>
      <c r="AS124" s="98"/>
      <c r="AT124" s="98"/>
    </row>
    <row r="125" spans="2:46" s="1" customFormat="1" ht="10.65" customHeight="1" x14ac:dyDescent="0.15">
      <c r="B125" s="95" t="s">
        <v>1146</v>
      </c>
      <c r="C125" s="95"/>
      <c r="D125" s="95"/>
      <c r="E125" s="95"/>
      <c r="F125" s="95"/>
      <c r="G125" s="95"/>
      <c r="H125" s="95"/>
      <c r="I125" s="95"/>
      <c r="J125" s="95"/>
      <c r="K125" s="108">
        <v>254784978.16999999</v>
      </c>
      <c r="L125" s="108"/>
      <c r="M125" s="108"/>
      <c r="N125" s="108"/>
      <c r="O125" s="108"/>
      <c r="P125" s="108"/>
      <c r="Q125" s="108"/>
      <c r="R125" s="108"/>
      <c r="S125" s="108"/>
      <c r="T125" s="108"/>
      <c r="U125" s="108"/>
      <c r="V125" s="108"/>
      <c r="W125" s="98">
        <v>1.13774644944544E-2</v>
      </c>
      <c r="X125" s="98"/>
      <c r="Y125" s="98"/>
      <c r="Z125" s="98"/>
      <c r="AA125" s="98"/>
      <c r="AB125" s="98"/>
      <c r="AC125" s="98"/>
      <c r="AD125" s="98"/>
      <c r="AE125" s="98"/>
      <c r="AF125" s="98"/>
      <c r="AG125" s="98"/>
      <c r="AH125" s="97">
        <v>3504</v>
      </c>
      <c r="AI125" s="97"/>
      <c r="AJ125" s="97"/>
      <c r="AK125" s="97"/>
      <c r="AL125" s="97"/>
      <c r="AM125" s="97"/>
      <c r="AN125" s="97"/>
      <c r="AO125" s="98">
        <v>1.1720239488911899E-2</v>
      </c>
      <c r="AP125" s="98"/>
      <c r="AQ125" s="98"/>
      <c r="AR125" s="98"/>
      <c r="AS125" s="98"/>
      <c r="AT125" s="98"/>
    </row>
    <row r="126" spans="2:46" s="1" customFormat="1" ht="10.65" customHeight="1" x14ac:dyDescent="0.15">
      <c r="B126" s="95" t="s">
        <v>1147</v>
      </c>
      <c r="C126" s="95"/>
      <c r="D126" s="95"/>
      <c r="E126" s="95"/>
      <c r="F126" s="95"/>
      <c r="G126" s="95"/>
      <c r="H126" s="95"/>
      <c r="I126" s="95"/>
      <c r="J126" s="95"/>
      <c r="K126" s="108">
        <v>266809614.919999</v>
      </c>
      <c r="L126" s="108"/>
      <c r="M126" s="108"/>
      <c r="N126" s="108"/>
      <c r="O126" s="108"/>
      <c r="P126" s="108"/>
      <c r="Q126" s="108"/>
      <c r="R126" s="108"/>
      <c r="S126" s="108"/>
      <c r="T126" s="108"/>
      <c r="U126" s="108"/>
      <c r="V126" s="108"/>
      <c r="W126" s="98">
        <v>1.1914426597418501E-2</v>
      </c>
      <c r="X126" s="98"/>
      <c r="Y126" s="98"/>
      <c r="Z126" s="98"/>
      <c r="AA126" s="98"/>
      <c r="AB126" s="98"/>
      <c r="AC126" s="98"/>
      <c r="AD126" s="98"/>
      <c r="AE126" s="98"/>
      <c r="AF126" s="98"/>
      <c r="AG126" s="98"/>
      <c r="AH126" s="97">
        <v>3391</v>
      </c>
      <c r="AI126" s="97"/>
      <c r="AJ126" s="97"/>
      <c r="AK126" s="97"/>
      <c r="AL126" s="97"/>
      <c r="AM126" s="97"/>
      <c r="AN126" s="97"/>
      <c r="AO126" s="98">
        <v>1.1342275144663299E-2</v>
      </c>
      <c r="AP126" s="98"/>
      <c r="AQ126" s="98"/>
      <c r="AR126" s="98"/>
      <c r="AS126" s="98"/>
      <c r="AT126" s="98"/>
    </row>
    <row r="127" spans="2:46" s="1" customFormat="1" ht="10.65" customHeight="1" x14ac:dyDescent="0.15">
      <c r="B127" s="95" t="s">
        <v>1148</v>
      </c>
      <c r="C127" s="95"/>
      <c r="D127" s="95"/>
      <c r="E127" s="95"/>
      <c r="F127" s="95"/>
      <c r="G127" s="95"/>
      <c r="H127" s="95"/>
      <c r="I127" s="95"/>
      <c r="J127" s="95"/>
      <c r="K127" s="108">
        <v>181443730.16</v>
      </c>
      <c r="L127" s="108"/>
      <c r="M127" s="108"/>
      <c r="N127" s="108"/>
      <c r="O127" s="108"/>
      <c r="P127" s="108"/>
      <c r="Q127" s="108"/>
      <c r="R127" s="108"/>
      <c r="S127" s="108"/>
      <c r="T127" s="108"/>
      <c r="U127" s="108"/>
      <c r="V127" s="108"/>
      <c r="W127" s="98">
        <v>8.1023991777857095E-3</v>
      </c>
      <c r="X127" s="98"/>
      <c r="Y127" s="98"/>
      <c r="Z127" s="98"/>
      <c r="AA127" s="98"/>
      <c r="AB127" s="98"/>
      <c r="AC127" s="98"/>
      <c r="AD127" s="98"/>
      <c r="AE127" s="98"/>
      <c r="AF127" s="98"/>
      <c r="AG127" s="98"/>
      <c r="AH127" s="97">
        <v>2425</v>
      </c>
      <c r="AI127" s="97"/>
      <c r="AJ127" s="97"/>
      <c r="AK127" s="97"/>
      <c r="AL127" s="97"/>
      <c r="AM127" s="97"/>
      <c r="AN127" s="97"/>
      <c r="AO127" s="98">
        <v>8.1111817239187898E-3</v>
      </c>
      <c r="AP127" s="98"/>
      <c r="AQ127" s="98"/>
      <c r="AR127" s="98"/>
      <c r="AS127" s="98"/>
      <c r="AT127" s="98"/>
    </row>
    <row r="128" spans="2:46" s="1" customFormat="1" ht="10.65" customHeight="1" x14ac:dyDescent="0.15">
      <c r="B128" s="95" t="s">
        <v>1149</v>
      </c>
      <c r="C128" s="95"/>
      <c r="D128" s="95"/>
      <c r="E128" s="95"/>
      <c r="F128" s="95"/>
      <c r="G128" s="95"/>
      <c r="H128" s="95"/>
      <c r="I128" s="95"/>
      <c r="J128" s="95"/>
      <c r="K128" s="108">
        <v>8885494686.9499607</v>
      </c>
      <c r="L128" s="108"/>
      <c r="M128" s="108"/>
      <c r="N128" s="108"/>
      <c r="O128" s="108"/>
      <c r="P128" s="108"/>
      <c r="Q128" s="108"/>
      <c r="R128" s="108"/>
      <c r="S128" s="108"/>
      <c r="T128" s="108"/>
      <c r="U128" s="108"/>
      <c r="V128" s="108"/>
      <c r="W128" s="98">
        <v>0.396783205362221</v>
      </c>
      <c r="X128" s="98"/>
      <c r="Y128" s="98"/>
      <c r="Z128" s="98"/>
      <c r="AA128" s="98"/>
      <c r="AB128" s="98"/>
      <c r="AC128" s="98"/>
      <c r="AD128" s="98"/>
      <c r="AE128" s="98"/>
      <c r="AF128" s="98"/>
      <c r="AG128" s="98"/>
      <c r="AH128" s="97">
        <v>72521</v>
      </c>
      <c r="AI128" s="97"/>
      <c r="AJ128" s="97"/>
      <c r="AK128" s="97"/>
      <c r="AL128" s="97"/>
      <c r="AM128" s="97"/>
      <c r="AN128" s="97"/>
      <c r="AO128" s="98">
        <v>0.24256948857744901</v>
      </c>
      <c r="AP128" s="98"/>
      <c r="AQ128" s="98"/>
      <c r="AR128" s="98"/>
      <c r="AS128" s="98"/>
      <c r="AT128" s="98"/>
    </row>
    <row r="129" spans="2:46" s="1" customFormat="1" ht="10.65" customHeight="1" x14ac:dyDescent="0.15">
      <c r="B129" s="95" t="s">
        <v>1152</v>
      </c>
      <c r="C129" s="95"/>
      <c r="D129" s="95"/>
      <c r="E129" s="95"/>
      <c r="F129" s="95"/>
      <c r="G129" s="95"/>
      <c r="H129" s="95"/>
      <c r="I129" s="95"/>
      <c r="J129" s="95"/>
      <c r="K129" s="108">
        <v>497731847.140001</v>
      </c>
      <c r="L129" s="108"/>
      <c r="M129" s="108"/>
      <c r="N129" s="108"/>
      <c r="O129" s="108"/>
      <c r="P129" s="108"/>
      <c r="Q129" s="108"/>
      <c r="R129" s="108"/>
      <c r="S129" s="108"/>
      <c r="T129" s="108"/>
      <c r="U129" s="108"/>
      <c r="V129" s="108"/>
      <c r="W129" s="98">
        <v>2.2226296303921301E-2</v>
      </c>
      <c r="X129" s="98"/>
      <c r="Y129" s="98"/>
      <c r="Z129" s="98"/>
      <c r="AA129" s="98"/>
      <c r="AB129" s="98"/>
      <c r="AC129" s="98"/>
      <c r="AD129" s="98"/>
      <c r="AE129" s="98"/>
      <c r="AF129" s="98"/>
      <c r="AG129" s="98"/>
      <c r="AH129" s="97">
        <v>5248</v>
      </c>
      <c r="AI129" s="97"/>
      <c r="AJ129" s="97"/>
      <c r="AK129" s="97"/>
      <c r="AL129" s="97"/>
      <c r="AM129" s="97"/>
      <c r="AN129" s="97"/>
      <c r="AO129" s="98">
        <v>1.7553600695722E-2</v>
      </c>
      <c r="AP129" s="98"/>
      <c r="AQ129" s="98"/>
      <c r="AR129" s="98"/>
      <c r="AS129" s="98"/>
      <c r="AT129" s="98"/>
    </row>
    <row r="130" spans="2:46" s="1" customFormat="1" ht="10.65" customHeight="1" x14ac:dyDescent="0.15">
      <c r="B130" s="95" t="s">
        <v>1155</v>
      </c>
      <c r="C130" s="95"/>
      <c r="D130" s="95"/>
      <c r="E130" s="95"/>
      <c r="F130" s="95"/>
      <c r="G130" s="95"/>
      <c r="H130" s="95"/>
      <c r="I130" s="95"/>
      <c r="J130" s="95"/>
      <c r="K130" s="108">
        <v>52446550.32</v>
      </c>
      <c r="L130" s="108"/>
      <c r="M130" s="108"/>
      <c r="N130" s="108"/>
      <c r="O130" s="108"/>
      <c r="P130" s="108"/>
      <c r="Q130" s="108"/>
      <c r="R130" s="108"/>
      <c r="S130" s="108"/>
      <c r="T130" s="108"/>
      <c r="U130" s="108"/>
      <c r="V130" s="108"/>
      <c r="W130" s="98">
        <v>2.34200920481377E-3</v>
      </c>
      <c r="X130" s="98"/>
      <c r="Y130" s="98"/>
      <c r="Z130" s="98"/>
      <c r="AA130" s="98"/>
      <c r="AB130" s="98"/>
      <c r="AC130" s="98"/>
      <c r="AD130" s="98"/>
      <c r="AE130" s="98"/>
      <c r="AF130" s="98"/>
      <c r="AG130" s="98"/>
      <c r="AH130" s="97">
        <v>540</v>
      </c>
      <c r="AI130" s="97"/>
      <c r="AJ130" s="97"/>
      <c r="AK130" s="97"/>
      <c r="AL130" s="97"/>
      <c r="AM130" s="97"/>
      <c r="AN130" s="97"/>
      <c r="AO130" s="98">
        <v>1.80620129109944E-3</v>
      </c>
      <c r="AP130" s="98"/>
      <c r="AQ130" s="98"/>
      <c r="AR130" s="98"/>
      <c r="AS130" s="98"/>
      <c r="AT130" s="98"/>
    </row>
    <row r="131" spans="2:46" s="1" customFormat="1" ht="10.65" customHeight="1" x14ac:dyDescent="0.15">
      <c r="B131" s="95" t="s">
        <v>1151</v>
      </c>
      <c r="C131" s="95"/>
      <c r="D131" s="95"/>
      <c r="E131" s="95"/>
      <c r="F131" s="95"/>
      <c r="G131" s="95"/>
      <c r="H131" s="95"/>
      <c r="I131" s="95"/>
      <c r="J131" s="95"/>
      <c r="K131" s="108">
        <v>26378569.239999998</v>
      </c>
      <c r="L131" s="108"/>
      <c r="M131" s="108"/>
      <c r="N131" s="108"/>
      <c r="O131" s="108"/>
      <c r="P131" s="108"/>
      <c r="Q131" s="108"/>
      <c r="R131" s="108"/>
      <c r="S131" s="108"/>
      <c r="T131" s="108"/>
      <c r="U131" s="108"/>
      <c r="V131" s="108"/>
      <c r="W131" s="98">
        <v>1.1779392847185699E-3</v>
      </c>
      <c r="X131" s="98"/>
      <c r="Y131" s="98"/>
      <c r="Z131" s="98"/>
      <c r="AA131" s="98"/>
      <c r="AB131" s="98"/>
      <c r="AC131" s="98"/>
      <c r="AD131" s="98"/>
      <c r="AE131" s="98"/>
      <c r="AF131" s="98"/>
      <c r="AG131" s="98"/>
      <c r="AH131" s="97">
        <v>365</v>
      </c>
      <c r="AI131" s="97"/>
      <c r="AJ131" s="97"/>
      <c r="AK131" s="97"/>
      <c r="AL131" s="97"/>
      <c r="AM131" s="97"/>
      <c r="AN131" s="97"/>
      <c r="AO131" s="98">
        <v>1.22085828009499E-3</v>
      </c>
      <c r="AP131" s="98"/>
      <c r="AQ131" s="98"/>
      <c r="AR131" s="98"/>
      <c r="AS131" s="98"/>
      <c r="AT131" s="98"/>
    </row>
    <row r="132" spans="2:46" s="1" customFormat="1" ht="10.65" customHeight="1" x14ac:dyDescent="0.15">
      <c r="B132" s="95" t="s">
        <v>1154</v>
      </c>
      <c r="C132" s="95"/>
      <c r="D132" s="95"/>
      <c r="E132" s="95"/>
      <c r="F132" s="95"/>
      <c r="G132" s="95"/>
      <c r="H132" s="95"/>
      <c r="I132" s="95"/>
      <c r="J132" s="95"/>
      <c r="K132" s="108">
        <v>24637766.829999998</v>
      </c>
      <c r="L132" s="108"/>
      <c r="M132" s="108"/>
      <c r="N132" s="108"/>
      <c r="O132" s="108"/>
      <c r="P132" s="108"/>
      <c r="Q132" s="108"/>
      <c r="R132" s="108"/>
      <c r="S132" s="108"/>
      <c r="T132" s="108"/>
      <c r="U132" s="108"/>
      <c r="V132" s="108"/>
      <c r="W132" s="98">
        <v>1.1002034709594801E-3</v>
      </c>
      <c r="X132" s="98"/>
      <c r="Y132" s="98"/>
      <c r="Z132" s="98"/>
      <c r="AA132" s="98"/>
      <c r="AB132" s="98"/>
      <c r="AC132" s="98"/>
      <c r="AD132" s="98"/>
      <c r="AE132" s="98"/>
      <c r="AF132" s="98"/>
      <c r="AG132" s="98"/>
      <c r="AH132" s="97">
        <v>257</v>
      </c>
      <c r="AI132" s="97"/>
      <c r="AJ132" s="97"/>
      <c r="AK132" s="97"/>
      <c r="AL132" s="97"/>
      <c r="AM132" s="97"/>
      <c r="AN132" s="97"/>
      <c r="AO132" s="98">
        <v>8.5961802187510495E-4</v>
      </c>
      <c r="AP132" s="98"/>
      <c r="AQ132" s="98"/>
      <c r="AR132" s="98"/>
      <c r="AS132" s="98"/>
      <c r="AT132" s="98"/>
    </row>
    <row r="133" spans="2:46" s="1" customFormat="1" ht="10.65" customHeight="1" x14ac:dyDescent="0.15">
      <c r="B133" s="95" t="s">
        <v>1150</v>
      </c>
      <c r="C133" s="95"/>
      <c r="D133" s="95"/>
      <c r="E133" s="95"/>
      <c r="F133" s="95"/>
      <c r="G133" s="95"/>
      <c r="H133" s="95"/>
      <c r="I133" s="95"/>
      <c r="J133" s="95"/>
      <c r="K133" s="108">
        <v>500650001.07999998</v>
      </c>
      <c r="L133" s="108"/>
      <c r="M133" s="108"/>
      <c r="N133" s="108"/>
      <c r="O133" s="108"/>
      <c r="P133" s="108"/>
      <c r="Q133" s="108"/>
      <c r="R133" s="108"/>
      <c r="S133" s="108"/>
      <c r="T133" s="108"/>
      <c r="U133" s="108"/>
      <c r="V133" s="108"/>
      <c r="W133" s="98">
        <v>2.2356606941071801E-2</v>
      </c>
      <c r="X133" s="98"/>
      <c r="Y133" s="98"/>
      <c r="Z133" s="98"/>
      <c r="AA133" s="98"/>
      <c r="AB133" s="98"/>
      <c r="AC133" s="98"/>
      <c r="AD133" s="98"/>
      <c r="AE133" s="98"/>
      <c r="AF133" s="98"/>
      <c r="AG133" s="98"/>
      <c r="AH133" s="97">
        <v>4922</v>
      </c>
      <c r="AI133" s="97"/>
      <c r="AJ133" s="97"/>
      <c r="AK133" s="97"/>
      <c r="AL133" s="97"/>
      <c r="AM133" s="97"/>
      <c r="AN133" s="97"/>
      <c r="AO133" s="98">
        <v>1.6463190286650799E-2</v>
      </c>
      <c r="AP133" s="98"/>
      <c r="AQ133" s="98"/>
      <c r="AR133" s="98"/>
      <c r="AS133" s="98"/>
      <c r="AT133" s="98"/>
    </row>
    <row r="134" spans="2:46" s="1" customFormat="1" ht="10.65" customHeight="1" x14ac:dyDescent="0.15">
      <c r="B134" s="95" t="s">
        <v>1157</v>
      </c>
      <c r="C134" s="95"/>
      <c r="D134" s="95"/>
      <c r="E134" s="95"/>
      <c r="F134" s="95"/>
      <c r="G134" s="95"/>
      <c r="H134" s="95"/>
      <c r="I134" s="95"/>
      <c r="J134" s="95"/>
      <c r="K134" s="108">
        <v>24420474.09</v>
      </c>
      <c r="L134" s="108"/>
      <c r="M134" s="108"/>
      <c r="N134" s="108"/>
      <c r="O134" s="108"/>
      <c r="P134" s="108"/>
      <c r="Q134" s="108"/>
      <c r="R134" s="108"/>
      <c r="S134" s="108"/>
      <c r="T134" s="108"/>
      <c r="U134" s="108"/>
      <c r="V134" s="108"/>
      <c r="W134" s="98">
        <v>1.0905002284370699E-3</v>
      </c>
      <c r="X134" s="98"/>
      <c r="Y134" s="98"/>
      <c r="Z134" s="98"/>
      <c r="AA134" s="98"/>
      <c r="AB134" s="98"/>
      <c r="AC134" s="98"/>
      <c r="AD134" s="98"/>
      <c r="AE134" s="98"/>
      <c r="AF134" s="98"/>
      <c r="AG134" s="98"/>
      <c r="AH134" s="97">
        <v>338</v>
      </c>
      <c r="AI134" s="97"/>
      <c r="AJ134" s="97"/>
      <c r="AK134" s="97"/>
      <c r="AL134" s="97"/>
      <c r="AM134" s="97"/>
      <c r="AN134" s="97"/>
      <c r="AO134" s="98">
        <v>1.13054821554002E-3</v>
      </c>
      <c r="AP134" s="98"/>
      <c r="AQ134" s="98"/>
      <c r="AR134" s="98"/>
      <c r="AS134" s="98"/>
      <c r="AT134" s="98"/>
    </row>
    <row r="135" spans="2:46" s="1" customFormat="1" ht="10.65" customHeight="1" x14ac:dyDescent="0.15">
      <c r="B135" s="95" t="s">
        <v>1158</v>
      </c>
      <c r="C135" s="95"/>
      <c r="D135" s="95"/>
      <c r="E135" s="95"/>
      <c r="F135" s="95"/>
      <c r="G135" s="95"/>
      <c r="H135" s="95"/>
      <c r="I135" s="95"/>
      <c r="J135" s="95"/>
      <c r="K135" s="108">
        <v>287541.11</v>
      </c>
      <c r="L135" s="108"/>
      <c r="M135" s="108"/>
      <c r="N135" s="108"/>
      <c r="O135" s="108"/>
      <c r="P135" s="108"/>
      <c r="Q135" s="108"/>
      <c r="R135" s="108"/>
      <c r="S135" s="108"/>
      <c r="T135" s="108"/>
      <c r="U135" s="108"/>
      <c r="V135" s="108"/>
      <c r="W135" s="98">
        <v>1.28401948702728E-5</v>
      </c>
      <c r="X135" s="98"/>
      <c r="Y135" s="98"/>
      <c r="Z135" s="98"/>
      <c r="AA135" s="98"/>
      <c r="AB135" s="98"/>
      <c r="AC135" s="98"/>
      <c r="AD135" s="98"/>
      <c r="AE135" s="98"/>
      <c r="AF135" s="98"/>
      <c r="AG135" s="98"/>
      <c r="AH135" s="97">
        <v>5</v>
      </c>
      <c r="AI135" s="97"/>
      <c r="AJ135" s="97"/>
      <c r="AK135" s="97"/>
      <c r="AL135" s="97"/>
      <c r="AM135" s="97"/>
      <c r="AN135" s="97"/>
      <c r="AO135" s="98">
        <v>1.6724086028698499E-5</v>
      </c>
      <c r="AP135" s="98"/>
      <c r="AQ135" s="98"/>
      <c r="AR135" s="98"/>
      <c r="AS135" s="98"/>
      <c r="AT135" s="98"/>
    </row>
    <row r="136" spans="2:46" s="1" customFormat="1" ht="10.65" customHeight="1" x14ac:dyDescent="0.15">
      <c r="B136" s="95" t="s">
        <v>1159</v>
      </c>
      <c r="C136" s="95"/>
      <c r="D136" s="95"/>
      <c r="E136" s="95"/>
      <c r="F136" s="95"/>
      <c r="G136" s="95"/>
      <c r="H136" s="95"/>
      <c r="I136" s="95"/>
      <c r="J136" s="95"/>
      <c r="K136" s="108">
        <v>608290.79</v>
      </c>
      <c r="L136" s="108"/>
      <c r="M136" s="108"/>
      <c r="N136" s="108"/>
      <c r="O136" s="108"/>
      <c r="P136" s="108"/>
      <c r="Q136" s="108"/>
      <c r="R136" s="108"/>
      <c r="S136" s="108"/>
      <c r="T136" s="108"/>
      <c r="U136" s="108"/>
      <c r="V136" s="108"/>
      <c r="W136" s="98">
        <v>2.7163323816174301E-5</v>
      </c>
      <c r="X136" s="98"/>
      <c r="Y136" s="98"/>
      <c r="Z136" s="98"/>
      <c r="AA136" s="98"/>
      <c r="AB136" s="98"/>
      <c r="AC136" s="98"/>
      <c r="AD136" s="98"/>
      <c r="AE136" s="98"/>
      <c r="AF136" s="98"/>
      <c r="AG136" s="98"/>
      <c r="AH136" s="97">
        <v>5</v>
      </c>
      <c r="AI136" s="97"/>
      <c r="AJ136" s="97"/>
      <c r="AK136" s="97"/>
      <c r="AL136" s="97"/>
      <c r="AM136" s="97"/>
      <c r="AN136" s="97"/>
      <c r="AO136" s="98">
        <v>1.6724086028698499E-5</v>
      </c>
      <c r="AP136" s="98"/>
      <c r="AQ136" s="98"/>
      <c r="AR136" s="98"/>
      <c r="AS136" s="98"/>
      <c r="AT136" s="98"/>
    </row>
    <row r="137" spans="2:46" s="1" customFormat="1" ht="10.65" customHeight="1" x14ac:dyDescent="0.15">
      <c r="B137" s="95" t="s">
        <v>1160</v>
      </c>
      <c r="C137" s="95"/>
      <c r="D137" s="95"/>
      <c r="E137" s="95"/>
      <c r="F137" s="95"/>
      <c r="G137" s="95"/>
      <c r="H137" s="95"/>
      <c r="I137" s="95"/>
      <c r="J137" s="95"/>
      <c r="K137" s="108">
        <v>229898.76</v>
      </c>
      <c r="L137" s="108"/>
      <c r="M137" s="108"/>
      <c r="N137" s="108"/>
      <c r="O137" s="108"/>
      <c r="P137" s="108"/>
      <c r="Q137" s="108"/>
      <c r="R137" s="108"/>
      <c r="S137" s="108"/>
      <c r="T137" s="108"/>
      <c r="U137" s="108"/>
      <c r="V137" s="108"/>
      <c r="W137" s="98">
        <v>1.0266166388639399E-5</v>
      </c>
      <c r="X137" s="98"/>
      <c r="Y137" s="98"/>
      <c r="Z137" s="98"/>
      <c r="AA137" s="98"/>
      <c r="AB137" s="98"/>
      <c r="AC137" s="98"/>
      <c r="AD137" s="98"/>
      <c r="AE137" s="98"/>
      <c r="AF137" s="98"/>
      <c r="AG137" s="98"/>
      <c r="AH137" s="97">
        <v>3</v>
      </c>
      <c r="AI137" s="97"/>
      <c r="AJ137" s="97"/>
      <c r="AK137" s="97"/>
      <c r="AL137" s="97"/>
      <c r="AM137" s="97"/>
      <c r="AN137" s="97"/>
      <c r="AO137" s="98">
        <v>1.00344516172191E-5</v>
      </c>
      <c r="AP137" s="98"/>
      <c r="AQ137" s="98"/>
      <c r="AR137" s="98"/>
      <c r="AS137" s="98"/>
      <c r="AT137" s="98"/>
    </row>
    <row r="138" spans="2:46" s="1" customFormat="1" ht="10.65" customHeight="1" x14ac:dyDescent="0.15">
      <c r="B138" s="95" t="s">
        <v>1153</v>
      </c>
      <c r="C138" s="95"/>
      <c r="D138" s="95"/>
      <c r="E138" s="95"/>
      <c r="F138" s="95"/>
      <c r="G138" s="95"/>
      <c r="H138" s="95"/>
      <c r="I138" s="95"/>
      <c r="J138" s="95"/>
      <c r="K138" s="108">
        <v>255730.63</v>
      </c>
      <c r="L138" s="108"/>
      <c r="M138" s="108"/>
      <c r="N138" s="108"/>
      <c r="O138" s="108"/>
      <c r="P138" s="108"/>
      <c r="Q138" s="108"/>
      <c r="R138" s="108"/>
      <c r="S138" s="108"/>
      <c r="T138" s="108"/>
      <c r="U138" s="108"/>
      <c r="V138" s="108"/>
      <c r="W138" s="98">
        <v>1.1419692730189501E-5</v>
      </c>
      <c r="X138" s="98"/>
      <c r="Y138" s="98"/>
      <c r="Z138" s="98"/>
      <c r="AA138" s="98"/>
      <c r="AB138" s="98"/>
      <c r="AC138" s="98"/>
      <c r="AD138" s="98"/>
      <c r="AE138" s="98"/>
      <c r="AF138" s="98"/>
      <c r="AG138" s="98"/>
      <c r="AH138" s="97">
        <v>3</v>
      </c>
      <c r="AI138" s="97"/>
      <c r="AJ138" s="97"/>
      <c r="AK138" s="97"/>
      <c r="AL138" s="97"/>
      <c r="AM138" s="97"/>
      <c r="AN138" s="97"/>
      <c r="AO138" s="98">
        <v>1.00344516172191E-5</v>
      </c>
      <c r="AP138" s="98"/>
      <c r="AQ138" s="98"/>
      <c r="AR138" s="98"/>
      <c r="AS138" s="98"/>
      <c r="AT138" s="98"/>
    </row>
    <row r="139" spans="2:46" s="1" customFormat="1" ht="10.65" customHeight="1" x14ac:dyDescent="0.15">
      <c r="B139" s="95" t="s">
        <v>1161</v>
      </c>
      <c r="C139" s="95"/>
      <c r="D139" s="95"/>
      <c r="E139" s="95"/>
      <c r="F139" s="95"/>
      <c r="G139" s="95"/>
      <c r="H139" s="95"/>
      <c r="I139" s="95"/>
      <c r="J139" s="95"/>
      <c r="K139" s="108">
        <v>316359.53999999998</v>
      </c>
      <c r="L139" s="108"/>
      <c r="M139" s="108"/>
      <c r="N139" s="108"/>
      <c r="O139" s="108"/>
      <c r="P139" s="108"/>
      <c r="Q139" s="108"/>
      <c r="R139" s="108"/>
      <c r="S139" s="108"/>
      <c r="T139" s="108"/>
      <c r="U139" s="108"/>
      <c r="V139" s="108"/>
      <c r="W139" s="98">
        <v>1.41270865326696E-5</v>
      </c>
      <c r="X139" s="98"/>
      <c r="Y139" s="98"/>
      <c r="Z139" s="98"/>
      <c r="AA139" s="98"/>
      <c r="AB139" s="98"/>
      <c r="AC139" s="98"/>
      <c r="AD139" s="98"/>
      <c r="AE139" s="98"/>
      <c r="AF139" s="98"/>
      <c r="AG139" s="98"/>
      <c r="AH139" s="97">
        <v>5</v>
      </c>
      <c r="AI139" s="97"/>
      <c r="AJ139" s="97"/>
      <c r="AK139" s="97"/>
      <c r="AL139" s="97"/>
      <c r="AM139" s="97"/>
      <c r="AN139" s="97"/>
      <c r="AO139" s="98">
        <v>1.6724086028698499E-5</v>
      </c>
      <c r="AP139" s="98"/>
      <c r="AQ139" s="98"/>
      <c r="AR139" s="98"/>
      <c r="AS139" s="98"/>
      <c r="AT139" s="98"/>
    </row>
    <row r="140" spans="2:46" s="1" customFormat="1" ht="10.65" customHeight="1" x14ac:dyDescent="0.15">
      <c r="B140" s="95" t="s">
        <v>1162</v>
      </c>
      <c r="C140" s="95"/>
      <c r="D140" s="95"/>
      <c r="E140" s="95"/>
      <c r="F140" s="95"/>
      <c r="G140" s="95"/>
      <c r="H140" s="95"/>
      <c r="I140" s="95"/>
      <c r="J140" s="95"/>
      <c r="K140" s="108">
        <v>1196621.54</v>
      </c>
      <c r="L140" s="108"/>
      <c r="M140" s="108"/>
      <c r="N140" s="108"/>
      <c r="O140" s="108"/>
      <c r="P140" s="108"/>
      <c r="Q140" s="108"/>
      <c r="R140" s="108"/>
      <c r="S140" s="108"/>
      <c r="T140" s="108"/>
      <c r="U140" s="108"/>
      <c r="V140" s="108"/>
      <c r="W140" s="98">
        <v>5.3435328811125198E-5</v>
      </c>
      <c r="X140" s="98"/>
      <c r="Y140" s="98"/>
      <c r="Z140" s="98"/>
      <c r="AA140" s="98"/>
      <c r="AB140" s="98"/>
      <c r="AC140" s="98"/>
      <c r="AD140" s="98"/>
      <c r="AE140" s="98"/>
      <c r="AF140" s="98"/>
      <c r="AG140" s="98"/>
      <c r="AH140" s="97">
        <v>14</v>
      </c>
      <c r="AI140" s="97"/>
      <c r="AJ140" s="97"/>
      <c r="AK140" s="97"/>
      <c r="AL140" s="97"/>
      <c r="AM140" s="97"/>
      <c r="AN140" s="97"/>
      <c r="AO140" s="98">
        <v>4.6827440880355902E-5</v>
      </c>
      <c r="AP140" s="98"/>
      <c r="AQ140" s="98"/>
      <c r="AR140" s="98"/>
      <c r="AS140" s="98"/>
      <c r="AT140" s="98"/>
    </row>
    <row r="141" spans="2:46" s="1" customFormat="1" ht="10.65" customHeight="1" x14ac:dyDescent="0.15">
      <c r="B141" s="95" t="s">
        <v>1163</v>
      </c>
      <c r="C141" s="95"/>
      <c r="D141" s="95"/>
      <c r="E141" s="95"/>
      <c r="F141" s="95"/>
      <c r="G141" s="95"/>
      <c r="H141" s="95"/>
      <c r="I141" s="95"/>
      <c r="J141" s="95"/>
      <c r="K141" s="108">
        <v>3061280.73</v>
      </c>
      <c r="L141" s="108"/>
      <c r="M141" s="108"/>
      <c r="N141" s="108"/>
      <c r="O141" s="108"/>
      <c r="P141" s="108"/>
      <c r="Q141" s="108"/>
      <c r="R141" s="108"/>
      <c r="S141" s="108"/>
      <c r="T141" s="108"/>
      <c r="U141" s="108"/>
      <c r="V141" s="108"/>
      <c r="W141" s="98">
        <v>1.36701987155196E-4</v>
      </c>
      <c r="X141" s="98"/>
      <c r="Y141" s="98"/>
      <c r="Z141" s="98"/>
      <c r="AA141" s="98"/>
      <c r="AB141" s="98"/>
      <c r="AC141" s="98"/>
      <c r="AD141" s="98"/>
      <c r="AE141" s="98"/>
      <c r="AF141" s="98"/>
      <c r="AG141" s="98"/>
      <c r="AH141" s="97">
        <v>43</v>
      </c>
      <c r="AI141" s="97"/>
      <c r="AJ141" s="97"/>
      <c r="AK141" s="97"/>
      <c r="AL141" s="97"/>
      <c r="AM141" s="97"/>
      <c r="AN141" s="97"/>
      <c r="AO141" s="98">
        <v>1.43827139846807E-4</v>
      </c>
      <c r="AP141" s="98"/>
      <c r="AQ141" s="98"/>
      <c r="AR141" s="98"/>
      <c r="AS141" s="98"/>
      <c r="AT141" s="98"/>
    </row>
    <row r="142" spans="2:46" s="1" customFormat="1" ht="10.65" customHeight="1" x14ac:dyDescent="0.15">
      <c r="B142" s="95" t="s">
        <v>1164</v>
      </c>
      <c r="C142" s="95"/>
      <c r="D142" s="95"/>
      <c r="E142" s="95"/>
      <c r="F142" s="95"/>
      <c r="G142" s="95"/>
      <c r="H142" s="95"/>
      <c r="I142" s="95"/>
      <c r="J142" s="95"/>
      <c r="K142" s="108">
        <v>187431.93</v>
      </c>
      <c r="L142" s="108"/>
      <c r="M142" s="108"/>
      <c r="N142" s="108"/>
      <c r="O142" s="108"/>
      <c r="P142" s="108"/>
      <c r="Q142" s="108"/>
      <c r="R142" s="108"/>
      <c r="S142" s="108"/>
      <c r="T142" s="108"/>
      <c r="U142" s="108"/>
      <c r="V142" s="108"/>
      <c r="W142" s="98">
        <v>8.3698032121783505E-6</v>
      </c>
      <c r="X142" s="98"/>
      <c r="Y142" s="98"/>
      <c r="Z142" s="98"/>
      <c r="AA142" s="98"/>
      <c r="AB142" s="98"/>
      <c r="AC142" s="98"/>
      <c r="AD142" s="98"/>
      <c r="AE142" s="98"/>
      <c r="AF142" s="98"/>
      <c r="AG142" s="98"/>
      <c r="AH142" s="97">
        <v>3</v>
      </c>
      <c r="AI142" s="97"/>
      <c r="AJ142" s="97"/>
      <c r="AK142" s="97"/>
      <c r="AL142" s="97"/>
      <c r="AM142" s="97"/>
      <c r="AN142" s="97"/>
      <c r="AO142" s="98">
        <v>1.00344516172191E-5</v>
      </c>
      <c r="AP142" s="98"/>
      <c r="AQ142" s="98"/>
      <c r="AR142" s="98"/>
      <c r="AS142" s="98"/>
      <c r="AT142" s="98"/>
    </row>
    <row r="143" spans="2:46" s="1" customFormat="1" ht="10.65" customHeight="1" x14ac:dyDescent="0.15">
      <c r="B143" s="95" t="s">
        <v>1165</v>
      </c>
      <c r="C143" s="95"/>
      <c r="D143" s="95"/>
      <c r="E143" s="95"/>
      <c r="F143" s="95"/>
      <c r="G143" s="95"/>
      <c r="H143" s="95"/>
      <c r="I143" s="95"/>
      <c r="J143" s="95"/>
      <c r="K143" s="108">
        <v>3774.43</v>
      </c>
      <c r="L143" s="108"/>
      <c r="M143" s="108"/>
      <c r="N143" s="108"/>
      <c r="O143" s="108"/>
      <c r="P143" s="108"/>
      <c r="Q143" s="108"/>
      <c r="R143" s="108"/>
      <c r="S143" s="108"/>
      <c r="T143" s="108"/>
      <c r="U143" s="108"/>
      <c r="V143" s="108"/>
      <c r="W143" s="98">
        <v>1.6854778339070799E-7</v>
      </c>
      <c r="X143" s="98"/>
      <c r="Y143" s="98"/>
      <c r="Z143" s="98"/>
      <c r="AA143" s="98"/>
      <c r="AB143" s="98"/>
      <c r="AC143" s="98"/>
      <c r="AD143" s="98"/>
      <c r="AE143" s="98"/>
      <c r="AF143" s="98"/>
      <c r="AG143" s="98"/>
      <c r="AH143" s="97">
        <v>1</v>
      </c>
      <c r="AI143" s="97"/>
      <c r="AJ143" s="97"/>
      <c r="AK143" s="97"/>
      <c r="AL143" s="97"/>
      <c r="AM143" s="97"/>
      <c r="AN143" s="97"/>
      <c r="AO143" s="98">
        <v>3.3448172057397098E-6</v>
      </c>
      <c r="AP143" s="98"/>
      <c r="AQ143" s="98"/>
      <c r="AR143" s="98"/>
      <c r="AS143" s="98"/>
      <c r="AT143" s="98"/>
    </row>
    <row r="144" spans="2:46" s="1" customFormat="1" ht="12.75" customHeight="1" x14ac:dyDescent="0.15">
      <c r="B144" s="105"/>
      <c r="C144" s="105"/>
      <c r="D144" s="105"/>
      <c r="E144" s="105"/>
      <c r="F144" s="105"/>
      <c r="G144" s="105"/>
      <c r="H144" s="105"/>
      <c r="I144" s="105"/>
      <c r="J144" s="105"/>
      <c r="K144" s="109">
        <v>22393827578.560101</v>
      </c>
      <c r="L144" s="109"/>
      <c r="M144" s="109"/>
      <c r="N144" s="109"/>
      <c r="O144" s="109"/>
      <c r="P144" s="109"/>
      <c r="Q144" s="109"/>
      <c r="R144" s="109"/>
      <c r="S144" s="109"/>
      <c r="T144" s="109"/>
      <c r="U144" s="109"/>
      <c r="V144" s="109"/>
      <c r="W144" s="100">
        <v>1</v>
      </c>
      <c r="X144" s="100"/>
      <c r="Y144" s="100"/>
      <c r="Z144" s="100"/>
      <c r="AA144" s="100"/>
      <c r="AB144" s="100"/>
      <c r="AC144" s="100"/>
      <c r="AD144" s="100"/>
      <c r="AE144" s="100"/>
      <c r="AF144" s="100"/>
      <c r="AG144" s="100"/>
      <c r="AH144" s="99">
        <v>298970</v>
      </c>
      <c r="AI144" s="99"/>
      <c r="AJ144" s="99"/>
      <c r="AK144" s="99"/>
      <c r="AL144" s="99"/>
      <c r="AM144" s="99"/>
      <c r="AN144" s="99"/>
      <c r="AO144" s="100">
        <v>1</v>
      </c>
      <c r="AP144" s="100"/>
      <c r="AQ144" s="100"/>
      <c r="AR144" s="100"/>
      <c r="AS144" s="100"/>
      <c r="AT144" s="100"/>
    </row>
    <row r="145" spans="2:47" s="1" customFormat="1" ht="9" customHeight="1" x14ac:dyDescent="0.15"/>
    <row r="146" spans="2:47" s="1" customFormat="1" ht="19.2" customHeight="1" x14ac:dyDescent="0.15">
      <c r="B146" s="80" t="s">
        <v>1251</v>
      </c>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row>
    <row r="147" spans="2:47" s="1" customFormat="1" ht="7.95" customHeight="1" x14ac:dyDescent="0.15"/>
    <row r="148" spans="2:47" s="1" customFormat="1" ht="12.75" customHeight="1" x14ac:dyDescent="0.15">
      <c r="B148" s="74" t="s">
        <v>1166</v>
      </c>
      <c r="C148" s="74"/>
      <c r="D148" s="74"/>
      <c r="E148" s="74"/>
      <c r="F148" s="74"/>
      <c r="G148" s="74"/>
      <c r="H148" s="74"/>
      <c r="I148" s="74"/>
      <c r="J148" s="74"/>
      <c r="K148" s="74" t="s">
        <v>1121</v>
      </c>
      <c r="L148" s="74"/>
      <c r="M148" s="74"/>
      <c r="N148" s="74"/>
      <c r="O148" s="74"/>
      <c r="P148" s="74"/>
      <c r="Q148" s="74"/>
      <c r="R148" s="74"/>
      <c r="S148" s="74"/>
      <c r="T148" s="74"/>
      <c r="U148" s="74" t="s">
        <v>1122</v>
      </c>
      <c r="V148" s="74"/>
      <c r="W148" s="74"/>
      <c r="X148" s="74"/>
      <c r="Y148" s="74"/>
      <c r="Z148" s="74"/>
      <c r="AA148" s="74"/>
      <c r="AB148" s="74"/>
      <c r="AC148" s="74"/>
      <c r="AD148" s="74"/>
      <c r="AE148" s="74"/>
      <c r="AF148" s="74"/>
      <c r="AG148" s="74" t="s">
        <v>1123</v>
      </c>
      <c r="AH148" s="74"/>
      <c r="AI148" s="74"/>
      <c r="AJ148" s="74"/>
      <c r="AK148" s="74"/>
      <c r="AL148" s="74"/>
      <c r="AM148" s="74" t="s">
        <v>1122</v>
      </c>
      <c r="AN148" s="74"/>
      <c r="AO148" s="74"/>
      <c r="AP148" s="74"/>
      <c r="AQ148" s="74"/>
      <c r="AR148" s="74"/>
      <c r="AS148" s="74"/>
      <c r="AT148" s="74"/>
      <c r="AU148" s="74"/>
    </row>
    <row r="149" spans="2:47" s="1" customFormat="1" ht="12.3" customHeight="1" x14ac:dyDescent="0.15">
      <c r="B149" s="106">
        <v>1990</v>
      </c>
      <c r="C149" s="106"/>
      <c r="D149" s="106"/>
      <c r="E149" s="106"/>
      <c r="F149" s="106"/>
      <c r="G149" s="106"/>
      <c r="H149" s="106"/>
      <c r="I149" s="106"/>
      <c r="J149" s="106"/>
      <c r="K149" s="108">
        <v>3774.43</v>
      </c>
      <c r="L149" s="108"/>
      <c r="M149" s="108"/>
      <c r="N149" s="108"/>
      <c r="O149" s="108"/>
      <c r="P149" s="108"/>
      <c r="Q149" s="108"/>
      <c r="R149" s="108"/>
      <c r="S149" s="108"/>
      <c r="T149" s="108"/>
      <c r="U149" s="98">
        <v>1.68547783390709E-7</v>
      </c>
      <c r="V149" s="98"/>
      <c r="W149" s="98"/>
      <c r="X149" s="98"/>
      <c r="Y149" s="98"/>
      <c r="Z149" s="98"/>
      <c r="AA149" s="98"/>
      <c r="AB149" s="98"/>
      <c r="AC149" s="98"/>
      <c r="AD149" s="98"/>
      <c r="AE149" s="98"/>
      <c r="AF149" s="98"/>
      <c r="AG149" s="97">
        <v>1</v>
      </c>
      <c r="AH149" s="97"/>
      <c r="AI149" s="97"/>
      <c r="AJ149" s="97"/>
      <c r="AK149" s="97"/>
      <c r="AL149" s="97"/>
      <c r="AM149" s="98">
        <v>3.3448172057397098E-6</v>
      </c>
      <c r="AN149" s="98"/>
      <c r="AO149" s="98"/>
      <c r="AP149" s="98"/>
      <c r="AQ149" s="98"/>
      <c r="AR149" s="98"/>
      <c r="AS149" s="98"/>
      <c r="AT149" s="98"/>
      <c r="AU149" s="98"/>
    </row>
    <row r="150" spans="2:47" s="1" customFormat="1" ht="12.3" customHeight="1" x14ac:dyDescent="0.15">
      <c r="B150" s="106">
        <v>1996</v>
      </c>
      <c r="C150" s="106"/>
      <c r="D150" s="106"/>
      <c r="E150" s="106"/>
      <c r="F150" s="106"/>
      <c r="G150" s="106"/>
      <c r="H150" s="106"/>
      <c r="I150" s="106"/>
      <c r="J150" s="106"/>
      <c r="K150" s="108">
        <v>1096.71</v>
      </c>
      <c r="L150" s="108"/>
      <c r="M150" s="108"/>
      <c r="N150" s="108"/>
      <c r="O150" s="108"/>
      <c r="P150" s="108"/>
      <c r="Q150" s="108"/>
      <c r="R150" s="108"/>
      <c r="S150" s="108"/>
      <c r="T150" s="108"/>
      <c r="U150" s="98">
        <v>4.8973762799263501E-8</v>
      </c>
      <c r="V150" s="98"/>
      <c r="W150" s="98"/>
      <c r="X150" s="98"/>
      <c r="Y150" s="98"/>
      <c r="Z150" s="98"/>
      <c r="AA150" s="98"/>
      <c r="AB150" s="98"/>
      <c r="AC150" s="98"/>
      <c r="AD150" s="98"/>
      <c r="AE150" s="98"/>
      <c r="AF150" s="98"/>
      <c r="AG150" s="97">
        <v>1</v>
      </c>
      <c r="AH150" s="97"/>
      <c r="AI150" s="97"/>
      <c r="AJ150" s="97"/>
      <c r="AK150" s="97"/>
      <c r="AL150" s="97"/>
      <c r="AM150" s="98">
        <v>3.3448172057397098E-6</v>
      </c>
      <c r="AN150" s="98"/>
      <c r="AO150" s="98"/>
      <c r="AP150" s="98"/>
      <c r="AQ150" s="98"/>
      <c r="AR150" s="98"/>
      <c r="AS150" s="98"/>
      <c r="AT150" s="98"/>
      <c r="AU150" s="98"/>
    </row>
    <row r="151" spans="2:47" s="1" customFormat="1" ht="12.3" customHeight="1" x14ac:dyDescent="0.15">
      <c r="B151" s="106">
        <v>1997</v>
      </c>
      <c r="C151" s="106"/>
      <c r="D151" s="106"/>
      <c r="E151" s="106"/>
      <c r="F151" s="106"/>
      <c r="G151" s="106"/>
      <c r="H151" s="106"/>
      <c r="I151" s="106"/>
      <c r="J151" s="106"/>
      <c r="K151" s="108">
        <v>21326.43</v>
      </c>
      <c r="L151" s="108"/>
      <c r="M151" s="108"/>
      <c r="N151" s="108"/>
      <c r="O151" s="108"/>
      <c r="P151" s="108"/>
      <c r="Q151" s="108"/>
      <c r="R151" s="108"/>
      <c r="S151" s="108"/>
      <c r="T151" s="108"/>
      <c r="U151" s="98">
        <v>9.5233518813095302E-7</v>
      </c>
      <c r="V151" s="98"/>
      <c r="W151" s="98"/>
      <c r="X151" s="98"/>
      <c r="Y151" s="98"/>
      <c r="Z151" s="98"/>
      <c r="AA151" s="98"/>
      <c r="AB151" s="98"/>
      <c r="AC151" s="98"/>
      <c r="AD151" s="98"/>
      <c r="AE151" s="98"/>
      <c r="AF151" s="98"/>
      <c r="AG151" s="97">
        <v>3</v>
      </c>
      <c r="AH151" s="97"/>
      <c r="AI151" s="97"/>
      <c r="AJ151" s="97"/>
      <c r="AK151" s="97"/>
      <c r="AL151" s="97"/>
      <c r="AM151" s="98">
        <v>1.00344516172191E-5</v>
      </c>
      <c r="AN151" s="98"/>
      <c r="AO151" s="98"/>
      <c r="AP151" s="98"/>
      <c r="AQ151" s="98"/>
      <c r="AR151" s="98"/>
      <c r="AS151" s="98"/>
      <c r="AT151" s="98"/>
      <c r="AU151" s="98"/>
    </row>
    <row r="152" spans="2:47" s="1" customFormat="1" ht="12.3" customHeight="1" x14ac:dyDescent="0.15">
      <c r="B152" s="106">
        <v>1998</v>
      </c>
      <c r="C152" s="106"/>
      <c r="D152" s="106"/>
      <c r="E152" s="106"/>
      <c r="F152" s="106"/>
      <c r="G152" s="106"/>
      <c r="H152" s="106"/>
      <c r="I152" s="106"/>
      <c r="J152" s="106"/>
      <c r="K152" s="108">
        <v>24930.94</v>
      </c>
      <c r="L152" s="108"/>
      <c r="M152" s="108"/>
      <c r="N152" s="108"/>
      <c r="O152" s="108"/>
      <c r="P152" s="108"/>
      <c r="Q152" s="108"/>
      <c r="R152" s="108"/>
      <c r="S152" s="108"/>
      <c r="T152" s="108"/>
      <c r="U152" s="98">
        <v>1.11329516638188E-6</v>
      </c>
      <c r="V152" s="98"/>
      <c r="W152" s="98"/>
      <c r="X152" s="98"/>
      <c r="Y152" s="98"/>
      <c r="Z152" s="98"/>
      <c r="AA152" s="98"/>
      <c r="AB152" s="98"/>
      <c r="AC152" s="98"/>
      <c r="AD152" s="98"/>
      <c r="AE152" s="98"/>
      <c r="AF152" s="98"/>
      <c r="AG152" s="97">
        <v>2</v>
      </c>
      <c r="AH152" s="97"/>
      <c r="AI152" s="97"/>
      <c r="AJ152" s="97"/>
      <c r="AK152" s="97"/>
      <c r="AL152" s="97"/>
      <c r="AM152" s="98">
        <v>6.6896344114794103E-6</v>
      </c>
      <c r="AN152" s="98"/>
      <c r="AO152" s="98"/>
      <c r="AP152" s="98"/>
      <c r="AQ152" s="98"/>
      <c r="AR152" s="98"/>
      <c r="AS152" s="98"/>
      <c r="AT152" s="98"/>
      <c r="AU152" s="98"/>
    </row>
    <row r="153" spans="2:47" s="1" customFormat="1" ht="12.3" customHeight="1" x14ac:dyDescent="0.15">
      <c r="B153" s="106">
        <v>1999</v>
      </c>
      <c r="C153" s="106"/>
      <c r="D153" s="106"/>
      <c r="E153" s="106"/>
      <c r="F153" s="106"/>
      <c r="G153" s="106"/>
      <c r="H153" s="106"/>
      <c r="I153" s="106"/>
      <c r="J153" s="106"/>
      <c r="K153" s="108">
        <v>114404.51</v>
      </c>
      <c r="L153" s="108"/>
      <c r="M153" s="108"/>
      <c r="N153" s="108"/>
      <c r="O153" s="108"/>
      <c r="P153" s="108"/>
      <c r="Q153" s="108"/>
      <c r="R153" s="108"/>
      <c r="S153" s="108"/>
      <c r="T153" s="108"/>
      <c r="U153" s="98">
        <v>5.1087519361599404E-6</v>
      </c>
      <c r="V153" s="98"/>
      <c r="W153" s="98"/>
      <c r="X153" s="98"/>
      <c r="Y153" s="98"/>
      <c r="Z153" s="98"/>
      <c r="AA153" s="98"/>
      <c r="AB153" s="98"/>
      <c r="AC153" s="98"/>
      <c r="AD153" s="98"/>
      <c r="AE153" s="98"/>
      <c r="AF153" s="98"/>
      <c r="AG153" s="97">
        <v>10</v>
      </c>
      <c r="AH153" s="97"/>
      <c r="AI153" s="97"/>
      <c r="AJ153" s="97"/>
      <c r="AK153" s="97"/>
      <c r="AL153" s="97"/>
      <c r="AM153" s="98">
        <v>3.34481720573971E-5</v>
      </c>
      <c r="AN153" s="98"/>
      <c r="AO153" s="98"/>
      <c r="AP153" s="98"/>
      <c r="AQ153" s="98"/>
      <c r="AR153" s="98"/>
      <c r="AS153" s="98"/>
      <c r="AT153" s="98"/>
      <c r="AU153" s="98"/>
    </row>
    <row r="154" spans="2:47" s="1" customFormat="1" ht="12.3" customHeight="1" x14ac:dyDescent="0.15">
      <c r="B154" s="106">
        <v>2000</v>
      </c>
      <c r="C154" s="106"/>
      <c r="D154" s="106"/>
      <c r="E154" s="106"/>
      <c r="F154" s="106"/>
      <c r="G154" s="106"/>
      <c r="H154" s="106"/>
      <c r="I154" s="106"/>
      <c r="J154" s="106"/>
      <c r="K154" s="108">
        <v>79484.429999999993</v>
      </c>
      <c r="L154" s="108"/>
      <c r="M154" s="108"/>
      <c r="N154" s="108"/>
      <c r="O154" s="108"/>
      <c r="P154" s="108"/>
      <c r="Q154" s="108"/>
      <c r="R154" s="108"/>
      <c r="S154" s="108"/>
      <c r="T154" s="108"/>
      <c r="U154" s="98">
        <v>3.54939010408829E-6</v>
      </c>
      <c r="V154" s="98"/>
      <c r="W154" s="98"/>
      <c r="X154" s="98"/>
      <c r="Y154" s="98"/>
      <c r="Z154" s="98"/>
      <c r="AA154" s="98"/>
      <c r="AB154" s="98"/>
      <c r="AC154" s="98"/>
      <c r="AD154" s="98"/>
      <c r="AE154" s="98"/>
      <c r="AF154" s="98"/>
      <c r="AG154" s="97">
        <v>2</v>
      </c>
      <c r="AH154" s="97"/>
      <c r="AI154" s="97"/>
      <c r="AJ154" s="97"/>
      <c r="AK154" s="97"/>
      <c r="AL154" s="97"/>
      <c r="AM154" s="98">
        <v>6.6896344114794103E-6</v>
      </c>
      <c r="AN154" s="98"/>
      <c r="AO154" s="98"/>
      <c r="AP154" s="98"/>
      <c r="AQ154" s="98"/>
      <c r="AR154" s="98"/>
      <c r="AS154" s="98"/>
      <c r="AT154" s="98"/>
      <c r="AU154" s="98"/>
    </row>
    <row r="155" spans="2:47" s="1" customFormat="1" ht="12.3" customHeight="1" x14ac:dyDescent="0.15">
      <c r="B155" s="106">
        <v>2001</v>
      </c>
      <c r="C155" s="106"/>
      <c r="D155" s="106"/>
      <c r="E155" s="106"/>
      <c r="F155" s="106"/>
      <c r="G155" s="106"/>
      <c r="H155" s="106"/>
      <c r="I155" s="106"/>
      <c r="J155" s="106"/>
      <c r="K155" s="108">
        <v>10730.75</v>
      </c>
      <c r="L155" s="108"/>
      <c r="M155" s="108"/>
      <c r="N155" s="108"/>
      <c r="O155" s="108"/>
      <c r="P155" s="108"/>
      <c r="Q155" s="108"/>
      <c r="R155" s="108"/>
      <c r="S155" s="108"/>
      <c r="T155" s="108"/>
      <c r="U155" s="98">
        <v>4.7918338043621102E-7</v>
      </c>
      <c r="V155" s="98"/>
      <c r="W155" s="98"/>
      <c r="X155" s="98"/>
      <c r="Y155" s="98"/>
      <c r="Z155" s="98"/>
      <c r="AA155" s="98"/>
      <c r="AB155" s="98"/>
      <c r="AC155" s="98"/>
      <c r="AD155" s="98"/>
      <c r="AE155" s="98"/>
      <c r="AF155" s="98"/>
      <c r="AG155" s="97">
        <v>10</v>
      </c>
      <c r="AH155" s="97"/>
      <c r="AI155" s="97"/>
      <c r="AJ155" s="97"/>
      <c r="AK155" s="97"/>
      <c r="AL155" s="97"/>
      <c r="AM155" s="98">
        <v>3.34481720573971E-5</v>
      </c>
      <c r="AN155" s="98"/>
      <c r="AO155" s="98"/>
      <c r="AP155" s="98"/>
      <c r="AQ155" s="98"/>
      <c r="AR155" s="98"/>
      <c r="AS155" s="98"/>
      <c r="AT155" s="98"/>
      <c r="AU155" s="98"/>
    </row>
    <row r="156" spans="2:47" s="1" customFormat="1" ht="12.3" customHeight="1" x14ac:dyDescent="0.15">
      <c r="B156" s="106">
        <v>2002</v>
      </c>
      <c r="C156" s="106"/>
      <c r="D156" s="106"/>
      <c r="E156" s="106"/>
      <c r="F156" s="106"/>
      <c r="G156" s="106"/>
      <c r="H156" s="106"/>
      <c r="I156" s="106"/>
      <c r="J156" s="106"/>
      <c r="K156" s="108">
        <v>426100.64</v>
      </c>
      <c r="L156" s="108"/>
      <c r="M156" s="108"/>
      <c r="N156" s="108"/>
      <c r="O156" s="108"/>
      <c r="P156" s="108"/>
      <c r="Q156" s="108"/>
      <c r="R156" s="108"/>
      <c r="S156" s="108"/>
      <c r="T156" s="108"/>
      <c r="U156" s="98">
        <v>1.90275931394574E-5</v>
      </c>
      <c r="V156" s="98"/>
      <c r="W156" s="98"/>
      <c r="X156" s="98"/>
      <c r="Y156" s="98"/>
      <c r="Z156" s="98"/>
      <c r="AA156" s="98"/>
      <c r="AB156" s="98"/>
      <c r="AC156" s="98"/>
      <c r="AD156" s="98"/>
      <c r="AE156" s="98"/>
      <c r="AF156" s="98"/>
      <c r="AG156" s="97">
        <v>52</v>
      </c>
      <c r="AH156" s="97"/>
      <c r="AI156" s="97"/>
      <c r="AJ156" s="97"/>
      <c r="AK156" s="97"/>
      <c r="AL156" s="97"/>
      <c r="AM156" s="98">
        <v>1.7393049469846501E-4</v>
      </c>
      <c r="AN156" s="98"/>
      <c r="AO156" s="98"/>
      <c r="AP156" s="98"/>
      <c r="AQ156" s="98"/>
      <c r="AR156" s="98"/>
      <c r="AS156" s="98"/>
      <c r="AT156" s="98"/>
      <c r="AU156" s="98"/>
    </row>
    <row r="157" spans="2:47" s="1" customFormat="1" ht="12.3" customHeight="1" x14ac:dyDescent="0.15">
      <c r="B157" s="106">
        <v>2003</v>
      </c>
      <c r="C157" s="106"/>
      <c r="D157" s="106"/>
      <c r="E157" s="106"/>
      <c r="F157" s="106"/>
      <c r="G157" s="106"/>
      <c r="H157" s="106"/>
      <c r="I157" s="106"/>
      <c r="J157" s="106"/>
      <c r="K157" s="108">
        <v>1852284.53</v>
      </c>
      <c r="L157" s="108"/>
      <c r="M157" s="108"/>
      <c r="N157" s="108"/>
      <c r="O157" s="108"/>
      <c r="P157" s="108"/>
      <c r="Q157" s="108"/>
      <c r="R157" s="108"/>
      <c r="S157" s="108"/>
      <c r="T157" s="108"/>
      <c r="U157" s="98">
        <v>8.2714065896148694E-5</v>
      </c>
      <c r="V157" s="98"/>
      <c r="W157" s="98"/>
      <c r="X157" s="98"/>
      <c r="Y157" s="98"/>
      <c r="Z157" s="98"/>
      <c r="AA157" s="98"/>
      <c r="AB157" s="98"/>
      <c r="AC157" s="98"/>
      <c r="AD157" s="98"/>
      <c r="AE157" s="98"/>
      <c r="AF157" s="98"/>
      <c r="AG157" s="97">
        <v>113</v>
      </c>
      <c r="AH157" s="97"/>
      <c r="AI157" s="97"/>
      <c r="AJ157" s="97"/>
      <c r="AK157" s="97"/>
      <c r="AL157" s="97"/>
      <c r="AM157" s="98">
        <v>3.77964344248587E-4</v>
      </c>
      <c r="AN157" s="98"/>
      <c r="AO157" s="98"/>
      <c r="AP157" s="98"/>
      <c r="AQ157" s="98"/>
      <c r="AR157" s="98"/>
      <c r="AS157" s="98"/>
      <c r="AT157" s="98"/>
      <c r="AU157" s="98"/>
    </row>
    <row r="158" spans="2:47" s="1" customFormat="1" ht="12.3" customHeight="1" x14ac:dyDescent="0.15">
      <c r="B158" s="106">
        <v>2004</v>
      </c>
      <c r="C158" s="106"/>
      <c r="D158" s="106"/>
      <c r="E158" s="106"/>
      <c r="F158" s="106"/>
      <c r="G158" s="106"/>
      <c r="H158" s="106"/>
      <c r="I158" s="106"/>
      <c r="J158" s="106"/>
      <c r="K158" s="108">
        <v>6987959.8799999999</v>
      </c>
      <c r="L158" s="108"/>
      <c r="M158" s="108"/>
      <c r="N158" s="108"/>
      <c r="O158" s="108"/>
      <c r="P158" s="108"/>
      <c r="Q158" s="108"/>
      <c r="R158" s="108"/>
      <c r="S158" s="108"/>
      <c r="T158" s="108"/>
      <c r="U158" s="98">
        <v>3.1204848101493501E-4</v>
      </c>
      <c r="V158" s="98"/>
      <c r="W158" s="98"/>
      <c r="X158" s="98"/>
      <c r="Y158" s="98"/>
      <c r="Z158" s="98"/>
      <c r="AA158" s="98"/>
      <c r="AB158" s="98"/>
      <c r="AC158" s="98"/>
      <c r="AD158" s="98"/>
      <c r="AE158" s="98"/>
      <c r="AF158" s="98"/>
      <c r="AG158" s="97">
        <v>394</v>
      </c>
      <c r="AH158" s="97"/>
      <c r="AI158" s="97"/>
      <c r="AJ158" s="97"/>
      <c r="AK158" s="97"/>
      <c r="AL158" s="97"/>
      <c r="AM158" s="98">
        <v>1.31785797906144E-3</v>
      </c>
      <c r="AN158" s="98"/>
      <c r="AO158" s="98"/>
      <c r="AP158" s="98"/>
      <c r="AQ158" s="98"/>
      <c r="AR158" s="98"/>
      <c r="AS158" s="98"/>
      <c r="AT158" s="98"/>
      <c r="AU158" s="98"/>
    </row>
    <row r="159" spans="2:47" s="1" customFormat="1" ht="12.3" customHeight="1" x14ac:dyDescent="0.15">
      <c r="B159" s="106">
        <v>2005</v>
      </c>
      <c r="C159" s="106"/>
      <c r="D159" s="106"/>
      <c r="E159" s="106"/>
      <c r="F159" s="106"/>
      <c r="G159" s="106"/>
      <c r="H159" s="106"/>
      <c r="I159" s="106"/>
      <c r="J159" s="106"/>
      <c r="K159" s="108">
        <v>22636679.93</v>
      </c>
      <c r="L159" s="108"/>
      <c r="M159" s="108"/>
      <c r="N159" s="108"/>
      <c r="O159" s="108"/>
      <c r="P159" s="108"/>
      <c r="Q159" s="108"/>
      <c r="R159" s="108"/>
      <c r="S159" s="108"/>
      <c r="T159" s="108"/>
      <c r="U159" s="98">
        <v>1.01084461111385E-3</v>
      </c>
      <c r="V159" s="98"/>
      <c r="W159" s="98"/>
      <c r="X159" s="98"/>
      <c r="Y159" s="98"/>
      <c r="Z159" s="98"/>
      <c r="AA159" s="98"/>
      <c r="AB159" s="98"/>
      <c r="AC159" s="98"/>
      <c r="AD159" s="98"/>
      <c r="AE159" s="98"/>
      <c r="AF159" s="98"/>
      <c r="AG159" s="97">
        <v>926</v>
      </c>
      <c r="AH159" s="97"/>
      <c r="AI159" s="97"/>
      <c r="AJ159" s="97"/>
      <c r="AK159" s="97"/>
      <c r="AL159" s="97"/>
      <c r="AM159" s="98">
        <v>3.09730073251497E-3</v>
      </c>
      <c r="AN159" s="98"/>
      <c r="AO159" s="98"/>
      <c r="AP159" s="98"/>
      <c r="AQ159" s="98"/>
      <c r="AR159" s="98"/>
      <c r="AS159" s="98"/>
      <c r="AT159" s="98"/>
      <c r="AU159" s="98"/>
    </row>
    <row r="160" spans="2:47" s="1" customFormat="1" ht="12.3" customHeight="1" x14ac:dyDescent="0.15">
      <c r="B160" s="106">
        <v>2006</v>
      </c>
      <c r="C160" s="106"/>
      <c r="D160" s="106"/>
      <c r="E160" s="106"/>
      <c r="F160" s="106"/>
      <c r="G160" s="106"/>
      <c r="H160" s="106"/>
      <c r="I160" s="106"/>
      <c r="J160" s="106"/>
      <c r="K160" s="108">
        <v>8754633.9199999999</v>
      </c>
      <c r="L160" s="108"/>
      <c r="M160" s="108"/>
      <c r="N160" s="108"/>
      <c r="O160" s="108"/>
      <c r="P160" s="108"/>
      <c r="Q160" s="108"/>
      <c r="R160" s="108"/>
      <c r="S160" s="108"/>
      <c r="T160" s="108"/>
      <c r="U160" s="98">
        <v>3.9093959660481501E-4</v>
      </c>
      <c r="V160" s="98"/>
      <c r="W160" s="98"/>
      <c r="X160" s="98"/>
      <c r="Y160" s="98"/>
      <c r="Z160" s="98"/>
      <c r="AA160" s="98"/>
      <c r="AB160" s="98"/>
      <c r="AC160" s="98"/>
      <c r="AD160" s="98"/>
      <c r="AE160" s="98"/>
      <c r="AF160" s="98"/>
      <c r="AG160" s="97">
        <v>378</v>
      </c>
      <c r="AH160" s="97"/>
      <c r="AI160" s="97"/>
      <c r="AJ160" s="97"/>
      <c r="AK160" s="97"/>
      <c r="AL160" s="97"/>
      <c r="AM160" s="98">
        <v>1.26434090376961E-3</v>
      </c>
      <c r="AN160" s="98"/>
      <c r="AO160" s="98"/>
      <c r="AP160" s="98"/>
      <c r="AQ160" s="98"/>
      <c r="AR160" s="98"/>
      <c r="AS160" s="98"/>
      <c r="AT160" s="98"/>
      <c r="AU160" s="98"/>
    </row>
    <row r="161" spans="2:47" s="1" customFormat="1" ht="12.3" customHeight="1" x14ac:dyDescent="0.15">
      <c r="B161" s="106">
        <v>2007</v>
      </c>
      <c r="C161" s="106"/>
      <c r="D161" s="106"/>
      <c r="E161" s="106"/>
      <c r="F161" s="106"/>
      <c r="G161" s="106"/>
      <c r="H161" s="106"/>
      <c r="I161" s="106"/>
      <c r="J161" s="106"/>
      <c r="K161" s="108">
        <v>5261593.3499999996</v>
      </c>
      <c r="L161" s="108"/>
      <c r="M161" s="108"/>
      <c r="N161" s="108"/>
      <c r="O161" s="108"/>
      <c r="P161" s="108"/>
      <c r="Q161" s="108"/>
      <c r="R161" s="108"/>
      <c r="S161" s="108"/>
      <c r="T161" s="108"/>
      <c r="U161" s="98">
        <v>2.3495730381694501E-4</v>
      </c>
      <c r="V161" s="98"/>
      <c r="W161" s="98"/>
      <c r="X161" s="98"/>
      <c r="Y161" s="98"/>
      <c r="Z161" s="98"/>
      <c r="AA161" s="98"/>
      <c r="AB161" s="98"/>
      <c r="AC161" s="98"/>
      <c r="AD161" s="98"/>
      <c r="AE161" s="98"/>
      <c r="AF161" s="98"/>
      <c r="AG161" s="97">
        <v>260</v>
      </c>
      <c r="AH161" s="97"/>
      <c r="AI161" s="97"/>
      <c r="AJ161" s="97"/>
      <c r="AK161" s="97"/>
      <c r="AL161" s="97"/>
      <c r="AM161" s="98">
        <v>8.6965247349232396E-4</v>
      </c>
      <c r="AN161" s="98"/>
      <c r="AO161" s="98"/>
      <c r="AP161" s="98"/>
      <c r="AQ161" s="98"/>
      <c r="AR161" s="98"/>
      <c r="AS161" s="98"/>
      <c r="AT161" s="98"/>
      <c r="AU161" s="98"/>
    </row>
    <row r="162" spans="2:47" s="1" customFormat="1" ht="12.3" customHeight="1" x14ac:dyDescent="0.15">
      <c r="B162" s="106">
        <v>2008</v>
      </c>
      <c r="C162" s="106"/>
      <c r="D162" s="106"/>
      <c r="E162" s="106"/>
      <c r="F162" s="106"/>
      <c r="G162" s="106"/>
      <c r="H162" s="106"/>
      <c r="I162" s="106"/>
      <c r="J162" s="106"/>
      <c r="K162" s="108">
        <v>8463858.9800000098</v>
      </c>
      <c r="L162" s="108"/>
      <c r="M162" s="108"/>
      <c r="N162" s="108"/>
      <c r="O162" s="108"/>
      <c r="P162" s="108"/>
      <c r="Q162" s="108"/>
      <c r="R162" s="108"/>
      <c r="S162" s="108"/>
      <c r="T162" s="108"/>
      <c r="U162" s="98">
        <v>3.7795499453176901E-4</v>
      </c>
      <c r="V162" s="98"/>
      <c r="W162" s="98"/>
      <c r="X162" s="98"/>
      <c r="Y162" s="98"/>
      <c r="Z162" s="98"/>
      <c r="AA162" s="98"/>
      <c r="AB162" s="98"/>
      <c r="AC162" s="98"/>
      <c r="AD162" s="98"/>
      <c r="AE162" s="98"/>
      <c r="AF162" s="98"/>
      <c r="AG162" s="97">
        <v>352</v>
      </c>
      <c r="AH162" s="97"/>
      <c r="AI162" s="97"/>
      <c r="AJ162" s="97"/>
      <c r="AK162" s="97"/>
      <c r="AL162" s="97"/>
      <c r="AM162" s="98">
        <v>1.1773756564203799E-3</v>
      </c>
      <c r="AN162" s="98"/>
      <c r="AO162" s="98"/>
      <c r="AP162" s="98"/>
      <c r="AQ162" s="98"/>
      <c r="AR162" s="98"/>
      <c r="AS162" s="98"/>
      <c r="AT162" s="98"/>
      <c r="AU162" s="98"/>
    </row>
    <row r="163" spans="2:47" s="1" customFormat="1" ht="12.3" customHeight="1" x14ac:dyDescent="0.15">
      <c r="B163" s="106">
        <v>2009</v>
      </c>
      <c r="C163" s="106"/>
      <c r="D163" s="106"/>
      <c r="E163" s="106"/>
      <c r="F163" s="106"/>
      <c r="G163" s="106"/>
      <c r="H163" s="106"/>
      <c r="I163" s="106"/>
      <c r="J163" s="106"/>
      <c r="K163" s="108">
        <v>76332756.059999898</v>
      </c>
      <c r="L163" s="108"/>
      <c r="M163" s="108"/>
      <c r="N163" s="108"/>
      <c r="O163" s="108"/>
      <c r="P163" s="108"/>
      <c r="Q163" s="108"/>
      <c r="R163" s="108"/>
      <c r="S163" s="108"/>
      <c r="T163" s="108"/>
      <c r="U163" s="98">
        <v>3.40865159349006E-3</v>
      </c>
      <c r="V163" s="98"/>
      <c r="W163" s="98"/>
      <c r="X163" s="98"/>
      <c r="Y163" s="98"/>
      <c r="Z163" s="98"/>
      <c r="AA163" s="98"/>
      <c r="AB163" s="98"/>
      <c r="AC163" s="98"/>
      <c r="AD163" s="98"/>
      <c r="AE163" s="98"/>
      <c r="AF163" s="98"/>
      <c r="AG163" s="97">
        <v>2499</v>
      </c>
      <c r="AH163" s="97"/>
      <c r="AI163" s="97"/>
      <c r="AJ163" s="97"/>
      <c r="AK163" s="97"/>
      <c r="AL163" s="97"/>
      <c r="AM163" s="98">
        <v>8.3586981971435301E-3</v>
      </c>
      <c r="AN163" s="98"/>
      <c r="AO163" s="98"/>
      <c r="AP163" s="98"/>
      <c r="AQ163" s="98"/>
      <c r="AR163" s="98"/>
      <c r="AS163" s="98"/>
      <c r="AT163" s="98"/>
      <c r="AU163" s="98"/>
    </row>
    <row r="164" spans="2:47" s="1" customFormat="1" ht="12.3" customHeight="1" x14ac:dyDescent="0.15">
      <c r="B164" s="106">
        <v>2010</v>
      </c>
      <c r="C164" s="106"/>
      <c r="D164" s="106"/>
      <c r="E164" s="106"/>
      <c r="F164" s="106"/>
      <c r="G164" s="106"/>
      <c r="H164" s="106"/>
      <c r="I164" s="106"/>
      <c r="J164" s="106"/>
      <c r="K164" s="108">
        <v>146102544.63999999</v>
      </c>
      <c r="L164" s="108"/>
      <c r="M164" s="108"/>
      <c r="N164" s="108"/>
      <c r="O164" s="108"/>
      <c r="P164" s="108"/>
      <c r="Q164" s="108"/>
      <c r="R164" s="108"/>
      <c r="S164" s="108"/>
      <c r="T164" s="108"/>
      <c r="U164" s="98">
        <v>6.5242328104678296E-3</v>
      </c>
      <c r="V164" s="98"/>
      <c r="W164" s="98"/>
      <c r="X164" s="98"/>
      <c r="Y164" s="98"/>
      <c r="Z164" s="98"/>
      <c r="AA164" s="98"/>
      <c r="AB164" s="98"/>
      <c r="AC164" s="98"/>
      <c r="AD164" s="98"/>
      <c r="AE164" s="98"/>
      <c r="AF164" s="98"/>
      <c r="AG164" s="97">
        <v>4328</v>
      </c>
      <c r="AH164" s="97"/>
      <c r="AI164" s="97"/>
      <c r="AJ164" s="97"/>
      <c r="AK164" s="97"/>
      <c r="AL164" s="97"/>
      <c r="AM164" s="98">
        <v>1.44763688664415E-2</v>
      </c>
      <c r="AN164" s="98"/>
      <c r="AO164" s="98"/>
      <c r="AP164" s="98"/>
      <c r="AQ164" s="98"/>
      <c r="AR164" s="98"/>
      <c r="AS164" s="98"/>
      <c r="AT164" s="98"/>
      <c r="AU164" s="98"/>
    </row>
    <row r="165" spans="2:47" s="1" customFormat="1" ht="12.3" customHeight="1" x14ac:dyDescent="0.15">
      <c r="B165" s="106">
        <v>2011</v>
      </c>
      <c r="C165" s="106"/>
      <c r="D165" s="106"/>
      <c r="E165" s="106"/>
      <c r="F165" s="106"/>
      <c r="G165" s="106"/>
      <c r="H165" s="106"/>
      <c r="I165" s="106"/>
      <c r="J165" s="106"/>
      <c r="K165" s="108">
        <v>83816302.419999793</v>
      </c>
      <c r="L165" s="108"/>
      <c r="M165" s="108"/>
      <c r="N165" s="108"/>
      <c r="O165" s="108"/>
      <c r="P165" s="108"/>
      <c r="Q165" s="108"/>
      <c r="R165" s="108"/>
      <c r="S165" s="108"/>
      <c r="T165" s="108"/>
      <c r="U165" s="98">
        <v>3.7428305690915598E-3</v>
      </c>
      <c r="V165" s="98"/>
      <c r="W165" s="98"/>
      <c r="X165" s="98"/>
      <c r="Y165" s="98"/>
      <c r="Z165" s="98"/>
      <c r="AA165" s="98"/>
      <c r="AB165" s="98"/>
      <c r="AC165" s="98"/>
      <c r="AD165" s="98"/>
      <c r="AE165" s="98"/>
      <c r="AF165" s="98"/>
      <c r="AG165" s="97">
        <v>3912</v>
      </c>
      <c r="AH165" s="97"/>
      <c r="AI165" s="97"/>
      <c r="AJ165" s="97"/>
      <c r="AK165" s="97"/>
      <c r="AL165" s="97"/>
      <c r="AM165" s="98">
        <v>1.30849249088537E-2</v>
      </c>
      <c r="AN165" s="98"/>
      <c r="AO165" s="98"/>
      <c r="AP165" s="98"/>
      <c r="AQ165" s="98"/>
      <c r="AR165" s="98"/>
      <c r="AS165" s="98"/>
      <c r="AT165" s="98"/>
      <c r="AU165" s="98"/>
    </row>
    <row r="166" spans="2:47" s="1" customFormat="1" ht="12.3" customHeight="1" x14ac:dyDescent="0.15">
      <c r="B166" s="106">
        <v>2012</v>
      </c>
      <c r="C166" s="106"/>
      <c r="D166" s="106"/>
      <c r="E166" s="106"/>
      <c r="F166" s="106"/>
      <c r="G166" s="106"/>
      <c r="H166" s="106"/>
      <c r="I166" s="106"/>
      <c r="J166" s="106"/>
      <c r="K166" s="108">
        <v>27572217.109999999</v>
      </c>
      <c r="L166" s="108"/>
      <c r="M166" s="108"/>
      <c r="N166" s="108"/>
      <c r="O166" s="108"/>
      <c r="P166" s="108"/>
      <c r="Q166" s="108"/>
      <c r="R166" s="108"/>
      <c r="S166" s="108"/>
      <c r="T166" s="108"/>
      <c r="U166" s="98">
        <v>1.23124182381389E-3</v>
      </c>
      <c r="V166" s="98"/>
      <c r="W166" s="98"/>
      <c r="X166" s="98"/>
      <c r="Y166" s="98"/>
      <c r="Z166" s="98"/>
      <c r="AA166" s="98"/>
      <c r="AB166" s="98"/>
      <c r="AC166" s="98"/>
      <c r="AD166" s="98"/>
      <c r="AE166" s="98"/>
      <c r="AF166" s="98"/>
      <c r="AG166" s="97">
        <v>1019</v>
      </c>
      <c r="AH166" s="97"/>
      <c r="AI166" s="97"/>
      <c r="AJ166" s="97"/>
      <c r="AK166" s="97"/>
      <c r="AL166" s="97"/>
      <c r="AM166" s="98">
        <v>3.40836873264876E-3</v>
      </c>
      <c r="AN166" s="98"/>
      <c r="AO166" s="98"/>
      <c r="AP166" s="98"/>
      <c r="AQ166" s="98"/>
      <c r="AR166" s="98"/>
      <c r="AS166" s="98"/>
      <c r="AT166" s="98"/>
      <c r="AU166" s="98"/>
    </row>
    <row r="167" spans="2:47" s="1" customFormat="1" ht="12.3" customHeight="1" x14ac:dyDescent="0.15">
      <c r="B167" s="106">
        <v>2013</v>
      </c>
      <c r="C167" s="106"/>
      <c r="D167" s="106"/>
      <c r="E167" s="106"/>
      <c r="F167" s="106"/>
      <c r="G167" s="106"/>
      <c r="H167" s="106"/>
      <c r="I167" s="106"/>
      <c r="J167" s="106"/>
      <c r="K167" s="108">
        <v>42196571.189999901</v>
      </c>
      <c r="L167" s="108"/>
      <c r="M167" s="108"/>
      <c r="N167" s="108"/>
      <c r="O167" s="108"/>
      <c r="P167" s="108"/>
      <c r="Q167" s="108"/>
      <c r="R167" s="108"/>
      <c r="S167" s="108"/>
      <c r="T167" s="108"/>
      <c r="U167" s="98">
        <v>1.8842947254983501E-3</v>
      </c>
      <c r="V167" s="98"/>
      <c r="W167" s="98"/>
      <c r="X167" s="98"/>
      <c r="Y167" s="98"/>
      <c r="Z167" s="98"/>
      <c r="AA167" s="98"/>
      <c r="AB167" s="98"/>
      <c r="AC167" s="98"/>
      <c r="AD167" s="98"/>
      <c r="AE167" s="98"/>
      <c r="AF167" s="98"/>
      <c r="AG167" s="97">
        <v>1327</v>
      </c>
      <c r="AH167" s="97"/>
      <c r="AI167" s="97"/>
      <c r="AJ167" s="97"/>
      <c r="AK167" s="97"/>
      <c r="AL167" s="97"/>
      <c r="AM167" s="98">
        <v>4.43857243201659E-3</v>
      </c>
      <c r="AN167" s="98"/>
      <c r="AO167" s="98"/>
      <c r="AP167" s="98"/>
      <c r="AQ167" s="98"/>
      <c r="AR167" s="98"/>
      <c r="AS167" s="98"/>
      <c r="AT167" s="98"/>
      <c r="AU167" s="98"/>
    </row>
    <row r="168" spans="2:47" s="1" customFormat="1" ht="12.3" customHeight="1" x14ac:dyDescent="0.15">
      <c r="B168" s="106">
        <v>2014</v>
      </c>
      <c r="C168" s="106"/>
      <c r="D168" s="106"/>
      <c r="E168" s="106"/>
      <c r="F168" s="106"/>
      <c r="G168" s="106"/>
      <c r="H168" s="106"/>
      <c r="I168" s="106"/>
      <c r="J168" s="106"/>
      <c r="K168" s="108">
        <v>114664360.92</v>
      </c>
      <c r="L168" s="108"/>
      <c r="M168" s="108"/>
      <c r="N168" s="108"/>
      <c r="O168" s="108"/>
      <c r="P168" s="108"/>
      <c r="Q168" s="108"/>
      <c r="R168" s="108"/>
      <c r="S168" s="108"/>
      <c r="T168" s="108"/>
      <c r="U168" s="98">
        <v>5.12035562110787E-3</v>
      </c>
      <c r="V168" s="98"/>
      <c r="W168" s="98"/>
      <c r="X168" s="98"/>
      <c r="Y168" s="98"/>
      <c r="Z168" s="98"/>
      <c r="AA168" s="98"/>
      <c r="AB168" s="98"/>
      <c r="AC168" s="98"/>
      <c r="AD168" s="98"/>
      <c r="AE168" s="98"/>
      <c r="AF168" s="98"/>
      <c r="AG168" s="97">
        <v>3156</v>
      </c>
      <c r="AH168" s="97"/>
      <c r="AI168" s="97"/>
      <c r="AJ168" s="97"/>
      <c r="AK168" s="97"/>
      <c r="AL168" s="97"/>
      <c r="AM168" s="98">
        <v>1.05562431013145E-2</v>
      </c>
      <c r="AN168" s="98"/>
      <c r="AO168" s="98"/>
      <c r="AP168" s="98"/>
      <c r="AQ168" s="98"/>
      <c r="AR168" s="98"/>
      <c r="AS168" s="98"/>
      <c r="AT168" s="98"/>
      <c r="AU168" s="98"/>
    </row>
    <row r="169" spans="2:47" s="1" customFormat="1" ht="12.3" customHeight="1" x14ac:dyDescent="0.15">
      <c r="B169" s="106">
        <v>2015</v>
      </c>
      <c r="C169" s="106"/>
      <c r="D169" s="106"/>
      <c r="E169" s="106"/>
      <c r="F169" s="106"/>
      <c r="G169" s="106"/>
      <c r="H169" s="106"/>
      <c r="I169" s="106"/>
      <c r="J169" s="106"/>
      <c r="K169" s="108">
        <v>469159356.779998</v>
      </c>
      <c r="L169" s="108"/>
      <c r="M169" s="108"/>
      <c r="N169" s="108"/>
      <c r="O169" s="108"/>
      <c r="P169" s="108"/>
      <c r="Q169" s="108"/>
      <c r="R169" s="108"/>
      <c r="S169" s="108"/>
      <c r="T169" s="108"/>
      <c r="U169" s="98">
        <v>2.0950387116009401E-2</v>
      </c>
      <c r="V169" s="98"/>
      <c r="W169" s="98"/>
      <c r="X169" s="98"/>
      <c r="Y169" s="98"/>
      <c r="Z169" s="98"/>
      <c r="AA169" s="98"/>
      <c r="AB169" s="98"/>
      <c r="AC169" s="98"/>
      <c r="AD169" s="98"/>
      <c r="AE169" s="98"/>
      <c r="AF169" s="98"/>
      <c r="AG169" s="97">
        <v>12681</v>
      </c>
      <c r="AH169" s="97"/>
      <c r="AI169" s="97"/>
      <c r="AJ169" s="97"/>
      <c r="AK169" s="97"/>
      <c r="AL169" s="97"/>
      <c r="AM169" s="98">
        <v>4.2415626985985201E-2</v>
      </c>
      <c r="AN169" s="98"/>
      <c r="AO169" s="98"/>
      <c r="AP169" s="98"/>
      <c r="AQ169" s="98"/>
      <c r="AR169" s="98"/>
      <c r="AS169" s="98"/>
      <c r="AT169" s="98"/>
      <c r="AU169" s="98"/>
    </row>
    <row r="170" spans="2:47" s="1" customFormat="1" ht="12.3" customHeight="1" x14ac:dyDescent="0.15">
      <c r="B170" s="106">
        <v>2016</v>
      </c>
      <c r="C170" s="106"/>
      <c r="D170" s="106"/>
      <c r="E170" s="106"/>
      <c r="F170" s="106"/>
      <c r="G170" s="106"/>
      <c r="H170" s="106"/>
      <c r="I170" s="106"/>
      <c r="J170" s="106"/>
      <c r="K170" s="108">
        <v>1024753443.73</v>
      </c>
      <c r="L170" s="108"/>
      <c r="M170" s="108"/>
      <c r="N170" s="108"/>
      <c r="O170" s="108"/>
      <c r="P170" s="108"/>
      <c r="Q170" s="108"/>
      <c r="R170" s="108"/>
      <c r="S170" s="108"/>
      <c r="T170" s="108"/>
      <c r="U170" s="98">
        <v>4.5760531116668501E-2</v>
      </c>
      <c r="V170" s="98"/>
      <c r="W170" s="98"/>
      <c r="X170" s="98"/>
      <c r="Y170" s="98"/>
      <c r="Z170" s="98"/>
      <c r="AA170" s="98"/>
      <c r="AB170" s="98"/>
      <c r="AC170" s="98"/>
      <c r="AD170" s="98"/>
      <c r="AE170" s="98"/>
      <c r="AF170" s="98"/>
      <c r="AG170" s="97">
        <v>25940</v>
      </c>
      <c r="AH170" s="97"/>
      <c r="AI170" s="97"/>
      <c r="AJ170" s="97"/>
      <c r="AK170" s="97"/>
      <c r="AL170" s="97"/>
      <c r="AM170" s="98">
        <v>8.6764558316887994E-2</v>
      </c>
      <c r="AN170" s="98"/>
      <c r="AO170" s="98"/>
      <c r="AP170" s="98"/>
      <c r="AQ170" s="98"/>
      <c r="AR170" s="98"/>
      <c r="AS170" s="98"/>
      <c r="AT170" s="98"/>
      <c r="AU170" s="98"/>
    </row>
    <row r="171" spans="2:47" s="1" customFormat="1" ht="12.3" customHeight="1" x14ac:dyDescent="0.15">
      <c r="B171" s="106">
        <v>2017</v>
      </c>
      <c r="C171" s="106"/>
      <c r="D171" s="106"/>
      <c r="E171" s="106"/>
      <c r="F171" s="106"/>
      <c r="G171" s="106"/>
      <c r="H171" s="106"/>
      <c r="I171" s="106"/>
      <c r="J171" s="106"/>
      <c r="K171" s="108">
        <v>803941658.85999894</v>
      </c>
      <c r="L171" s="108"/>
      <c r="M171" s="108"/>
      <c r="N171" s="108"/>
      <c r="O171" s="108"/>
      <c r="P171" s="108"/>
      <c r="Q171" s="108"/>
      <c r="R171" s="108"/>
      <c r="S171" s="108"/>
      <c r="T171" s="108"/>
      <c r="U171" s="98">
        <v>3.5900145075230497E-2</v>
      </c>
      <c r="V171" s="98"/>
      <c r="W171" s="98"/>
      <c r="X171" s="98"/>
      <c r="Y171" s="98"/>
      <c r="Z171" s="98"/>
      <c r="AA171" s="98"/>
      <c r="AB171" s="98"/>
      <c r="AC171" s="98"/>
      <c r="AD171" s="98"/>
      <c r="AE171" s="98"/>
      <c r="AF171" s="98"/>
      <c r="AG171" s="97">
        <v>17722</v>
      </c>
      <c r="AH171" s="97"/>
      <c r="AI171" s="97"/>
      <c r="AJ171" s="97"/>
      <c r="AK171" s="97"/>
      <c r="AL171" s="97"/>
      <c r="AM171" s="98">
        <v>5.92768505201191E-2</v>
      </c>
      <c r="AN171" s="98"/>
      <c r="AO171" s="98"/>
      <c r="AP171" s="98"/>
      <c r="AQ171" s="98"/>
      <c r="AR171" s="98"/>
      <c r="AS171" s="98"/>
      <c r="AT171" s="98"/>
      <c r="AU171" s="98"/>
    </row>
    <row r="172" spans="2:47" s="1" customFormat="1" ht="12.3" customHeight="1" x14ac:dyDescent="0.15">
      <c r="B172" s="106">
        <v>2018</v>
      </c>
      <c r="C172" s="106"/>
      <c r="D172" s="106"/>
      <c r="E172" s="106"/>
      <c r="F172" s="106"/>
      <c r="G172" s="106"/>
      <c r="H172" s="106"/>
      <c r="I172" s="106"/>
      <c r="J172" s="106"/>
      <c r="K172" s="108">
        <v>1400045670.8699901</v>
      </c>
      <c r="L172" s="108"/>
      <c r="M172" s="108"/>
      <c r="N172" s="108"/>
      <c r="O172" s="108"/>
      <c r="P172" s="108"/>
      <c r="Q172" s="108"/>
      <c r="R172" s="108"/>
      <c r="S172" s="108"/>
      <c r="T172" s="108"/>
      <c r="U172" s="98">
        <v>6.2519266345089294E-2</v>
      </c>
      <c r="V172" s="98"/>
      <c r="W172" s="98"/>
      <c r="X172" s="98"/>
      <c r="Y172" s="98"/>
      <c r="Z172" s="98"/>
      <c r="AA172" s="98"/>
      <c r="AB172" s="98"/>
      <c r="AC172" s="98"/>
      <c r="AD172" s="98"/>
      <c r="AE172" s="98"/>
      <c r="AF172" s="98"/>
      <c r="AG172" s="97">
        <v>26432</v>
      </c>
      <c r="AH172" s="97"/>
      <c r="AI172" s="97"/>
      <c r="AJ172" s="97"/>
      <c r="AK172" s="97"/>
      <c r="AL172" s="97"/>
      <c r="AM172" s="98">
        <v>8.8410208382111902E-2</v>
      </c>
      <c r="AN172" s="98"/>
      <c r="AO172" s="98"/>
      <c r="AP172" s="98"/>
      <c r="AQ172" s="98"/>
      <c r="AR172" s="98"/>
      <c r="AS172" s="98"/>
      <c r="AT172" s="98"/>
      <c r="AU172" s="98"/>
    </row>
    <row r="173" spans="2:47" s="1" customFormat="1" ht="12.3" customHeight="1" x14ac:dyDescent="0.15">
      <c r="B173" s="106">
        <v>2019</v>
      </c>
      <c r="C173" s="106"/>
      <c r="D173" s="106"/>
      <c r="E173" s="106"/>
      <c r="F173" s="106"/>
      <c r="G173" s="106"/>
      <c r="H173" s="106"/>
      <c r="I173" s="106"/>
      <c r="J173" s="106"/>
      <c r="K173" s="108">
        <v>3368875544.3499899</v>
      </c>
      <c r="L173" s="108"/>
      <c r="M173" s="108"/>
      <c r="N173" s="108"/>
      <c r="O173" s="108"/>
      <c r="P173" s="108"/>
      <c r="Q173" s="108"/>
      <c r="R173" s="108"/>
      <c r="S173" s="108"/>
      <c r="T173" s="108"/>
      <c r="U173" s="98">
        <v>0.15043768344342301</v>
      </c>
      <c r="V173" s="98"/>
      <c r="W173" s="98"/>
      <c r="X173" s="98"/>
      <c r="Y173" s="98"/>
      <c r="Z173" s="98"/>
      <c r="AA173" s="98"/>
      <c r="AB173" s="98"/>
      <c r="AC173" s="98"/>
      <c r="AD173" s="98"/>
      <c r="AE173" s="98"/>
      <c r="AF173" s="98"/>
      <c r="AG173" s="97">
        <v>52400</v>
      </c>
      <c r="AH173" s="97"/>
      <c r="AI173" s="97"/>
      <c r="AJ173" s="97"/>
      <c r="AK173" s="97"/>
      <c r="AL173" s="97"/>
      <c r="AM173" s="98">
        <v>0.175268421580761</v>
      </c>
      <c r="AN173" s="98"/>
      <c r="AO173" s="98"/>
      <c r="AP173" s="98"/>
      <c r="AQ173" s="98"/>
      <c r="AR173" s="98"/>
      <c r="AS173" s="98"/>
      <c r="AT173" s="98"/>
      <c r="AU173" s="98"/>
    </row>
    <row r="174" spans="2:47" s="1" customFormat="1" ht="12.3" customHeight="1" x14ac:dyDescent="0.15">
      <c r="B174" s="106">
        <v>2020</v>
      </c>
      <c r="C174" s="106"/>
      <c r="D174" s="106"/>
      <c r="E174" s="106"/>
      <c r="F174" s="106"/>
      <c r="G174" s="106"/>
      <c r="H174" s="106"/>
      <c r="I174" s="106"/>
      <c r="J174" s="106"/>
      <c r="K174" s="108">
        <v>2917215058.4900098</v>
      </c>
      <c r="L174" s="108"/>
      <c r="M174" s="108"/>
      <c r="N174" s="108"/>
      <c r="O174" s="108"/>
      <c r="P174" s="108"/>
      <c r="Q174" s="108"/>
      <c r="R174" s="108"/>
      <c r="S174" s="108"/>
      <c r="T174" s="108"/>
      <c r="U174" s="98">
        <v>0.130268711244476</v>
      </c>
      <c r="V174" s="98"/>
      <c r="W174" s="98"/>
      <c r="X174" s="98"/>
      <c r="Y174" s="98"/>
      <c r="Z174" s="98"/>
      <c r="AA174" s="98"/>
      <c r="AB174" s="98"/>
      <c r="AC174" s="98"/>
      <c r="AD174" s="98"/>
      <c r="AE174" s="98"/>
      <c r="AF174" s="98"/>
      <c r="AG174" s="97">
        <v>38242</v>
      </c>
      <c r="AH174" s="97"/>
      <c r="AI174" s="97"/>
      <c r="AJ174" s="97"/>
      <c r="AK174" s="97"/>
      <c r="AL174" s="97"/>
      <c r="AM174" s="98">
        <v>0.12791249958189799</v>
      </c>
      <c r="AN174" s="98"/>
      <c r="AO174" s="98"/>
      <c r="AP174" s="98"/>
      <c r="AQ174" s="98"/>
      <c r="AR174" s="98"/>
      <c r="AS174" s="98"/>
      <c r="AT174" s="98"/>
      <c r="AU174" s="98"/>
    </row>
    <row r="175" spans="2:47" s="1" customFormat="1" ht="12.3" customHeight="1" x14ac:dyDescent="0.15">
      <c r="B175" s="106">
        <v>2021</v>
      </c>
      <c r="C175" s="106"/>
      <c r="D175" s="106"/>
      <c r="E175" s="106"/>
      <c r="F175" s="106"/>
      <c r="G175" s="106"/>
      <c r="H175" s="106"/>
      <c r="I175" s="106"/>
      <c r="J175" s="106"/>
      <c r="K175" s="108">
        <v>3361678387.3399601</v>
      </c>
      <c r="L175" s="108"/>
      <c r="M175" s="108"/>
      <c r="N175" s="108"/>
      <c r="O175" s="108"/>
      <c r="P175" s="108"/>
      <c r="Q175" s="108"/>
      <c r="R175" s="108"/>
      <c r="S175" s="108"/>
      <c r="T175" s="108"/>
      <c r="U175" s="98">
        <v>0.150116293230661</v>
      </c>
      <c r="V175" s="98"/>
      <c r="W175" s="98"/>
      <c r="X175" s="98"/>
      <c r="Y175" s="98"/>
      <c r="Z175" s="98"/>
      <c r="AA175" s="98"/>
      <c r="AB175" s="98"/>
      <c r="AC175" s="98"/>
      <c r="AD175" s="98"/>
      <c r="AE175" s="98"/>
      <c r="AF175" s="98"/>
      <c r="AG175" s="97">
        <v>36911</v>
      </c>
      <c r="AH175" s="97"/>
      <c r="AI175" s="97"/>
      <c r="AJ175" s="97"/>
      <c r="AK175" s="97"/>
      <c r="AL175" s="97"/>
      <c r="AM175" s="98">
        <v>0.12346054788105799</v>
      </c>
      <c r="AN175" s="98"/>
      <c r="AO175" s="98"/>
      <c r="AP175" s="98"/>
      <c r="AQ175" s="98"/>
      <c r="AR175" s="98"/>
      <c r="AS175" s="98"/>
      <c r="AT175" s="98"/>
      <c r="AU175" s="98"/>
    </row>
    <row r="176" spans="2:47" s="1" customFormat="1" ht="12.3" customHeight="1" x14ac:dyDescent="0.15">
      <c r="B176" s="106">
        <v>2022</v>
      </c>
      <c r="C176" s="106"/>
      <c r="D176" s="106"/>
      <c r="E176" s="106"/>
      <c r="F176" s="106"/>
      <c r="G176" s="106"/>
      <c r="H176" s="106"/>
      <c r="I176" s="106"/>
      <c r="J176" s="106"/>
      <c r="K176" s="108">
        <v>2628540132.9499898</v>
      </c>
      <c r="L176" s="108"/>
      <c r="M176" s="108"/>
      <c r="N176" s="108"/>
      <c r="O176" s="108"/>
      <c r="P176" s="108"/>
      <c r="Q176" s="108"/>
      <c r="R176" s="108"/>
      <c r="S176" s="108"/>
      <c r="T176" s="108"/>
      <c r="U176" s="98">
        <v>0.1173778856575</v>
      </c>
      <c r="V176" s="98"/>
      <c r="W176" s="98"/>
      <c r="X176" s="98"/>
      <c r="Y176" s="98"/>
      <c r="Z176" s="98"/>
      <c r="AA176" s="98"/>
      <c r="AB176" s="98"/>
      <c r="AC176" s="98"/>
      <c r="AD176" s="98"/>
      <c r="AE176" s="98"/>
      <c r="AF176" s="98"/>
      <c r="AG176" s="97">
        <v>24371</v>
      </c>
      <c r="AH176" s="97"/>
      <c r="AI176" s="97"/>
      <c r="AJ176" s="97"/>
      <c r="AK176" s="97"/>
      <c r="AL176" s="97"/>
      <c r="AM176" s="98">
        <v>8.1516540121082406E-2</v>
      </c>
      <c r="AN176" s="98"/>
      <c r="AO176" s="98"/>
      <c r="AP176" s="98"/>
      <c r="AQ176" s="98"/>
      <c r="AR176" s="98"/>
      <c r="AS176" s="98"/>
      <c r="AT176" s="98"/>
      <c r="AU176" s="98"/>
    </row>
    <row r="177" spans="2:47" s="1" customFormat="1" ht="12.3" customHeight="1" x14ac:dyDescent="0.15">
      <c r="B177" s="106">
        <v>2023</v>
      </c>
      <c r="C177" s="106"/>
      <c r="D177" s="106"/>
      <c r="E177" s="106"/>
      <c r="F177" s="106"/>
      <c r="G177" s="106"/>
      <c r="H177" s="106"/>
      <c r="I177" s="106"/>
      <c r="J177" s="106"/>
      <c r="K177" s="108">
        <v>1442542129.27</v>
      </c>
      <c r="L177" s="108"/>
      <c r="M177" s="108"/>
      <c r="N177" s="108"/>
      <c r="O177" s="108"/>
      <c r="P177" s="108"/>
      <c r="Q177" s="108"/>
      <c r="R177" s="108"/>
      <c r="S177" s="108"/>
      <c r="T177" s="108"/>
      <c r="U177" s="98">
        <v>6.4416952582554698E-2</v>
      </c>
      <c r="V177" s="98"/>
      <c r="W177" s="98"/>
      <c r="X177" s="98"/>
      <c r="Y177" s="98"/>
      <c r="Z177" s="98"/>
      <c r="AA177" s="98"/>
      <c r="AB177" s="98"/>
      <c r="AC177" s="98"/>
      <c r="AD177" s="98"/>
      <c r="AE177" s="98"/>
      <c r="AF177" s="98"/>
      <c r="AG177" s="97">
        <v>12523</v>
      </c>
      <c r="AH177" s="97"/>
      <c r="AI177" s="97"/>
      <c r="AJ177" s="97"/>
      <c r="AK177" s="97"/>
      <c r="AL177" s="97"/>
      <c r="AM177" s="98">
        <v>4.1887145867478298E-2</v>
      </c>
      <c r="AN177" s="98"/>
      <c r="AO177" s="98"/>
      <c r="AP177" s="98"/>
      <c r="AQ177" s="98"/>
      <c r="AR177" s="98"/>
      <c r="AS177" s="98"/>
      <c r="AT177" s="98"/>
      <c r="AU177" s="98"/>
    </row>
    <row r="178" spans="2:47" s="1" customFormat="1" ht="12.3" customHeight="1" x14ac:dyDescent="0.15">
      <c r="B178" s="106">
        <v>2024</v>
      </c>
      <c r="C178" s="106"/>
      <c r="D178" s="106"/>
      <c r="E178" s="106"/>
      <c r="F178" s="106"/>
      <c r="G178" s="106"/>
      <c r="H178" s="106"/>
      <c r="I178" s="106"/>
      <c r="J178" s="106"/>
      <c r="K178" s="108">
        <v>2218700207.6399999</v>
      </c>
      <c r="L178" s="108"/>
      <c r="M178" s="108"/>
      <c r="N178" s="108"/>
      <c r="O178" s="108"/>
      <c r="P178" s="108"/>
      <c r="Q178" s="108"/>
      <c r="R178" s="108"/>
      <c r="S178" s="108"/>
      <c r="T178" s="108"/>
      <c r="U178" s="98">
        <v>9.9076417367980604E-2</v>
      </c>
      <c r="V178" s="98"/>
      <c r="W178" s="98"/>
      <c r="X178" s="98"/>
      <c r="Y178" s="98"/>
      <c r="Z178" s="98"/>
      <c r="AA178" s="98"/>
      <c r="AB178" s="98"/>
      <c r="AC178" s="98"/>
      <c r="AD178" s="98"/>
      <c r="AE178" s="98"/>
      <c r="AF178" s="98"/>
      <c r="AG178" s="97">
        <v>17017</v>
      </c>
      <c r="AH178" s="97"/>
      <c r="AI178" s="97"/>
      <c r="AJ178" s="97"/>
      <c r="AK178" s="97"/>
      <c r="AL178" s="97"/>
      <c r="AM178" s="98">
        <v>5.6918754390072601E-2</v>
      </c>
      <c r="AN178" s="98"/>
      <c r="AO178" s="98"/>
      <c r="AP178" s="98"/>
      <c r="AQ178" s="98"/>
      <c r="AR178" s="98"/>
      <c r="AS178" s="98"/>
      <c r="AT178" s="98"/>
      <c r="AU178" s="98"/>
    </row>
    <row r="179" spans="2:47" s="1" customFormat="1" ht="12.3" customHeight="1" x14ac:dyDescent="0.15">
      <c r="B179" s="106">
        <v>2025</v>
      </c>
      <c r="C179" s="106"/>
      <c r="D179" s="106"/>
      <c r="E179" s="106"/>
      <c r="F179" s="106"/>
      <c r="G179" s="106"/>
      <c r="H179" s="106"/>
      <c r="I179" s="106"/>
      <c r="J179" s="106"/>
      <c r="K179" s="108">
        <v>1942666083.78001</v>
      </c>
      <c r="L179" s="108"/>
      <c r="M179" s="108"/>
      <c r="N179" s="108"/>
      <c r="O179" s="108"/>
      <c r="P179" s="108"/>
      <c r="Q179" s="108"/>
      <c r="R179" s="108"/>
      <c r="S179" s="108"/>
      <c r="T179" s="108"/>
      <c r="U179" s="98">
        <v>8.6750068828784402E-2</v>
      </c>
      <c r="V179" s="98"/>
      <c r="W179" s="98"/>
      <c r="X179" s="98"/>
      <c r="Y179" s="98"/>
      <c r="Z179" s="98"/>
      <c r="AA179" s="98"/>
      <c r="AB179" s="98"/>
      <c r="AC179" s="98"/>
      <c r="AD179" s="98"/>
      <c r="AE179" s="98"/>
      <c r="AF179" s="98"/>
      <c r="AG179" s="97">
        <v>14254</v>
      </c>
      <c r="AH179" s="97"/>
      <c r="AI179" s="97"/>
      <c r="AJ179" s="97"/>
      <c r="AK179" s="97"/>
      <c r="AL179" s="97"/>
      <c r="AM179" s="98">
        <v>4.7677024450613802E-2</v>
      </c>
      <c r="AN179" s="98"/>
      <c r="AO179" s="98"/>
      <c r="AP179" s="98"/>
      <c r="AQ179" s="98"/>
      <c r="AR179" s="98"/>
      <c r="AS179" s="98"/>
      <c r="AT179" s="98"/>
      <c r="AU179" s="98"/>
    </row>
    <row r="180" spans="2:47" s="1" customFormat="1" ht="12.3" customHeight="1" x14ac:dyDescent="0.15">
      <c r="B180" s="106">
        <v>2026</v>
      </c>
      <c r="C180" s="106"/>
      <c r="D180" s="106"/>
      <c r="E180" s="106"/>
      <c r="F180" s="106"/>
      <c r="G180" s="106"/>
      <c r="H180" s="106"/>
      <c r="I180" s="106"/>
      <c r="J180" s="106"/>
      <c r="K180" s="108">
        <v>270386292.73000002</v>
      </c>
      <c r="L180" s="108"/>
      <c r="M180" s="108"/>
      <c r="N180" s="108"/>
      <c r="O180" s="108"/>
      <c r="P180" s="108"/>
      <c r="Q180" s="108"/>
      <c r="R180" s="108"/>
      <c r="S180" s="108"/>
      <c r="T180" s="108"/>
      <c r="U180" s="98">
        <v>1.20741437247141E-2</v>
      </c>
      <c r="V180" s="98"/>
      <c r="W180" s="98"/>
      <c r="X180" s="98"/>
      <c r="Y180" s="98"/>
      <c r="Z180" s="98"/>
      <c r="AA180" s="98"/>
      <c r="AB180" s="98"/>
      <c r="AC180" s="98"/>
      <c r="AD180" s="98"/>
      <c r="AE180" s="98"/>
      <c r="AF180" s="98"/>
      <c r="AG180" s="97">
        <v>1732</v>
      </c>
      <c r="AH180" s="97"/>
      <c r="AI180" s="97"/>
      <c r="AJ180" s="97"/>
      <c r="AK180" s="97"/>
      <c r="AL180" s="97"/>
      <c r="AM180" s="98">
        <v>5.7932234003411701E-3</v>
      </c>
      <c r="AN180" s="98"/>
      <c r="AO180" s="98"/>
      <c r="AP180" s="98"/>
      <c r="AQ180" s="98"/>
      <c r="AR180" s="98"/>
      <c r="AS180" s="98"/>
      <c r="AT180" s="98"/>
      <c r="AU180" s="98"/>
    </row>
    <row r="181" spans="2:47" s="1" customFormat="1" ht="12.3" customHeight="1" x14ac:dyDescent="0.15">
      <c r="B181" s="105"/>
      <c r="C181" s="105"/>
      <c r="D181" s="105"/>
      <c r="E181" s="105"/>
      <c r="F181" s="105"/>
      <c r="G181" s="105"/>
      <c r="H181" s="105"/>
      <c r="I181" s="105"/>
      <c r="J181" s="105"/>
      <c r="K181" s="109">
        <v>22393827578.559898</v>
      </c>
      <c r="L181" s="109"/>
      <c r="M181" s="109"/>
      <c r="N181" s="109"/>
      <c r="O181" s="109"/>
      <c r="P181" s="109"/>
      <c r="Q181" s="109"/>
      <c r="R181" s="109"/>
      <c r="S181" s="109"/>
      <c r="T181" s="109"/>
      <c r="U181" s="100">
        <v>1</v>
      </c>
      <c r="V181" s="100"/>
      <c r="W181" s="100"/>
      <c r="X181" s="100"/>
      <c r="Y181" s="100"/>
      <c r="Z181" s="100"/>
      <c r="AA181" s="100"/>
      <c r="AB181" s="100"/>
      <c r="AC181" s="100"/>
      <c r="AD181" s="100"/>
      <c r="AE181" s="100"/>
      <c r="AF181" s="100"/>
      <c r="AG181" s="99">
        <v>298970</v>
      </c>
      <c r="AH181" s="99"/>
      <c r="AI181" s="99"/>
      <c r="AJ181" s="99"/>
      <c r="AK181" s="99"/>
      <c r="AL181" s="99"/>
      <c r="AM181" s="100">
        <v>1</v>
      </c>
      <c r="AN181" s="100"/>
      <c r="AO181" s="100"/>
      <c r="AP181" s="100"/>
      <c r="AQ181" s="100"/>
      <c r="AR181" s="100"/>
      <c r="AS181" s="100"/>
      <c r="AT181" s="100"/>
      <c r="AU181" s="100"/>
    </row>
    <row r="182" spans="2:47" s="1" customFormat="1" ht="9" customHeight="1" x14ac:dyDescent="0.15"/>
    <row r="183" spans="2:47" s="1" customFormat="1" ht="19.2" customHeight="1" x14ac:dyDescent="0.15">
      <c r="B183" s="80" t="s">
        <v>1252</v>
      </c>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row>
    <row r="184" spans="2:47" s="1" customFormat="1" ht="7.95" customHeight="1" x14ac:dyDescent="0.15"/>
    <row r="185" spans="2:47" s="1" customFormat="1" ht="11.1" customHeight="1" x14ac:dyDescent="0.15">
      <c r="B185" s="74" t="s">
        <v>1167</v>
      </c>
      <c r="C185" s="74"/>
      <c r="D185" s="74"/>
      <c r="E185" s="74"/>
      <c r="F185" s="74"/>
      <c r="G185" s="74"/>
      <c r="H185" s="74"/>
      <c r="I185" s="74"/>
      <c r="J185" s="74" t="s">
        <v>1121</v>
      </c>
      <c r="K185" s="74"/>
      <c r="L185" s="74"/>
      <c r="M185" s="74"/>
      <c r="N185" s="74"/>
      <c r="O185" s="74"/>
      <c r="P185" s="74"/>
      <c r="Q185" s="74"/>
      <c r="R185" s="74"/>
      <c r="S185" s="74"/>
      <c r="T185" s="74"/>
      <c r="U185" s="74"/>
      <c r="V185" s="74" t="s">
        <v>1122</v>
      </c>
      <c r="W185" s="74"/>
      <c r="X185" s="74"/>
      <c r="Y185" s="74"/>
      <c r="Z185" s="74"/>
      <c r="AA185" s="74"/>
      <c r="AB185" s="74"/>
      <c r="AC185" s="74"/>
      <c r="AD185" s="74"/>
      <c r="AE185" s="74"/>
      <c r="AF185" s="74"/>
      <c r="AG185" s="74" t="s">
        <v>1168</v>
      </c>
      <c r="AH185" s="74"/>
      <c r="AI185" s="74"/>
      <c r="AJ185" s="74"/>
      <c r="AK185" s="74"/>
      <c r="AL185" s="74"/>
      <c r="AM185" s="74"/>
      <c r="AN185" s="74" t="s">
        <v>1122</v>
      </c>
      <c r="AO185" s="74"/>
      <c r="AP185" s="74"/>
      <c r="AQ185" s="74"/>
      <c r="AR185" s="74"/>
      <c r="AS185" s="74"/>
      <c r="AT185" s="74"/>
      <c r="AU185" s="74"/>
    </row>
    <row r="186" spans="2:47" s="1" customFormat="1" ht="10.65" customHeight="1" x14ac:dyDescent="0.15">
      <c r="B186" s="95" t="s">
        <v>1169</v>
      </c>
      <c r="C186" s="95"/>
      <c r="D186" s="95"/>
      <c r="E186" s="95"/>
      <c r="F186" s="95"/>
      <c r="G186" s="95"/>
      <c r="H186" s="95"/>
      <c r="I186" s="95"/>
      <c r="J186" s="108">
        <v>2591830087.4000001</v>
      </c>
      <c r="K186" s="108"/>
      <c r="L186" s="108"/>
      <c r="M186" s="108"/>
      <c r="N186" s="108"/>
      <c r="O186" s="108"/>
      <c r="P186" s="108"/>
      <c r="Q186" s="108"/>
      <c r="R186" s="108"/>
      <c r="S186" s="108"/>
      <c r="T186" s="108"/>
      <c r="U186" s="108"/>
      <c r="V186" s="98">
        <v>0.11573859262368499</v>
      </c>
      <c r="W186" s="98"/>
      <c r="X186" s="98"/>
      <c r="Y186" s="98"/>
      <c r="Z186" s="98"/>
      <c r="AA186" s="98"/>
      <c r="AB186" s="98"/>
      <c r="AC186" s="98"/>
      <c r="AD186" s="98"/>
      <c r="AE186" s="98"/>
      <c r="AF186" s="98"/>
      <c r="AG186" s="97">
        <v>55419</v>
      </c>
      <c r="AH186" s="97"/>
      <c r="AI186" s="97"/>
      <c r="AJ186" s="97"/>
      <c r="AK186" s="97"/>
      <c r="AL186" s="97"/>
      <c r="AM186" s="97"/>
      <c r="AN186" s="98">
        <v>0.38804203981318802</v>
      </c>
      <c r="AO186" s="98"/>
      <c r="AP186" s="98"/>
      <c r="AQ186" s="98"/>
      <c r="AR186" s="98"/>
      <c r="AS186" s="98"/>
      <c r="AT186" s="98"/>
      <c r="AU186" s="98"/>
    </row>
    <row r="187" spans="2:47" s="1" customFormat="1" ht="10.65" customHeight="1" x14ac:dyDescent="0.15">
      <c r="B187" s="95" t="s">
        <v>1170</v>
      </c>
      <c r="C187" s="95"/>
      <c r="D187" s="95"/>
      <c r="E187" s="95"/>
      <c r="F187" s="95"/>
      <c r="G187" s="95"/>
      <c r="H187" s="95"/>
      <c r="I187" s="95"/>
      <c r="J187" s="108">
        <v>6918736250.3199902</v>
      </c>
      <c r="K187" s="108"/>
      <c r="L187" s="108"/>
      <c r="M187" s="108"/>
      <c r="N187" s="108"/>
      <c r="O187" s="108"/>
      <c r="P187" s="108"/>
      <c r="Q187" s="108"/>
      <c r="R187" s="108"/>
      <c r="S187" s="108"/>
      <c r="T187" s="108"/>
      <c r="U187" s="108"/>
      <c r="V187" s="98">
        <v>0.30895728861215499</v>
      </c>
      <c r="W187" s="98"/>
      <c r="X187" s="98"/>
      <c r="Y187" s="98"/>
      <c r="Z187" s="98"/>
      <c r="AA187" s="98"/>
      <c r="AB187" s="98"/>
      <c r="AC187" s="98"/>
      <c r="AD187" s="98"/>
      <c r="AE187" s="98"/>
      <c r="AF187" s="98"/>
      <c r="AG187" s="97">
        <v>47058</v>
      </c>
      <c r="AH187" s="97"/>
      <c r="AI187" s="97"/>
      <c r="AJ187" s="97"/>
      <c r="AK187" s="97"/>
      <c r="AL187" s="97"/>
      <c r="AM187" s="97"/>
      <c r="AN187" s="98">
        <v>0.32949858910353802</v>
      </c>
      <c r="AO187" s="98"/>
      <c r="AP187" s="98"/>
      <c r="AQ187" s="98"/>
      <c r="AR187" s="98"/>
      <c r="AS187" s="98"/>
      <c r="AT187" s="98"/>
      <c r="AU187" s="98"/>
    </row>
    <row r="188" spans="2:47" s="1" customFormat="1" ht="10.65" customHeight="1" x14ac:dyDescent="0.15">
      <c r="B188" s="95" t="s">
        <v>1171</v>
      </c>
      <c r="C188" s="95"/>
      <c r="D188" s="95"/>
      <c r="E188" s="95"/>
      <c r="F188" s="95"/>
      <c r="G188" s="95"/>
      <c r="H188" s="95"/>
      <c r="I188" s="95"/>
      <c r="J188" s="108">
        <v>6181890138.6299696</v>
      </c>
      <c r="K188" s="108"/>
      <c r="L188" s="108"/>
      <c r="M188" s="108"/>
      <c r="N188" s="108"/>
      <c r="O188" s="108"/>
      <c r="P188" s="108"/>
      <c r="Q188" s="108"/>
      <c r="R188" s="108"/>
      <c r="S188" s="108"/>
      <c r="T188" s="108"/>
      <c r="U188" s="108"/>
      <c r="V188" s="98">
        <v>0.27605330607030998</v>
      </c>
      <c r="W188" s="98"/>
      <c r="X188" s="98"/>
      <c r="Y188" s="98"/>
      <c r="Z188" s="98"/>
      <c r="AA188" s="98"/>
      <c r="AB188" s="98"/>
      <c r="AC188" s="98"/>
      <c r="AD188" s="98"/>
      <c r="AE188" s="98"/>
      <c r="AF188" s="98"/>
      <c r="AG188" s="97">
        <v>25375</v>
      </c>
      <c r="AH188" s="97"/>
      <c r="AI188" s="97"/>
      <c r="AJ188" s="97"/>
      <c r="AK188" s="97"/>
      <c r="AL188" s="97"/>
      <c r="AM188" s="97"/>
      <c r="AN188" s="98">
        <v>0.17767492665439</v>
      </c>
      <c r="AO188" s="98"/>
      <c r="AP188" s="98"/>
      <c r="AQ188" s="98"/>
      <c r="AR188" s="98"/>
      <c r="AS188" s="98"/>
      <c r="AT188" s="98"/>
      <c r="AU188" s="98"/>
    </row>
    <row r="189" spans="2:47" s="1" customFormat="1" ht="10.65" customHeight="1" x14ac:dyDescent="0.15">
      <c r="B189" s="95" t="s">
        <v>1172</v>
      </c>
      <c r="C189" s="95"/>
      <c r="D189" s="95"/>
      <c r="E189" s="95"/>
      <c r="F189" s="95"/>
      <c r="G189" s="95"/>
      <c r="H189" s="95"/>
      <c r="I189" s="95"/>
      <c r="J189" s="108">
        <v>3077632390.73001</v>
      </c>
      <c r="K189" s="108"/>
      <c r="L189" s="108"/>
      <c r="M189" s="108"/>
      <c r="N189" s="108"/>
      <c r="O189" s="108"/>
      <c r="P189" s="108"/>
      <c r="Q189" s="108"/>
      <c r="R189" s="108"/>
      <c r="S189" s="108"/>
      <c r="T189" s="108"/>
      <c r="U189" s="108"/>
      <c r="V189" s="98">
        <v>0.137432173215291</v>
      </c>
      <c r="W189" s="98"/>
      <c r="X189" s="98"/>
      <c r="Y189" s="98"/>
      <c r="Z189" s="98"/>
      <c r="AA189" s="98"/>
      <c r="AB189" s="98"/>
      <c r="AC189" s="98"/>
      <c r="AD189" s="98"/>
      <c r="AE189" s="98"/>
      <c r="AF189" s="98"/>
      <c r="AG189" s="97">
        <v>9035</v>
      </c>
      <c r="AH189" s="97"/>
      <c r="AI189" s="97"/>
      <c r="AJ189" s="97"/>
      <c r="AK189" s="97"/>
      <c r="AL189" s="97"/>
      <c r="AM189" s="97"/>
      <c r="AN189" s="98">
        <v>6.3262776840292106E-2</v>
      </c>
      <c r="AO189" s="98"/>
      <c r="AP189" s="98"/>
      <c r="AQ189" s="98"/>
      <c r="AR189" s="98"/>
      <c r="AS189" s="98"/>
      <c r="AT189" s="98"/>
      <c r="AU189" s="98"/>
    </row>
    <row r="190" spans="2:47" s="1" customFormat="1" ht="10.65" customHeight="1" x14ac:dyDescent="0.15">
      <c r="B190" s="95" t="s">
        <v>1173</v>
      </c>
      <c r="C190" s="95"/>
      <c r="D190" s="95"/>
      <c r="E190" s="95"/>
      <c r="F190" s="95"/>
      <c r="G190" s="95"/>
      <c r="H190" s="95"/>
      <c r="I190" s="95"/>
      <c r="J190" s="108">
        <v>3623738711.47999</v>
      </c>
      <c r="K190" s="108"/>
      <c r="L190" s="108"/>
      <c r="M190" s="108"/>
      <c r="N190" s="108"/>
      <c r="O190" s="108"/>
      <c r="P190" s="108"/>
      <c r="Q190" s="108"/>
      <c r="R190" s="108"/>
      <c r="S190" s="108"/>
      <c r="T190" s="108"/>
      <c r="U190" s="108"/>
      <c r="V190" s="98">
        <v>0.16181863947855801</v>
      </c>
      <c r="W190" s="98"/>
      <c r="X190" s="98"/>
      <c r="Y190" s="98"/>
      <c r="Z190" s="98"/>
      <c r="AA190" s="98"/>
      <c r="AB190" s="98"/>
      <c r="AC190" s="98"/>
      <c r="AD190" s="98"/>
      <c r="AE190" s="98"/>
      <c r="AF190" s="98"/>
      <c r="AG190" s="97">
        <v>5930</v>
      </c>
      <c r="AH190" s="97"/>
      <c r="AI190" s="97"/>
      <c r="AJ190" s="97"/>
      <c r="AK190" s="97"/>
      <c r="AL190" s="97"/>
      <c r="AM190" s="97"/>
      <c r="AN190" s="98">
        <v>4.1521667588592402E-2</v>
      </c>
      <c r="AO190" s="98"/>
      <c r="AP190" s="98"/>
      <c r="AQ190" s="98"/>
      <c r="AR190" s="98"/>
      <c r="AS190" s="98"/>
      <c r="AT190" s="98"/>
      <c r="AU190" s="98"/>
    </row>
    <row r="191" spans="2:47" s="1" customFormat="1" ht="12.3" customHeight="1" x14ac:dyDescent="0.15">
      <c r="B191" s="105"/>
      <c r="C191" s="105"/>
      <c r="D191" s="105"/>
      <c r="E191" s="105"/>
      <c r="F191" s="105"/>
      <c r="G191" s="105"/>
      <c r="H191" s="105"/>
      <c r="I191" s="105"/>
      <c r="J191" s="109">
        <v>22393827578.560001</v>
      </c>
      <c r="K191" s="109"/>
      <c r="L191" s="109"/>
      <c r="M191" s="109"/>
      <c r="N191" s="109"/>
      <c r="O191" s="109"/>
      <c r="P191" s="109"/>
      <c r="Q191" s="109"/>
      <c r="R191" s="109"/>
      <c r="S191" s="109"/>
      <c r="T191" s="109"/>
      <c r="U191" s="109"/>
      <c r="V191" s="100">
        <v>1</v>
      </c>
      <c r="W191" s="100"/>
      <c r="X191" s="100"/>
      <c r="Y191" s="100"/>
      <c r="Z191" s="100"/>
      <c r="AA191" s="100"/>
      <c r="AB191" s="100"/>
      <c r="AC191" s="100"/>
      <c r="AD191" s="100"/>
      <c r="AE191" s="100"/>
      <c r="AF191" s="100"/>
      <c r="AG191" s="99">
        <v>142817</v>
      </c>
      <c r="AH191" s="99"/>
      <c r="AI191" s="99"/>
      <c r="AJ191" s="99"/>
      <c r="AK191" s="99"/>
      <c r="AL191" s="99"/>
      <c r="AM191" s="99"/>
      <c r="AN191" s="100">
        <v>1</v>
      </c>
      <c r="AO191" s="100"/>
      <c r="AP191" s="100"/>
      <c r="AQ191" s="100"/>
      <c r="AR191" s="100"/>
      <c r="AS191" s="100"/>
      <c r="AT191" s="100"/>
      <c r="AU191" s="100"/>
    </row>
    <row r="192" spans="2:47" s="1" customFormat="1" ht="9" customHeight="1" x14ac:dyDescent="0.15"/>
    <row r="193" spans="2:47" s="1" customFormat="1" ht="19.2" customHeight="1" x14ac:dyDescent="0.15">
      <c r="B193" s="80" t="s">
        <v>1253</v>
      </c>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row>
    <row r="194" spans="2:47" s="1" customFormat="1" ht="7.95" customHeight="1" x14ac:dyDescent="0.15"/>
    <row r="195" spans="2:47" s="1" customFormat="1" ht="11.1" customHeight="1" x14ac:dyDescent="0.15">
      <c r="B195" s="105"/>
      <c r="C195" s="105"/>
      <c r="D195" s="105"/>
      <c r="E195" s="105"/>
      <c r="F195" s="105"/>
      <c r="G195" s="105"/>
      <c r="H195" s="105"/>
      <c r="I195" s="74" t="s">
        <v>1121</v>
      </c>
      <c r="J195" s="74"/>
      <c r="K195" s="74"/>
      <c r="L195" s="74"/>
      <c r="M195" s="74"/>
      <c r="N195" s="74"/>
      <c r="O195" s="74"/>
      <c r="P195" s="74"/>
      <c r="Q195" s="74"/>
      <c r="R195" s="74"/>
      <c r="S195" s="74"/>
      <c r="T195" s="74"/>
      <c r="U195" s="74" t="s">
        <v>1122</v>
      </c>
      <c r="V195" s="74"/>
      <c r="W195" s="74"/>
      <c r="X195" s="74"/>
      <c r="Y195" s="74"/>
      <c r="Z195" s="74"/>
      <c r="AA195" s="74"/>
      <c r="AB195" s="74"/>
      <c r="AC195" s="74"/>
      <c r="AD195" s="74"/>
      <c r="AE195" s="74"/>
      <c r="AF195" s="74" t="s">
        <v>1123</v>
      </c>
      <c r="AG195" s="74"/>
      <c r="AH195" s="74"/>
      <c r="AI195" s="74"/>
      <c r="AJ195" s="74"/>
      <c r="AK195" s="74"/>
      <c r="AL195" s="74"/>
      <c r="AM195" s="74"/>
      <c r="AN195" s="74"/>
      <c r="AO195" s="74"/>
      <c r="AP195" s="74"/>
      <c r="AQ195" s="74" t="s">
        <v>1122</v>
      </c>
      <c r="AR195" s="74"/>
      <c r="AS195" s="74"/>
      <c r="AT195" s="74"/>
      <c r="AU195" s="74"/>
    </row>
    <row r="196" spans="2:47" s="1" customFormat="1" ht="11.1" customHeight="1" x14ac:dyDescent="0.15">
      <c r="B196" s="95" t="s">
        <v>1174</v>
      </c>
      <c r="C196" s="95"/>
      <c r="D196" s="95"/>
      <c r="E196" s="95"/>
      <c r="F196" s="95"/>
      <c r="G196" s="95"/>
      <c r="H196" s="95"/>
      <c r="I196" s="108">
        <v>16671507.130000001</v>
      </c>
      <c r="J196" s="108"/>
      <c r="K196" s="108"/>
      <c r="L196" s="108"/>
      <c r="M196" s="108"/>
      <c r="N196" s="108"/>
      <c r="O196" s="108"/>
      <c r="P196" s="108"/>
      <c r="Q196" s="108"/>
      <c r="R196" s="108"/>
      <c r="S196" s="108"/>
      <c r="T196" s="108"/>
      <c r="U196" s="98">
        <v>7.4446885292451604E-4</v>
      </c>
      <c r="V196" s="98"/>
      <c r="W196" s="98"/>
      <c r="X196" s="98"/>
      <c r="Y196" s="98"/>
      <c r="Z196" s="98"/>
      <c r="AA196" s="98"/>
      <c r="AB196" s="98"/>
      <c r="AC196" s="98"/>
      <c r="AD196" s="98"/>
      <c r="AE196" s="98"/>
      <c r="AF196" s="97">
        <v>346</v>
      </c>
      <c r="AG196" s="97"/>
      <c r="AH196" s="97"/>
      <c r="AI196" s="97"/>
      <c r="AJ196" s="97"/>
      <c r="AK196" s="97"/>
      <c r="AL196" s="97"/>
      <c r="AM196" s="97"/>
      <c r="AN196" s="97"/>
      <c r="AO196" s="97"/>
      <c r="AP196" s="97"/>
      <c r="AQ196" s="98">
        <v>1.1573067531859399E-3</v>
      </c>
      <c r="AR196" s="98"/>
      <c r="AS196" s="98"/>
      <c r="AT196" s="98"/>
      <c r="AU196" s="98"/>
    </row>
    <row r="197" spans="2:47" s="1" customFormat="1" ht="11.1" customHeight="1" x14ac:dyDescent="0.15">
      <c r="B197" s="95" t="s">
        <v>1175</v>
      </c>
      <c r="C197" s="95"/>
      <c r="D197" s="95"/>
      <c r="E197" s="95"/>
      <c r="F197" s="95"/>
      <c r="G197" s="95"/>
      <c r="H197" s="95"/>
      <c r="I197" s="108">
        <v>685752402.52000105</v>
      </c>
      <c r="J197" s="108"/>
      <c r="K197" s="108"/>
      <c r="L197" s="108"/>
      <c r="M197" s="108"/>
      <c r="N197" s="108"/>
      <c r="O197" s="108"/>
      <c r="P197" s="108"/>
      <c r="Q197" s="108"/>
      <c r="R197" s="108"/>
      <c r="S197" s="108"/>
      <c r="T197" s="108"/>
      <c r="U197" s="98">
        <v>3.0622384677845001E-2</v>
      </c>
      <c r="V197" s="98"/>
      <c r="W197" s="98"/>
      <c r="X197" s="98"/>
      <c r="Y197" s="98"/>
      <c r="Z197" s="98"/>
      <c r="AA197" s="98"/>
      <c r="AB197" s="98"/>
      <c r="AC197" s="98"/>
      <c r="AD197" s="98"/>
      <c r="AE197" s="98"/>
      <c r="AF197" s="97">
        <v>8255</v>
      </c>
      <c r="AG197" s="97"/>
      <c r="AH197" s="97"/>
      <c r="AI197" s="97"/>
      <c r="AJ197" s="97"/>
      <c r="AK197" s="97"/>
      <c r="AL197" s="97"/>
      <c r="AM197" s="97"/>
      <c r="AN197" s="97"/>
      <c r="AO197" s="97"/>
      <c r="AP197" s="97"/>
      <c r="AQ197" s="98">
        <v>2.7611466033381299E-2</v>
      </c>
      <c r="AR197" s="98"/>
      <c r="AS197" s="98"/>
      <c r="AT197" s="98"/>
      <c r="AU197" s="98"/>
    </row>
    <row r="198" spans="2:47" s="1" customFormat="1" ht="11.1" customHeight="1" x14ac:dyDescent="0.15">
      <c r="B198" s="95" t="s">
        <v>1176</v>
      </c>
      <c r="C198" s="95"/>
      <c r="D198" s="95"/>
      <c r="E198" s="95"/>
      <c r="F198" s="95"/>
      <c r="G198" s="95"/>
      <c r="H198" s="95"/>
      <c r="I198" s="108">
        <v>5575438790.54002</v>
      </c>
      <c r="J198" s="108"/>
      <c r="K198" s="108"/>
      <c r="L198" s="108"/>
      <c r="M198" s="108"/>
      <c r="N198" s="108"/>
      <c r="O198" s="108"/>
      <c r="P198" s="108"/>
      <c r="Q198" s="108"/>
      <c r="R198" s="108"/>
      <c r="S198" s="108"/>
      <c r="T198" s="108"/>
      <c r="U198" s="98">
        <v>0.24897212283075501</v>
      </c>
      <c r="V198" s="98"/>
      <c r="W198" s="98"/>
      <c r="X198" s="98"/>
      <c r="Y198" s="98"/>
      <c r="Z198" s="98"/>
      <c r="AA198" s="98"/>
      <c r="AB198" s="98"/>
      <c r="AC198" s="98"/>
      <c r="AD198" s="98"/>
      <c r="AE198" s="98"/>
      <c r="AF198" s="97">
        <v>71371</v>
      </c>
      <c r="AG198" s="97"/>
      <c r="AH198" s="97"/>
      <c r="AI198" s="97"/>
      <c r="AJ198" s="97"/>
      <c r="AK198" s="97"/>
      <c r="AL198" s="97"/>
      <c r="AM198" s="97"/>
      <c r="AN198" s="97"/>
      <c r="AO198" s="97"/>
      <c r="AP198" s="97"/>
      <c r="AQ198" s="98">
        <v>0.23872294879084899</v>
      </c>
      <c r="AR198" s="98"/>
      <c r="AS198" s="98"/>
      <c r="AT198" s="98"/>
      <c r="AU198" s="98"/>
    </row>
    <row r="199" spans="2:47" s="1" customFormat="1" ht="11.1" customHeight="1" x14ac:dyDescent="0.15">
      <c r="B199" s="95" t="s">
        <v>1177</v>
      </c>
      <c r="C199" s="95"/>
      <c r="D199" s="95"/>
      <c r="E199" s="95"/>
      <c r="F199" s="95"/>
      <c r="G199" s="95"/>
      <c r="H199" s="95"/>
      <c r="I199" s="108">
        <v>6695143708.7200499</v>
      </c>
      <c r="J199" s="108"/>
      <c r="K199" s="108"/>
      <c r="L199" s="108"/>
      <c r="M199" s="108"/>
      <c r="N199" s="108"/>
      <c r="O199" s="108"/>
      <c r="P199" s="108"/>
      <c r="Q199" s="108"/>
      <c r="R199" s="108"/>
      <c r="S199" s="108"/>
      <c r="T199" s="108"/>
      <c r="U199" s="98">
        <v>0.29897272742824899</v>
      </c>
      <c r="V199" s="98"/>
      <c r="W199" s="98"/>
      <c r="X199" s="98"/>
      <c r="Y199" s="98"/>
      <c r="Z199" s="98"/>
      <c r="AA199" s="98"/>
      <c r="AB199" s="98"/>
      <c r="AC199" s="98"/>
      <c r="AD199" s="98"/>
      <c r="AE199" s="98"/>
      <c r="AF199" s="97">
        <v>106770</v>
      </c>
      <c r="AG199" s="97"/>
      <c r="AH199" s="97"/>
      <c r="AI199" s="97"/>
      <c r="AJ199" s="97"/>
      <c r="AK199" s="97"/>
      <c r="AL199" s="97"/>
      <c r="AM199" s="97"/>
      <c r="AN199" s="97"/>
      <c r="AO199" s="97"/>
      <c r="AP199" s="97"/>
      <c r="AQ199" s="98">
        <v>0.357126133056828</v>
      </c>
      <c r="AR199" s="98"/>
      <c r="AS199" s="98"/>
      <c r="AT199" s="98"/>
      <c r="AU199" s="98"/>
    </row>
    <row r="200" spans="2:47" s="1" customFormat="1" ht="11.1" customHeight="1" x14ac:dyDescent="0.15">
      <c r="B200" s="95" t="s">
        <v>1178</v>
      </c>
      <c r="C200" s="95"/>
      <c r="D200" s="95"/>
      <c r="E200" s="95"/>
      <c r="F200" s="95"/>
      <c r="G200" s="95"/>
      <c r="H200" s="95"/>
      <c r="I200" s="108">
        <v>1679536789.80001</v>
      </c>
      <c r="J200" s="108"/>
      <c r="K200" s="108"/>
      <c r="L200" s="108"/>
      <c r="M200" s="108"/>
      <c r="N200" s="108"/>
      <c r="O200" s="108"/>
      <c r="P200" s="108"/>
      <c r="Q200" s="108"/>
      <c r="R200" s="108"/>
      <c r="S200" s="108"/>
      <c r="T200" s="108"/>
      <c r="U200" s="98">
        <v>7.4999987559429201E-2</v>
      </c>
      <c r="V200" s="98"/>
      <c r="W200" s="98"/>
      <c r="X200" s="98"/>
      <c r="Y200" s="98"/>
      <c r="Z200" s="98"/>
      <c r="AA200" s="98"/>
      <c r="AB200" s="98"/>
      <c r="AC200" s="98"/>
      <c r="AD200" s="98"/>
      <c r="AE200" s="98"/>
      <c r="AF200" s="97">
        <v>28278</v>
      </c>
      <c r="AG200" s="97"/>
      <c r="AH200" s="97"/>
      <c r="AI200" s="97"/>
      <c r="AJ200" s="97"/>
      <c r="AK200" s="97"/>
      <c r="AL200" s="97"/>
      <c r="AM200" s="97"/>
      <c r="AN200" s="97"/>
      <c r="AO200" s="97"/>
      <c r="AP200" s="97"/>
      <c r="AQ200" s="98">
        <v>9.4584740943907397E-2</v>
      </c>
      <c r="AR200" s="98"/>
      <c r="AS200" s="98"/>
      <c r="AT200" s="98"/>
      <c r="AU200" s="98"/>
    </row>
    <row r="201" spans="2:47" s="1" customFormat="1" ht="11.1" customHeight="1" x14ac:dyDescent="0.15">
      <c r="B201" s="95" t="s">
        <v>1179</v>
      </c>
      <c r="C201" s="95"/>
      <c r="D201" s="95"/>
      <c r="E201" s="95"/>
      <c r="F201" s="95"/>
      <c r="G201" s="95"/>
      <c r="H201" s="95"/>
      <c r="I201" s="108">
        <v>2309917485.49998</v>
      </c>
      <c r="J201" s="108"/>
      <c r="K201" s="108"/>
      <c r="L201" s="108"/>
      <c r="M201" s="108"/>
      <c r="N201" s="108"/>
      <c r="O201" s="108"/>
      <c r="P201" s="108"/>
      <c r="Q201" s="108"/>
      <c r="R201" s="108"/>
      <c r="S201" s="108"/>
      <c r="T201" s="108"/>
      <c r="U201" s="98">
        <v>0.103149739694857</v>
      </c>
      <c r="V201" s="98"/>
      <c r="W201" s="98"/>
      <c r="X201" s="98"/>
      <c r="Y201" s="98"/>
      <c r="Z201" s="98"/>
      <c r="AA201" s="98"/>
      <c r="AB201" s="98"/>
      <c r="AC201" s="98"/>
      <c r="AD201" s="98"/>
      <c r="AE201" s="98"/>
      <c r="AF201" s="97">
        <v>25771</v>
      </c>
      <c r="AG201" s="97"/>
      <c r="AH201" s="97"/>
      <c r="AI201" s="97"/>
      <c r="AJ201" s="97"/>
      <c r="AK201" s="97"/>
      <c r="AL201" s="97"/>
      <c r="AM201" s="97"/>
      <c r="AN201" s="97"/>
      <c r="AO201" s="97"/>
      <c r="AP201" s="97"/>
      <c r="AQ201" s="98">
        <v>8.6199284209118002E-2</v>
      </c>
      <c r="AR201" s="98"/>
      <c r="AS201" s="98"/>
      <c r="AT201" s="98"/>
      <c r="AU201" s="98"/>
    </row>
    <row r="202" spans="2:47" s="1" customFormat="1" ht="11.1" customHeight="1" x14ac:dyDescent="0.15">
      <c r="B202" s="95" t="s">
        <v>1180</v>
      </c>
      <c r="C202" s="95"/>
      <c r="D202" s="95"/>
      <c r="E202" s="95"/>
      <c r="F202" s="95"/>
      <c r="G202" s="95"/>
      <c r="H202" s="95"/>
      <c r="I202" s="108">
        <v>3263428775.4699998</v>
      </c>
      <c r="J202" s="108"/>
      <c r="K202" s="108"/>
      <c r="L202" s="108"/>
      <c r="M202" s="108"/>
      <c r="N202" s="108"/>
      <c r="O202" s="108"/>
      <c r="P202" s="108"/>
      <c r="Q202" s="108"/>
      <c r="R202" s="108"/>
      <c r="S202" s="108"/>
      <c r="T202" s="108"/>
      <c r="U202" s="98">
        <v>0.14572894088880201</v>
      </c>
      <c r="V202" s="98"/>
      <c r="W202" s="98"/>
      <c r="X202" s="98"/>
      <c r="Y202" s="98"/>
      <c r="Z202" s="98"/>
      <c r="AA202" s="98"/>
      <c r="AB202" s="98"/>
      <c r="AC202" s="98"/>
      <c r="AD202" s="98"/>
      <c r="AE202" s="98"/>
      <c r="AF202" s="97">
        <v>28363</v>
      </c>
      <c r="AG202" s="97"/>
      <c r="AH202" s="97"/>
      <c r="AI202" s="97"/>
      <c r="AJ202" s="97"/>
      <c r="AK202" s="97"/>
      <c r="AL202" s="97"/>
      <c r="AM202" s="97"/>
      <c r="AN202" s="97"/>
      <c r="AO202" s="97"/>
      <c r="AP202" s="97"/>
      <c r="AQ202" s="98">
        <v>9.4869050406395303E-2</v>
      </c>
      <c r="AR202" s="98"/>
      <c r="AS202" s="98"/>
      <c r="AT202" s="98"/>
      <c r="AU202" s="98"/>
    </row>
    <row r="203" spans="2:47" s="1" customFormat="1" ht="11.1" customHeight="1" x14ac:dyDescent="0.15">
      <c r="B203" s="95" t="s">
        <v>1181</v>
      </c>
      <c r="C203" s="95"/>
      <c r="D203" s="95"/>
      <c r="E203" s="95"/>
      <c r="F203" s="95"/>
      <c r="G203" s="95"/>
      <c r="H203" s="95"/>
      <c r="I203" s="108">
        <v>1484096215.1300099</v>
      </c>
      <c r="J203" s="108"/>
      <c r="K203" s="108"/>
      <c r="L203" s="108"/>
      <c r="M203" s="108"/>
      <c r="N203" s="108"/>
      <c r="O203" s="108"/>
      <c r="P203" s="108"/>
      <c r="Q203" s="108"/>
      <c r="R203" s="108"/>
      <c r="S203" s="108"/>
      <c r="T203" s="108"/>
      <c r="U203" s="98">
        <v>6.6272557021511094E-2</v>
      </c>
      <c r="V203" s="98"/>
      <c r="W203" s="98"/>
      <c r="X203" s="98"/>
      <c r="Y203" s="98"/>
      <c r="Z203" s="98"/>
      <c r="AA203" s="98"/>
      <c r="AB203" s="98"/>
      <c r="AC203" s="98"/>
      <c r="AD203" s="98"/>
      <c r="AE203" s="98"/>
      <c r="AF203" s="97">
        <v>17146</v>
      </c>
      <c r="AG203" s="97"/>
      <c r="AH203" s="97"/>
      <c r="AI203" s="97"/>
      <c r="AJ203" s="97"/>
      <c r="AK203" s="97"/>
      <c r="AL203" s="97"/>
      <c r="AM203" s="97"/>
      <c r="AN203" s="97"/>
      <c r="AO203" s="97"/>
      <c r="AP203" s="97"/>
      <c r="AQ203" s="98">
        <v>5.7350235809613001E-2</v>
      </c>
      <c r="AR203" s="98"/>
      <c r="AS203" s="98"/>
      <c r="AT203" s="98"/>
      <c r="AU203" s="98"/>
    </row>
    <row r="204" spans="2:47" s="1" customFormat="1" ht="11.1" customHeight="1" x14ac:dyDescent="0.15">
      <c r="B204" s="95" t="s">
        <v>1182</v>
      </c>
      <c r="C204" s="95"/>
      <c r="D204" s="95"/>
      <c r="E204" s="95"/>
      <c r="F204" s="95"/>
      <c r="G204" s="95"/>
      <c r="H204" s="95"/>
      <c r="I204" s="108">
        <v>486855435.86000103</v>
      </c>
      <c r="J204" s="108"/>
      <c r="K204" s="108"/>
      <c r="L204" s="108"/>
      <c r="M204" s="108"/>
      <c r="N204" s="108"/>
      <c r="O204" s="108"/>
      <c r="P204" s="108"/>
      <c r="Q204" s="108"/>
      <c r="R204" s="108"/>
      <c r="S204" s="108"/>
      <c r="T204" s="108"/>
      <c r="U204" s="98">
        <v>2.1740608395418699E-2</v>
      </c>
      <c r="V204" s="98"/>
      <c r="W204" s="98"/>
      <c r="X204" s="98"/>
      <c r="Y204" s="98"/>
      <c r="Z204" s="98"/>
      <c r="AA204" s="98"/>
      <c r="AB204" s="98"/>
      <c r="AC204" s="98"/>
      <c r="AD204" s="98"/>
      <c r="AE204" s="98"/>
      <c r="AF204" s="97">
        <v>7921</v>
      </c>
      <c r="AG204" s="97"/>
      <c r="AH204" s="97"/>
      <c r="AI204" s="97"/>
      <c r="AJ204" s="97"/>
      <c r="AK204" s="97"/>
      <c r="AL204" s="97"/>
      <c r="AM204" s="97"/>
      <c r="AN204" s="97"/>
      <c r="AO204" s="97"/>
      <c r="AP204" s="97"/>
      <c r="AQ204" s="98">
        <v>2.64942970866642E-2</v>
      </c>
      <c r="AR204" s="98"/>
      <c r="AS204" s="98"/>
      <c r="AT204" s="98"/>
      <c r="AU204" s="98"/>
    </row>
    <row r="205" spans="2:47" s="1" customFormat="1" ht="11.1" customHeight="1" x14ac:dyDescent="0.15">
      <c r="B205" s="95" t="s">
        <v>1183</v>
      </c>
      <c r="C205" s="95"/>
      <c r="D205" s="95"/>
      <c r="E205" s="95"/>
      <c r="F205" s="95"/>
      <c r="G205" s="95"/>
      <c r="H205" s="95"/>
      <c r="I205" s="108">
        <v>123311865.25</v>
      </c>
      <c r="J205" s="108"/>
      <c r="K205" s="108"/>
      <c r="L205" s="108"/>
      <c r="M205" s="108"/>
      <c r="N205" s="108"/>
      <c r="O205" s="108"/>
      <c r="P205" s="108"/>
      <c r="Q205" s="108"/>
      <c r="R205" s="108"/>
      <c r="S205" s="108"/>
      <c r="T205" s="108"/>
      <c r="U205" s="98">
        <v>5.5065113285081898E-3</v>
      </c>
      <c r="V205" s="98"/>
      <c r="W205" s="98"/>
      <c r="X205" s="98"/>
      <c r="Y205" s="98"/>
      <c r="Z205" s="98"/>
      <c r="AA205" s="98"/>
      <c r="AB205" s="98"/>
      <c r="AC205" s="98"/>
      <c r="AD205" s="98"/>
      <c r="AE205" s="98"/>
      <c r="AF205" s="97">
        <v>3083</v>
      </c>
      <c r="AG205" s="97"/>
      <c r="AH205" s="97"/>
      <c r="AI205" s="97"/>
      <c r="AJ205" s="97"/>
      <c r="AK205" s="97"/>
      <c r="AL205" s="97"/>
      <c r="AM205" s="97"/>
      <c r="AN205" s="97"/>
      <c r="AO205" s="97"/>
      <c r="AP205" s="97"/>
      <c r="AQ205" s="98">
        <v>1.0312071445295499E-2</v>
      </c>
      <c r="AR205" s="98"/>
      <c r="AS205" s="98"/>
      <c r="AT205" s="98"/>
      <c r="AU205" s="98"/>
    </row>
    <row r="206" spans="2:47" s="1" customFormat="1" ht="11.1" customHeight="1" x14ac:dyDescent="0.15">
      <c r="B206" s="95" t="s">
        <v>1184</v>
      </c>
      <c r="C206" s="95"/>
      <c r="D206" s="95"/>
      <c r="E206" s="95"/>
      <c r="F206" s="95"/>
      <c r="G206" s="95"/>
      <c r="H206" s="95"/>
      <c r="I206" s="108">
        <v>60672404.179999903</v>
      </c>
      <c r="J206" s="108"/>
      <c r="K206" s="108"/>
      <c r="L206" s="108"/>
      <c r="M206" s="108"/>
      <c r="N206" s="108"/>
      <c r="O206" s="108"/>
      <c r="P206" s="108"/>
      <c r="Q206" s="108"/>
      <c r="R206" s="108"/>
      <c r="S206" s="108"/>
      <c r="T206" s="108"/>
      <c r="U206" s="98">
        <v>2.70933604213725E-3</v>
      </c>
      <c r="V206" s="98"/>
      <c r="W206" s="98"/>
      <c r="X206" s="98"/>
      <c r="Y206" s="98"/>
      <c r="Z206" s="98"/>
      <c r="AA206" s="98"/>
      <c r="AB206" s="98"/>
      <c r="AC206" s="98"/>
      <c r="AD206" s="98"/>
      <c r="AE206" s="98"/>
      <c r="AF206" s="97">
        <v>1259</v>
      </c>
      <c r="AG206" s="97"/>
      <c r="AH206" s="97"/>
      <c r="AI206" s="97"/>
      <c r="AJ206" s="97"/>
      <c r="AK206" s="97"/>
      <c r="AL206" s="97"/>
      <c r="AM206" s="97"/>
      <c r="AN206" s="97"/>
      <c r="AO206" s="97"/>
      <c r="AP206" s="97"/>
      <c r="AQ206" s="98">
        <v>4.2111248620262899E-3</v>
      </c>
      <c r="AR206" s="98"/>
      <c r="AS206" s="98"/>
      <c r="AT206" s="98"/>
      <c r="AU206" s="98"/>
    </row>
    <row r="207" spans="2:47" s="1" customFormat="1" ht="11.1" customHeight="1" x14ac:dyDescent="0.15">
      <c r="B207" s="95" t="s">
        <v>1185</v>
      </c>
      <c r="C207" s="95"/>
      <c r="D207" s="95"/>
      <c r="E207" s="95"/>
      <c r="F207" s="95"/>
      <c r="G207" s="95"/>
      <c r="H207" s="95"/>
      <c r="I207" s="108">
        <v>11585177.09</v>
      </c>
      <c r="J207" s="108"/>
      <c r="K207" s="108"/>
      <c r="L207" s="108"/>
      <c r="M207" s="108"/>
      <c r="N207" s="108"/>
      <c r="O207" s="108"/>
      <c r="P207" s="108"/>
      <c r="Q207" s="108"/>
      <c r="R207" s="108"/>
      <c r="S207" s="108"/>
      <c r="T207" s="108"/>
      <c r="U207" s="98">
        <v>5.1733796062142104E-4</v>
      </c>
      <c r="V207" s="98"/>
      <c r="W207" s="98"/>
      <c r="X207" s="98"/>
      <c r="Y207" s="98"/>
      <c r="Z207" s="98"/>
      <c r="AA207" s="98"/>
      <c r="AB207" s="98"/>
      <c r="AC207" s="98"/>
      <c r="AD207" s="98"/>
      <c r="AE207" s="98"/>
      <c r="AF207" s="97">
        <v>323</v>
      </c>
      <c r="AG207" s="97"/>
      <c r="AH207" s="97"/>
      <c r="AI207" s="97"/>
      <c r="AJ207" s="97"/>
      <c r="AK207" s="97"/>
      <c r="AL207" s="97"/>
      <c r="AM207" s="97"/>
      <c r="AN207" s="97"/>
      <c r="AO207" s="97"/>
      <c r="AP207" s="97"/>
      <c r="AQ207" s="98">
        <v>1.0803759574539299E-3</v>
      </c>
      <c r="AR207" s="98"/>
      <c r="AS207" s="98"/>
      <c r="AT207" s="98"/>
      <c r="AU207" s="98"/>
    </row>
    <row r="208" spans="2:47" s="1" customFormat="1" ht="11.1" customHeight="1" x14ac:dyDescent="0.15">
      <c r="B208" s="95" t="s">
        <v>1186</v>
      </c>
      <c r="C208" s="95"/>
      <c r="D208" s="95"/>
      <c r="E208" s="95"/>
      <c r="F208" s="95"/>
      <c r="G208" s="95"/>
      <c r="H208" s="95"/>
      <c r="I208" s="108">
        <v>1271597.73</v>
      </c>
      <c r="J208" s="108"/>
      <c r="K208" s="108"/>
      <c r="L208" s="108"/>
      <c r="M208" s="108"/>
      <c r="N208" s="108"/>
      <c r="O208" s="108"/>
      <c r="P208" s="108"/>
      <c r="Q208" s="108"/>
      <c r="R208" s="108"/>
      <c r="S208" s="108"/>
      <c r="T208" s="108"/>
      <c r="U208" s="98">
        <v>5.6783402727340498E-5</v>
      </c>
      <c r="V208" s="98"/>
      <c r="W208" s="98"/>
      <c r="X208" s="98"/>
      <c r="Y208" s="98"/>
      <c r="Z208" s="98"/>
      <c r="AA208" s="98"/>
      <c r="AB208" s="98"/>
      <c r="AC208" s="98"/>
      <c r="AD208" s="98"/>
      <c r="AE208" s="98"/>
      <c r="AF208" s="97">
        <v>56</v>
      </c>
      <c r="AG208" s="97"/>
      <c r="AH208" s="97"/>
      <c r="AI208" s="97"/>
      <c r="AJ208" s="97"/>
      <c r="AK208" s="97"/>
      <c r="AL208" s="97"/>
      <c r="AM208" s="97"/>
      <c r="AN208" s="97"/>
      <c r="AO208" s="97"/>
      <c r="AP208" s="97"/>
      <c r="AQ208" s="98">
        <v>1.8730976352142399E-4</v>
      </c>
      <c r="AR208" s="98"/>
      <c r="AS208" s="98"/>
      <c r="AT208" s="98"/>
      <c r="AU208" s="98"/>
    </row>
    <row r="209" spans="2:47" s="1" customFormat="1" ht="11.1" customHeight="1" x14ac:dyDescent="0.15">
      <c r="B209" s="95" t="s">
        <v>1187</v>
      </c>
      <c r="C209" s="95"/>
      <c r="D209" s="95"/>
      <c r="E209" s="95"/>
      <c r="F209" s="95"/>
      <c r="G209" s="95"/>
      <c r="H209" s="95"/>
      <c r="I209" s="108">
        <v>119584.57</v>
      </c>
      <c r="J209" s="108"/>
      <c r="K209" s="108"/>
      <c r="L209" s="108"/>
      <c r="M209" s="108"/>
      <c r="N209" s="108"/>
      <c r="O209" s="108"/>
      <c r="P209" s="108"/>
      <c r="Q209" s="108"/>
      <c r="R209" s="108"/>
      <c r="S209" s="108"/>
      <c r="T209" s="108"/>
      <c r="U209" s="98">
        <v>5.3400683550180897E-6</v>
      </c>
      <c r="V209" s="98"/>
      <c r="W209" s="98"/>
      <c r="X209" s="98"/>
      <c r="Y209" s="98"/>
      <c r="Z209" s="98"/>
      <c r="AA209" s="98"/>
      <c r="AB209" s="98"/>
      <c r="AC209" s="98"/>
      <c r="AD209" s="98"/>
      <c r="AE209" s="98"/>
      <c r="AF209" s="97">
        <v>24</v>
      </c>
      <c r="AG209" s="97"/>
      <c r="AH209" s="97"/>
      <c r="AI209" s="97"/>
      <c r="AJ209" s="97"/>
      <c r="AK209" s="97"/>
      <c r="AL209" s="97"/>
      <c r="AM209" s="97"/>
      <c r="AN209" s="97"/>
      <c r="AO209" s="97"/>
      <c r="AP209" s="97"/>
      <c r="AQ209" s="98">
        <v>8.0275612937753002E-5</v>
      </c>
      <c r="AR209" s="98"/>
      <c r="AS209" s="98"/>
      <c r="AT209" s="98"/>
      <c r="AU209" s="98"/>
    </row>
    <row r="210" spans="2:47" s="1" customFormat="1" ht="11.1" customHeight="1" x14ac:dyDescent="0.15">
      <c r="B210" s="95" t="s">
        <v>1188</v>
      </c>
      <c r="C210" s="95"/>
      <c r="D210" s="95"/>
      <c r="E210" s="95"/>
      <c r="F210" s="95"/>
      <c r="G210" s="95"/>
      <c r="H210" s="95"/>
      <c r="I210" s="108">
        <v>6360.53</v>
      </c>
      <c r="J210" s="108"/>
      <c r="K210" s="108"/>
      <c r="L210" s="108"/>
      <c r="M210" s="108"/>
      <c r="N210" s="108"/>
      <c r="O210" s="108"/>
      <c r="P210" s="108"/>
      <c r="Q210" s="108"/>
      <c r="R210" s="108"/>
      <c r="S210" s="108"/>
      <c r="T210" s="108"/>
      <c r="U210" s="98">
        <v>2.84030498032842E-7</v>
      </c>
      <c r="V210" s="98"/>
      <c r="W210" s="98"/>
      <c r="X210" s="98"/>
      <c r="Y210" s="98"/>
      <c r="Z210" s="98"/>
      <c r="AA210" s="98"/>
      <c r="AB210" s="98"/>
      <c r="AC210" s="98"/>
      <c r="AD210" s="98"/>
      <c r="AE210" s="98"/>
      <c r="AF210" s="97">
        <v>1</v>
      </c>
      <c r="AG210" s="97"/>
      <c r="AH210" s="97"/>
      <c r="AI210" s="97"/>
      <c r="AJ210" s="97"/>
      <c r="AK210" s="97"/>
      <c r="AL210" s="97"/>
      <c r="AM210" s="97"/>
      <c r="AN210" s="97"/>
      <c r="AO210" s="97"/>
      <c r="AP210" s="97"/>
      <c r="AQ210" s="98">
        <v>3.3448172057397098E-6</v>
      </c>
      <c r="AR210" s="98"/>
      <c r="AS210" s="98"/>
      <c r="AT210" s="98"/>
      <c r="AU210" s="98"/>
    </row>
    <row r="211" spans="2:47" s="1" customFormat="1" ht="11.1" customHeight="1" x14ac:dyDescent="0.15">
      <c r="B211" s="95" t="s">
        <v>1189</v>
      </c>
      <c r="C211" s="95"/>
      <c r="D211" s="95"/>
      <c r="E211" s="95"/>
      <c r="F211" s="95"/>
      <c r="G211" s="95"/>
      <c r="H211" s="95"/>
      <c r="I211" s="108">
        <v>19478.54</v>
      </c>
      <c r="J211" s="108"/>
      <c r="K211" s="108"/>
      <c r="L211" s="108"/>
      <c r="M211" s="108"/>
      <c r="N211" s="108"/>
      <c r="O211" s="108"/>
      <c r="P211" s="108"/>
      <c r="Q211" s="108"/>
      <c r="R211" s="108"/>
      <c r="S211" s="108"/>
      <c r="T211" s="108"/>
      <c r="U211" s="98">
        <v>8.6981736068419298E-7</v>
      </c>
      <c r="V211" s="98"/>
      <c r="W211" s="98"/>
      <c r="X211" s="98"/>
      <c r="Y211" s="98"/>
      <c r="Z211" s="98"/>
      <c r="AA211" s="98"/>
      <c r="AB211" s="98"/>
      <c r="AC211" s="98"/>
      <c r="AD211" s="98"/>
      <c r="AE211" s="98"/>
      <c r="AF211" s="97">
        <v>3</v>
      </c>
      <c r="AG211" s="97"/>
      <c r="AH211" s="97"/>
      <c r="AI211" s="97"/>
      <c r="AJ211" s="97"/>
      <c r="AK211" s="97"/>
      <c r="AL211" s="97"/>
      <c r="AM211" s="97"/>
      <c r="AN211" s="97"/>
      <c r="AO211" s="97"/>
      <c r="AP211" s="97"/>
      <c r="AQ211" s="98">
        <v>1.00344516172191E-5</v>
      </c>
      <c r="AR211" s="98"/>
      <c r="AS211" s="98"/>
      <c r="AT211" s="98"/>
      <c r="AU211" s="98"/>
    </row>
    <row r="212" spans="2:47" s="1" customFormat="1" ht="11.1" customHeight="1" x14ac:dyDescent="0.15">
      <c r="B212" s="105"/>
      <c r="C212" s="105"/>
      <c r="D212" s="105"/>
      <c r="E212" s="105"/>
      <c r="F212" s="105"/>
      <c r="G212" s="105"/>
      <c r="H212" s="105"/>
      <c r="I212" s="109">
        <v>22393827578.560101</v>
      </c>
      <c r="J212" s="109"/>
      <c r="K212" s="109"/>
      <c r="L212" s="109"/>
      <c r="M212" s="109"/>
      <c r="N212" s="109"/>
      <c r="O212" s="109"/>
      <c r="P212" s="109"/>
      <c r="Q212" s="109"/>
      <c r="R212" s="109"/>
      <c r="S212" s="109"/>
      <c r="T212" s="109"/>
      <c r="U212" s="100">
        <v>1</v>
      </c>
      <c r="V212" s="100"/>
      <c r="W212" s="100"/>
      <c r="X212" s="100"/>
      <c r="Y212" s="100"/>
      <c r="Z212" s="100"/>
      <c r="AA212" s="100"/>
      <c r="AB212" s="100"/>
      <c r="AC212" s="100"/>
      <c r="AD212" s="100"/>
      <c r="AE212" s="100"/>
      <c r="AF212" s="99">
        <v>298970</v>
      </c>
      <c r="AG212" s="99"/>
      <c r="AH212" s="99"/>
      <c r="AI212" s="99"/>
      <c r="AJ212" s="99"/>
      <c r="AK212" s="99"/>
      <c r="AL212" s="99"/>
      <c r="AM212" s="99"/>
      <c r="AN212" s="99"/>
      <c r="AO212" s="99"/>
      <c r="AP212" s="99"/>
      <c r="AQ212" s="100">
        <v>1</v>
      </c>
      <c r="AR212" s="100"/>
      <c r="AS212" s="100"/>
      <c r="AT212" s="100"/>
      <c r="AU212" s="100"/>
    </row>
    <row r="213" spans="2:47" s="1" customFormat="1" ht="9" customHeight="1" x14ac:dyDescent="0.15"/>
    <row r="214" spans="2:47" s="1" customFormat="1" ht="19.2" customHeight="1" x14ac:dyDescent="0.15">
      <c r="B214" s="80" t="s">
        <v>1254</v>
      </c>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row>
    <row r="215" spans="2:47" s="1" customFormat="1" ht="7.95" customHeight="1" x14ac:dyDescent="0.15"/>
    <row r="216" spans="2:47" s="1" customFormat="1" ht="12.75" customHeight="1" x14ac:dyDescent="0.15">
      <c r="B216" s="105"/>
      <c r="C216" s="105"/>
      <c r="D216" s="105"/>
      <c r="E216" s="105"/>
      <c r="F216" s="105"/>
      <c r="G216" s="105"/>
      <c r="H216" s="74" t="s">
        <v>1121</v>
      </c>
      <c r="I216" s="74"/>
      <c r="J216" s="74"/>
      <c r="K216" s="74"/>
      <c r="L216" s="74"/>
      <c r="M216" s="74"/>
      <c r="N216" s="74"/>
      <c r="O216" s="74"/>
      <c r="P216" s="74"/>
      <c r="Q216" s="74"/>
      <c r="R216" s="74"/>
      <c r="S216" s="74"/>
      <c r="T216" s="74" t="s">
        <v>1122</v>
      </c>
      <c r="U216" s="74"/>
      <c r="V216" s="74"/>
      <c r="W216" s="74"/>
      <c r="X216" s="74"/>
      <c r="Y216" s="74"/>
      <c r="Z216" s="74"/>
      <c r="AA216" s="74"/>
      <c r="AB216" s="74"/>
      <c r="AC216" s="74"/>
      <c r="AD216" s="74"/>
      <c r="AE216" s="74" t="s">
        <v>1123</v>
      </c>
      <c r="AF216" s="74"/>
      <c r="AG216" s="74"/>
      <c r="AH216" s="74"/>
      <c r="AI216" s="74"/>
      <c r="AJ216" s="74"/>
      <c r="AK216" s="74"/>
      <c r="AL216" s="74"/>
      <c r="AM216" s="74"/>
      <c r="AN216" s="74"/>
      <c r="AO216" s="74"/>
      <c r="AP216" s="74" t="s">
        <v>1122</v>
      </c>
      <c r="AQ216" s="74"/>
      <c r="AR216" s="74"/>
      <c r="AS216" s="74"/>
      <c r="AT216" s="74"/>
      <c r="AU216" s="74"/>
    </row>
    <row r="217" spans="2:47" s="1" customFormat="1" ht="11.1" customHeight="1" x14ac:dyDescent="0.15">
      <c r="B217" s="95" t="s">
        <v>957</v>
      </c>
      <c r="C217" s="95"/>
      <c r="D217" s="95"/>
      <c r="E217" s="95"/>
      <c r="F217" s="95"/>
      <c r="G217" s="95"/>
      <c r="H217" s="108">
        <v>19689856058.470001</v>
      </c>
      <c r="I217" s="108"/>
      <c r="J217" s="108"/>
      <c r="K217" s="108"/>
      <c r="L217" s="108"/>
      <c r="M217" s="108"/>
      <c r="N217" s="108"/>
      <c r="O217" s="108"/>
      <c r="P217" s="108"/>
      <c r="Q217" s="108"/>
      <c r="R217" s="108"/>
      <c r="S217" s="108"/>
      <c r="T217" s="98">
        <v>0.87925371352422199</v>
      </c>
      <c r="U217" s="98"/>
      <c r="V217" s="98"/>
      <c r="W217" s="98"/>
      <c r="X217" s="98"/>
      <c r="Y217" s="98"/>
      <c r="Z217" s="98"/>
      <c r="AA217" s="98"/>
      <c r="AB217" s="98"/>
      <c r="AC217" s="98"/>
      <c r="AD217" s="98"/>
      <c r="AE217" s="97">
        <v>263148</v>
      </c>
      <c r="AF217" s="97"/>
      <c r="AG217" s="97"/>
      <c r="AH217" s="97"/>
      <c r="AI217" s="97"/>
      <c r="AJ217" s="97"/>
      <c r="AK217" s="97"/>
      <c r="AL217" s="97"/>
      <c r="AM217" s="97"/>
      <c r="AN217" s="97"/>
      <c r="AO217" s="97"/>
      <c r="AP217" s="98">
        <v>0.88018195805599198</v>
      </c>
      <c r="AQ217" s="98"/>
      <c r="AR217" s="98"/>
      <c r="AS217" s="98"/>
      <c r="AT217" s="98"/>
      <c r="AU217" s="98"/>
    </row>
    <row r="218" spans="2:47" s="1" customFormat="1" ht="11.1" customHeight="1" x14ac:dyDescent="0.15">
      <c r="B218" s="95" t="s">
        <v>1190</v>
      </c>
      <c r="C218" s="95"/>
      <c r="D218" s="95"/>
      <c r="E218" s="95"/>
      <c r="F218" s="95"/>
      <c r="G218" s="95"/>
      <c r="H218" s="108">
        <v>18024740.030000001</v>
      </c>
      <c r="I218" s="108"/>
      <c r="J218" s="108"/>
      <c r="K218" s="108"/>
      <c r="L218" s="108"/>
      <c r="M218" s="108"/>
      <c r="N218" s="108"/>
      <c r="O218" s="108"/>
      <c r="P218" s="108"/>
      <c r="Q218" s="108"/>
      <c r="R218" s="108"/>
      <c r="S218" s="108"/>
      <c r="T218" s="98">
        <v>8.0489768739922896E-4</v>
      </c>
      <c r="U218" s="98"/>
      <c r="V218" s="98"/>
      <c r="W218" s="98"/>
      <c r="X218" s="98"/>
      <c r="Y218" s="98"/>
      <c r="Z218" s="98"/>
      <c r="AA218" s="98"/>
      <c r="AB218" s="98"/>
      <c r="AC218" s="98"/>
      <c r="AD218" s="98"/>
      <c r="AE218" s="97">
        <v>1140</v>
      </c>
      <c r="AF218" s="97"/>
      <c r="AG218" s="97"/>
      <c r="AH218" s="97"/>
      <c r="AI218" s="97"/>
      <c r="AJ218" s="97"/>
      <c r="AK218" s="97"/>
      <c r="AL218" s="97"/>
      <c r="AM218" s="97"/>
      <c r="AN218" s="97"/>
      <c r="AO218" s="97"/>
      <c r="AP218" s="98">
        <v>3.8130916145432698E-3</v>
      </c>
      <c r="AQ218" s="98"/>
      <c r="AR218" s="98"/>
      <c r="AS218" s="98"/>
      <c r="AT218" s="98"/>
      <c r="AU218" s="98"/>
    </row>
    <row r="219" spans="2:47" s="1" customFormat="1" ht="11.1" customHeight="1" x14ac:dyDescent="0.15">
      <c r="B219" s="95" t="s">
        <v>1191</v>
      </c>
      <c r="C219" s="95"/>
      <c r="D219" s="95"/>
      <c r="E219" s="95"/>
      <c r="F219" s="95"/>
      <c r="G219" s="95"/>
      <c r="H219" s="108">
        <v>2685946780.0599799</v>
      </c>
      <c r="I219" s="108"/>
      <c r="J219" s="108"/>
      <c r="K219" s="108"/>
      <c r="L219" s="108"/>
      <c r="M219" s="108"/>
      <c r="N219" s="108"/>
      <c r="O219" s="108"/>
      <c r="P219" s="108"/>
      <c r="Q219" s="108"/>
      <c r="R219" s="108"/>
      <c r="S219" s="108"/>
      <c r="T219" s="98">
        <v>0.119941388788379</v>
      </c>
      <c r="U219" s="98"/>
      <c r="V219" s="98"/>
      <c r="W219" s="98"/>
      <c r="X219" s="98"/>
      <c r="Y219" s="98"/>
      <c r="Z219" s="98"/>
      <c r="AA219" s="98"/>
      <c r="AB219" s="98"/>
      <c r="AC219" s="98"/>
      <c r="AD219" s="98"/>
      <c r="AE219" s="97">
        <v>34682</v>
      </c>
      <c r="AF219" s="97"/>
      <c r="AG219" s="97"/>
      <c r="AH219" s="97"/>
      <c r="AI219" s="97"/>
      <c r="AJ219" s="97"/>
      <c r="AK219" s="97"/>
      <c r="AL219" s="97"/>
      <c r="AM219" s="97"/>
      <c r="AN219" s="97"/>
      <c r="AO219" s="97"/>
      <c r="AP219" s="98">
        <v>0.11600495032946501</v>
      </c>
      <c r="AQ219" s="98"/>
      <c r="AR219" s="98"/>
      <c r="AS219" s="98"/>
      <c r="AT219" s="98"/>
      <c r="AU219" s="98"/>
    </row>
    <row r="220" spans="2:47" s="1" customFormat="1" ht="12.75" customHeight="1" x14ac:dyDescent="0.15">
      <c r="B220" s="105"/>
      <c r="C220" s="105"/>
      <c r="D220" s="105"/>
      <c r="E220" s="105"/>
      <c r="F220" s="105"/>
      <c r="G220" s="105"/>
      <c r="H220" s="109">
        <v>22393827578.560001</v>
      </c>
      <c r="I220" s="109"/>
      <c r="J220" s="109"/>
      <c r="K220" s="109"/>
      <c r="L220" s="109"/>
      <c r="M220" s="109"/>
      <c r="N220" s="109"/>
      <c r="O220" s="109"/>
      <c r="P220" s="109"/>
      <c r="Q220" s="109"/>
      <c r="R220" s="109"/>
      <c r="S220" s="109"/>
      <c r="T220" s="100">
        <v>1</v>
      </c>
      <c r="U220" s="100"/>
      <c r="V220" s="100"/>
      <c r="W220" s="100"/>
      <c r="X220" s="100"/>
      <c r="Y220" s="100"/>
      <c r="Z220" s="100"/>
      <c r="AA220" s="100"/>
      <c r="AB220" s="100"/>
      <c r="AC220" s="100"/>
      <c r="AD220" s="100"/>
      <c r="AE220" s="99">
        <v>298970</v>
      </c>
      <c r="AF220" s="99"/>
      <c r="AG220" s="99"/>
      <c r="AH220" s="99"/>
      <c r="AI220" s="99"/>
      <c r="AJ220" s="99"/>
      <c r="AK220" s="99"/>
      <c r="AL220" s="99"/>
      <c r="AM220" s="99"/>
      <c r="AN220" s="99"/>
      <c r="AO220" s="99"/>
      <c r="AP220" s="100">
        <v>1</v>
      </c>
      <c r="AQ220" s="100"/>
      <c r="AR220" s="100"/>
      <c r="AS220" s="100"/>
      <c r="AT220" s="100"/>
      <c r="AU220" s="100"/>
    </row>
    <row r="221" spans="2:47" s="1" customFormat="1" ht="9" customHeight="1" x14ac:dyDescent="0.15"/>
    <row r="222" spans="2:47" s="1" customFormat="1" ht="19.2" customHeight="1" x14ac:dyDescent="0.15">
      <c r="B222" s="80" t="s">
        <v>1255</v>
      </c>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row>
    <row r="223" spans="2:47" s="1" customFormat="1" ht="7.95" customHeight="1" x14ac:dyDescent="0.15"/>
    <row r="224" spans="2:47" s="1" customFormat="1" ht="12.75" customHeight="1" x14ac:dyDescent="0.15">
      <c r="B224" s="105"/>
      <c r="C224" s="105"/>
      <c r="D224" s="105"/>
      <c r="E224" s="105"/>
      <c r="F224" s="105"/>
      <c r="G224" s="74" t="s">
        <v>1121</v>
      </c>
      <c r="H224" s="74"/>
      <c r="I224" s="74"/>
      <c r="J224" s="74"/>
      <c r="K224" s="74"/>
      <c r="L224" s="74"/>
      <c r="M224" s="74"/>
      <c r="N224" s="74"/>
      <c r="O224" s="74"/>
      <c r="P224" s="74"/>
      <c r="Q224" s="74"/>
      <c r="R224" s="74"/>
      <c r="S224" s="74" t="s">
        <v>1122</v>
      </c>
      <c r="T224" s="74"/>
      <c r="U224" s="74"/>
      <c r="V224" s="74"/>
      <c r="W224" s="74"/>
      <c r="X224" s="74"/>
      <c r="Y224" s="74"/>
      <c r="Z224" s="74"/>
      <c r="AA224" s="74"/>
      <c r="AB224" s="74"/>
      <c r="AC224" s="74"/>
      <c r="AD224" s="74" t="s">
        <v>1123</v>
      </c>
      <c r="AE224" s="74"/>
      <c r="AF224" s="74"/>
      <c r="AG224" s="74"/>
      <c r="AH224" s="74"/>
      <c r="AI224" s="74"/>
      <c r="AJ224" s="74"/>
      <c r="AK224" s="74"/>
      <c r="AL224" s="74"/>
      <c r="AM224" s="74"/>
      <c r="AN224" s="74"/>
      <c r="AO224" s="74" t="s">
        <v>1122</v>
      </c>
      <c r="AP224" s="74"/>
      <c r="AQ224" s="74"/>
      <c r="AR224" s="74"/>
      <c r="AS224" s="74"/>
      <c r="AT224" s="74"/>
      <c r="AU224" s="74"/>
    </row>
    <row r="225" spans="2:47" s="1" customFormat="1" ht="12.3" customHeight="1" x14ac:dyDescent="0.15">
      <c r="B225" s="95" t="s">
        <v>1192</v>
      </c>
      <c r="C225" s="95"/>
      <c r="D225" s="95"/>
      <c r="E225" s="95"/>
      <c r="F225" s="95"/>
      <c r="G225" s="108">
        <v>561789082.98999906</v>
      </c>
      <c r="H225" s="108"/>
      <c r="I225" s="108"/>
      <c r="J225" s="108"/>
      <c r="K225" s="108"/>
      <c r="L225" s="108"/>
      <c r="M225" s="108"/>
      <c r="N225" s="108"/>
      <c r="O225" s="108"/>
      <c r="P225" s="108"/>
      <c r="Q225" s="108"/>
      <c r="R225" s="108"/>
      <c r="S225" s="98">
        <v>2.5086782552878901E-2</v>
      </c>
      <c r="T225" s="98"/>
      <c r="U225" s="98"/>
      <c r="V225" s="98"/>
      <c r="W225" s="98"/>
      <c r="X225" s="98"/>
      <c r="Y225" s="98"/>
      <c r="Z225" s="98"/>
      <c r="AA225" s="98"/>
      <c r="AB225" s="98"/>
      <c r="AC225" s="98"/>
      <c r="AD225" s="97">
        <v>8494</v>
      </c>
      <c r="AE225" s="97"/>
      <c r="AF225" s="97"/>
      <c r="AG225" s="97"/>
      <c r="AH225" s="97"/>
      <c r="AI225" s="97"/>
      <c r="AJ225" s="97"/>
      <c r="AK225" s="97"/>
      <c r="AL225" s="97"/>
      <c r="AM225" s="97"/>
      <c r="AN225" s="97"/>
      <c r="AO225" s="98">
        <v>2.8410877345553101E-2</v>
      </c>
      <c r="AP225" s="98"/>
      <c r="AQ225" s="98"/>
      <c r="AR225" s="98"/>
      <c r="AS225" s="98"/>
      <c r="AT225" s="98"/>
      <c r="AU225" s="98"/>
    </row>
    <row r="226" spans="2:47" s="1" customFormat="1" ht="12.3" customHeight="1" x14ac:dyDescent="0.15">
      <c r="B226" s="95" t="s">
        <v>1193</v>
      </c>
      <c r="C226" s="95"/>
      <c r="D226" s="95"/>
      <c r="E226" s="95"/>
      <c r="F226" s="95"/>
      <c r="G226" s="108">
        <v>527149069.42000097</v>
      </c>
      <c r="H226" s="108"/>
      <c r="I226" s="108"/>
      <c r="J226" s="108"/>
      <c r="K226" s="108"/>
      <c r="L226" s="108"/>
      <c r="M226" s="108"/>
      <c r="N226" s="108"/>
      <c r="O226" s="108"/>
      <c r="P226" s="108"/>
      <c r="Q226" s="108"/>
      <c r="R226" s="108"/>
      <c r="S226" s="98">
        <v>2.3539927132630801E-2</v>
      </c>
      <c r="T226" s="98"/>
      <c r="U226" s="98"/>
      <c r="V226" s="98"/>
      <c r="W226" s="98"/>
      <c r="X226" s="98"/>
      <c r="Y226" s="98"/>
      <c r="Z226" s="98"/>
      <c r="AA226" s="98"/>
      <c r="AB226" s="98"/>
      <c r="AC226" s="98"/>
      <c r="AD226" s="97">
        <v>8828</v>
      </c>
      <c r="AE226" s="97"/>
      <c r="AF226" s="97"/>
      <c r="AG226" s="97"/>
      <c r="AH226" s="97"/>
      <c r="AI226" s="97"/>
      <c r="AJ226" s="97"/>
      <c r="AK226" s="97"/>
      <c r="AL226" s="97"/>
      <c r="AM226" s="97"/>
      <c r="AN226" s="97"/>
      <c r="AO226" s="98">
        <v>2.9528046292270099E-2</v>
      </c>
      <c r="AP226" s="98"/>
      <c r="AQ226" s="98"/>
      <c r="AR226" s="98"/>
      <c r="AS226" s="98"/>
      <c r="AT226" s="98"/>
      <c r="AU226" s="98"/>
    </row>
    <row r="227" spans="2:47" s="1" customFormat="1" ht="12.3" customHeight="1" x14ac:dyDescent="0.15">
      <c r="B227" s="95" t="s">
        <v>1194</v>
      </c>
      <c r="C227" s="95"/>
      <c r="D227" s="95"/>
      <c r="E227" s="95"/>
      <c r="F227" s="95"/>
      <c r="G227" s="108">
        <v>289461426.97000098</v>
      </c>
      <c r="H227" s="108"/>
      <c r="I227" s="108"/>
      <c r="J227" s="108"/>
      <c r="K227" s="108"/>
      <c r="L227" s="108"/>
      <c r="M227" s="108"/>
      <c r="N227" s="108"/>
      <c r="O227" s="108"/>
      <c r="P227" s="108"/>
      <c r="Q227" s="108"/>
      <c r="R227" s="108"/>
      <c r="S227" s="98">
        <v>1.29259469358035E-2</v>
      </c>
      <c r="T227" s="98"/>
      <c r="U227" s="98"/>
      <c r="V227" s="98"/>
      <c r="W227" s="98"/>
      <c r="X227" s="98"/>
      <c r="Y227" s="98"/>
      <c r="Z227" s="98"/>
      <c r="AA227" s="98"/>
      <c r="AB227" s="98"/>
      <c r="AC227" s="98"/>
      <c r="AD227" s="97">
        <v>3720</v>
      </c>
      <c r="AE227" s="97"/>
      <c r="AF227" s="97"/>
      <c r="AG227" s="97"/>
      <c r="AH227" s="97"/>
      <c r="AI227" s="97"/>
      <c r="AJ227" s="97"/>
      <c r="AK227" s="97"/>
      <c r="AL227" s="97"/>
      <c r="AM227" s="97"/>
      <c r="AN227" s="97"/>
      <c r="AO227" s="98">
        <v>1.2442720005351701E-2</v>
      </c>
      <c r="AP227" s="98"/>
      <c r="AQ227" s="98"/>
      <c r="AR227" s="98"/>
      <c r="AS227" s="98"/>
      <c r="AT227" s="98"/>
      <c r="AU227" s="98"/>
    </row>
    <row r="228" spans="2:47" s="1" customFormat="1" ht="12.3" customHeight="1" x14ac:dyDescent="0.15">
      <c r="B228" s="95" t="s">
        <v>1195</v>
      </c>
      <c r="C228" s="95"/>
      <c r="D228" s="95"/>
      <c r="E228" s="95"/>
      <c r="F228" s="95"/>
      <c r="G228" s="108">
        <v>329024481.60000002</v>
      </c>
      <c r="H228" s="108"/>
      <c r="I228" s="108"/>
      <c r="J228" s="108"/>
      <c r="K228" s="108"/>
      <c r="L228" s="108"/>
      <c r="M228" s="108"/>
      <c r="N228" s="108"/>
      <c r="O228" s="108"/>
      <c r="P228" s="108"/>
      <c r="Q228" s="108"/>
      <c r="R228" s="108"/>
      <c r="S228" s="98">
        <v>1.46926415524879E-2</v>
      </c>
      <c r="T228" s="98"/>
      <c r="U228" s="98"/>
      <c r="V228" s="98"/>
      <c r="W228" s="98"/>
      <c r="X228" s="98"/>
      <c r="Y228" s="98"/>
      <c r="Z228" s="98"/>
      <c r="AA228" s="98"/>
      <c r="AB228" s="98"/>
      <c r="AC228" s="98"/>
      <c r="AD228" s="97">
        <v>3726</v>
      </c>
      <c r="AE228" s="97"/>
      <c r="AF228" s="97"/>
      <c r="AG228" s="97"/>
      <c r="AH228" s="97"/>
      <c r="AI228" s="97"/>
      <c r="AJ228" s="97"/>
      <c r="AK228" s="97"/>
      <c r="AL228" s="97"/>
      <c r="AM228" s="97"/>
      <c r="AN228" s="97"/>
      <c r="AO228" s="98">
        <v>1.2462788908586099E-2</v>
      </c>
      <c r="AP228" s="98"/>
      <c r="AQ228" s="98"/>
      <c r="AR228" s="98"/>
      <c r="AS228" s="98"/>
      <c r="AT228" s="98"/>
      <c r="AU228" s="98"/>
    </row>
    <row r="229" spans="2:47" s="1" customFormat="1" ht="12.3" customHeight="1" x14ac:dyDescent="0.15">
      <c r="B229" s="95" t="s">
        <v>1196</v>
      </c>
      <c r="C229" s="95"/>
      <c r="D229" s="95"/>
      <c r="E229" s="95"/>
      <c r="F229" s="95"/>
      <c r="G229" s="108">
        <v>146955283.15000001</v>
      </c>
      <c r="H229" s="108"/>
      <c r="I229" s="108"/>
      <c r="J229" s="108"/>
      <c r="K229" s="108"/>
      <c r="L229" s="108"/>
      <c r="M229" s="108"/>
      <c r="N229" s="108"/>
      <c r="O229" s="108"/>
      <c r="P229" s="108"/>
      <c r="Q229" s="108"/>
      <c r="R229" s="108"/>
      <c r="S229" s="98">
        <v>6.56231198683943E-3</v>
      </c>
      <c r="T229" s="98"/>
      <c r="U229" s="98"/>
      <c r="V229" s="98"/>
      <c r="W229" s="98"/>
      <c r="X229" s="98"/>
      <c r="Y229" s="98"/>
      <c r="Z229" s="98"/>
      <c r="AA229" s="98"/>
      <c r="AB229" s="98"/>
      <c r="AC229" s="98"/>
      <c r="AD229" s="97">
        <v>1681</v>
      </c>
      <c r="AE229" s="97"/>
      <c r="AF229" s="97"/>
      <c r="AG229" s="97"/>
      <c r="AH229" s="97"/>
      <c r="AI229" s="97"/>
      <c r="AJ229" s="97"/>
      <c r="AK229" s="97"/>
      <c r="AL229" s="97"/>
      <c r="AM229" s="97"/>
      <c r="AN229" s="97"/>
      <c r="AO229" s="98">
        <v>5.6226377228484501E-3</v>
      </c>
      <c r="AP229" s="98"/>
      <c r="AQ229" s="98"/>
      <c r="AR229" s="98"/>
      <c r="AS229" s="98"/>
      <c r="AT229" s="98"/>
      <c r="AU229" s="98"/>
    </row>
    <row r="230" spans="2:47" s="1" customFormat="1" ht="12.3" customHeight="1" x14ac:dyDescent="0.15">
      <c r="B230" s="95" t="s">
        <v>1197</v>
      </c>
      <c r="C230" s="95"/>
      <c r="D230" s="95"/>
      <c r="E230" s="95"/>
      <c r="F230" s="95"/>
      <c r="G230" s="108">
        <v>241893017.91999999</v>
      </c>
      <c r="H230" s="108"/>
      <c r="I230" s="108"/>
      <c r="J230" s="108"/>
      <c r="K230" s="108"/>
      <c r="L230" s="108"/>
      <c r="M230" s="108"/>
      <c r="N230" s="108"/>
      <c r="O230" s="108"/>
      <c r="P230" s="108"/>
      <c r="Q230" s="108"/>
      <c r="R230" s="108"/>
      <c r="S230" s="98">
        <v>1.08017719200263E-2</v>
      </c>
      <c r="T230" s="98"/>
      <c r="U230" s="98"/>
      <c r="V230" s="98"/>
      <c r="W230" s="98"/>
      <c r="X230" s="98"/>
      <c r="Y230" s="98"/>
      <c r="Z230" s="98"/>
      <c r="AA230" s="98"/>
      <c r="AB230" s="98"/>
      <c r="AC230" s="98"/>
      <c r="AD230" s="97">
        <v>2001</v>
      </c>
      <c r="AE230" s="97"/>
      <c r="AF230" s="97"/>
      <c r="AG230" s="97"/>
      <c r="AH230" s="97"/>
      <c r="AI230" s="97"/>
      <c r="AJ230" s="97"/>
      <c r="AK230" s="97"/>
      <c r="AL230" s="97"/>
      <c r="AM230" s="97"/>
      <c r="AN230" s="97"/>
      <c r="AO230" s="98">
        <v>6.6929792286851498E-3</v>
      </c>
      <c r="AP230" s="98"/>
      <c r="AQ230" s="98"/>
      <c r="AR230" s="98"/>
      <c r="AS230" s="98"/>
      <c r="AT230" s="98"/>
      <c r="AU230" s="98"/>
    </row>
    <row r="231" spans="2:47" s="1" customFormat="1" ht="12.3" customHeight="1" x14ac:dyDescent="0.15">
      <c r="B231" s="95" t="s">
        <v>1198</v>
      </c>
      <c r="C231" s="95"/>
      <c r="D231" s="95"/>
      <c r="E231" s="95"/>
      <c r="F231" s="95"/>
      <c r="G231" s="108">
        <v>124189425.56</v>
      </c>
      <c r="H231" s="108"/>
      <c r="I231" s="108"/>
      <c r="J231" s="108"/>
      <c r="K231" s="108"/>
      <c r="L231" s="108"/>
      <c r="M231" s="108"/>
      <c r="N231" s="108"/>
      <c r="O231" s="108"/>
      <c r="P231" s="108"/>
      <c r="Q231" s="108"/>
      <c r="R231" s="108"/>
      <c r="S231" s="98">
        <v>5.5456989263818202E-3</v>
      </c>
      <c r="T231" s="98"/>
      <c r="U231" s="98"/>
      <c r="V231" s="98"/>
      <c r="W231" s="98"/>
      <c r="X231" s="98"/>
      <c r="Y231" s="98"/>
      <c r="Z231" s="98"/>
      <c r="AA231" s="98"/>
      <c r="AB231" s="98"/>
      <c r="AC231" s="98"/>
      <c r="AD231" s="97">
        <v>889</v>
      </c>
      <c r="AE231" s="97"/>
      <c r="AF231" s="97"/>
      <c r="AG231" s="97"/>
      <c r="AH231" s="97"/>
      <c r="AI231" s="97"/>
      <c r="AJ231" s="97"/>
      <c r="AK231" s="97"/>
      <c r="AL231" s="97"/>
      <c r="AM231" s="97"/>
      <c r="AN231" s="97"/>
      <c r="AO231" s="98">
        <v>2.9735424959025998E-3</v>
      </c>
      <c r="AP231" s="98"/>
      <c r="AQ231" s="98"/>
      <c r="AR231" s="98"/>
      <c r="AS231" s="98"/>
      <c r="AT231" s="98"/>
      <c r="AU231" s="98"/>
    </row>
    <row r="232" spans="2:47" s="1" customFormat="1" ht="12.3" customHeight="1" x14ac:dyDescent="0.15">
      <c r="B232" s="95" t="s">
        <v>1199</v>
      </c>
      <c r="C232" s="95"/>
      <c r="D232" s="95"/>
      <c r="E232" s="95"/>
      <c r="F232" s="95"/>
      <c r="G232" s="108">
        <v>66222673.43</v>
      </c>
      <c r="H232" s="108"/>
      <c r="I232" s="108"/>
      <c r="J232" s="108"/>
      <c r="K232" s="108"/>
      <c r="L232" s="108"/>
      <c r="M232" s="108"/>
      <c r="N232" s="108"/>
      <c r="O232" s="108"/>
      <c r="P232" s="108"/>
      <c r="Q232" s="108"/>
      <c r="R232" s="108"/>
      <c r="S232" s="98">
        <v>2.9571842150558502E-3</v>
      </c>
      <c r="T232" s="98"/>
      <c r="U232" s="98"/>
      <c r="V232" s="98"/>
      <c r="W232" s="98"/>
      <c r="X232" s="98"/>
      <c r="Y232" s="98"/>
      <c r="Z232" s="98"/>
      <c r="AA232" s="98"/>
      <c r="AB232" s="98"/>
      <c r="AC232" s="98"/>
      <c r="AD232" s="97">
        <v>1033</v>
      </c>
      <c r="AE232" s="97"/>
      <c r="AF232" s="97"/>
      <c r="AG232" s="97"/>
      <c r="AH232" s="97"/>
      <c r="AI232" s="97"/>
      <c r="AJ232" s="97"/>
      <c r="AK232" s="97"/>
      <c r="AL232" s="97"/>
      <c r="AM232" s="97"/>
      <c r="AN232" s="97"/>
      <c r="AO232" s="98">
        <v>3.4551961735291201E-3</v>
      </c>
      <c r="AP232" s="98"/>
      <c r="AQ232" s="98"/>
      <c r="AR232" s="98"/>
      <c r="AS232" s="98"/>
      <c r="AT232" s="98"/>
      <c r="AU232" s="98"/>
    </row>
    <row r="233" spans="2:47" s="1" customFormat="1" ht="12.3" customHeight="1" x14ac:dyDescent="0.15">
      <c r="B233" s="95" t="s">
        <v>1200</v>
      </c>
      <c r="C233" s="95"/>
      <c r="D233" s="95"/>
      <c r="E233" s="95"/>
      <c r="F233" s="95"/>
      <c r="G233" s="108">
        <v>229087741.30000001</v>
      </c>
      <c r="H233" s="108"/>
      <c r="I233" s="108"/>
      <c r="J233" s="108"/>
      <c r="K233" s="108"/>
      <c r="L233" s="108"/>
      <c r="M233" s="108"/>
      <c r="N233" s="108"/>
      <c r="O233" s="108"/>
      <c r="P233" s="108"/>
      <c r="Q233" s="108"/>
      <c r="R233" s="108"/>
      <c r="S233" s="98">
        <v>1.02299502171451E-2</v>
      </c>
      <c r="T233" s="98"/>
      <c r="U233" s="98"/>
      <c r="V233" s="98"/>
      <c r="W233" s="98"/>
      <c r="X233" s="98"/>
      <c r="Y233" s="98"/>
      <c r="Z233" s="98"/>
      <c r="AA233" s="98"/>
      <c r="AB233" s="98"/>
      <c r="AC233" s="98"/>
      <c r="AD233" s="97">
        <v>2873</v>
      </c>
      <c r="AE233" s="97"/>
      <c r="AF233" s="97"/>
      <c r="AG233" s="97"/>
      <c r="AH233" s="97"/>
      <c r="AI233" s="97"/>
      <c r="AJ233" s="97"/>
      <c r="AK233" s="97"/>
      <c r="AL233" s="97"/>
      <c r="AM233" s="97"/>
      <c r="AN233" s="97"/>
      <c r="AO233" s="98">
        <v>9.6096598320901793E-3</v>
      </c>
      <c r="AP233" s="98"/>
      <c r="AQ233" s="98"/>
      <c r="AR233" s="98"/>
      <c r="AS233" s="98"/>
      <c r="AT233" s="98"/>
      <c r="AU233" s="98"/>
    </row>
    <row r="234" spans="2:47" s="1" customFormat="1" ht="12.3" customHeight="1" x14ac:dyDescent="0.15">
      <c r="B234" s="95" t="s">
        <v>1201</v>
      </c>
      <c r="C234" s="95"/>
      <c r="D234" s="95"/>
      <c r="E234" s="95"/>
      <c r="F234" s="95"/>
      <c r="G234" s="108">
        <v>64647963.859999999</v>
      </c>
      <c r="H234" s="108"/>
      <c r="I234" s="108"/>
      <c r="J234" s="108"/>
      <c r="K234" s="108"/>
      <c r="L234" s="108"/>
      <c r="M234" s="108"/>
      <c r="N234" s="108"/>
      <c r="O234" s="108"/>
      <c r="P234" s="108"/>
      <c r="Q234" s="108"/>
      <c r="R234" s="108"/>
      <c r="S234" s="98">
        <v>2.8868653039864499E-3</v>
      </c>
      <c r="T234" s="98"/>
      <c r="U234" s="98"/>
      <c r="V234" s="98"/>
      <c r="W234" s="98"/>
      <c r="X234" s="98"/>
      <c r="Y234" s="98"/>
      <c r="Z234" s="98"/>
      <c r="AA234" s="98"/>
      <c r="AB234" s="98"/>
      <c r="AC234" s="98"/>
      <c r="AD234" s="97">
        <v>465</v>
      </c>
      <c r="AE234" s="97"/>
      <c r="AF234" s="97"/>
      <c r="AG234" s="97"/>
      <c r="AH234" s="97"/>
      <c r="AI234" s="97"/>
      <c r="AJ234" s="97"/>
      <c r="AK234" s="97"/>
      <c r="AL234" s="97"/>
      <c r="AM234" s="97"/>
      <c r="AN234" s="97"/>
      <c r="AO234" s="98">
        <v>1.55534000066896E-3</v>
      </c>
      <c r="AP234" s="98"/>
      <c r="AQ234" s="98"/>
      <c r="AR234" s="98"/>
      <c r="AS234" s="98"/>
      <c r="AT234" s="98"/>
      <c r="AU234" s="98"/>
    </row>
    <row r="235" spans="2:47" s="1" customFormat="1" ht="12.3" customHeight="1" x14ac:dyDescent="0.15">
      <c r="B235" s="95" t="s">
        <v>1202</v>
      </c>
      <c r="C235" s="95"/>
      <c r="D235" s="95"/>
      <c r="E235" s="95"/>
      <c r="F235" s="95"/>
      <c r="G235" s="108">
        <v>53507290.149999999</v>
      </c>
      <c r="H235" s="108"/>
      <c r="I235" s="108"/>
      <c r="J235" s="108"/>
      <c r="K235" s="108"/>
      <c r="L235" s="108"/>
      <c r="M235" s="108"/>
      <c r="N235" s="108"/>
      <c r="O235" s="108"/>
      <c r="P235" s="108"/>
      <c r="Q235" s="108"/>
      <c r="R235" s="108"/>
      <c r="S235" s="98">
        <v>2.3893767138418098E-3</v>
      </c>
      <c r="T235" s="98"/>
      <c r="U235" s="98"/>
      <c r="V235" s="98"/>
      <c r="W235" s="98"/>
      <c r="X235" s="98"/>
      <c r="Y235" s="98"/>
      <c r="Z235" s="98"/>
      <c r="AA235" s="98"/>
      <c r="AB235" s="98"/>
      <c r="AC235" s="98"/>
      <c r="AD235" s="97">
        <v>359</v>
      </c>
      <c r="AE235" s="97"/>
      <c r="AF235" s="97"/>
      <c r="AG235" s="97"/>
      <c r="AH235" s="97"/>
      <c r="AI235" s="97"/>
      <c r="AJ235" s="97"/>
      <c r="AK235" s="97"/>
      <c r="AL235" s="97"/>
      <c r="AM235" s="97"/>
      <c r="AN235" s="97"/>
      <c r="AO235" s="98">
        <v>1.20078937686055E-3</v>
      </c>
      <c r="AP235" s="98"/>
      <c r="AQ235" s="98"/>
      <c r="AR235" s="98"/>
      <c r="AS235" s="98"/>
      <c r="AT235" s="98"/>
      <c r="AU235" s="98"/>
    </row>
    <row r="236" spans="2:47" s="1" customFormat="1" ht="12.3" customHeight="1" x14ac:dyDescent="0.15">
      <c r="B236" s="95" t="s">
        <v>1203</v>
      </c>
      <c r="C236" s="95"/>
      <c r="D236" s="95"/>
      <c r="E236" s="95"/>
      <c r="F236" s="95"/>
      <c r="G236" s="108">
        <v>8736701.9800000098</v>
      </c>
      <c r="H236" s="108"/>
      <c r="I236" s="108"/>
      <c r="J236" s="108"/>
      <c r="K236" s="108"/>
      <c r="L236" s="108"/>
      <c r="M236" s="108"/>
      <c r="N236" s="108"/>
      <c r="O236" s="108"/>
      <c r="P236" s="108"/>
      <c r="Q236" s="108"/>
      <c r="R236" s="108"/>
      <c r="S236" s="98">
        <v>3.9013884291779399E-4</v>
      </c>
      <c r="T236" s="98"/>
      <c r="U236" s="98"/>
      <c r="V236" s="98"/>
      <c r="W236" s="98"/>
      <c r="X236" s="98"/>
      <c r="Y236" s="98"/>
      <c r="Z236" s="98"/>
      <c r="AA236" s="98"/>
      <c r="AB236" s="98"/>
      <c r="AC236" s="98"/>
      <c r="AD236" s="97">
        <v>78</v>
      </c>
      <c r="AE236" s="97"/>
      <c r="AF236" s="97"/>
      <c r="AG236" s="97"/>
      <c r="AH236" s="97"/>
      <c r="AI236" s="97"/>
      <c r="AJ236" s="97"/>
      <c r="AK236" s="97"/>
      <c r="AL236" s="97"/>
      <c r="AM236" s="97"/>
      <c r="AN236" s="97"/>
      <c r="AO236" s="98">
        <v>2.6089574204769703E-4</v>
      </c>
      <c r="AP236" s="98"/>
      <c r="AQ236" s="98"/>
      <c r="AR236" s="98"/>
      <c r="AS236" s="98"/>
      <c r="AT236" s="98"/>
      <c r="AU236" s="98"/>
    </row>
    <row r="237" spans="2:47" s="1" customFormat="1" ht="12.3" customHeight="1" x14ac:dyDescent="0.15">
      <c r="B237" s="95" t="s">
        <v>1204</v>
      </c>
      <c r="C237" s="95"/>
      <c r="D237" s="95"/>
      <c r="E237" s="95"/>
      <c r="F237" s="95"/>
      <c r="G237" s="108">
        <v>820700.26</v>
      </c>
      <c r="H237" s="108"/>
      <c r="I237" s="108"/>
      <c r="J237" s="108"/>
      <c r="K237" s="108"/>
      <c r="L237" s="108"/>
      <c r="M237" s="108"/>
      <c r="N237" s="108"/>
      <c r="O237" s="108"/>
      <c r="P237" s="108"/>
      <c r="Q237" s="108"/>
      <c r="R237" s="108"/>
      <c r="S237" s="98">
        <v>3.6648503125287199E-5</v>
      </c>
      <c r="T237" s="98"/>
      <c r="U237" s="98"/>
      <c r="V237" s="98"/>
      <c r="W237" s="98"/>
      <c r="X237" s="98"/>
      <c r="Y237" s="98"/>
      <c r="Z237" s="98"/>
      <c r="AA237" s="98"/>
      <c r="AB237" s="98"/>
      <c r="AC237" s="98"/>
      <c r="AD237" s="97">
        <v>11</v>
      </c>
      <c r="AE237" s="97"/>
      <c r="AF237" s="97"/>
      <c r="AG237" s="97"/>
      <c r="AH237" s="97"/>
      <c r="AI237" s="97"/>
      <c r="AJ237" s="97"/>
      <c r="AK237" s="97"/>
      <c r="AL237" s="97"/>
      <c r="AM237" s="97"/>
      <c r="AN237" s="97"/>
      <c r="AO237" s="98">
        <v>3.6792989263136797E-5</v>
      </c>
      <c r="AP237" s="98"/>
      <c r="AQ237" s="98"/>
      <c r="AR237" s="98"/>
      <c r="AS237" s="98"/>
      <c r="AT237" s="98"/>
      <c r="AU237" s="98"/>
    </row>
    <row r="238" spans="2:47" s="1" customFormat="1" ht="12.3" customHeight="1" x14ac:dyDescent="0.15">
      <c r="B238" s="95" t="s">
        <v>1205</v>
      </c>
      <c r="C238" s="95"/>
      <c r="D238" s="95"/>
      <c r="E238" s="95"/>
      <c r="F238" s="95"/>
      <c r="G238" s="108">
        <v>745533.8</v>
      </c>
      <c r="H238" s="108"/>
      <c r="I238" s="108"/>
      <c r="J238" s="108"/>
      <c r="K238" s="108"/>
      <c r="L238" s="108"/>
      <c r="M238" s="108"/>
      <c r="N238" s="108"/>
      <c r="O238" s="108"/>
      <c r="P238" s="108"/>
      <c r="Q238" s="108"/>
      <c r="R238" s="108"/>
      <c r="S238" s="98">
        <v>3.3291932671383901E-5</v>
      </c>
      <c r="T238" s="98"/>
      <c r="U238" s="98"/>
      <c r="V238" s="98"/>
      <c r="W238" s="98"/>
      <c r="X238" s="98"/>
      <c r="Y238" s="98"/>
      <c r="Z238" s="98"/>
      <c r="AA238" s="98"/>
      <c r="AB238" s="98"/>
      <c r="AC238" s="98"/>
      <c r="AD238" s="97">
        <v>6</v>
      </c>
      <c r="AE238" s="97"/>
      <c r="AF238" s="97"/>
      <c r="AG238" s="97"/>
      <c r="AH238" s="97"/>
      <c r="AI238" s="97"/>
      <c r="AJ238" s="97"/>
      <c r="AK238" s="97"/>
      <c r="AL238" s="97"/>
      <c r="AM238" s="97"/>
      <c r="AN238" s="97"/>
      <c r="AO238" s="98">
        <v>2.00689032344382E-5</v>
      </c>
      <c r="AP238" s="98"/>
      <c r="AQ238" s="98"/>
      <c r="AR238" s="98"/>
      <c r="AS238" s="98"/>
      <c r="AT238" s="98"/>
      <c r="AU238" s="98"/>
    </row>
    <row r="239" spans="2:47" s="1" customFormat="1" ht="12.3" customHeight="1" x14ac:dyDescent="0.15">
      <c r="B239" s="95" t="s">
        <v>1206</v>
      </c>
      <c r="C239" s="95"/>
      <c r="D239" s="95"/>
      <c r="E239" s="95"/>
      <c r="F239" s="95"/>
      <c r="G239" s="108">
        <v>10566202.17</v>
      </c>
      <c r="H239" s="108"/>
      <c r="I239" s="108"/>
      <c r="J239" s="108"/>
      <c r="K239" s="108"/>
      <c r="L239" s="108"/>
      <c r="M239" s="108"/>
      <c r="N239" s="108"/>
      <c r="O239" s="108"/>
      <c r="P239" s="108"/>
      <c r="Q239" s="108"/>
      <c r="R239" s="108"/>
      <c r="S239" s="98">
        <v>4.7183547041847098E-4</v>
      </c>
      <c r="T239" s="98"/>
      <c r="U239" s="98"/>
      <c r="V239" s="98"/>
      <c r="W239" s="98"/>
      <c r="X239" s="98"/>
      <c r="Y239" s="98"/>
      <c r="Z239" s="98"/>
      <c r="AA239" s="98"/>
      <c r="AB239" s="98"/>
      <c r="AC239" s="98"/>
      <c r="AD239" s="97">
        <v>66</v>
      </c>
      <c r="AE239" s="97"/>
      <c r="AF239" s="97"/>
      <c r="AG239" s="97"/>
      <c r="AH239" s="97"/>
      <c r="AI239" s="97"/>
      <c r="AJ239" s="97"/>
      <c r="AK239" s="97"/>
      <c r="AL239" s="97"/>
      <c r="AM239" s="97"/>
      <c r="AN239" s="97"/>
      <c r="AO239" s="98">
        <v>2.2075793557882101E-4</v>
      </c>
      <c r="AP239" s="98"/>
      <c r="AQ239" s="98"/>
      <c r="AR239" s="98"/>
      <c r="AS239" s="98"/>
      <c r="AT239" s="98"/>
      <c r="AU239" s="98"/>
    </row>
    <row r="240" spans="2:47" s="1" customFormat="1" ht="12.3" customHeight="1" x14ac:dyDescent="0.15">
      <c r="B240" s="95" t="s">
        <v>1207</v>
      </c>
      <c r="C240" s="95"/>
      <c r="D240" s="95"/>
      <c r="E240" s="95"/>
      <c r="F240" s="95"/>
      <c r="G240" s="108">
        <v>283800.53000000003</v>
      </c>
      <c r="H240" s="108"/>
      <c r="I240" s="108"/>
      <c r="J240" s="108"/>
      <c r="K240" s="108"/>
      <c r="L240" s="108"/>
      <c r="M240" s="108"/>
      <c r="N240" s="108"/>
      <c r="O240" s="108"/>
      <c r="P240" s="108"/>
      <c r="Q240" s="108"/>
      <c r="R240" s="108"/>
      <c r="S240" s="98">
        <v>1.2673158664118299E-5</v>
      </c>
      <c r="T240" s="98"/>
      <c r="U240" s="98"/>
      <c r="V240" s="98"/>
      <c r="W240" s="98"/>
      <c r="X240" s="98"/>
      <c r="Y240" s="98"/>
      <c r="Z240" s="98"/>
      <c r="AA240" s="98"/>
      <c r="AB240" s="98"/>
      <c r="AC240" s="98"/>
      <c r="AD240" s="97">
        <v>2</v>
      </c>
      <c r="AE240" s="97"/>
      <c r="AF240" s="97"/>
      <c r="AG240" s="97"/>
      <c r="AH240" s="97"/>
      <c r="AI240" s="97"/>
      <c r="AJ240" s="97"/>
      <c r="AK240" s="97"/>
      <c r="AL240" s="97"/>
      <c r="AM240" s="97"/>
      <c r="AN240" s="97"/>
      <c r="AO240" s="98">
        <v>6.6896344114794103E-6</v>
      </c>
      <c r="AP240" s="98"/>
      <c r="AQ240" s="98"/>
      <c r="AR240" s="98"/>
      <c r="AS240" s="98"/>
      <c r="AT240" s="98"/>
      <c r="AU240" s="98"/>
    </row>
    <row r="241" spans="2:47" s="1" customFormat="1" ht="12.3" customHeight="1" x14ac:dyDescent="0.15">
      <c r="B241" s="95" t="s">
        <v>1208</v>
      </c>
      <c r="C241" s="95"/>
      <c r="D241" s="95"/>
      <c r="E241" s="95"/>
      <c r="F241" s="95"/>
      <c r="G241" s="108">
        <v>19738747183.470001</v>
      </c>
      <c r="H241" s="108"/>
      <c r="I241" s="108"/>
      <c r="J241" s="108"/>
      <c r="K241" s="108"/>
      <c r="L241" s="108"/>
      <c r="M241" s="108"/>
      <c r="N241" s="108"/>
      <c r="O241" s="108"/>
      <c r="P241" s="108"/>
      <c r="Q241" s="108"/>
      <c r="R241" s="108"/>
      <c r="S241" s="98">
        <v>0.88143695463512495</v>
      </c>
      <c r="T241" s="98"/>
      <c r="U241" s="98"/>
      <c r="V241" s="98"/>
      <c r="W241" s="98"/>
      <c r="X241" s="98"/>
      <c r="Y241" s="98"/>
      <c r="Z241" s="98"/>
      <c r="AA241" s="98"/>
      <c r="AB241" s="98"/>
      <c r="AC241" s="98"/>
      <c r="AD241" s="97">
        <v>264738</v>
      </c>
      <c r="AE241" s="97"/>
      <c r="AF241" s="97"/>
      <c r="AG241" s="97"/>
      <c r="AH241" s="97"/>
      <c r="AI241" s="97"/>
      <c r="AJ241" s="97"/>
      <c r="AK241" s="97"/>
      <c r="AL241" s="97"/>
      <c r="AM241" s="97"/>
      <c r="AN241" s="97"/>
      <c r="AO241" s="98">
        <v>0.88550021741311802</v>
      </c>
      <c r="AP241" s="98"/>
      <c r="AQ241" s="98"/>
      <c r="AR241" s="98"/>
      <c r="AS241" s="98"/>
      <c r="AT241" s="98"/>
      <c r="AU241" s="98"/>
    </row>
    <row r="242" spans="2:47" s="1" customFormat="1" ht="12.75" customHeight="1" x14ac:dyDescent="0.15">
      <c r="B242" s="105"/>
      <c r="C242" s="105"/>
      <c r="D242" s="105"/>
      <c r="E242" s="105"/>
      <c r="F242" s="105"/>
      <c r="G242" s="109">
        <v>22393827578.560001</v>
      </c>
      <c r="H242" s="109"/>
      <c r="I242" s="109"/>
      <c r="J242" s="109"/>
      <c r="K242" s="109"/>
      <c r="L242" s="109"/>
      <c r="M242" s="109"/>
      <c r="N242" s="109"/>
      <c r="O242" s="109"/>
      <c r="P242" s="109"/>
      <c r="Q242" s="109"/>
      <c r="R242" s="109"/>
      <c r="S242" s="100">
        <v>1</v>
      </c>
      <c r="T242" s="100"/>
      <c r="U242" s="100"/>
      <c r="V242" s="100"/>
      <c r="W242" s="100"/>
      <c r="X242" s="100"/>
      <c r="Y242" s="100"/>
      <c r="Z242" s="100"/>
      <c r="AA242" s="100"/>
      <c r="AB242" s="100"/>
      <c r="AC242" s="100"/>
      <c r="AD242" s="99">
        <v>298970</v>
      </c>
      <c r="AE242" s="99"/>
      <c r="AF242" s="99"/>
      <c r="AG242" s="99"/>
      <c r="AH242" s="99"/>
      <c r="AI242" s="99"/>
      <c r="AJ242" s="99"/>
      <c r="AK242" s="99"/>
      <c r="AL242" s="99"/>
      <c r="AM242" s="99"/>
      <c r="AN242" s="99"/>
      <c r="AO242" s="100">
        <v>1</v>
      </c>
      <c r="AP242" s="100"/>
      <c r="AQ242" s="100"/>
      <c r="AR242" s="100"/>
      <c r="AS242" s="100"/>
      <c r="AT242" s="100"/>
      <c r="AU242" s="100"/>
    </row>
    <row r="243" spans="2:47" s="1" customFormat="1" ht="9" customHeight="1" x14ac:dyDescent="0.15"/>
    <row r="244" spans="2:47" s="1" customFormat="1" ht="19.2" customHeight="1" x14ac:dyDescent="0.15">
      <c r="B244" s="80" t="s">
        <v>1256</v>
      </c>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row>
    <row r="245" spans="2:47" s="1" customFormat="1" ht="7.95" customHeight="1" x14ac:dyDescent="0.15"/>
    <row r="246" spans="2:47" s="1" customFormat="1" ht="12.3" customHeight="1" x14ac:dyDescent="0.15">
      <c r="B246" s="105"/>
      <c r="C246" s="105"/>
      <c r="D246" s="105"/>
      <c r="E246" s="105"/>
      <c r="F246" s="74" t="s">
        <v>1121</v>
      </c>
      <c r="G246" s="74"/>
      <c r="H246" s="74"/>
      <c r="I246" s="74"/>
      <c r="J246" s="74"/>
      <c r="K246" s="74"/>
      <c r="L246" s="74"/>
      <c r="M246" s="74"/>
      <c r="N246" s="74"/>
      <c r="O246" s="74"/>
      <c r="P246" s="74"/>
      <c r="Q246" s="74"/>
      <c r="R246" s="74" t="s">
        <v>1122</v>
      </c>
      <c r="S246" s="74"/>
      <c r="T246" s="74"/>
      <c r="U246" s="74"/>
      <c r="V246" s="74"/>
      <c r="W246" s="74"/>
      <c r="X246" s="74"/>
      <c r="Y246" s="74"/>
      <c r="Z246" s="74"/>
      <c r="AA246" s="74"/>
      <c r="AB246" s="74"/>
      <c r="AC246" s="74" t="s">
        <v>1123</v>
      </c>
      <c r="AD246" s="74"/>
      <c r="AE246" s="74"/>
      <c r="AF246" s="74"/>
      <c r="AG246" s="74"/>
      <c r="AH246" s="74"/>
      <c r="AI246" s="74"/>
      <c r="AJ246" s="74"/>
      <c r="AK246" s="74"/>
      <c r="AL246" s="74"/>
      <c r="AM246" s="74"/>
      <c r="AN246" s="74" t="s">
        <v>1122</v>
      </c>
      <c r="AO246" s="74"/>
      <c r="AP246" s="74"/>
      <c r="AQ246" s="74"/>
      <c r="AR246" s="74"/>
      <c r="AS246" s="74"/>
      <c r="AT246" s="74"/>
    </row>
    <row r="247" spans="2:47" s="1" customFormat="1" ht="12.3" customHeight="1" x14ac:dyDescent="0.15">
      <c r="B247" s="95" t="s">
        <v>1209</v>
      </c>
      <c r="C247" s="95"/>
      <c r="D247" s="95"/>
      <c r="E247" s="95"/>
      <c r="F247" s="108">
        <v>22393823804.129902</v>
      </c>
      <c r="G247" s="108"/>
      <c r="H247" s="108"/>
      <c r="I247" s="108"/>
      <c r="J247" s="108"/>
      <c r="K247" s="108"/>
      <c r="L247" s="108"/>
      <c r="M247" s="108"/>
      <c r="N247" s="108"/>
      <c r="O247" s="108"/>
      <c r="P247" s="108"/>
      <c r="Q247" s="108"/>
      <c r="R247" s="98">
        <v>0.99999983145221705</v>
      </c>
      <c r="S247" s="98"/>
      <c r="T247" s="98"/>
      <c r="U247" s="98"/>
      <c r="V247" s="98"/>
      <c r="W247" s="98"/>
      <c r="X247" s="98"/>
      <c r="Y247" s="98"/>
      <c r="Z247" s="98"/>
      <c r="AA247" s="98"/>
      <c r="AB247" s="98"/>
      <c r="AC247" s="97">
        <v>298969</v>
      </c>
      <c r="AD247" s="97"/>
      <c r="AE247" s="97"/>
      <c r="AF247" s="97"/>
      <c r="AG247" s="97"/>
      <c r="AH247" s="97"/>
      <c r="AI247" s="97"/>
      <c r="AJ247" s="97"/>
      <c r="AK247" s="97"/>
      <c r="AL247" s="97"/>
      <c r="AM247" s="97"/>
      <c r="AN247" s="98">
        <v>0.99999665518279401</v>
      </c>
      <c r="AO247" s="98"/>
      <c r="AP247" s="98"/>
      <c r="AQ247" s="98"/>
      <c r="AR247" s="98"/>
      <c r="AS247" s="98"/>
      <c r="AT247" s="98"/>
    </row>
    <row r="248" spans="2:47" s="1" customFormat="1" ht="12.3" customHeight="1" x14ac:dyDescent="0.15">
      <c r="B248" s="95" t="s">
        <v>1210</v>
      </c>
      <c r="C248" s="95"/>
      <c r="D248" s="95"/>
      <c r="E248" s="95"/>
      <c r="F248" s="108">
        <v>3774.43</v>
      </c>
      <c r="G248" s="108"/>
      <c r="H248" s="108"/>
      <c r="I248" s="108"/>
      <c r="J248" s="108"/>
      <c r="K248" s="108"/>
      <c r="L248" s="108"/>
      <c r="M248" s="108"/>
      <c r="N248" s="108"/>
      <c r="O248" s="108"/>
      <c r="P248" s="108"/>
      <c r="Q248" s="108"/>
      <c r="R248" s="98">
        <v>1.68547783390709E-7</v>
      </c>
      <c r="S248" s="98"/>
      <c r="T248" s="98"/>
      <c r="U248" s="98"/>
      <c r="V248" s="98"/>
      <c r="W248" s="98"/>
      <c r="X248" s="98"/>
      <c r="Y248" s="98"/>
      <c r="Z248" s="98"/>
      <c r="AA248" s="98"/>
      <c r="AB248" s="98"/>
      <c r="AC248" s="97">
        <v>1</v>
      </c>
      <c r="AD248" s="97"/>
      <c r="AE248" s="97"/>
      <c r="AF248" s="97"/>
      <c r="AG248" s="97"/>
      <c r="AH248" s="97"/>
      <c r="AI248" s="97"/>
      <c r="AJ248" s="97"/>
      <c r="AK248" s="97"/>
      <c r="AL248" s="97"/>
      <c r="AM248" s="97"/>
      <c r="AN248" s="98">
        <v>3.3448172057397098E-6</v>
      </c>
      <c r="AO248" s="98"/>
      <c r="AP248" s="98"/>
      <c r="AQ248" s="98"/>
      <c r="AR248" s="98"/>
      <c r="AS248" s="98"/>
      <c r="AT248" s="98"/>
    </row>
    <row r="249" spans="2:47" s="1" customFormat="1" ht="12.3" customHeight="1" x14ac:dyDescent="0.15">
      <c r="B249" s="105"/>
      <c r="C249" s="105"/>
      <c r="D249" s="105"/>
      <c r="E249" s="105"/>
      <c r="F249" s="109">
        <v>22393827578.559898</v>
      </c>
      <c r="G249" s="109"/>
      <c r="H249" s="109"/>
      <c r="I249" s="109"/>
      <c r="J249" s="109"/>
      <c r="K249" s="109"/>
      <c r="L249" s="109"/>
      <c r="M249" s="109"/>
      <c r="N249" s="109"/>
      <c r="O249" s="109"/>
      <c r="P249" s="109"/>
      <c r="Q249" s="109"/>
      <c r="R249" s="100">
        <v>1</v>
      </c>
      <c r="S249" s="100"/>
      <c r="T249" s="100"/>
      <c r="U249" s="100"/>
      <c r="V249" s="100"/>
      <c r="W249" s="100"/>
      <c r="X249" s="100"/>
      <c r="Y249" s="100"/>
      <c r="Z249" s="100"/>
      <c r="AA249" s="100"/>
      <c r="AB249" s="100"/>
      <c r="AC249" s="99">
        <v>298970</v>
      </c>
      <c r="AD249" s="99"/>
      <c r="AE249" s="99"/>
      <c r="AF249" s="99"/>
      <c r="AG249" s="99"/>
      <c r="AH249" s="99"/>
      <c r="AI249" s="99"/>
      <c r="AJ249" s="99"/>
      <c r="AK249" s="99"/>
      <c r="AL249" s="99"/>
      <c r="AM249" s="99"/>
      <c r="AN249" s="100">
        <v>1</v>
      </c>
      <c r="AO249" s="100"/>
      <c r="AP249" s="100"/>
      <c r="AQ249" s="100"/>
      <c r="AR249" s="100"/>
      <c r="AS249" s="100"/>
      <c r="AT249" s="100"/>
    </row>
    <row r="250" spans="2:47" s="1" customFormat="1" ht="17.55" customHeight="1" x14ac:dyDescent="0.15"/>
    <row r="251" spans="2:47" s="1" customFormat="1" ht="19.2" customHeight="1" x14ac:dyDescent="0.15">
      <c r="B251" s="80" t="s">
        <v>1257</v>
      </c>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c r="AO251" s="80"/>
      <c r="AP251" s="80"/>
      <c r="AQ251" s="80"/>
      <c r="AR251" s="80"/>
      <c r="AS251" s="80"/>
      <c r="AT251" s="80"/>
      <c r="AU251" s="80"/>
    </row>
    <row r="252" spans="2:47" s="1" customFormat="1" ht="6.9" customHeight="1" x14ac:dyDescent="0.15"/>
    <row r="253" spans="2:47" s="1" customFormat="1" ht="13.35" customHeight="1" x14ac:dyDescent="0.15">
      <c r="B253" s="105"/>
      <c r="C253" s="105"/>
      <c r="D253" s="74" t="s">
        <v>1121</v>
      </c>
      <c r="E253" s="74"/>
      <c r="F253" s="74"/>
      <c r="G253" s="74"/>
      <c r="H253" s="74"/>
      <c r="I253" s="74"/>
      <c r="J253" s="74"/>
      <c r="K253" s="74"/>
      <c r="L253" s="74"/>
      <c r="M253" s="74"/>
      <c r="N253" s="74"/>
      <c r="O253" s="74"/>
      <c r="P253" s="74" t="s">
        <v>1122</v>
      </c>
      <c r="Q253" s="74"/>
      <c r="R253" s="74"/>
      <c r="S253" s="74"/>
      <c r="T253" s="74"/>
      <c r="U253" s="74"/>
      <c r="V253" s="74"/>
      <c r="W253" s="74"/>
      <c r="X253" s="74"/>
      <c r="Y253" s="74"/>
      <c r="Z253" s="74"/>
      <c r="AA253" s="74" t="s">
        <v>1123</v>
      </c>
      <c r="AB253" s="74"/>
      <c r="AC253" s="74"/>
      <c r="AD253" s="74"/>
      <c r="AE253" s="74"/>
      <c r="AF253" s="74"/>
      <c r="AG253" s="74"/>
      <c r="AH253" s="74"/>
      <c r="AI253" s="74"/>
      <c r="AJ253" s="74"/>
      <c r="AK253" s="74" t="s">
        <v>1122</v>
      </c>
      <c r="AL253" s="74"/>
      <c r="AM253" s="74"/>
      <c r="AN253" s="74"/>
      <c r="AO253" s="74"/>
      <c r="AP253" s="74"/>
      <c r="AQ253" s="74"/>
      <c r="AR253" s="74"/>
      <c r="AS253" s="74"/>
      <c r="AT253" s="74"/>
    </row>
    <row r="254" spans="2:47" s="1" customFormat="1" ht="12.3" customHeight="1" x14ac:dyDescent="0.15">
      <c r="B254" s="95" t="s">
        <v>1211</v>
      </c>
      <c r="C254" s="95"/>
      <c r="D254" s="108">
        <v>21600887843.750099</v>
      </c>
      <c r="E254" s="108"/>
      <c r="F254" s="108"/>
      <c r="G254" s="108"/>
      <c r="H254" s="108"/>
      <c r="I254" s="108"/>
      <c r="J254" s="108"/>
      <c r="K254" s="108"/>
      <c r="L254" s="108"/>
      <c r="M254" s="108"/>
      <c r="N254" s="108"/>
      <c r="O254" s="108"/>
      <c r="P254" s="98">
        <v>0.964591147626359</v>
      </c>
      <c r="Q254" s="98"/>
      <c r="R254" s="98"/>
      <c r="S254" s="98"/>
      <c r="T254" s="98"/>
      <c r="U254" s="98"/>
      <c r="V254" s="98"/>
      <c r="W254" s="98"/>
      <c r="X254" s="98"/>
      <c r="Y254" s="98"/>
      <c r="Z254" s="98"/>
      <c r="AA254" s="97">
        <v>292001</v>
      </c>
      <c r="AB254" s="97"/>
      <c r="AC254" s="97"/>
      <c r="AD254" s="97"/>
      <c r="AE254" s="97"/>
      <c r="AF254" s="97"/>
      <c r="AG254" s="97"/>
      <c r="AH254" s="97"/>
      <c r="AI254" s="97"/>
      <c r="AJ254" s="97"/>
      <c r="AK254" s="98">
        <v>0.97668996889320003</v>
      </c>
      <c r="AL254" s="98"/>
      <c r="AM254" s="98"/>
      <c r="AN254" s="98"/>
      <c r="AO254" s="98"/>
      <c r="AP254" s="98"/>
      <c r="AQ254" s="98"/>
      <c r="AR254" s="98"/>
      <c r="AS254" s="98"/>
      <c r="AT254" s="98"/>
    </row>
    <row r="255" spans="2:47" s="1" customFormat="1" ht="12.3" customHeight="1" x14ac:dyDescent="0.15">
      <c r="B255" s="95" t="s">
        <v>1212</v>
      </c>
      <c r="C255" s="95"/>
      <c r="D255" s="108">
        <v>670141553.97000098</v>
      </c>
      <c r="E255" s="108"/>
      <c r="F255" s="108"/>
      <c r="G255" s="108"/>
      <c r="H255" s="108"/>
      <c r="I255" s="108"/>
      <c r="J255" s="108"/>
      <c r="K255" s="108"/>
      <c r="L255" s="108"/>
      <c r="M255" s="108"/>
      <c r="N255" s="108"/>
      <c r="O255" s="108"/>
      <c r="P255" s="98">
        <v>2.9925279705716599E-2</v>
      </c>
      <c r="Q255" s="98"/>
      <c r="R255" s="98"/>
      <c r="S255" s="98"/>
      <c r="T255" s="98"/>
      <c r="U255" s="98"/>
      <c r="V255" s="98"/>
      <c r="W255" s="98"/>
      <c r="X255" s="98"/>
      <c r="Y255" s="98"/>
      <c r="Z255" s="98"/>
      <c r="AA255" s="97">
        <v>4202</v>
      </c>
      <c r="AB255" s="97"/>
      <c r="AC255" s="97"/>
      <c r="AD255" s="97"/>
      <c r="AE255" s="97"/>
      <c r="AF255" s="97"/>
      <c r="AG255" s="97"/>
      <c r="AH255" s="97"/>
      <c r="AI255" s="97"/>
      <c r="AJ255" s="97"/>
      <c r="AK255" s="98">
        <v>1.4054921898518201E-2</v>
      </c>
      <c r="AL255" s="98"/>
      <c r="AM255" s="98"/>
      <c r="AN255" s="98"/>
      <c r="AO255" s="98"/>
      <c r="AP255" s="98"/>
      <c r="AQ255" s="98"/>
      <c r="AR255" s="98"/>
      <c r="AS255" s="98"/>
      <c r="AT255" s="98"/>
    </row>
    <row r="256" spans="2:47" s="1" customFormat="1" ht="12.3" customHeight="1" x14ac:dyDescent="0.15">
      <c r="B256" s="95" t="s">
        <v>1213</v>
      </c>
      <c r="C256" s="95"/>
      <c r="D256" s="108">
        <v>122798180.84</v>
      </c>
      <c r="E256" s="108"/>
      <c r="F256" s="108"/>
      <c r="G256" s="108"/>
      <c r="H256" s="108"/>
      <c r="I256" s="108"/>
      <c r="J256" s="108"/>
      <c r="K256" s="108"/>
      <c r="L256" s="108"/>
      <c r="M256" s="108"/>
      <c r="N256" s="108"/>
      <c r="O256" s="108"/>
      <c r="P256" s="98">
        <v>5.4835726679242297E-3</v>
      </c>
      <c r="Q256" s="98"/>
      <c r="R256" s="98"/>
      <c r="S256" s="98"/>
      <c r="T256" s="98"/>
      <c r="U256" s="98"/>
      <c r="V256" s="98"/>
      <c r="W256" s="98"/>
      <c r="X256" s="98"/>
      <c r="Y256" s="98"/>
      <c r="Z256" s="98"/>
      <c r="AA256" s="97">
        <v>2767</v>
      </c>
      <c r="AB256" s="97"/>
      <c r="AC256" s="97"/>
      <c r="AD256" s="97"/>
      <c r="AE256" s="97"/>
      <c r="AF256" s="97"/>
      <c r="AG256" s="97"/>
      <c r="AH256" s="97"/>
      <c r="AI256" s="97"/>
      <c r="AJ256" s="97"/>
      <c r="AK256" s="98">
        <v>9.2551092082817695E-3</v>
      </c>
      <c r="AL256" s="98"/>
      <c r="AM256" s="98"/>
      <c r="AN256" s="98"/>
      <c r="AO256" s="98"/>
      <c r="AP256" s="98"/>
      <c r="AQ256" s="98"/>
      <c r="AR256" s="98"/>
      <c r="AS256" s="98"/>
      <c r="AT256" s="98"/>
    </row>
    <row r="257" spans="2:47" s="1" customFormat="1" ht="12.3" customHeight="1" x14ac:dyDescent="0.15">
      <c r="B257" s="105"/>
      <c r="C257" s="105"/>
      <c r="D257" s="109">
        <v>22393827578.560101</v>
      </c>
      <c r="E257" s="109"/>
      <c r="F257" s="109"/>
      <c r="G257" s="109"/>
      <c r="H257" s="109"/>
      <c r="I257" s="109"/>
      <c r="J257" s="109"/>
      <c r="K257" s="109"/>
      <c r="L257" s="109"/>
      <c r="M257" s="109"/>
      <c r="N257" s="109"/>
      <c r="O257" s="109"/>
      <c r="P257" s="100">
        <v>1</v>
      </c>
      <c r="Q257" s="100"/>
      <c r="R257" s="100"/>
      <c r="S257" s="100"/>
      <c r="T257" s="100"/>
      <c r="U257" s="100"/>
      <c r="V257" s="100"/>
      <c r="W257" s="100"/>
      <c r="X257" s="100"/>
      <c r="Y257" s="100"/>
      <c r="Z257" s="100"/>
      <c r="AA257" s="99">
        <v>298970</v>
      </c>
      <c r="AB257" s="99"/>
      <c r="AC257" s="99"/>
      <c r="AD257" s="99"/>
      <c r="AE257" s="99"/>
      <c r="AF257" s="99"/>
      <c r="AG257" s="99"/>
      <c r="AH257" s="99"/>
      <c r="AI257" s="99"/>
      <c r="AJ257" s="99"/>
      <c r="AK257" s="100">
        <v>1</v>
      </c>
      <c r="AL257" s="100"/>
      <c r="AM257" s="100"/>
      <c r="AN257" s="100"/>
      <c r="AO257" s="100"/>
      <c r="AP257" s="100"/>
      <c r="AQ257" s="100"/>
      <c r="AR257" s="100"/>
      <c r="AS257" s="100"/>
      <c r="AT257" s="100"/>
    </row>
    <row r="258" spans="2:47" s="1" customFormat="1" ht="9" customHeight="1" x14ac:dyDescent="0.15"/>
    <row r="259" spans="2:47" s="1" customFormat="1" ht="19.2" customHeight="1" x14ac:dyDescent="0.15">
      <c r="B259" s="80" t="s">
        <v>1258</v>
      </c>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c r="AA259" s="80"/>
      <c r="AB259" s="80"/>
      <c r="AC259" s="80"/>
      <c r="AD259" s="80"/>
      <c r="AE259" s="80"/>
      <c r="AF259" s="80"/>
      <c r="AG259" s="80"/>
      <c r="AH259" s="80"/>
      <c r="AI259" s="80"/>
      <c r="AJ259" s="80"/>
      <c r="AK259" s="80"/>
      <c r="AL259" s="80"/>
      <c r="AM259" s="80"/>
      <c r="AN259" s="80"/>
      <c r="AO259" s="80"/>
      <c r="AP259" s="80"/>
      <c r="AQ259" s="80"/>
      <c r="AR259" s="80"/>
      <c r="AS259" s="80"/>
      <c r="AT259" s="80"/>
      <c r="AU259" s="80"/>
    </row>
    <row r="260" spans="2:47" s="1" customFormat="1" ht="7.95" customHeight="1" x14ac:dyDescent="0.15"/>
    <row r="261" spans="2:47" s="1" customFormat="1" ht="12.75" customHeight="1" x14ac:dyDescent="0.15">
      <c r="B261" s="43"/>
      <c r="C261" s="74" t="s">
        <v>1121</v>
      </c>
      <c r="D261" s="74"/>
      <c r="E261" s="74"/>
      <c r="F261" s="74"/>
      <c r="G261" s="74"/>
      <c r="H261" s="74"/>
      <c r="I261" s="74"/>
      <c r="J261" s="74"/>
      <c r="K261" s="74"/>
      <c r="L261" s="74"/>
      <c r="M261" s="74"/>
      <c r="N261" s="74"/>
      <c r="O261" s="74" t="s">
        <v>1122</v>
      </c>
      <c r="P261" s="74"/>
      <c r="Q261" s="74"/>
      <c r="R261" s="74"/>
      <c r="S261" s="74"/>
      <c r="T261" s="74"/>
      <c r="U261" s="74"/>
      <c r="V261" s="74"/>
      <c r="W261" s="74"/>
      <c r="X261" s="74"/>
      <c r="Y261" s="74"/>
      <c r="Z261" s="74" t="s">
        <v>1123</v>
      </c>
      <c r="AA261" s="74"/>
      <c r="AB261" s="74"/>
      <c r="AC261" s="74"/>
      <c r="AD261" s="74"/>
      <c r="AE261" s="74"/>
      <c r="AF261" s="74"/>
      <c r="AG261" s="74"/>
      <c r="AH261" s="74"/>
      <c r="AI261" s="74"/>
      <c r="AJ261" s="74" t="s">
        <v>1122</v>
      </c>
      <c r="AK261" s="74"/>
      <c r="AL261" s="74"/>
      <c r="AM261" s="74"/>
      <c r="AN261" s="74"/>
      <c r="AO261" s="74"/>
      <c r="AP261" s="74"/>
      <c r="AQ261" s="74"/>
      <c r="AR261" s="74"/>
      <c r="AS261" s="74"/>
    </row>
    <row r="262" spans="2:47" s="1" customFormat="1" ht="11.1" customHeight="1" x14ac:dyDescent="0.15">
      <c r="B262" s="12" t="s">
        <v>1214</v>
      </c>
      <c r="C262" s="108">
        <v>1384948645.1900101</v>
      </c>
      <c r="D262" s="108"/>
      <c r="E262" s="108"/>
      <c r="F262" s="108"/>
      <c r="G262" s="108"/>
      <c r="H262" s="108"/>
      <c r="I262" s="108"/>
      <c r="J262" s="108"/>
      <c r="K262" s="108"/>
      <c r="L262" s="108"/>
      <c r="M262" s="108"/>
      <c r="N262" s="108"/>
      <c r="O262" s="98">
        <v>6.1845106216498899E-2</v>
      </c>
      <c r="P262" s="98"/>
      <c r="Q262" s="98"/>
      <c r="R262" s="98"/>
      <c r="S262" s="98"/>
      <c r="T262" s="98"/>
      <c r="U262" s="98"/>
      <c r="V262" s="98"/>
      <c r="W262" s="98"/>
      <c r="X262" s="98"/>
      <c r="Y262" s="98"/>
      <c r="Z262" s="97">
        <v>45892</v>
      </c>
      <c r="AA262" s="97"/>
      <c r="AB262" s="97"/>
      <c r="AC262" s="97"/>
      <c r="AD262" s="97"/>
      <c r="AE262" s="97"/>
      <c r="AF262" s="97"/>
      <c r="AG262" s="97"/>
      <c r="AH262" s="97"/>
      <c r="AI262" s="97"/>
      <c r="AJ262" s="98">
        <v>0.15350035120580699</v>
      </c>
      <c r="AK262" s="98"/>
      <c r="AL262" s="98"/>
      <c r="AM262" s="98"/>
      <c r="AN262" s="98"/>
      <c r="AO262" s="98"/>
      <c r="AP262" s="98"/>
      <c r="AQ262" s="98"/>
      <c r="AR262" s="98"/>
      <c r="AS262" s="98"/>
    </row>
    <row r="263" spans="2:47" s="1" customFormat="1" ht="11.1" customHeight="1" x14ac:dyDescent="0.15">
      <c r="B263" s="12" t="s">
        <v>1215</v>
      </c>
      <c r="C263" s="108">
        <v>1730526096.1199999</v>
      </c>
      <c r="D263" s="108"/>
      <c r="E263" s="108"/>
      <c r="F263" s="108"/>
      <c r="G263" s="108"/>
      <c r="H263" s="108"/>
      <c r="I263" s="108"/>
      <c r="J263" s="108"/>
      <c r="K263" s="108"/>
      <c r="L263" s="108"/>
      <c r="M263" s="108"/>
      <c r="N263" s="108"/>
      <c r="O263" s="98">
        <v>7.7276923297240105E-2</v>
      </c>
      <c r="P263" s="98"/>
      <c r="Q263" s="98"/>
      <c r="R263" s="98"/>
      <c r="S263" s="98"/>
      <c r="T263" s="98"/>
      <c r="U263" s="98"/>
      <c r="V263" s="98"/>
      <c r="W263" s="98"/>
      <c r="X263" s="98"/>
      <c r="Y263" s="98"/>
      <c r="Z263" s="97">
        <v>39368</v>
      </c>
      <c r="AA263" s="97"/>
      <c r="AB263" s="97"/>
      <c r="AC263" s="97"/>
      <c r="AD263" s="97"/>
      <c r="AE263" s="97"/>
      <c r="AF263" s="97"/>
      <c r="AG263" s="97"/>
      <c r="AH263" s="97"/>
      <c r="AI263" s="97"/>
      <c r="AJ263" s="98">
        <v>0.13167876375556101</v>
      </c>
      <c r="AK263" s="98"/>
      <c r="AL263" s="98"/>
      <c r="AM263" s="98"/>
      <c r="AN263" s="98"/>
      <c r="AO263" s="98"/>
      <c r="AP263" s="98"/>
      <c r="AQ263" s="98"/>
      <c r="AR263" s="98"/>
      <c r="AS263" s="98"/>
    </row>
    <row r="264" spans="2:47" s="1" customFormat="1" ht="11.1" customHeight="1" x14ac:dyDescent="0.15">
      <c r="B264" s="12" t="s">
        <v>1216</v>
      </c>
      <c r="C264" s="108">
        <v>2297188134.96</v>
      </c>
      <c r="D264" s="108"/>
      <c r="E264" s="108"/>
      <c r="F264" s="108"/>
      <c r="G264" s="108"/>
      <c r="H264" s="108"/>
      <c r="I264" s="108"/>
      <c r="J264" s="108"/>
      <c r="K264" s="108"/>
      <c r="L264" s="108"/>
      <c r="M264" s="108"/>
      <c r="N264" s="108"/>
      <c r="O264" s="98">
        <v>0.10258130848338499</v>
      </c>
      <c r="P264" s="98"/>
      <c r="Q264" s="98"/>
      <c r="R264" s="98"/>
      <c r="S264" s="98"/>
      <c r="T264" s="98"/>
      <c r="U264" s="98"/>
      <c r="V264" s="98"/>
      <c r="W264" s="98"/>
      <c r="X264" s="98"/>
      <c r="Y264" s="98"/>
      <c r="Z264" s="97">
        <v>40663</v>
      </c>
      <c r="AA264" s="97"/>
      <c r="AB264" s="97"/>
      <c r="AC264" s="97"/>
      <c r="AD264" s="97"/>
      <c r="AE264" s="97"/>
      <c r="AF264" s="97"/>
      <c r="AG264" s="97"/>
      <c r="AH264" s="97"/>
      <c r="AI264" s="97"/>
      <c r="AJ264" s="98">
        <v>0.13601030203699399</v>
      </c>
      <c r="AK264" s="98"/>
      <c r="AL264" s="98"/>
      <c r="AM264" s="98"/>
      <c r="AN264" s="98"/>
      <c r="AO264" s="98"/>
      <c r="AP264" s="98"/>
      <c r="AQ264" s="98"/>
      <c r="AR264" s="98"/>
      <c r="AS264" s="98"/>
    </row>
    <row r="265" spans="2:47" s="1" customFormat="1" ht="11.1" customHeight="1" x14ac:dyDescent="0.15">
      <c r="B265" s="12" t="s">
        <v>1217</v>
      </c>
      <c r="C265" s="108">
        <v>2765346055.1200099</v>
      </c>
      <c r="D265" s="108"/>
      <c r="E265" s="108"/>
      <c r="F265" s="108"/>
      <c r="G265" s="108"/>
      <c r="H265" s="108"/>
      <c r="I265" s="108"/>
      <c r="J265" s="108"/>
      <c r="K265" s="108"/>
      <c r="L265" s="108"/>
      <c r="M265" s="108"/>
      <c r="N265" s="108"/>
      <c r="O265" s="98">
        <v>0.123486976284821</v>
      </c>
      <c r="P265" s="98"/>
      <c r="Q265" s="98"/>
      <c r="R265" s="98"/>
      <c r="S265" s="98"/>
      <c r="T265" s="98"/>
      <c r="U265" s="98"/>
      <c r="V265" s="98"/>
      <c r="W265" s="98"/>
      <c r="X265" s="98"/>
      <c r="Y265" s="98"/>
      <c r="Z265" s="97">
        <v>40477</v>
      </c>
      <c r="AA265" s="97"/>
      <c r="AB265" s="97"/>
      <c r="AC265" s="97"/>
      <c r="AD265" s="97"/>
      <c r="AE265" s="97"/>
      <c r="AF265" s="97"/>
      <c r="AG265" s="97"/>
      <c r="AH265" s="97"/>
      <c r="AI265" s="97"/>
      <c r="AJ265" s="98">
        <v>0.13538816603672599</v>
      </c>
      <c r="AK265" s="98"/>
      <c r="AL265" s="98"/>
      <c r="AM265" s="98"/>
      <c r="AN265" s="98"/>
      <c r="AO265" s="98"/>
      <c r="AP265" s="98"/>
      <c r="AQ265" s="98"/>
      <c r="AR265" s="98"/>
      <c r="AS265" s="98"/>
    </row>
    <row r="266" spans="2:47" s="1" customFormat="1" ht="11.1" customHeight="1" x14ac:dyDescent="0.15">
      <c r="B266" s="12" t="s">
        <v>1218</v>
      </c>
      <c r="C266" s="108">
        <v>3038198571.8499899</v>
      </c>
      <c r="D266" s="108"/>
      <c r="E266" s="108"/>
      <c r="F266" s="108"/>
      <c r="G266" s="108"/>
      <c r="H266" s="108"/>
      <c r="I266" s="108"/>
      <c r="J266" s="108"/>
      <c r="K266" s="108"/>
      <c r="L266" s="108"/>
      <c r="M266" s="108"/>
      <c r="N266" s="108"/>
      <c r="O266" s="98">
        <v>0.135671249641968</v>
      </c>
      <c r="P266" s="98"/>
      <c r="Q266" s="98"/>
      <c r="R266" s="98"/>
      <c r="S266" s="98"/>
      <c r="T266" s="98"/>
      <c r="U266" s="98"/>
      <c r="V266" s="98"/>
      <c r="W266" s="98"/>
      <c r="X266" s="98"/>
      <c r="Y266" s="98"/>
      <c r="Z266" s="97">
        <v>37773</v>
      </c>
      <c r="AA266" s="97"/>
      <c r="AB266" s="97"/>
      <c r="AC266" s="97"/>
      <c r="AD266" s="97"/>
      <c r="AE266" s="97"/>
      <c r="AF266" s="97"/>
      <c r="AG266" s="97"/>
      <c r="AH266" s="97"/>
      <c r="AI266" s="97"/>
      <c r="AJ266" s="98">
        <v>0.12634378031240601</v>
      </c>
      <c r="AK266" s="98"/>
      <c r="AL266" s="98"/>
      <c r="AM266" s="98"/>
      <c r="AN266" s="98"/>
      <c r="AO266" s="98"/>
      <c r="AP266" s="98"/>
      <c r="AQ266" s="98"/>
      <c r="AR266" s="98"/>
      <c r="AS266" s="98"/>
    </row>
    <row r="267" spans="2:47" s="1" customFormat="1" ht="11.1" customHeight="1" x14ac:dyDescent="0.15">
      <c r="B267" s="12" t="s">
        <v>1219</v>
      </c>
      <c r="C267" s="108">
        <v>3219915181.4200001</v>
      </c>
      <c r="D267" s="108"/>
      <c r="E267" s="108"/>
      <c r="F267" s="108"/>
      <c r="G267" s="108"/>
      <c r="H267" s="108"/>
      <c r="I267" s="108"/>
      <c r="J267" s="108"/>
      <c r="K267" s="108"/>
      <c r="L267" s="108"/>
      <c r="M267" s="108"/>
      <c r="N267" s="108"/>
      <c r="O267" s="98">
        <v>0.14378583429403399</v>
      </c>
      <c r="P267" s="98"/>
      <c r="Q267" s="98"/>
      <c r="R267" s="98"/>
      <c r="S267" s="98"/>
      <c r="T267" s="98"/>
      <c r="U267" s="98"/>
      <c r="V267" s="98"/>
      <c r="W267" s="98"/>
      <c r="X267" s="98"/>
      <c r="Y267" s="98"/>
      <c r="Z267" s="97">
        <v>34039</v>
      </c>
      <c r="AA267" s="97"/>
      <c r="AB267" s="97"/>
      <c r="AC267" s="97"/>
      <c r="AD267" s="97"/>
      <c r="AE267" s="97"/>
      <c r="AF267" s="97"/>
      <c r="AG267" s="97"/>
      <c r="AH267" s="97"/>
      <c r="AI267" s="97"/>
      <c r="AJ267" s="98">
        <v>0.11385423286617399</v>
      </c>
      <c r="AK267" s="98"/>
      <c r="AL267" s="98"/>
      <c r="AM267" s="98"/>
      <c r="AN267" s="98"/>
      <c r="AO267" s="98"/>
      <c r="AP267" s="98"/>
      <c r="AQ267" s="98"/>
      <c r="AR267" s="98"/>
      <c r="AS267" s="98"/>
    </row>
    <row r="268" spans="2:47" s="1" customFormat="1" ht="11.1" customHeight="1" x14ac:dyDescent="0.15">
      <c r="B268" s="12" t="s">
        <v>1220</v>
      </c>
      <c r="C268" s="108">
        <v>2915708527.75001</v>
      </c>
      <c r="D268" s="108"/>
      <c r="E268" s="108"/>
      <c r="F268" s="108"/>
      <c r="G268" s="108"/>
      <c r="H268" s="108"/>
      <c r="I268" s="108"/>
      <c r="J268" s="108"/>
      <c r="K268" s="108"/>
      <c r="L268" s="108"/>
      <c r="M268" s="108"/>
      <c r="N268" s="108"/>
      <c r="O268" s="98">
        <v>0.13020143687010999</v>
      </c>
      <c r="P268" s="98"/>
      <c r="Q268" s="98"/>
      <c r="R268" s="98"/>
      <c r="S268" s="98"/>
      <c r="T268" s="98"/>
      <c r="U268" s="98"/>
      <c r="V268" s="98"/>
      <c r="W268" s="98"/>
      <c r="X268" s="98"/>
      <c r="Y268" s="98"/>
      <c r="Z268" s="97">
        <v>25933</v>
      </c>
      <c r="AA268" s="97"/>
      <c r="AB268" s="97"/>
      <c r="AC268" s="97"/>
      <c r="AD268" s="97"/>
      <c r="AE268" s="97"/>
      <c r="AF268" s="97"/>
      <c r="AG268" s="97"/>
      <c r="AH268" s="97"/>
      <c r="AI268" s="97"/>
      <c r="AJ268" s="98">
        <v>8.67411445964478E-2</v>
      </c>
      <c r="AK268" s="98"/>
      <c r="AL268" s="98"/>
      <c r="AM268" s="98"/>
      <c r="AN268" s="98"/>
      <c r="AO268" s="98"/>
      <c r="AP268" s="98"/>
      <c r="AQ268" s="98"/>
      <c r="AR268" s="98"/>
      <c r="AS268" s="98"/>
    </row>
    <row r="269" spans="2:47" s="1" customFormat="1" ht="11.1" customHeight="1" x14ac:dyDescent="0.15">
      <c r="B269" s="12" t="s">
        <v>1221</v>
      </c>
      <c r="C269" s="108">
        <v>2027071276.47</v>
      </c>
      <c r="D269" s="108"/>
      <c r="E269" s="108"/>
      <c r="F269" s="108"/>
      <c r="G269" s="108"/>
      <c r="H269" s="108"/>
      <c r="I269" s="108"/>
      <c r="J269" s="108"/>
      <c r="K269" s="108"/>
      <c r="L269" s="108"/>
      <c r="M269" s="108"/>
      <c r="N269" s="108"/>
      <c r="O269" s="98">
        <v>9.05191963883267E-2</v>
      </c>
      <c r="P269" s="98"/>
      <c r="Q269" s="98"/>
      <c r="R269" s="98"/>
      <c r="S269" s="98"/>
      <c r="T269" s="98"/>
      <c r="U269" s="98"/>
      <c r="V269" s="98"/>
      <c r="W269" s="98"/>
      <c r="X269" s="98"/>
      <c r="Y269" s="98"/>
      <c r="Z269" s="97">
        <v>15558</v>
      </c>
      <c r="AA269" s="97"/>
      <c r="AB269" s="97"/>
      <c r="AC269" s="97"/>
      <c r="AD269" s="97"/>
      <c r="AE269" s="97"/>
      <c r="AF269" s="97"/>
      <c r="AG269" s="97"/>
      <c r="AH269" s="97"/>
      <c r="AI269" s="97"/>
      <c r="AJ269" s="98">
        <v>5.2038666086898402E-2</v>
      </c>
      <c r="AK269" s="98"/>
      <c r="AL269" s="98"/>
      <c r="AM269" s="98"/>
      <c r="AN269" s="98"/>
      <c r="AO269" s="98"/>
      <c r="AP269" s="98"/>
      <c r="AQ269" s="98"/>
      <c r="AR269" s="98"/>
      <c r="AS269" s="98"/>
    </row>
    <row r="270" spans="2:47" s="1" customFormat="1" ht="11.1" customHeight="1" x14ac:dyDescent="0.15">
      <c r="B270" s="12" t="s">
        <v>1222</v>
      </c>
      <c r="C270" s="108">
        <v>1615064787</v>
      </c>
      <c r="D270" s="108"/>
      <c r="E270" s="108"/>
      <c r="F270" s="108"/>
      <c r="G270" s="108"/>
      <c r="H270" s="108"/>
      <c r="I270" s="108"/>
      <c r="J270" s="108"/>
      <c r="K270" s="108"/>
      <c r="L270" s="108"/>
      <c r="M270" s="108"/>
      <c r="N270" s="108"/>
      <c r="O270" s="98">
        <v>7.2120979825095799E-2</v>
      </c>
      <c r="P270" s="98"/>
      <c r="Q270" s="98"/>
      <c r="R270" s="98"/>
      <c r="S270" s="98"/>
      <c r="T270" s="98"/>
      <c r="U270" s="98"/>
      <c r="V270" s="98"/>
      <c r="W270" s="98"/>
      <c r="X270" s="98"/>
      <c r="Y270" s="98"/>
      <c r="Z270" s="97">
        <v>10300</v>
      </c>
      <c r="AA270" s="97"/>
      <c r="AB270" s="97"/>
      <c r="AC270" s="97"/>
      <c r="AD270" s="97"/>
      <c r="AE270" s="97"/>
      <c r="AF270" s="97"/>
      <c r="AG270" s="97"/>
      <c r="AH270" s="97"/>
      <c r="AI270" s="97"/>
      <c r="AJ270" s="98">
        <v>3.4451617219118998E-2</v>
      </c>
      <c r="AK270" s="98"/>
      <c r="AL270" s="98"/>
      <c r="AM270" s="98"/>
      <c r="AN270" s="98"/>
      <c r="AO270" s="98"/>
      <c r="AP270" s="98"/>
      <c r="AQ270" s="98"/>
      <c r="AR270" s="98"/>
      <c r="AS270" s="98"/>
    </row>
    <row r="271" spans="2:47" s="1" customFormat="1" ht="11.1" customHeight="1" x14ac:dyDescent="0.15">
      <c r="B271" s="12" t="s">
        <v>1223</v>
      </c>
      <c r="C271" s="108">
        <v>945737990.82999897</v>
      </c>
      <c r="D271" s="108"/>
      <c r="E271" s="108"/>
      <c r="F271" s="108"/>
      <c r="G271" s="108"/>
      <c r="H271" s="108"/>
      <c r="I271" s="108"/>
      <c r="J271" s="108"/>
      <c r="K271" s="108"/>
      <c r="L271" s="108"/>
      <c r="M271" s="108"/>
      <c r="N271" s="108"/>
      <c r="O271" s="98">
        <v>4.22320832609899E-2</v>
      </c>
      <c r="P271" s="98"/>
      <c r="Q271" s="98"/>
      <c r="R271" s="98"/>
      <c r="S271" s="98"/>
      <c r="T271" s="98"/>
      <c r="U271" s="98"/>
      <c r="V271" s="98"/>
      <c r="W271" s="98"/>
      <c r="X271" s="98"/>
      <c r="Y271" s="98"/>
      <c r="Z271" s="97">
        <v>5365</v>
      </c>
      <c r="AA271" s="97"/>
      <c r="AB271" s="97"/>
      <c r="AC271" s="97"/>
      <c r="AD271" s="97"/>
      <c r="AE271" s="97"/>
      <c r="AF271" s="97"/>
      <c r="AG271" s="97"/>
      <c r="AH271" s="97"/>
      <c r="AI271" s="97"/>
      <c r="AJ271" s="98">
        <v>1.7944944308793499E-2</v>
      </c>
      <c r="AK271" s="98"/>
      <c r="AL271" s="98"/>
      <c r="AM271" s="98"/>
      <c r="AN271" s="98"/>
      <c r="AO271" s="98"/>
      <c r="AP271" s="98"/>
      <c r="AQ271" s="98"/>
      <c r="AR271" s="98"/>
      <c r="AS271" s="98"/>
    </row>
    <row r="272" spans="2:47" s="1" customFormat="1" ht="11.1" customHeight="1" x14ac:dyDescent="0.15">
      <c r="B272" s="12" t="s">
        <v>1224</v>
      </c>
      <c r="C272" s="108">
        <v>140959572.06</v>
      </c>
      <c r="D272" s="108"/>
      <c r="E272" s="108"/>
      <c r="F272" s="108"/>
      <c r="G272" s="108"/>
      <c r="H272" s="108"/>
      <c r="I272" s="108"/>
      <c r="J272" s="108"/>
      <c r="K272" s="108"/>
      <c r="L272" s="108"/>
      <c r="M272" s="108"/>
      <c r="N272" s="108"/>
      <c r="O272" s="98">
        <v>6.2945725363606798E-3</v>
      </c>
      <c r="P272" s="98"/>
      <c r="Q272" s="98"/>
      <c r="R272" s="98"/>
      <c r="S272" s="98"/>
      <c r="T272" s="98"/>
      <c r="U272" s="98"/>
      <c r="V272" s="98"/>
      <c r="W272" s="98"/>
      <c r="X272" s="98"/>
      <c r="Y272" s="98"/>
      <c r="Z272" s="97">
        <v>1138</v>
      </c>
      <c r="AA272" s="97"/>
      <c r="AB272" s="97"/>
      <c r="AC272" s="97"/>
      <c r="AD272" s="97"/>
      <c r="AE272" s="97"/>
      <c r="AF272" s="97"/>
      <c r="AG272" s="97"/>
      <c r="AH272" s="97"/>
      <c r="AI272" s="97"/>
      <c r="AJ272" s="98">
        <v>3.80640198013179E-3</v>
      </c>
      <c r="AK272" s="98"/>
      <c r="AL272" s="98"/>
      <c r="AM272" s="98"/>
      <c r="AN272" s="98"/>
      <c r="AO272" s="98"/>
      <c r="AP272" s="98"/>
      <c r="AQ272" s="98"/>
      <c r="AR272" s="98"/>
      <c r="AS272" s="98"/>
    </row>
    <row r="273" spans="2:47" s="1" customFormat="1" ht="11.1" customHeight="1" x14ac:dyDescent="0.15">
      <c r="B273" s="12" t="s">
        <v>1225</v>
      </c>
      <c r="C273" s="108">
        <v>92966814.349999994</v>
      </c>
      <c r="D273" s="108"/>
      <c r="E273" s="108"/>
      <c r="F273" s="108"/>
      <c r="G273" s="108"/>
      <c r="H273" s="108"/>
      <c r="I273" s="108"/>
      <c r="J273" s="108"/>
      <c r="K273" s="108"/>
      <c r="L273" s="108"/>
      <c r="M273" s="108"/>
      <c r="N273" s="108"/>
      <c r="O273" s="98">
        <v>4.1514481623948496E-3</v>
      </c>
      <c r="P273" s="98"/>
      <c r="Q273" s="98"/>
      <c r="R273" s="98"/>
      <c r="S273" s="98"/>
      <c r="T273" s="98"/>
      <c r="U273" s="98"/>
      <c r="V273" s="98"/>
      <c r="W273" s="98"/>
      <c r="X273" s="98"/>
      <c r="Y273" s="98"/>
      <c r="Z273" s="97">
        <v>668</v>
      </c>
      <c r="AA273" s="97"/>
      <c r="AB273" s="97"/>
      <c r="AC273" s="97"/>
      <c r="AD273" s="97"/>
      <c r="AE273" s="97"/>
      <c r="AF273" s="97"/>
      <c r="AG273" s="97"/>
      <c r="AH273" s="97"/>
      <c r="AI273" s="97"/>
      <c r="AJ273" s="98">
        <v>2.23433789343412E-3</v>
      </c>
      <c r="AK273" s="98"/>
      <c r="AL273" s="98"/>
      <c r="AM273" s="98"/>
      <c r="AN273" s="98"/>
      <c r="AO273" s="98"/>
      <c r="AP273" s="98"/>
      <c r="AQ273" s="98"/>
      <c r="AR273" s="98"/>
      <c r="AS273" s="98"/>
    </row>
    <row r="274" spans="2:47" s="1" customFormat="1" ht="11.1" customHeight="1" x14ac:dyDescent="0.15">
      <c r="B274" s="12" t="s">
        <v>1226</v>
      </c>
      <c r="C274" s="108">
        <v>220195925.44</v>
      </c>
      <c r="D274" s="108"/>
      <c r="E274" s="108"/>
      <c r="F274" s="108"/>
      <c r="G274" s="108"/>
      <c r="H274" s="108"/>
      <c r="I274" s="108"/>
      <c r="J274" s="108"/>
      <c r="K274" s="108"/>
      <c r="L274" s="108"/>
      <c r="M274" s="108"/>
      <c r="N274" s="108"/>
      <c r="O274" s="98">
        <v>9.8328847387758305E-3</v>
      </c>
      <c r="P274" s="98"/>
      <c r="Q274" s="98"/>
      <c r="R274" s="98"/>
      <c r="S274" s="98"/>
      <c r="T274" s="98"/>
      <c r="U274" s="98"/>
      <c r="V274" s="98"/>
      <c r="W274" s="98"/>
      <c r="X274" s="98"/>
      <c r="Y274" s="98"/>
      <c r="Z274" s="97">
        <v>1796</v>
      </c>
      <c r="AA274" s="97"/>
      <c r="AB274" s="97"/>
      <c r="AC274" s="97"/>
      <c r="AD274" s="97"/>
      <c r="AE274" s="97"/>
      <c r="AF274" s="97"/>
      <c r="AG274" s="97"/>
      <c r="AH274" s="97"/>
      <c r="AI274" s="97"/>
      <c r="AJ274" s="98">
        <v>6.0072917015085098E-3</v>
      </c>
      <c r="AK274" s="98"/>
      <c r="AL274" s="98"/>
      <c r="AM274" s="98"/>
      <c r="AN274" s="98"/>
      <c r="AO274" s="98"/>
      <c r="AP274" s="98"/>
      <c r="AQ274" s="98"/>
      <c r="AR274" s="98"/>
      <c r="AS274" s="98"/>
    </row>
    <row r="275" spans="2:47" s="1" customFormat="1" ht="12.75" customHeight="1" x14ac:dyDescent="0.15">
      <c r="B275" s="44"/>
      <c r="C275" s="109">
        <v>22393827578.560001</v>
      </c>
      <c r="D275" s="109"/>
      <c r="E275" s="109"/>
      <c r="F275" s="109"/>
      <c r="G275" s="109"/>
      <c r="H275" s="109"/>
      <c r="I275" s="109"/>
      <c r="J275" s="109"/>
      <c r="K275" s="109"/>
      <c r="L275" s="109"/>
      <c r="M275" s="109"/>
      <c r="N275" s="109"/>
      <c r="O275" s="100">
        <v>1</v>
      </c>
      <c r="P275" s="100"/>
      <c r="Q275" s="100"/>
      <c r="R275" s="100"/>
      <c r="S275" s="100"/>
      <c r="T275" s="100"/>
      <c r="U275" s="100"/>
      <c r="V275" s="100"/>
      <c r="W275" s="100"/>
      <c r="X275" s="100"/>
      <c r="Y275" s="100"/>
      <c r="Z275" s="99">
        <v>298970</v>
      </c>
      <c r="AA275" s="99"/>
      <c r="AB275" s="99"/>
      <c r="AC275" s="99"/>
      <c r="AD275" s="99"/>
      <c r="AE275" s="99"/>
      <c r="AF275" s="99"/>
      <c r="AG275" s="99"/>
      <c r="AH275" s="99"/>
      <c r="AI275" s="99"/>
      <c r="AJ275" s="100">
        <v>1</v>
      </c>
      <c r="AK275" s="100"/>
      <c r="AL275" s="100"/>
      <c r="AM275" s="100"/>
      <c r="AN275" s="100"/>
      <c r="AO275" s="100"/>
      <c r="AP275" s="100"/>
      <c r="AQ275" s="100"/>
      <c r="AR275" s="100"/>
      <c r="AS275" s="100"/>
    </row>
    <row r="276" spans="2:47" s="1" customFormat="1" ht="9" customHeight="1" x14ac:dyDescent="0.15"/>
    <row r="277" spans="2:47" s="1" customFormat="1" ht="19.2" customHeight="1" x14ac:dyDescent="0.15">
      <c r="B277" s="80" t="s">
        <v>1259</v>
      </c>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c r="AN277" s="80"/>
      <c r="AO277" s="80"/>
      <c r="AP277" s="80"/>
      <c r="AQ277" s="80"/>
      <c r="AR277" s="80"/>
      <c r="AS277" s="80"/>
      <c r="AT277" s="80"/>
      <c r="AU277" s="80"/>
    </row>
    <row r="278" spans="2:47" s="1" customFormat="1" ht="7.95" customHeight="1" x14ac:dyDescent="0.15"/>
    <row r="279" spans="2:47" s="1" customFormat="1" ht="12.75" customHeight="1" x14ac:dyDescent="0.15">
      <c r="B279" s="43"/>
      <c r="C279" s="74" t="s">
        <v>1121</v>
      </c>
      <c r="D279" s="74"/>
      <c r="E279" s="74"/>
      <c r="F279" s="74"/>
      <c r="G279" s="74"/>
      <c r="H279" s="74"/>
      <c r="I279" s="74"/>
      <c r="J279" s="74"/>
      <c r="K279" s="74"/>
      <c r="L279" s="74"/>
      <c r="M279" s="74"/>
      <c r="N279" s="74"/>
      <c r="O279" s="74" t="s">
        <v>1122</v>
      </c>
      <c r="P279" s="74"/>
      <c r="Q279" s="74"/>
      <c r="R279" s="74"/>
      <c r="S279" s="74"/>
      <c r="T279" s="74"/>
      <c r="U279" s="74"/>
      <c r="V279" s="74"/>
      <c r="W279" s="74"/>
      <c r="X279" s="74"/>
      <c r="Y279" s="74"/>
      <c r="Z279" s="74" t="s">
        <v>1123</v>
      </c>
      <c r="AA279" s="74"/>
      <c r="AB279" s="74"/>
      <c r="AC279" s="74"/>
      <c r="AD279" s="74"/>
      <c r="AE279" s="74"/>
      <c r="AF279" s="74"/>
      <c r="AG279" s="74"/>
      <c r="AH279" s="74"/>
      <c r="AI279" s="74"/>
      <c r="AJ279" s="74" t="s">
        <v>1122</v>
      </c>
      <c r="AK279" s="74"/>
      <c r="AL279" s="74"/>
      <c r="AM279" s="74"/>
      <c r="AN279" s="74"/>
      <c r="AO279" s="74"/>
      <c r="AP279" s="74"/>
      <c r="AQ279" s="74"/>
      <c r="AR279" s="74"/>
      <c r="AS279" s="74"/>
    </row>
    <row r="280" spans="2:47" s="1" customFormat="1" ht="11.1" customHeight="1" x14ac:dyDescent="0.15">
      <c r="B280" s="12" t="s">
        <v>1214</v>
      </c>
      <c r="C280" s="108">
        <v>1002567687.34</v>
      </c>
      <c r="D280" s="108"/>
      <c r="E280" s="108"/>
      <c r="F280" s="108"/>
      <c r="G280" s="108"/>
      <c r="H280" s="108"/>
      <c r="I280" s="108"/>
      <c r="J280" s="108"/>
      <c r="K280" s="108"/>
      <c r="L280" s="108"/>
      <c r="M280" s="108"/>
      <c r="N280" s="108"/>
      <c r="O280" s="98">
        <v>4.4769822569316602E-2</v>
      </c>
      <c r="P280" s="98"/>
      <c r="Q280" s="98"/>
      <c r="R280" s="98"/>
      <c r="S280" s="98"/>
      <c r="T280" s="98"/>
      <c r="U280" s="98"/>
      <c r="V280" s="98"/>
      <c r="W280" s="98"/>
      <c r="X280" s="98"/>
      <c r="Y280" s="98"/>
      <c r="Z280" s="97">
        <v>31192</v>
      </c>
      <c r="AA280" s="97"/>
      <c r="AB280" s="97"/>
      <c r="AC280" s="97"/>
      <c r="AD280" s="97"/>
      <c r="AE280" s="97"/>
      <c r="AF280" s="97"/>
      <c r="AG280" s="97"/>
      <c r="AH280" s="97"/>
      <c r="AI280" s="97"/>
      <c r="AJ280" s="98">
        <v>0.104331538281433</v>
      </c>
      <c r="AK280" s="98"/>
      <c r="AL280" s="98"/>
      <c r="AM280" s="98"/>
      <c r="AN280" s="98"/>
      <c r="AO280" s="98"/>
      <c r="AP280" s="98"/>
      <c r="AQ280" s="98"/>
      <c r="AR280" s="98"/>
      <c r="AS280" s="98"/>
    </row>
    <row r="281" spans="2:47" s="1" customFormat="1" ht="11.1" customHeight="1" x14ac:dyDescent="0.15">
      <c r="B281" s="12" t="s">
        <v>1215</v>
      </c>
      <c r="C281" s="108">
        <v>1166357624.1799901</v>
      </c>
      <c r="D281" s="108"/>
      <c r="E281" s="108"/>
      <c r="F281" s="108"/>
      <c r="G281" s="108"/>
      <c r="H281" s="108"/>
      <c r="I281" s="108"/>
      <c r="J281" s="108"/>
      <c r="K281" s="108"/>
      <c r="L281" s="108"/>
      <c r="M281" s="108"/>
      <c r="N281" s="108"/>
      <c r="O281" s="98">
        <v>5.2083888745159103E-2</v>
      </c>
      <c r="P281" s="98"/>
      <c r="Q281" s="98"/>
      <c r="R281" s="98"/>
      <c r="S281" s="98"/>
      <c r="T281" s="98"/>
      <c r="U281" s="98"/>
      <c r="V281" s="98"/>
      <c r="W281" s="98"/>
      <c r="X281" s="98"/>
      <c r="Y281" s="98"/>
      <c r="Z281" s="97">
        <v>29909</v>
      </c>
      <c r="AA281" s="97"/>
      <c r="AB281" s="97"/>
      <c r="AC281" s="97"/>
      <c r="AD281" s="97"/>
      <c r="AE281" s="97"/>
      <c r="AF281" s="97"/>
      <c r="AG281" s="97"/>
      <c r="AH281" s="97"/>
      <c r="AI281" s="97"/>
      <c r="AJ281" s="98">
        <v>0.100040137806469</v>
      </c>
      <c r="AK281" s="98"/>
      <c r="AL281" s="98"/>
      <c r="AM281" s="98"/>
      <c r="AN281" s="98"/>
      <c r="AO281" s="98"/>
      <c r="AP281" s="98"/>
      <c r="AQ281" s="98"/>
      <c r="AR281" s="98"/>
      <c r="AS281" s="98"/>
    </row>
    <row r="282" spans="2:47" s="1" customFormat="1" ht="11.1" customHeight="1" x14ac:dyDescent="0.15">
      <c r="B282" s="12" t="s">
        <v>1216</v>
      </c>
      <c r="C282" s="108">
        <v>1557415611.00001</v>
      </c>
      <c r="D282" s="108"/>
      <c r="E282" s="108"/>
      <c r="F282" s="108"/>
      <c r="G282" s="108"/>
      <c r="H282" s="108"/>
      <c r="I282" s="108"/>
      <c r="J282" s="108"/>
      <c r="K282" s="108"/>
      <c r="L282" s="108"/>
      <c r="M282" s="108"/>
      <c r="N282" s="108"/>
      <c r="O282" s="98">
        <v>6.9546646527326603E-2</v>
      </c>
      <c r="P282" s="98"/>
      <c r="Q282" s="98"/>
      <c r="R282" s="98"/>
      <c r="S282" s="98"/>
      <c r="T282" s="98"/>
      <c r="U282" s="98"/>
      <c r="V282" s="98"/>
      <c r="W282" s="98"/>
      <c r="X282" s="98"/>
      <c r="Y282" s="98"/>
      <c r="Z282" s="97">
        <v>31615</v>
      </c>
      <c r="AA282" s="97"/>
      <c r="AB282" s="97"/>
      <c r="AC282" s="97"/>
      <c r="AD282" s="97"/>
      <c r="AE282" s="97"/>
      <c r="AF282" s="97"/>
      <c r="AG282" s="97"/>
      <c r="AH282" s="97"/>
      <c r="AI282" s="97"/>
      <c r="AJ282" s="98">
        <v>0.105746395959461</v>
      </c>
      <c r="AK282" s="98"/>
      <c r="AL282" s="98"/>
      <c r="AM282" s="98"/>
      <c r="AN282" s="98"/>
      <c r="AO282" s="98"/>
      <c r="AP282" s="98"/>
      <c r="AQ282" s="98"/>
      <c r="AR282" s="98"/>
      <c r="AS282" s="98"/>
    </row>
    <row r="283" spans="2:47" s="1" customFormat="1" ht="11.1" customHeight="1" x14ac:dyDescent="0.15">
      <c r="B283" s="12" t="s">
        <v>1217</v>
      </c>
      <c r="C283" s="108">
        <v>2145940822.93999</v>
      </c>
      <c r="D283" s="108"/>
      <c r="E283" s="108"/>
      <c r="F283" s="108"/>
      <c r="G283" s="108"/>
      <c r="H283" s="108"/>
      <c r="I283" s="108"/>
      <c r="J283" s="108"/>
      <c r="K283" s="108"/>
      <c r="L283" s="108"/>
      <c r="M283" s="108"/>
      <c r="N283" s="108"/>
      <c r="O283" s="98">
        <v>9.5827335251724904E-2</v>
      </c>
      <c r="P283" s="98"/>
      <c r="Q283" s="98"/>
      <c r="R283" s="98"/>
      <c r="S283" s="98"/>
      <c r="T283" s="98"/>
      <c r="U283" s="98"/>
      <c r="V283" s="98"/>
      <c r="W283" s="98"/>
      <c r="X283" s="98"/>
      <c r="Y283" s="98"/>
      <c r="Z283" s="97">
        <v>35989</v>
      </c>
      <c r="AA283" s="97"/>
      <c r="AB283" s="97"/>
      <c r="AC283" s="97"/>
      <c r="AD283" s="97"/>
      <c r="AE283" s="97"/>
      <c r="AF283" s="97"/>
      <c r="AG283" s="97"/>
      <c r="AH283" s="97"/>
      <c r="AI283" s="97"/>
      <c r="AJ283" s="98">
        <v>0.120376626417366</v>
      </c>
      <c r="AK283" s="98"/>
      <c r="AL283" s="98"/>
      <c r="AM283" s="98"/>
      <c r="AN283" s="98"/>
      <c r="AO283" s="98"/>
      <c r="AP283" s="98"/>
      <c r="AQ283" s="98"/>
      <c r="AR283" s="98"/>
      <c r="AS283" s="98"/>
    </row>
    <row r="284" spans="2:47" s="1" customFormat="1" ht="11.1" customHeight="1" x14ac:dyDescent="0.15">
      <c r="B284" s="12" t="s">
        <v>1218</v>
      </c>
      <c r="C284" s="108">
        <v>2554872519.3400102</v>
      </c>
      <c r="D284" s="108"/>
      <c r="E284" s="108"/>
      <c r="F284" s="108"/>
      <c r="G284" s="108"/>
      <c r="H284" s="108"/>
      <c r="I284" s="108"/>
      <c r="J284" s="108"/>
      <c r="K284" s="108"/>
      <c r="L284" s="108"/>
      <c r="M284" s="108"/>
      <c r="N284" s="108"/>
      <c r="O284" s="98">
        <v>0.114088246432069</v>
      </c>
      <c r="P284" s="98"/>
      <c r="Q284" s="98"/>
      <c r="R284" s="98"/>
      <c r="S284" s="98"/>
      <c r="T284" s="98"/>
      <c r="U284" s="98"/>
      <c r="V284" s="98"/>
      <c r="W284" s="98"/>
      <c r="X284" s="98"/>
      <c r="Y284" s="98"/>
      <c r="Z284" s="97">
        <v>36653</v>
      </c>
      <c r="AA284" s="97"/>
      <c r="AB284" s="97"/>
      <c r="AC284" s="97"/>
      <c r="AD284" s="97"/>
      <c r="AE284" s="97"/>
      <c r="AF284" s="97"/>
      <c r="AG284" s="97"/>
      <c r="AH284" s="97"/>
      <c r="AI284" s="97"/>
      <c r="AJ284" s="98">
        <v>0.122597585041977</v>
      </c>
      <c r="AK284" s="98"/>
      <c r="AL284" s="98"/>
      <c r="AM284" s="98"/>
      <c r="AN284" s="98"/>
      <c r="AO284" s="98"/>
      <c r="AP284" s="98"/>
      <c r="AQ284" s="98"/>
      <c r="AR284" s="98"/>
      <c r="AS284" s="98"/>
    </row>
    <row r="285" spans="2:47" s="1" customFormat="1" ht="11.1" customHeight="1" x14ac:dyDescent="0.15">
      <c r="B285" s="12" t="s">
        <v>1219</v>
      </c>
      <c r="C285" s="108">
        <v>3015376798.5099902</v>
      </c>
      <c r="D285" s="108"/>
      <c r="E285" s="108"/>
      <c r="F285" s="108"/>
      <c r="G285" s="108"/>
      <c r="H285" s="108"/>
      <c r="I285" s="108"/>
      <c r="J285" s="108"/>
      <c r="K285" s="108"/>
      <c r="L285" s="108"/>
      <c r="M285" s="108"/>
      <c r="N285" s="108"/>
      <c r="O285" s="98">
        <v>0.13465213965463099</v>
      </c>
      <c r="P285" s="98"/>
      <c r="Q285" s="98"/>
      <c r="R285" s="98"/>
      <c r="S285" s="98"/>
      <c r="T285" s="98"/>
      <c r="U285" s="98"/>
      <c r="V285" s="98"/>
      <c r="W285" s="98"/>
      <c r="X285" s="98"/>
      <c r="Y285" s="98"/>
      <c r="Z285" s="97">
        <v>38054</v>
      </c>
      <c r="AA285" s="97"/>
      <c r="AB285" s="97"/>
      <c r="AC285" s="97"/>
      <c r="AD285" s="97"/>
      <c r="AE285" s="97"/>
      <c r="AF285" s="97"/>
      <c r="AG285" s="97"/>
      <c r="AH285" s="97"/>
      <c r="AI285" s="97"/>
      <c r="AJ285" s="98">
        <v>0.12728367394721901</v>
      </c>
      <c r="AK285" s="98"/>
      <c r="AL285" s="98"/>
      <c r="AM285" s="98"/>
      <c r="AN285" s="98"/>
      <c r="AO285" s="98"/>
      <c r="AP285" s="98"/>
      <c r="AQ285" s="98"/>
      <c r="AR285" s="98"/>
      <c r="AS285" s="98"/>
    </row>
    <row r="286" spans="2:47" s="1" customFormat="1" ht="11.1" customHeight="1" x14ac:dyDescent="0.15">
      <c r="B286" s="12" t="s">
        <v>1220</v>
      </c>
      <c r="C286" s="108">
        <v>3520261675.2599802</v>
      </c>
      <c r="D286" s="108"/>
      <c r="E286" s="108"/>
      <c r="F286" s="108"/>
      <c r="G286" s="108"/>
      <c r="H286" s="108"/>
      <c r="I286" s="108"/>
      <c r="J286" s="108"/>
      <c r="K286" s="108"/>
      <c r="L286" s="108"/>
      <c r="M286" s="108"/>
      <c r="N286" s="108"/>
      <c r="O286" s="98">
        <v>0.15719785565511399</v>
      </c>
      <c r="P286" s="98"/>
      <c r="Q286" s="98"/>
      <c r="R286" s="98"/>
      <c r="S286" s="98"/>
      <c r="T286" s="98"/>
      <c r="U286" s="98"/>
      <c r="V286" s="98"/>
      <c r="W286" s="98"/>
      <c r="X286" s="98"/>
      <c r="Y286" s="98"/>
      <c r="Z286" s="97">
        <v>37810</v>
      </c>
      <c r="AA286" s="97"/>
      <c r="AB286" s="97"/>
      <c r="AC286" s="97"/>
      <c r="AD286" s="97"/>
      <c r="AE286" s="97"/>
      <c r="AF286" s="97"/>
      <c r="AG286" s="97"/>
      <c r="AH286" s="97"/>
      <c r="AI286" s="97"/>
      <c r="AJ286" s="98">
        <v>0.12646753854901799</v>
      </c>
      <c r="AK286" s="98"/>
      <c r="AL286" s="98"/>
      <c r="AM286" s="98"/>
      <c r="AN286" s="98"/>
      <c r="AO286" s="98"/>
      <c r="AP286" s="98"/>
      <c r="AQ286" s="98"/>
      <c r="AR286" s="98"/>
      <c r="AS286" s="98"/>
    </row>
    <row r="287" spans="2:47" s="1" customFormat="1" ht="11.1" customHeight="1" x14ac:dyDescent="0.15">
      <c r="B287" s="12" t="s">
        <v>1221</v>
      </c>
      <c r="C287" s="108">
        <v>3646601217.27</v>
      </c>
      <c r="D287" s="108"/>
      <c r="E287" s="108"/>
      <c r="F287" s="108"/>
      <c r="G287" s="108"/>
      <c r="H287" s="108"/>
      <c r="I287" s="108"/>
      <c r="J287" s="108"/>
      <c r="K287" s="108"/>
      <c r="L287" s="108"/>
      <c r="M287" s="108"/>
      <c r="N287" s="108"/>
      <c r="O287" s="98">
        <v>0.16283956838005101</v>
      </c>
      <c r="P287" s="98"/>
      <c r="Q287" s="98"/>
      <c r="R287" s="98"/>
      <c r="S287" s="98"/>
      <c r="T287" s="98"/>
      <c r="U287" s="98"/>
      <c r="V287" s="98"/>
      <c r="W287" s="98"/>
      <c r="X287" s="98"/>
      <c r="Y287" s="98"/>
      <c r="Z287" s="97">
        <v>31520</v>
      </c>
      <c r="AA287" s="97"/>
      <c r="AB287" s="97"/>
      <c r="AC287" s="97"/>
      <c r="AD287" s="97"/>
      <c r="AE287" s="97"/>
      <c r="AF287" s="97"/>
      <c r="AG287" s="97"/>
      <c r="AH287" s="97"/>
      <c r="AI287" s="97"/>
      <c r="AJ287" s="98">
        <v>0.105428638324916</v>
      </c>
      <c r="AK287" s="98"/>
      <c r="AL287" s="98"/>
      <c r="AM287" s="98"/>
      <c r="AN287" s="98"/>
      <c r="AO287" s="98"/>
      <c r="AP287" s="98"/>
      <c r="AQ287" s="98"/>
      <c r="AR287" s="98"/>
      <c r="AS287" s="98"/>
    </row>
    <row r="288" spans="2:47" s="1" customFormat="1" ht="11.1" customHeight="1" x14ac:dyDescent="0.15">
      <c r="B288" s="12" t="s">
        <v>1222</v>
      </c>
      <c r="C288" s="108">
        <v>2131075633.1400101</v>
      </c>
      <c r="D288" s="108"/>
      <c r="E288" s="108"/>
      <c r="F288" s="108"/>
      <c r="G288" s="108"/>
      <c r="H288" s="108"/>
      <c r="I288" s="108"/>
      <c r="J288" s="108"/>
      <c r="K288" s="108"/>
      <c r="L288" s="108"/>
      <c r="M288" s="108"/>
      <c r="N288" s="108"/>
      <c r="O288" s="98">
        <v>9.5163527791931296E-2</v>
      </c>
      <c r="P288" s="98"/>
      <c r="Q288" s="98"/>
      <c r="R288" s="98"/>
      <c r="S288" s="98"/>
      <c r="T288" s="98"/>
      <c r="U288" s="98"/>
      <c r="V288" s="98"/>
      <c r="W288" s="98"/>
      <c r="X288" s="98"/>
      <c r="Y288" s="98"/>
      <c r="Z288" s="97">
        <v>14657</v>
      </c>
      <c r="AA288" s="97"/>
      <c r="AB288" s="97"/>
      <c r="AC288" s="97"/>
      <c r="AD288" s="97"/>
      <c r="AE288" s="97"/>
      <c r="AF288" s="97"/>
      <c r="AG288" s="97"/>
      <c r="AH288" s="97"/>
      <c r="AI288" s="97"/>
      <c r="AJ288" s="98">
        <v>4.9024985784526902E-2</v>
      </c>
      <c r="AK288" s="98"/>
      <c r="AL288" s="98"/>
      <c r="AM288" s="98"/>
      <c r="AN288" s="98"/>
      <c r="AO288" s="98"/>
      <c r="AP288" s="98"/>
      <c r="AQ288" s="98"/>
      <c r="AR288" s="98"/>
      <c r="AS288" s="98"/>
    </row>
    <row r="289" spans="2:47" s="1" customFormat="1" ht="11.1" customHeight="1" x14ac:dyDescent="0.15">
      <c r="B289" s="12" t="s">
        <v>1223</v>
      </c>
      <c r="C289" s="108">
        <v>1043698535.12</v>
      </c>
      <c r="D289" s="108"/>
      <c r="E289" s="108"/>
      <c r="F289" s="108"/>
      <c r="G289" s="108"/>
      <c r="H289" s="108"/>
      <c r="I289" s="108"/>
      <c r="J289" s="108"/>
      <c r="K289" s="108"/>
      <c r="L289" s="108"/>
      <c r="M289" s="108"/>
      <c r="N289" s="108"/>
      <c r="O289" s="98">
        <v>4.6606527243214298E-2</v>
      </c>
      <c r="P289" s="98"/>
      <c r="Q289" s="98"/>
      <c r="R289" s="98"/>
      <c r="S289" s="98"/>
      <c r="T289" s="98"/>
      <c r="U289" s="98"/>
      <c r="V289" s="98"/>
      <c r="W289" s="98"/>
      <c r="X289" s="98"/>
      <c r="Y289" s="98"/>
      <c r="Z289" s="97">
        <v>6311</v>
      </c>
      <c r="AA289" s="97"/>
      <c r="AB289" s="97"/>
      <c r="AC289" s="97"/>
      <c r="AD289" s="97"/>
      <c r="AE289" s="97"/>
      <c r="AF289" s="97"/>
      <c r="AG289" s="97"/>
      <c r="AH289" s="97"/>
      <c r="AI289" s="97"/>
      <c r="AJ289" s="98">
        <v>2.1109141385423299E-2</v>
      </c>
      <c r="AK289" s="98"/>
      <c r="AL289" s="98"/>
      <c r="AM289" s="98"/>
      <c r="AN289" s="98"/>
      <c r="AO289" s="98"/>
      <c r="AP289" s="98"/>
      <c r="AQ289" s="98"/>
      <c r="AR289" s="98"/>
      <c r="AS289" s="98"/>
    </row>
    <row r="290" spans="2:47" s="1" customFormat="1" ht="11.1" customHeight="1" x14ac:dyDescent="0.15">
      <c r="B290" s="12" t="s">
        <v>1224</v>
      </c>
      <c r="C290" s="108">
        <v>172388197.53999999</v>
      </c>
      <c r="D290" s="108"/>
      <c r="E290" s="108"/>
      <c r="F290" s="108"/>
      <c r="G290" s="108"/>
      <c r="H290" s="108"/>
      <c r="I290" s="108"/>
      <c r="J290" s="108"/>
      <c r="K290" s="108"/>
      <c r="L290" s="108"/>
      <c r="M290" s="108"/>
      <c r="N290" s="108"/>
      <c r="O290" s="98">
        <v>7.6980229009642803E-3</v>
      </c>
      <c r="P290" s="98"/>
      <c r="Q290" s="98"/>
      <c r="R290" s="98"/>
      <c r="S290" s="98"/>
      <c r="T290" s="98"/>
      <c r="U290" s="98"/>
      <c r="V290" s="98"/>
      <c r="W290" s="98"/>
      <c r="X290" s="98"/>
      <c r="Y290" s="98"/>
      <c r="Z290" s="97">
        <v>1539</v>
      </c>
      <c r="AA290" s="97"/>
      <c r="AB290" s="97"/>
      <c r="AC290" s="97"/>
      <c r="AD290" s="97"/>
      <c r="AE290" s="97"/>
      <c r="AF290" s="97"/>
      <c r="AG290" s="97"/>
      <c r="AH290" s="97"/>
      <c r="AI290" s="97"/>
      <c r="AJ290" s="98">
        <v>5.1476736796334096E-3</v>
      </c>
      <c r="AK290" s="98"/>
      <c r="AL290" s="98"/>
      <c r="AM290" s="98"/>
      <c r="AN290" s="98"/>
      <c r="AO290" s="98"/>
      <c r="AP290" s="98"/>
      <c r="AQ290" s="98"/>
      <c r="AR290" s="98"/>
      <c r="AS290" s="98"/>
    </row>
    <row r="291" spans="2:47" s="1" customFormat="1" ht="11.1" customHeight="1" x14ac:dyDescent="0.15">
      <c r="B291" s="12" t="s">
        <v>1225</v>
      </c>
      <c r="C291" s="108">
        <v>105818503.51000001</v>
      </c>
      <c r="D291" s="108"/>
      <c r="E291" s="108"/>
      <c r="F291" s="108"/>
      <c r="G291" s="108"/>
      <c r="H291" s="108"/>
      <c r="I291" s="108"/>
      <c r="J291" s="108"/>
      <c r="K291" s="108"/>
      <c r="L291" s="108"/>
      <c r="M291" s="108"/>
      <c r="N291" s="108"/>
      <c r="O291" s="98">
        <v>4.72534242477206E-3</v>
      </c>
      <c r="P291" s="98"/>
      <c r="Q291" s="98"/>
      <c r="R291" s="98"/>
      <c r="S291" s="98"/>
      <c r="T291" s="98"/>
      <c r="U291" s="98"/>
      <c r="V291" s="98"/>
      <c r="W291" s="98"/>
      <c r="X291" s="98"/>
      <c r="Y291" s="98"/>
      <c r="Z291" s="97">
        <v>985</v>
      </c>
      <c r="AA291" s="97"/>
      <c r="AB291" s="97"/>
      <c r="AC291" s="97"/>
      <c r="AD291" s="97"/>
      <c r="AE291" s="97"/>
      <c r="AF291" s="97"/>
      <c r="AG291" s="97"/>
      <c r="AH291" s="97"/>
      <c r="AI291" s="97"/>
      <c r="AJ291" s="98">
        <v>3.2946449476536099E-3</v>
      </c>
      <c r="AK291" s="98"/>
      <c r="AL291" s="98"/>
      <c r="AM291" s="98"/>
      <c r="AN291" s="98"/>
      <c r="AO291" s="98"/>
      <c r="AP291" s="98"/>
      <c r="AQ291" s="98"/>
      <c r="AR291" s="98"/>
      <c r="AS291" s="98"/>
    </row>
    <row r="292" spans="2:47" s="1" customFormat="1" ht="11.1" customHeight="1" x14ac:dyDescent="0.15">
      <c r="B292" s="12" t="s">
        <v>1226</v>
      </c>
      <c r="C292" s="108">
        <v>331452753.41000003</v>
      </c>
      <c r="D292" s="108"/>
      <c r="E292" s="108"/>
      <c r="F292" s="108"/>
      <c r="G292" s="108"/>
      <c r="H292" s="108"/>
      <c r="I292" s="108"/>
      <c r="J292" s="108"/>
      <c r="K292" s="108"/>
      <c r="L292" s="108"/>
      <c r="M292" s="108"/>
      <c r="N292" s="108"/>
      <c r="O292" s="98">
        <v>1.48010764237256E-2</v>
      </c>
      <c r="P292" s="98"/>
      <c r="Q292" s="98"/>
      <c r="R292" s="98"/>
      <c r="S292" s="98"/>
      <c r="T292" s="98"/>
      <c r="U292" s="98"/>
      <c r="V292" s="98"/>
      <c r="W292" s="98"/>
      <c r="X292" s="98"/>
      <c r="Y292" s="98"/>
      <c r="Z292" s="97">
        <v>2736</v>
      </c>
      <c r="AA292" s="97"/>
      <c r="AB292" s="97"/>
      <c r="AC292" s="97"/>
      <c r="AD292" s="97"/>
      <c r="AE292" s="97"/>
      <c r="AF292" s="97"/>
      <c r="AG292" s="97"/>
      <c r="AH292" s="97"/>
      <c r="AI292" s="97"/>
      <c r="AJ292" s="98">
        <v>9.1514198749038395E-3</v>
      </c>
      <c r="AK292" s="98"/>
      <c r="AL292" s="98"/>
      <c r="AM292" s="98"/>
      <c r="AN292" s="98"/>
      <c r="AO292" s="98"/>
      <c r="AP292" s="98"/>
      <c r="AQ292" s="98"/>
      <c r="AR292" s="98"/>
      <c r="AS292" s="98"/>
    </row>
    <row r="293" spans="2:47" s="1" customFormat="1" ht="12.75" customHeight="1" x14ac:dyDescent="0.15">
      <c r="B293" s="44"/>
      <c r="C293" s="109">
        <v>22393827578.560001</v>
      </c>
      <c r="D293" s="109"/>
      <c r="E293" s="109"/>
      <c r="F293" s="109"/>
      <c r="G293" s="109"/>
      <c r="H293" s="109"/>
      <c r="I293" s="109"/>
      <c r="J293" s="109"/>
      <c r="K293" s="109"/>
      <c r="L293" s="109"/>
      <c r="M293" s="109"/>
      <c r="N293" s="109"/>
      <c r="O293" s="100">
        <v>1</v>
      </c>
      <c r="P293" s="100"/>
      <c r="Q293" s="100"/>
      <c r="R293" s="100"/>
      <c r="S293" s="100"/>
      <c r="T293" s="100"/>
      <c r="U293" s="100"/>
      <c r="V293" s="100"/>
      <c r="W293" s="100"/>
      <c r="X293" s="100"/>
      <c r="Y293" s="100"/>
      <c r="Z293" s="99">
        <v>298970</v>
      </c>
      <c r="AA293" s="99"/>
      <c r="AB293" s="99"/>
      <c r="AC293" s="99"/>
      <c r="AD293" s="99"/>
      <c r="AE293" s="99"/>
      <c r="AF293" s="99"/>
      <c r="AG293" s="99"/>
      <c r="AH293" s="99"/>
      <c r="AI293" s="99"/>
      <c r="AJ293" s="100">
        <v>1</v>
      </c>
      <c r="AK293" s="100"/>
      <c r="AL293" s="100"/>
      <c r="AM293" s="100"/>
      <c r="AN293" s="100"/>
      <c r="AO293" s="100"/>
      <c r="AP293" s="100"/>
      <c r="AQ293" s="100"/>
      <c r="AR293" s="100"/>
      <c r="AS293" s="100"/>
    </row>
    <row r="294" spans="2:47" s="1" customFormat="1" ht="9" customHeight="1" x14ac:dyDescent="0.15"/>
    <row r="295" spans="2:47" s="1" customFormat="1" ht="19.2" customHeight="1" x14ac:dyDescent="0.15">
      <c r="B295" s="80" t="s">
        <v>1260</v>
      </c>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c r="AA295" s="80"/>
      <c r="AB295" s="80"/>
      <c r="AC295" s="80"/>
      <c r="AD295" s="80"/>
      <c r="AE295" s="80"/>
      <c r="AF295" s="80"/>
      <c r="AG295" s="80"/>
      <c r="AH295" s="80"/>
      <c r="AI295" s="80"/>
      <c r="AJ295" s="80"/>
      <c r="AK295" s="80"/>
      <c r="AL295" s="80"/>
      <c r="AM295" s="80"/>
      <c r="AN295" s="80"/>
      <c r="AO295" s="80"/>
      <c r="AP295" s="80"/>
      <c r="AQ295" s="80"/>
      <c r="AR295" s="80"/>
      <c r="AS295" s="80"/>
      <c r="AT295" s="80"/>
      <c r="AU295" s="80"/>
    </row>
    <row r="296" spans="2:47" s="1" customFormat="1" ht="7.95" customHeight="1" x14ac:dyDescent="0.15"/>
    <row r="297" spans="2:47" s="1" customFormat="1" ht="13.35" customHeight="1" x14ac:dyDescent="0.15">
      <c r="B297" s="105"/>
      <c r="C297" s="105"/>
      <c r="D297" s="74" t="s">
        <v>1121</v>
      </c>
      <c r="E297" s="74"/>
      <c r="F297" s="74"/>
      <c r="G297" s="74"/>
      <c r="H297" s="74"/>
      <c r="I297" s="74"/>
      <c r="J297" s="74"/>
      <c r="K297" s="74"/>
      <c r="L297" s="74"/>
      <c r="M297" s="74"/>
      <c r="N297" s="74"/>
      <c r="O297" s="74"/>
      <c r="P297" s="74" t="s">
        <v>1122</v>
      </c>
      <c r="Q297" s="74"/>
      <c r="R297" s="74"/>
      <c r="S297" s="74"/>
      <c r="T297" s="74"/>
      <c r="U297" s="74"/>
      <c r="V297" s="74"/>
      <c r="W297" s="74"/>
      <c r="X297" s="74"/>
      <c r="Y297" s="74"/>
      <c r="Z297" s="74"/>
      <c r="AA297" s="74" t="s">
        <v>1123</v>
      </c>
      <c r="AB297" s="74"/>
      <c r="AC297" s="74"/>
      <c r="AD297" s="74"/>
      <c r="AE297" s="74"/>
      <c r="AF297" s="74"/>
      <c r="AG297" s="74"/>
      <c r="AH297" s="74"/>
      <c r="AI297" s="74"/>
      <c r="AJ297" s="74"/>
      <c r="AK297" s="74" t="s">
        <v>1122</v>
      </c>
      <c r="AL297" s="74"/>
      <c r="AM297" s="74"/>
      <c r="AN297" s="74"/>
      <c r="AO297" s="74"/>
      <c r="AP297" s="74"/>
      <c r="AQ297" s="74"/>
      <c r="AR297" s="74"/>
      <c r="AS297" s="74"/>
      <c r="AT297" s="101"/>
      <c r="AU297" s="101"/>
    </row>
    <row r="298" spans="2:47" s="1" customFormat="1" ht="11.1" customHeight="1" x14ac:dyDescent="0.15">
      <c r="B298" s="95" t="s">
        <v>1227</v>
      </c>
      <c r="C298" s="95"/>
      <c r="D298" s="108">
        <v>141094348.83000001</v>
      </c>
      <c r="E298" s="108"/>
      <c r="F298" s="108"/>
      <c r="G298" s="108"/>
      <c r="H298" s="108"/>
      <c r="I298" s="108"/>
      <c r="J298" s="108"/>
      <c r="K298" s="108"/>
      <c r="L298" s="108"/>
      <c r="M298" s="108"/>
      <c r="N298" s="108"/>
      <c r="O298" s="108"/>
      <c r="P298" s="98">
        <v>6.3005910148689901E-3</v>
      </c>
      <c r="Q298" s="98"/>
      <c r="R298" s="98"/>
      <c r="S298" s="98"/>
      <c r="T298" s="98"/>
      <c r="U298" s="98"/>
      <c r="V298" s="98"/>
      <c r="W298" s="98"/>
      <c r="X298" s="98"/>
      <c r="Y298" s="98"/>
      <c r="Z298" s="98"/>
      <c r="AA298" s="97">
        <v>16728</v>
      </c>
      <c r="AB298" s="97"/>
      <c r="AC298" s="97"/>
      <c r="AD298" s="97"/>
      <c r="AE298" s="97"/>
      <c r="AF298" s="97"/>
      <c r="AG298" s="97"/>
      <c r="AH298" s="97"/>
      <c r="AI298" s="97"/>
      <c r="AJ298" s="97"/>
      <c r="AK298" s="98">
        <v>5.5952102217613799E-2</v>
      </c>
      <c r="AL298" s="98"/>
      <c r="AM298" s="98"/>
      <c r="AN298" s="98"/>
      <c r="AO298" s="98"/>
      <c r="AP298" s="98"/>
      <c r="AQ298" s="98"/>
      <c r="AR298" s="98"/>
      <c r="AS298" s="98"/>
      <c r="AT298" s="102">
        <v>1</v>
      </c>
      <c r="AU298" s="102"/>
    </row>
    <row r="299" spans="2:47" s="1" customFormat="1" ht="11.1" customHeight="1" x14ac:dyDescent="0.15">
      <c r="B299" s="95" t="s">
        <v>1228</v>
      </c>
      <c r="C299" s="95"/>
      <c r="D299" s="108">
        <v>510985233.98999798</v>
      </c>
      <c r="E299" s="108"/>
      <c r="F299" s="108"/>
      <c r="G299" s="108"/>
      <c r="H299" s="108"/>
      <c r="I299" s="108"/>
      <c r="J299" s="108"/>
      <c r="K299" s="108"/>
      <c r="L299" s="108"/>
      <c r="M299" s="108"/>
      <c r="N299" s="108"/>
      <c r="O299" s="108"/>
      <c r="P299" s="98">
        <v>2.2818128441750601E-2</v>
      </c>
      <c r="Q299" s="98"/>
      <c r="R299" s="98"/>
      <c r="S299" s="98"/>
      <c r="T299" s="98"/>
      <c r="U299" s="98"/>
      <c r="V299" s="98"/>
      <c r="W299" s="98"/>
      <c r="X299" s="98"/>
      <c r="Y299" s="98"/>
      <c r="Z299" s="98"/>
      <c r="AA299" s="97">
        <v>20566</v>
      </c>
      <c r="AB299" s="97"/>
      <c r="AC299" s="97"/>
      <c r="AD299" s="97"/>
      <c r="AE299" s="97"/>
      <c r="AF299" s="97"/>
      <c r="AG299" s="97"/>
      <c r="AH299" s="97"/>
      <c r="AI299" s="97"/>
      <c r="AJ299" s="97"/>
      <c r="AK299" s="98">
        <v>6.8789510653242805E-2</v>
      </c>
      <c r="AL299" s="98"/>
      <c r="AM299" s="98"/>
      <c r="AN299" s="98"/>
      <c r="AO299" s="98"/>
      <c r="AP299" s="98"/>
      <c r="AQ299" s="98"/>
      <c r="AR299" s="98"/>
      <c r="AS299" s="98"/>
      <c r="AT299" s="102">
        <v>2</v>
      </c>
      <c r="AU299" s="102"/>
    </row>
    <row r="300" spans="2:47" s="1" customFormat="1" ht="11.1" customHeight="1" x14ac:dyDescent="0.15">
      <c r="B300" s="95" t="s">
        <v>1229</v>
      </c>
      <c r="C300" s="95"/>
      <c r="D300" s="108">
        <v>1227210575.23</v>
      </c>
      <c r="E300" s="108"/>
      <c r="F300" s="108"/>
      <c r="G300" s="108"/>
      <c r="H300" s="108"/>
      <c r="I300" s="108"/>
      <c r="J300" s="108"/>
      <c r="K300" s="108"/>
      <c r="L300" s="108"/>
      <c r="M300" s="108"/>
      <c r="N300" s="108"/>
      <c r="O300" s="108"/>
      <c r="P300" s="98">
        <v>5.48012871370386E-2</v>
      </c>
      <c r="Q300" s="98"/>
      <c r="R300" s="98"/>
      <c r="S300" s="98"/>
      <c r="T300" s="98"/>
      <c r="U300" s="98"/>
      <c r="V300" s="98"/>
      <c r="W300" s="98"/>
      <c r="X300" s="98"/>
      <c r="Y300" s="98"/>
      <c r="Z300" s="98"/>
      <c r="AA300" s="97">
        <v>27884</v>
      </c>
      <c r="AB300" s="97"/>
      <c r="AC300" s="97"/>
      <c r="AD300" s="97"/>
      <c r="AE300" s="97"/>
      <c r="AF300" s="97"/>
      <c r="AG300" s="97"/>
      <c r="AH300" s="97"/>
      <c r="AI300" s="97"/>
      <c r="AJ300" s="97"/>
      <c r="AK300" s="98">
        <v>9.3266882964846004E-2</v>
      </c>
      <c r="AL300" s="98"/>
      <c r="AM300" s="98"/>
      <c r="AN300" s="98"/>
      <c r="AO300" s="98"/>
      <c r="AP300" s="98"/>
      <c r="AQ300" s="98"/>
      <c r="AR300" s="98"/>
      <c r="AS300" s="98"/>
      <c r="AT300" s="102">
        <v>3</v>
      </c>
      <c r="AU300" s="102"/>
    </row>
    <row r="301" spans="2:47" s="1" customFormat="1" ht="11.1" customHeight="1" x14ac:dyDescent="0.15">
      <c r="B301" s="95" t="s">
        <v>1230</v>
      </c>
      <c r="C301" s="95"/>
      <c r="D301" s="108">
        <v>2554943488.98</v>
      </c>
      <c r="E301" s="108"/>
      <c r="F301" s="108"/>
      <c r="G301" s="108"/>
      <c r="H301" s="108"/>
      <c r="I301" s="108"/>
      <c r="J301" s="108"/>
      <c r="K301" s="108"/>
      <c r="L301" s="108"/>
      <c r="M301" s="108"/>
      <c r="N301" s="108"/>
      <c r="O301" s="108"/>
      <c r="P301" s="98">
        <v>0.114091415592845</v>
      </c>
      <c r="Q301" s="98"/>
      <c r="R301" s="98"/>
      <c r="S301" s="98"/>
      <c r="T301" s="98"/>
      <c r="U301" s="98"/>
      <c r="V301" s="98"/>
      <c r="W301" s="98"/>
      <c r="X301" s="98"/>
      <c r="Y301" s="98"/>
      <c r="Z301" s="98"/>
      <c r="AA301" s="97">
        <v>38539</v>
      </c>
      <c r="AB301" s="97"/>
      <c r="AC301" s="97"/>
      <c r="AD301" s="97"/>
      <c r="AE301" s="97"/>
      <c r="AF301" s="97"/>
      <c r="AG301" s="97"/>
      <c r="AH301" s="97"/>
      <c r="AI301" s="97"/>
      <c r="AJ301" s="97"/>
      <c r="AK301" s="98">
        <v>0.12890591029200299</v>
      </c>
      <c r="AL301" s="98"/>
      <c r="AM301" s="98"/>
      <c r="AN301" s="98"/>
      <c r="AO301" s="98"/>
      <c r="AP301" s="98"/>
      <c r="AQ301" s="98"/>
      <c r="AR301" s="98"/>
      <c r="AS301" s="98"/>
      <c r="AT301" s="102">
        <v>4</v>
      </c>
      <c r="AU301" s="102"/>
    </row>
    <row r="302" spans="2:47" s="1" customFormat="1" ht="11.1" customHeight="1" x14ac:dyDescent="0.15">
      <c r="B302" s="95" t="s">
        <v>1231</v>
      </c>
      <c r="C302" s="95"/>
      <c r="D302" s="108">
        <v>4130401225.2800002</v>
      </c>
      <c r="E302" s="108"/>
      <c r="F302" s="108"/>
      <c r="G302" s="108"/>
      <c r="H302" s="108"/>
      <c r="I302" s="108"/>
      <c r="J302" s="108"/>
      <c r="K302" s="108"/>
      <c r="L302" s="108"/>
      <c r="M302" s="108"/>
      <c r="N302" s="108"/>
      <c r="O302" s="108"/>
      <c r="P302" s="98">
        <v>0.18444373614962001</v>
      </c>
      <c r="Q302" s="98"/>
      <c r="R302" s="98"/>
      <c r="S302" s="98"/>
      <c r="T302" s="98"/>
      <c r="U302" s="98"/>
      <c r="V302" s="98"/>
      <c r="W302" s="98"/>
      <c r="X302" s="98"/>
      <c r="Y302" s="98"/>
      <c r="Z302" s="98"/>
      <c r="AA302" s="97">
        <v>42935</v>
      </c>
      <c r="AB302" s="97"/>
      <c r="AC302" s="97"/>
      <c r="AD302" s="97"/>
      <c r="AE302" s="97"/>
      <c r="AF302" s="97"/>
      <c r="AG302" s="97"/>
      <c r="AH302" s="97"/>
      <c r="AI302" s="97"/>
      <c r="AJ302" s="97"/>
      <c r="AK302" s="98">
        <v>0.143609726728434</v>
      </c>
      <c r="AL302" s="98"/>
      <c r="AM302" s="98"/>
      <c r="AN302" s="98"/>
      <c r="AO302" s="98"/>
      <c r="AP302" s="98"/>
      <c r="AQ302" s="98"/>
      <c r="AR302" s="98"/>
      <c r="AS302" s="98"/>
      <c r="AT302" s="102">
        <v>5</v>
      </c>
      <c r="AU302" s="102"/>
    </row>
    <row r="303" spans="2:47" s="1" customFormat="1" ht="11.1" customHeight="1" x14ac:dyDescent="0.15">
      <c r="B303" s="95" t="s">
        <v>1232</v>
      </c>
      <c r="C303" s="95"/>
      <c r="D303" s="108">
        <v>969855146.68000197</v>
      </c>
      <c r="E303" s="108"/>
      <c r="F303" s="108"/>
      <c r="G303" s="108"/>
      <c r="H303" s="108"/>
      <c r="I303" s="108"/>
      <c r="J303" s="108"/>
      <c r="K303" s="108"/>
      <c r="L303" s="108"/>
      <c r="M303" s="108"/>
      <c r="N303" s="108"/>
      <c r="O303" s="108"/>
      <c r="P303" s="98">
        <v>4.3309038764259698E-2</v>
      </c>
      <c r="Q303" s="98"/>
      <c r="R303" s="98"/>
      <c r="S303" s="98"/>
      <c r="T303" s="98"/>
      <c r="U303" s="98"/>
      <c r="V303" s="98"/>
      <c r="W303" s="98"/>
      <c r="X303" s="98"/>
      <c r="Y303" s="98"/>
      <c r="Z303" s="98"/>
      <c r="AA303" s="97">
        <v>18392</v>
      </c>
      <c r="AB303" s="97"/>
      <c r="AC303" s="97"/>
      <c r="AD303" s="97"/>
      <c r="AE303" s="97"/>
      <c r="AF303" s="97"/>
      <c r="AG303" s="97"/>
      <c r="AH303" s="97"/>
      <c r="AI303" s="97"/>
      <c r="AJ303" s="97"/>
      <c r="AK303" s="98">
        <v>6.15178780479647E-2</v>
      </c>
      <c r="AL303" s="98"/>
      <c r="AM303" s="98"/>
      <c r="AN303" s="98"/>
      <c r="AO303" s="98"/>
      <c r="AP303" s="98"/>
      <c r="AQ303" s="98"/>
      <c r="AR303" s="98"/>
      <c r="AS303" s="98"/>
      <c r="AT303" s="102">
        <v>6</v>
      </c>
      <c r="AU303" s="102"/>
    </row>
    <row r="304" spans="2:47" s="1" customFormat="1" ht="11.1" customHeight="1" x14ac:dyDescent="0.15">
      <c r="B304" s="95" t="s">
        <v>1233</v>
      </c>
      <c r="C304" s="95"/>
      <c r="D304" s="108">
        <v>994068346.599998</v>
      </c>
      <c r="E304" s="108"/>
      <c r="F304" s="108"/>
      <c r="G304" s="108"/>
      <c r="H304" s="108"/>
      <c r="I304" s="108"/>
      <c r="J304" s="108"/>
      <c r="K304" s="108"/>
      <c r="L304" s="108"/>
      <c r="M304" s="108"/>
      <c r="N304" s="108"/>
      <c r="O304" s="108"/>
      <c r="P304" s="98">
        <v>4.4390283131041298E-2</v>
      </c>
      <c r="Q304" s="98"/>
      <c r="R304" s="98"/>
      <c r="S304" s="98"/>
      <c r="T304" s="98"/>
      <c r="U304" s="98"/>
      <c r="V304" s="98"/>
      <c r="W304" s="98"/>
      <c r="X304" s="98"/>
      <c r="Y304" s="98"/>
      <c r="Z304" s="98"/>
      <c r="AA304" s="97">
        <v>16811</v>
      </c>
      <c r="AB304" s="97"/>
      <c r="AC304" s="97"/>
      <c r="AD304" s="97"/>
      <c r="AE304" s="97"/>
      <c r="AF304" s="97"/>
      <c r="AG304" s="97"/>
      <c r="AH304" s="97"/>
      <c r="AI304" s="97"/>
      <c r="AJ304" s="97"/>
      <c r="AK304" s="98">
        <v>5.6229722045690197E-2</v>
      </c>
      <c r="AL304" s="98"/>
      <c r="AM304" s="98"/>
      <c r="AN304" s="98"/>
      <c r="AO304" s="98"/>
      <c r="AP304" s="98"/>
      <c r="AQ304" s="98"/>
      <c r="AR304" s="98"/>
      <c r="AS304" s="98"/>
      <c r="AT304" s="102">
        <v>7</v>
      </c>
      <c r="AU304" s="102"/>
    </row>
    <row r="305" spans="2:47" s="1" customFormat="1" ht="11.1" customHeight="1" x14ac:dyDescent="0.15">
      <c r="B305" s="95" t="s">
        <v>1234</v>
      </c>
      <c r="C305" s="95"/>
      <c r="D305" s="108">
        <v>1253639218.75</v>
      </c>
      <c r="E305" s="108"/>
      <c r="F305" s="108"/>
      <c r="G305" s="108"/>
      <c r="H305" s="108"/>
      <c r="I305" s="108"/>
      <c r="J305" s="108"/>
      <c r="K305" s="108"/>
      <c r="L305" s="108"/>
      <c r="M305" s="108"/>
      <c r="N305" s="108"/>
      <c r="O305" s="108"/>
      <c r="P305" s="98">
        <v>5.5981462496846303E-2</v>
      </c>
      <c r="Q305" s="98"/>
      <c r="R305" s="98"/>
      <c r="S305" s="98"/>
      <c r="T305" s="98"/>
      <c r="U305" s="98"/>
      <c r="V305" s="98"/>
      <c r="W305" s="98"/>
      <c r="X305" s="98"/>
      <c r="Y305" s="98"/>
      <c r="Z305" s="98"/>
      <c r="AA305" s="97">
        <v>17433</v>
      </c>
      <c r="AB305" s="97"/>
      <c r="AC305" s="97"/>
      <c r="AD305" s="97"/>
      <c r="AE305" s="97"/>
      <c r="AF305" s="97"/>
      <c r="AG305" s="97"/>
      <c r="AH305" s="97"/>
      <c r="AI305" s="97"/>
      <c r="AJ305" s="97"/>
      <c r="AK305" s="98">
        <v>5.8310198347660297E-2</v>
      </c>
      <c r="AL305" s="98"/>
      <c r="AM305" s="98"/>
      <c r="AN305" s="98"/>
      <c r="AO305" s="98"/>
      <c r="AP305" s="98"/>
      <c r="AQ305" s="98"/>
      <c r="AR305" s="98"/>
      <c r="AS305" s="98"/>
      <c r="AT305" s="102">
        <v>8</v>
      </c>
      <c r="AU305" s="102"/>
    </row>
    <row r="306" spans="2:47" s="1" customFormat="1" ht="11.1" customHeight="1" x14ac:dyDescent="0.15">
      <c r="B306" s="95" t="s">
        <v>1235</v>
      </c>
      <c r="C306" s="95"/>
      <c r="D306" s="108">
        <v>1702028974.71</v>
      </c>
      <c r="E306" s="108"/>
      <c r="F306" s="108"/>
      <c r="G306" s="108"/>
      <c r="H306" s="108"/>
      <c r="I306" s="108"/>
      <c r="J306" s="108"/>
      <c r="K306" s="108"/>
      <c r="L306" s="108"/>
      <c r="M306" s="108"/>
      <c r="N306" s="108"/>
      <c r="O306" s="108"/>
      <c r="P306" s="98">
        <v>7.6004379722005702E-2</v>
      </c>
      <c r="Q306" s="98"/>
      <c r="R306" s="98"/>
      <c r="S306" s="98"/>
      <c r="T306" s="98"/>
      <c r="U306" s="98"/>
      <c r="V306" s="98"/>
      <c r="W306" s="98"/>
      <c r="X306" s="98"/>
      <c r="Y306" s="98"/>
      <c r="Z306" s="98"/>
      <c r="AA306" s="97">
        <v>18548</v>
      </c>
      <c r="AB306" s="97"/>
      <c r="AC306" s="97"/>
      <c r="AD306" s="97"/>
      <c r="AE306" s="97"/>
      <c r="AF306" s="97"/>
      <c r="AG306" s="97"/>
      <c r="AH306" s="97"/>
      <c r="AI306" s="97"/>
      <c r="AJ306" s="97"/>
      <c r="AK306" s="98">
        <v>6.2039669532060103E-2</v>
      </c>
      <c r="AL306" s="98"/>
      <c r="AM306" s="98"/>
      <c r="AN306" s="98"/>
      <c r="AO306" s="98"/>
      <c r="AP306" s="98"/>
      <c r="AQ306" s="98"/>
      <c r="AR306" s="98"/>
      <c r="AS306" s="98"/>
      <c r="AT306" s="102">
        <v>9</v>
      </c>
      <c r="AU306" s="102"/>
    </row>
    <row r="307" spans="2:47" s="1" customFormat="1" ht="11.1" customHeight="1" x14ac:dyDescent="0.15">
      <c r="B307" s="95" t="s">
        <v>1236</v>
      </c>
      <c r="C307" s="95"/>
      <c r="D307" s="108">
        <v>1838856487.2</v>
      </c>
      <c r="E307" s="108"/>
      <c r="F307" s="108"/>
      <c r="G307" s="108"/>
      <c r="H307" s="108"/>
      <c r="I307" s="108"/>
      <c r="J307" s="108"/>
      <c r="K307" s="108"/>
      <c r="L307" s="108"/>
      <c r="M307" s="108"/>
      <c r="N307" s="108"/>
      <c r="O307" s="108"/>
      <c r="P307" s="98">
        <v>8.2114434468564604E-2</v>
      </c>
      <c r="Q307" s="98"/>
      <c r="R307" s="98"/>
      <c r="S307" s="98"/>
      <c r="T307" s="98"/>
      <c r="U307" s="98"/>
      <c r="V307" s="98"/>
      <c r="W307" s="98"/>
      <c r="X307" s="98"/>
      <c r="Y307" s="98"/>
      <c r="Z307" s="98"/>
      <c r="AA307" s="97">
        <v>16653</v>
      </c>
      <c r="AB307" s="97"/>
      <c r="AC307" s="97"/>
      <c r="AD307" s="97"/>
      <c r="AE307" s="97"/>
      <c r="AF307" s="97"/>
      <c r="AG307" s="97"/>
      <c r="AH307" s="97"/>
      <c r="AI307" s="97"/>
      <c r="AJ307" s="97"/>
      <c r="AK307" s="98">
        <v>5.5701240927183301E-2</v>
      </c>
      <c r="AL307" s="98"/>
      <c r="AM307" s="98"/>
      <c r="AN307" s="98"/>
      <c r="AO307" s="98"/>
      <c r="AP307" s="98"/>
      <c r="AQ307" s="98"/>
      <c r="AR307" s="98"/>
      <c r="AS307" s="98"/>
      <c r="AT307" s="102">
        <v>10</v>
      </c>
      <c r="AU307" s="102"/>
    </row>
    <row r="308" spans="2:47" s="1" customFormat="1" ht="11.1" customHeight="1" x14ac:dyDescent="0.15">
      <c r="B308" s="95" t="s">
        <v>1237</v>
      </c>
      <c r="C308" s="95"/>
      <c r="D308" s="108">
        <v>3237508585.3199902</v>
      </c>
      <c r="E308" s="108"/>
      <c r="F308" s="108"/>
      <c r="G308" s="108"/>
      <c r="H308" s="108"/>
      <c r="I308" s="108"/>
      <c r="J308" s="108"/>
      <c r="K308" s="108"/>
      <c r="L308" s="108"/>
      <c r="M308" s="108"/>
      <c r="N308" s="108"/>
      <c r="O308" s="108"/>
      <c r="P308" s="98">
        <v>0.144571470596639</v>
      </c>
      <c r="Q308" s="98"/>
      <c r="R308" s="98"/>
      <c r="S308" s="98"/>
      <c r="T308" s="98"/>
      <c r="U308" s="98"/>
      <c r="V308" s="98"/>
      <c r="W308" s="98"/>
      <c r="X308" s="98"/>
      <c r="Y308" s="98"/>
      <c r="Z308" s="98"/>
      <c r="AA308" s="97">
        <v>35349</v>
      </c>
      <c r="AB308" s="97"/>
      <c r="AC308" s="97"/>
      <c r="AD308" s="97"/>
      <c r="AE308" s="97"/>
      <c r="AF308" s="97"/>
      <c r="AG308" s="97"/>
      <c r="AH308" s="97"/>
      <c r="AI308" s="97"/>
      <c r="AJ308" s="97"/>
      <c r="AK308" s="98">
        <v>0.118235943405693</v>
      </c>
      <c r="AL308" s="98"/>
      <c r="AM308" s="98"/>
      <c r="AN308" s="98"/>
      <c r="AO308" s="98"/>
      <c r="AP308" s="98"/>
      <c r="AQ308" s="98"/>
      <c r="AR308" s="98"/>
      <c r="AS308" s="98"/>
      <c r="AT308" s="102">
        <v>11</v>
      </c>
      <c r="AU308" s="102"/>
    </row>
    <row r="309" spans="2:47" s="1" customFormat="1" ht="11.1" customHeight="1" x14ac:dyDescent="0.15">
      <c r="B309" s="95" t="s">
        <v>1238</v>
      </c>
      <c r="C309" s="95"/>
      <c r="D309" s="108">
        <v>1449441195.21</v>
      </c>
      <c r="E309" s="108"/>
      <c r="F309" s="108"/>
      <c r="G309" s="108"/>
      <c r="H309" s="108"/>
      <c r="I309" s="108"/>
      <c r="J309" s="108"/>
      <c r="K309" s="108"/>
      <c r="L309" s="108"/>
      <c r="M309" s="108"/>
      <c r="N309" s="108"/>
      <c r="O309" s="108"/>
      <c r="P309" s="98">
        <v>6.4725031490271104E-2</v>
      </c>
      <c r="Q309" s="98"/>
      <c r="R309" s="98"/>
      <c r="S309" s="98"/>
      <c r="T309" s="98"/>
      <c r="U309" s="98"/>
      <c r="V309" s="98"/>
      <c r="W309" s="98"/>
      <c r="X309" s="98"/>
      <c r="Y309" s="98"/>
      <c r="Z309" s="98"/>
      <c r="AA309" s="97">
        <v>13227</v>
      </c>
      <c r="AB309" s="97"/>
      <c r="AC309" s="97"/>
      <c r="AD309" s="97"/>
      <c r="AE309" s="97"/>
      <c r="AF309" s="97"/>
      <c r="AG309" s="97"/>
      <c r="AH309" s="97"/>
      <c r="AI309" s="97"/>
      <c r="AJ309" s="97"/>
      <c r="AK309" s="98">
        <v>4.4241897180319102E-2</v>
      </c>
      <c r="AL309" s="98"/>
      <c r="AM309" s="98"/>
      <c r="AN309" s="98"/>
      <c r="AO309" s="98"/>
      <c r="AP309" s="98"/>
      <c r="AQ309" s="98"/>
      <c r="AR309" s="98"/>
      <c r="AS309" s="98"/>
      <c r="AT309" s="102">
        <v>12</v>
      </c>
      <c r="AU309" s="102"/>
    </row>
    <row r="310" spans="2:47" s="1" customFormat="1" ht="11.1" customHeight="1" x14ac:dyDescent="0.15">
      <c r="B310" s="95" t="s">
        <v>1239</v>
      </c>
      <c r="C310" s="95"/>
      <c r="D310" s="108">
        <v>654372113.46000099</v>
      </c>
      <c r="E310" s="108"/>
      <c r="F310" s="108"/>
      <c r="G310" s="108"/>
      <c r="H310" s="108"/>
      <c r="I310" s="108"/>
      <c r="J310" s="108"/>
      <c r="K310" s="108"/>
      <c r="L310" s="108"/>
      <c r="M310" s="108"/>
      <c r="N310" s="108"/>
      <c r="O310" s="108"/>
      <c r="P310" s="98">
        <v>2.9221092783910801E-2</v>
      </c>
      <c r="Q310" s="98"/>
      <c r="R310" s="98"/>
      <c r="S310" s="98"/>
      <c r="T310" s="98"/>
      <c r="U310" s="98"/>
      <c r="V310" s="98"/>
      <c r="W310" s="98"/>
      <c r="X310" s="98"/>
      <c r="Y310" s="98"/>
      <c r="Z310" s="98"/>
      <c r="AA310" s="97">
        <v>5282</v>
      </c>
      <c r="AB310" s="97"/>
      <c r="AC310" s="97"/>
      <c r="AD310" s="97"/>
      <c r="AE310" s="97"/>
      <c r="AF310" s="97"/>
      <c r="AG310" s="97"/>
      <c r="AH310" s="97"/>
      <c r="AI310" s="97"/>
      <c r="AJ310" s="97"/>
      <c r="AK310" s="98">
        <v>1.76673244807171E-2</v>
      </c>
      <c r="AL310" s="98"/>
      <c r="AM310" s="98"/>
      <c r="AN310" s="98"/>
      <c r="AO310" s="98"/>
      <c r="AP310" s="98"/>
      <c r="AQ310" s="98"/>
      <c r="AR310" s="98"/>
      <c r="AS310" s="98"/>
      <c r="AT310" s="102">
        <v>13</v>
      </c>
      <c r="AU310" s="102"/>
    </row>
    <row r="311" spans="2:47" s="1" customFormat="1" ht="11.1" customHeight="1" x14ac:dyDescent="0.15">
      <c r="B311" s="95" t="s">
        <v>1240</v>
      </c>
      <c r="C311" s="95"/>
      <c r="D311" s="108">
        <v>1729422638.3199999</v>
      </c>
      <c r="E311" s="108"/>
      <c r="F311" s="108"/>
      <c r="G311" s="108"/>
      <c r="H311" s="108"/>
      <c r="I311" s="108"/>
      <c r="J311" s="108"/>
      <c r="K311" s="108"/>
      <c r="L311" s="108"/>
      <c r="M311" s="108"/>
      <c r="N311" s="108"/>
      <c r="O311" s="108"/>
      <c r="P311" s="98">
        <v>7.7227648210338104E-2</v>
      </c>
      <c r="Q311" s="98"/>
      <c r="R311" s="98"/>
      <c r="S311" s="98"/>
      <c r="T311" s="98"/>
      <c r="U311" s="98"/>
      <c r="V311" s="98"/>
      <c r="W311" s="98"/>
      <c r="X311" s="98"/>
      <c r="Y311" s="98"/>
      <c r="Z311" s="98"/>
      <c r="AA311" s="97">
        <v>10623</v>
      </c>
      <c r="AB311" s="97"/>
      <c r="AC311" s="97"/>
      <c r="AD311" s="97"/>
      <c r="AE311" s="97"/>
      <c r="AF311" s="97"/>
      <c r="AG311" s="97"/>
      <c r="AH311" s="97"/>
      <c r="AI311" s="97"/>
      <c r="AJ311" s="97"/>
      <c r="AK311" s="98">
        <v>3.55319931765729E-2</v>
      </c>
      <c r="AL311" s="98"/>
      <c r="AM311" s="98"/>
      <c r="AN311" s="98"/>
      <c r="AO311" s="98"/>
      <c r="AP311" s="98"/>
      <c r="AQ311" s="98"/>
      <c r="AR311" s="98"/>
      <c r="AS311" s="98"/>
      <c r="AT311" s="102">
        <v>14</v>
      </c>
      <c r="AU311" s="102"/>
    </row>
    <row r="312" spans="2:47" s="1" customFormat="1" ht="11.1" customHeight="1" x14ac:dyDescent="0.15">
      <c r="B312" s="105"/>
      <c r="C312" s="105"/>
      <c r="D312" s="109">
        <v>22393827578.560001</v>
      </c>
      <c r="E312" s="109"/>
      <c r="F312" s="109"/>
      <c r="G312" s="109"/>
      <c r="H312" s="109"/>
      <c r="I312" s="109"/>
      <c r="J312" s="109"/>
      <c r="K312" s="109"/>
      <c r="L312" s="109"/>
      <c r="M312" s="109"/>
      <c r="N312" s="109"/>
      <c r="O312" s="109"/>
      <c r="P312" s="100">
        <v>1</v>
      </c>
      <c r="Q312" s="100"/>
      <c r="R312" s="100"/>
      <c r="S312" s="100"/>
      <c r="T312" s="100"/>
      <c r="U312" s="100"/>
      <c r="V312" s="100"/>
      <c r="W312" s="100"/>
      <c r="X312" s="100"/>
      <c r="Y312" s="100"/>
      <c r="Z312" s="100"/>
      <c r="AA312" s="99">
        <v>298970</v>
      </c>
      <c r="AB312" s="99"/>
      <c r="AC312" s="99"/>
      <c r="AD312" s="99"/>
      <c r="AE312" s="99"/>
      <c r="AF312" s="99"/>
      <c r="AG312" s="99"/>
      <c r="AH312" s="99"/>
      <c r="AI312" s="99"/>
      <c r="AJ312" s="99"/>
      <c r="AK312" s="100">
        <v>1</v>
      </c>
      <c r="AL312" s="100"/>
      <c r="AM312" s="100"/>
      <c r="AN312" s="100"/>
      <c r="AO312" s="100"/>
      <c r="AP312" s="100"/>
      <c r="AQ312" s="100"/>
      <c r="AR312" s="100"/>
      <c r="AS312" s="100"/>
      <c r="AT312" s="103"/>
      <c r="AU312" s="103"/>
    </row>
    <row r="313" spans="2:47" s="1" customFormat="1" ht="9" customHeight="1" x14ac:dyDescent="0.15"/>
    <row r="314" spans="2:47" s="1" customFormat="1" ht="19.2" customHeight="1" x14ac:dyDescent="0.15">
      <c r="B314" s="80" t="s">
        <v>1261</v>
      </c>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c r="AA314" s="80"/>
      <c r="AB314" s="80"/>
      <c r="AC314" s="80"/>
      <c r="AD314" s="80"/>
      <c r="AE314" s="80"/>
      <c r="AF314" s="80"/>
      <c r="AG314" s="80"/>
      <c r="AH314" s="80"/>
      <c r="AI314" s="80"/>
      <c r="AJ314" s="80"/>
      <c r="AK314" s="80"/>
      <c r="AL314" s="80"/>
      <c r="AM314" s="80"/>
      <c r="AN314" s="80"/>
      <c r="AO314" s="80"/>
      <c r="AP314" s="80"/>
      <c r="AQ314" s="80"/>
      <c r="AR314" s="80"/>
      <c r="AS314" s="80"/>
      <c r="AT314" s="80"/>
      <c r="AU314" s="80"/>
    </row>
    <row r="315" spans="2:47" s="1" customFormat="1" ht="7.95" customHeight="1" x14ac:dyDescent="0.15"/>
    <row r="316" spans="2:47" s="1" customFormat="1" ht="10.65" customHeight="1" x14ac:dyDescent="0.15">
      <c r="B316" s="74" t="s">
        <v>1124</v>
      </c>
      <c r="C316" s="74"/>
      <c r="D316" s="74" t="s">
        <v>1121</v>
      </c>
      <c r="E316" s="74"/>
      <c r="F316" s="74"/>
      <c r="G316" s="74"/>
      <c r="H316" s="74"/>
      <c r="I316" s="74"/>
      <c r="J316" s="74"/>
      <c r="K316" s="74"/>
      <c r="L316" s="74"/>
      <c r="M316" s="74"/>
      <c r="N316" s="74"/>
      <c r="O316" s="74"/>
      <c r="P316" s="74" t="s">
        <v>1122</v>
      </c>
      <c r="Q316" s="74"/>
      <c r="R316" s="74"/>
      <c r="S316" s="74"/>
      <c r="T316" s="74"/>
      <c r="U316" s="74"/>
      <c r="V316" s="74"/>
      <c r="W316" s="74"/>
      <c r="X316" s="74"/>
      <c r="Y316" s="74"/>
      <c r="Z316" s="74"/>
      <c r="AA316" s="74" t="s">
        <v>1123</v>
      </c>
      <c r="AB316" s="74"/>
      <c r="AC316" s="74"/>
      <c r="AD316" s="74"/>
      <c r="AE316" s="74"/>
      <c r="AF316" s="74"/>
      <c r="AG316" s="74"/>
      <c r="AH316" s="74"/>
      <c r="AI316" s="74"/>
      <c r="AJ316" s="74"/>
      <c r="AK316" s="74" t="s">
        <v>1122</v>
      </c>
      <c r="AL316" s="74"/>
      <c r="AM316" s="74"/>
      <c r="AN316" s="74"/>
      <c r="AO316" s="74"/>
      <c r="AP316" s="74"/>
      <c r="AQ316" s="74"/>
      <c r="AR316" s="74"/>
      <c r="AS316" s="74"/>
      <c r="AT316" s="74"/>
    </row>
    <row r="317" spans="2:47" s="1" customFormat="1" ht="10.65" customHeight="1" x14ac:dyDescent="0.15">
      <c r="B317" s="95" t="s">
        <v>1241</v>
      </c>
      <c r="C317" s="95"/>
      <c r="D317" s="108">
        <v>408198442.04000199</v>
      </c>
      <c r="E317" s="108"/>
      <c r="F317" s="108"/>
      <c r="G317" s="108"/>
      <c r="H317" s="108"/>
      <c r="I317" s="108"/>
      <c r="J317" s="108"/>
      <c r="K317" s="108"/>
      <c r="L317" s="108"/>
      <c r="M317" s="108"/>
      <c r="N317" s="108"/>
      <c r="O317" s="108"/>
      <c r="P317" s="98">
        <v>1.8228167588055101E-2</v>
      </c>
      <c r="Q317" s="98"/>
      <c r="R317" s="98"/>
      <c r="S317" s="98"/>
      <c r="T317" s="98"/>
      <c r="U317" s="98"/>
      <c r="V317" s="98"/>
      <c r="W317" s="98"/>
      <c r="X317" s="98"/>
      <c r="Y317" s="98"/>
      <c r="Z317" s="98"/>
      <c r="AA317" s="97">
        <v>20251</v>
      </c>
      <c r="AB317" s="97"/>
      <c r="AC317" s="97"/>
      <c r="AD317" s="97"/>
      <c r="AE317" s="97"/>
      <c r="AF317" s="97"/>
      <c r="AG317" s="97"/>
      <c r="AH317" s="97"/>
      <c r="AI317" s="97"/>
      <c r="AJ317" s="97"/>
      <c r="AK317" s="98">
        <v>6.7735893233434805E-2</v>
      </c>
      <c r="AL317" s="98"/>
      <c r="AM317" s="98"/>
      <c r="AN317" s="98"/>
      <c r="AO317" s="98"/>
      <c r="AP317" s="98"/>
      <c r="AQ317" s="98"/>
      <c r="AR317" s="98"/>
      <c r="AS317" s="98"/>
      <c r="AT317" s="98"/>
    </row>
    <row r="318" spans="2:47" s="1" customFormat="1" ht="10.65" customHeight="1" x14ac:dyDescent="0.15">
      <c r="B318" s="95" t="s">
        <v>1126</v>
      </c>
      <c r="C318" s="95"/>
      <c r="D318" s="108">
        <v>601266249.40999496</v>
      </c>
      <c r="E318" s="108"/>
      <c r="F318" s="108"/>
      <c r="G318" s="108"/>
      <c r="H318" s="108"/>
      <c r="I318" s="108"/>
      <c r="J318" s="108"/>
      <c r="K318" s="108"/>
      <c r="L318" s="108"/>
      <c r="M318" s="108"/>
      <c r="N318" s="108"/>
      <c r="O318" s="108"/>
      <c r="P318" s="98">
        <v>2.6849641817625301E-2</v>
      </c>
      <c r="Q318" s="98"/>
      <c r="R318" s="98"/>
      <c r="S318" s="98"/>
      <c r="T318" s="98"/>
      <c r="U318" s="98"/>
      <c r="V318" s="98"/>
      <c r="W318" s="98"/>
      <c r="X318" s="98"/>
      <c r="Y318" s="98"/>
      <c r="Z318" s="98"/>
      <c r="AA318" s="97">
        <v>24559</v>
      </c>
      <c r="AB318" s="97"/>
      <c r="AC318" s="97"/>
      <c r="AD318" s="97"/>
      <c r="AE318" s="97"/>
      <c r="AF318" s="97"/>
      <c r="AG318" s="97"/>
      <c r="AH318" s="97"/>
      <c r="AI318" s="97"/>
      <c r="AJ318" s="97"/>
      <c r="AK318" s="98">
        <v>8.2145365755761507E-2</v>
      </c>
      <c r="AL318" s="98"/>
      <c r="AM318" s="98"/>
      <c r="AN318" s="98"/>
      <c r="AO318" s="98"/>
      <c r="AP318" s="98"/>
      <c r="AQ318" s="98"/>
      <c r="AR318" s="98"/>
      <c r="AS318" s="98"/>
      <c r="AT318" s="98"/>
    </row>
    <row r="319" spans="2:47" s="1" customFormat="1" ht="10.65" customHeight="1" x14ac:dyDescent="0.15">
      <c r="B319" s="95" t="s">
        <v>1127</v>
      </c>
      <c r="C319" s="95"/>
      <c r="D319" s="108">
        <v>721580535.76999903</v>
      </c>
      <c r="E319" s="108"/>
      <c r="F319" s="108"/>
      <c r="G319" s="108"/>
      <c r="H319" s="108"/>
      <c r="I319" s="108"/>
      <c r="J319" s="108"/>
      <c r="K319" s="108"/>
      <c r="L319" s="108"/>
      <c r="M319" s="108"/>
      <c r="N319" s="108"/>
      <c r="O319" s="108"/>
      <c r="P319" s="98">
        <v>3.2222295774968102E-2</v>
      </c>
      <c r="Q319" s="98"/>
      <c r="R319" s="98"/>
      <c r="S319" s="98"/>
      <c r="T319" s="98"/>
      <c r="U319" s="98"/>
      <c r="V319" s="98"/>
      <c r="W319" s="98"/>
      <c r="X319" s="98"/>
      <c r="Y319" s="98"/>
      <c r="Z319" s="98"/>
      <c r="AA319" s="97">
        <v>21552</v>
      </c>
      <c r="AB319" s="97"/>
      <c r="AC319" s="97"/>
      <c r="AD319" s="97"/>
      <c r="AE319" s="97"/>
      <c r="AF319" s="97"/>
      <c r="AG319" s="97"/>
      <c r="AH319" s="97"/>
      <c r="AI319" s="97"/>
      <c r="AJ319" s="97"/>
      <c r="AK319" s="98">
        <v>7.2087500418102204E-2</v>
      </c>
      <c r="AL319" s="98"/>
      <c r="AM319" s="98"/>
      <c r="AN319" s="98"/>
      <c r="AO319" s="98"/>
      <c r="AP319" s="98"/>
      <c r="AQ319" s="98"/>
      <c r="AR319" s="98"/>
      <c r="AS319" s="98"/>
      <c r="AT319" s="98"/>
    </row>
    <row r="320" spans="2:47" s="1" customFormat="1" ht="10.65" customHeight="1" x14ac:dyDescent="0.15">
      <c r="B320" s="95" t="s">
        <v>1128</v>
      </c>
      <c r="C320" s="95"/>
      <c r="D320" s="108">
        <v>954761249.04000103</v>
      </c>
      <c r="E320" s="108"/>
      <c r="F320" s="108"/>
      <c r="G320" s="108"/>
      <c r="H320" s="108"/>
      <c r="I320" s="108"/>
      <c r="J320" s="108"/>
      <c r="K320" s="108"/>
      <c r="L320" s="108"/>
      <c r="M320" s="108"/>
      <c r="N320" s="108"/>
      <c r="O320" s="108"/>
      <c r="P320" s="98">
        <v>4.26350183188021E-2</v>
      </c>
      <c r="Q320" s="98"/>
      <c r="R320" s="98"/>
      <c r="S320" s="98"/>
      <c r="T320" s="98"/>
      <c r="U320" s="98"/>
      <c r="V320" s="98"/>
      <c r="W320" s="98"/>
      <c r="X320" s="98"/>
      <c r="Y320" s="98"/>
      <c r="Z320" s="98"/>
      <c r="AA320" s="97">
        <v>21696</v>
      </c>
      <c r="AB320" s="97"/>
      <c r="AC320" s="97"/>
      <c r="AD320" s="97"/>
      <c r="AE320" s="97"/>
      <c r="AF320" s="97"/>
      <c r="AG320" s="97"/>
      <c r="AH320" s="97"/>
      <c r="AI320" s="97"/>
      <c r="AJ320" s="97"/>
      <c r="AK320" s="98">
        <v>7.25691540957287E-2</v>
      </c>
      <c r="AL320" s="98"/>
      <c r="AM320" s="98"/>
      <c r="AN320" s="98"/>
      <c r="AO320" s="98"/>
      <c r="AP320" s="98"/>
      <c r="AQ320" s="98"/>
      <c r="AR320" s="98"/>
      <c r="AS320" s="98"/>
      <c r="AT320" s="98"/>
    </row>
    <row r="321" spans="2:46" s="1" customFormat="1" ht="10.65" customHeight="1" x14ac:dyDescent="0.15">
      <c r="B321" s="95" t="s">
        <v>1129</v>
      </c>
      <c r="C321" s="95"/>
      <c r="D321" s="108">
        <v>1466044345.05</v>
      </c>
      <c r="E321" s="108"/>
      <c r="F321" s="108"/>
      <c r="G321" s="108"/>
      <c r="H321" s="108"/>
      <c r="I321" s="108"/>
      <c r="J321" s="108"/>
      <c r="K321" s="108"/>
      <c r="L321" s="108"/>
      <c r="M321" s="108"/>
      <c r="N321" s="108"/>
      <c r="O321" s="108"/>
      <c r="P321" s="98">
        <v>6.5466447837331701E-2</v>
      </c>
      <c r="Q321" s="98"/>
      <c r="R321" s="98"/>
      <c r="S321" s="98"/>
      <c r="T321" s="98"/>
      <c r="U321" s="98"/>
      <c r="V321" s="98"/>
      <c r="W321" s="98"/>
      <c r="X321" s="98"/>
      <c r="Y321" s="98"/>
      <c r="Z321" s="98"/>
      <c r="AA321" s="97">
        <v>28172</v>
      </c>
      <c r="AB321" s="97"/>
      <c r="AC321" s="97"/>
      <c r="AD321" s="97"/>
      <c r="AE321" s="97"/>
      <c r="AF321" s="97"/>
      <c r="AG321" s="97"/>
      <c r="AH321" s="97"/>
      <c r="AI321" s="97"/>
      <c r="AJ321" s="97"/>
      <c r="AK321" s="98">
        <v>9.4230190320098994E-2</v>
      </c>
      <c r="AL321" s="98"/>
      <c r="AM321" s="98"/>
      <c r="AN321" s="98"/>
      <c r="AO321" s="98"/>
      <c r="AP321" s="98"/>
      <c r="AQ321" s="98"/>
      <c r="AR321" s="98"/>
      <c r="AS321" s="98"/>
      <c r="AT321" s="98"/>
    </row>
    <row r="322" spans="2:46" s="1" customFormat="1" ht="10.65" customHeight="1" x14ac:dyDescent="0.15">
      <c r="B322" s="95" t="s">
        <v>1130</v>
      </c>
      <c r="C322" s="95"/>
      <c r="D322" s="108">
        <v>1447005277.06001</v>
      </c>
      <c r="E322" s="108"/>
      <c r="F322" s="108"/>
      <c r="G322" s="108"/>
      <c r="H322" s="108"/>
      <c r="I322" s="108"/>
      <c r="J322" s="108"/>
      <c r="K322" s="108"/>
      <c r="L322" s="108"/>
      <c r="M322" s="108"/>
      <c r="N322" s="108"/>
      <c r="O322" s="108"/>
      <c r="P322" s="98">
        <v>6.4616255170481807E-2</v>
      </c>
      <c r="Q322" s="98"/>
      <c r="R322" s="98"/>
      <c r="S322" s="98"/>
      <c r="T322" s="98"/>
      <c r="U322" s="98"/>
      <c r="V322" s="98"/>
      <c r="W322" s="98"/>
      <c r="X322" s="98"/>
      <c r="Y322" s="98"/>
      <c r="Z322" s="98"/>
      <c r="AA322" s="97">
        <v>23184</v>
      </c>
      <c r="AB322" s="97"/>
      <c r="AC322" s="97"/>
      <c r="AD322" s="97"/>
      <c r="AE322" s="97"/>
      <c r="AF322" s="97"/>
      <c r="AG322" s="97"/>
      <c r="AH322" s="97"/>
      <c r="AI322" s="97"/>
      <c r="AJ322" s="97"/>
      <c r="AK322" s="98">
        <v>7.7546242097869394E-2</v>
      </c>
      <c r="AL322" s="98"/>
      <c r="AM322" s="98"/>
      <c r="AN322" s="98"/>
      <c r="AO322" s="98"/>
      <c r="AP322" s="98"/>
      <c r="AQ322" s="98"/>
      <c r="AR322" s="98"/>
      <c r="AS322" s="98"/>
      <c r="AT322" s="98"/>
    </row>
    <row r="323" spans="2:46" s="1" customFormat="1" ht="10.65" customHeight="1" x14ac:dyDescent="0.15">
      <c r="B323" s="95" t="s">
        <v>1131</v>
      </c>
      <c r="C323" s="95"/>
      <c r="D323" s="108">
        <v>2175446285.3400002</v>
      </c>
      <c r="E323" s="108"/>
      <c r="F323" s="108"/>
      <c r="G323" s="108"/>
      <c r="H323" s="108"/>
      <c r="I323" s="108"/>
      <c r="J323" s="108"/>
      <c r="K323" s="108"/>
      <c r="L323" s="108"/>
      <c r="M323" s="108"/>
      <c r="N323" s="108"/>
      <c r="O323" s="108"/>
      <c r="P323" s="98">
        <v>9.7144906457294802E-2</v>
      </c>
      <c r="Q323" s="98"/>
      <c r="R323" s="98"/>
      <c r="S323" s="98"/>
      <c r="T323" s="98"/>
      <c r="U323" s="98"/>
      <c r="V323" s="98"/>
      <c r="W323" s="98"/>
      <c r="X323" s="98"/>
      <c r="Y323" s="98"/>
      <c r="Z323" s="98"/>
      <c r="AA323" s="97">
        <v>30283</v>
      </c>
      <c r="AB323" s="97"/>
      <c r="AC323" s="97"/>
      <c r="AD323" s="97"/>
      <c r="AE323" s="97"/>
      <c r="AF323" s="97"/>
      <c r="AG323" s="97"/>
      <c r="AH323" s="97"/>
      <c r="AI323" s="97"/>
      <c r="AJ323" s="97"/>
      <c r="AK323" s="98">
        <v>0.101291099441416</v>
      </c>
      <c r="AL323" s="98"/>
      <c r="AM323" s="98"/>
      <c r="AN323" s="98"/>
      <c r="AO323" s="98"/>
      <c r="AP323" s="98"/>
      <c r="AQ323" s="98"/>
      <c r="AR323" s="98"/>
      <c r="AS323" s="98"/>
      <c r="AT323" s="98"/>
    </row>
    <row r="324" spans="2:46" s="1" customFormat="1" ht="10.65" customHeight="1" x14ac:dyDescent="0.15">
      <c r="B324" s="95" t="s">
        <v>1132</v>
      </c>
      <c r="C324" s="95"/>
      <c r="D324" s="108">
        <v>2767289266.8899999</v>
      </c>
      <c r="E324" s="108"/>
      <c r="F324" s="108"/>
      <c r="G324" s="108"/>
      <c r="H324" s="108"/>
      <c r="I324" s="108"/>
      <c r="J324" s="108"/>
      <c r="K324" s="108"/>
      <c r="L324" s="108"/>
      <c r="M324" s="108"/>
      <c r="N324" s="108"/>
      <c r="O324" s="108"/>
      <c r="P324" s="98">
        <v>0.123573750721356</v>
      </c>
      <c r="Q324" s="98"/>
      <c r="R324" s="98"/>
      <c r="S324" s="98"/>
      <c r="T324" s="98"/>
      <c r="U324" s="98"/>
      <c r="V324" s="98"/>
      <c r="W324" s="98"/>
      <c r="X324" s="98"/>
      <c r="Y324" s="98"/>
      <c r="Z324" s="98"/>
      <c r="AA324" s="97">
        <v>33282</v>
      </c>
      <c r="AB324" s="97"/>
      <c r="AC324" s="97"/>
      <c r="AD324" s="97"/>
      <c r="AE324" s="97"/>
      <c r="AF324" s="97"/>
      <c r="AG324" s="97"/>
      <c r="AH324" s="97"/>
      <c r="AI324" s="97"/>
      <c r="AJ324" s="97"/>
      <c r="AK324" s="98">
        <v>0.11132220624142899</v>
      </c>
      <c r="AL324" s="98"/>
      <c r="AM324" s="98"/>
      <c r="AN324" s="98"/>
      <c r="AO324" s="98"/>
      <c r="AP324" s="98"/>
      <c r="AQ324" s="98"/>
      <c r="AR324" s="98"/>
      <c r="AS324" s="98"/>
      <c r="AT324" s="98"/>
    </row>
    <row r="325" spans="2:46" s="1" customFormat="1" ht="10.65" customHeight="1" x14ac:dyDescent="0.15">
      <c r="B325" s="95" t="s">
        <v>1133</v>
      </c>
      <c r="C325" s="95"/>
      <c r="D325" s="108">
        <v>1595251212.9300001</v>
      </c>
      <c r="E325" s="108"/>
      <c r="F325" s="108"/>
      <c r="G325" s="108"/>
      <c r="H325" s="108"/>
      <c r="I325" s="108"/>
      <c r="J325" s="108"/>
      <c r="K325" s="108"/>
      <c r="L325" s="108"/>
      <c r="M325" s="108"/>
      <c r="N325" s="108"/>
      <c r="O325" s="108"/>
      <c r="P325" s="98">
        <v>7.1236201463714996E-2</v>
      </c>
      <c r="Q325" s="98"/>
      <c r="R325" s="98"/>
      <c r="S325" s="98"/>
      <c r="T325" s="98"/>
      <c r="U325" s="98"/>
      <c r="V325" s="98"/>
      <c r="W325" s="98"/>
      <c r="X325" s="98"/>
      <c r="Y325" s="98"/>
      <c r="Z325" s="98"/>
      <c r="AA325" s="97">
        <v>17564</v>
      </c>
      <c r="AB325" s="97"/>
      <c r="AC325" s="97"/>
      <c r="AD325" s="97"/>
      <c r="AE325" s="97"/>
      <c r="AF325" s="97"/>
      <c r="AG325" s="97"/>
      <c r="AH325" s="97"/>
      <c r="AI325" s="97"/>
      <c r="AJ325" s="97"/>
      <c r="AK325" s="98">
        <v>5.8748369401612197E-2</v>
      </c>
      <c r="AL325" s="98"/>
      <c r="AM325" s="98"/>
      <c r="AN325" s="98"/>
      <c r="AO325" s="98"/>
      <c r="AP325" s="98"/>
      <c r="AQ325" s="98"/>
      <c r="AR325" s="98"/>
      <c r="AS325" s="98"/>
      <c r="AT325" s="98"/>
    </row>
    <row r="326" spans="2:46" s="1" customFormat="1" ht="10.65" customHeight="1" x14ac:dyDescent="0.15">
      <c r="B326" s="95" t="s">
        <v>1134</v>
      </c>
      <c r="C326" s="95"/>
      <c r="D326" s="108">
        <v>3051120489.8899999</v>
      </c>
      <c r="E326" s="108"/>
      <c r="F326" s="108"/>
      <c r="G326" s="108"/>
      <c r="H326" s="108"/>
      <c r="I326" s="108"/>
      <c r="J326" s="108"/>
      <c r="K326" s="108"/>
      <c r="L326" s="108"/>
      <c r="M326" s="108"/>
      <c r="N326" s="108"/>
      <c r="O326" s="108"/>
      <c r="P326" s="98">
        <v>0.13624827998636399</v>
      </c>
      <c r="Q326" s="98"/>
      <c r="R326" s="98"/>
      <c r="S326" s="98"/>
      <c r="T326" s="98"/>
      <c r="U326" s="98"/>
      <c r="V326" s="98"/>
      <c r="W326" s="98"/>
      <c r="X326" s="98"/>
      <c r="Y326" s="98"/>
      <c r="Z326" s="98"/>
      <c r="AA326" s="97">
        <v>29248</v>
      </c>
      <c r="AB326" s="97"/>
      <c r="AC326" s="97"/>
      <c r="AD326" s="97"/>
      <c r="AE326" s="97"/>
      <c r="AF326" s="97"/>
      <c r="AG326" s="97"/>
      <c r="AH326" s="97"/>
      <c r="AI326" s="97"/>
      <c r="AJ326" s="97"/>
      <c r="AK326" s="98">
        <v>9.7829213633474896E-2</v>
      </c>
      <c r="AL326" s="98"/>
      <c r="AM326" s="98"/>
      <c r="AN326" s="98"/>
      <c r="AO326" s="98"/>
      <c r="AP326" s="98"/>
      <c r="AQ326" s="98"/>
      <c r="AR326" s="98"/>
      <c r="AS326" s="98"/>
      <c r="AT326" s="98"/>
    </row>
    <row r="327" spans="2:46" s="1" customFormat="1" ht="10.65" customHeight="1" x14ac:dyDescent="0.15">
      <c r="B327" s="95" t="s">
        <v>1135</v>
      </c>
      <c r="C327" s="95"/>
      <c r="D327" s="108">
        <v>2829025315.7199998</v>
      </c>
      <c r="E327" s="108"/>
      <c r="F327" s="108"/>
      <c r="G327" s="108"/>
      <c r="H327" s="108"/>
      <c r="I327" s="108"/>
      <c r="J327" s="108"/>
      <c r="K327" s="108"/>
      <c r="L327" s="108"/>
      <c r="M327" s="108"/>
      <c r="N327" s="108"/>
      <c r="O327" s="108"/>
      <c r="P327" s="98">
        <v>0.12633058398772901</v>
      </c>
      <c r="Q327" s="98"/>
      <c r="R327" s="98"/>
      <c r="S327" s="98"/>
      <c r="T327" s="98"/>
      <c r="U327" s="98"/>
      <c r="V327" s="98"/>
      <c r="W327" s="98"/>
      <c r="X327" s="98"/>
      <c r="Y327" s="98"/>
      <c r="Z327" s="98"/>
      <c r="AA327" s="97">
        <v>21862</v>
      </c>
      <c r="AB327" s="97"/>
      <c r="AC327" s="97"/>
      <c r="AD327" s="97"/>
      <c r="AE327" s="97"/>
      <c r="AF327" s="97"/>
      <c r="AG327" s="97"/>
      <c r="AH327" s="97"/>
      <c r="AI327" s="97"/>
      <c r="AJ327" s="97"/>
      <c r="AK327" s="98">
        <v>7.3124393751881497E-2</v>
      </c>
      <c r="AL327" s="98"/>
      <c r="AM327" s="98"/>
      <c r="AN327" s="98"/>
      <c r="AO327" s="98"/>
      <c r="AP327" s="98"/>
      <c r="AQ327" s="98"/>
      <c r="AR327" s="98"/>
      <c r="AS327" s="98"/>
      <c r="AT327" s="98"/>
    </row>
    <row r="328" spans="2:46" s="1" customFormat="1" ht="10.65" customHeight="1" x14ac:dyDescent="0.15">
      <c r="B328" s="95" t="s">
        <v>1136</v>
      </c>
      <c r="C328" s="95"/>
      <c r="D328" s="108">
        <v>775366937.13999796</v>
      </c>
      <c r="E328" s="108"/>
      <c r="F328" s="108"/>
      <c r="G328" s="108"/>
      <c r="H328" s="108"/>
      <c r="I328" s="108"/>
      <c r="J328" s="108"/>
      <c r="K328" s="108"/>
      <c r="L328" s="108"/>
      <c r="M328" s="108"/>
      <c r="N328" s="108"/>
      <c r="O328" s="108"/>
      <c r="P328" s="98">
        <v>3.4624136245575997E-2</v>
      </c>
      <c r="Q328" s="98"/>
      <c r="R328" s="98"/>
      <c r="S328" s="98"/>
      <c r="T328" s="98"/>
      <c r="U328" s="98"/>
      <c r="V328" s="98"/>
      <c r="W328" s="98"/>
      <c r="X328" s="98"/>
      <c r="Y328" s="98"/>
      <c r="Z328" s="98"/>
      <c r="AA328" s="97">
        <v>5601</v>
      </c>
      <c r="AB328" s="97"/>
      <c r="AC328" s="97"/>
      <c r="AD328" s="97"/>
      <c r="AE328" s="97"/>
      <c r="AF328" s="97"/>
      <c r="AG328" s="97"/>
      <c r="AH328" s="97"/>
      <c r="AI328" s="97"/>
      <c r="AJ328" s="97"/>
      <c r="AK328" s="98">
        <v>1.87343211693481E-2</v>
      </c>
      <c r="AL328" s="98"/>
      <c r="AM328" s="98"/>
      <c r="AN328" s="98"/>
      <c r="AO328" s="98"/>
      <c r="AP328" s="98"/>
      <c r="AQ328" s="98"/>
      <c r="AR328" s="98"/>
      <c r="AS328" s="98"/>
      <c r="AT328" s="98"/>
    </row>
    <row r="329" spans="2:46" s="1" customFormat="1" ht="10.65" customHeight="1" x14ac:dyDescent="0.15">
      <c r="B329" s="95" t="s">
        <v>1137</v>
      </c>
      <c r="C329" s="95"/>
      <c r="D329" s="108">
        <v>2079467845.1600001</v>
      </c>
      <c r="E329" s="108"/>
      <c r="F329" s="108"/>
      <c r="G329" s="108"/>
      <c r="H329" s="108"/>
      <c r="I329" s="108"/>
      <c r="J329" s="108"/>
      <c r="K329" s="108"/>
      <c r="L329" s="108"/>
      <c r="M329" s="108"/>
      <c r="N329" s="108"/>
      <c r="O329" s="108"/>
      <c r="P329" s="98">
        <v>9.2858973655352006E-2</v>
      </c>
      <c r="Q329" s="98"/>
      <c r="R329" s="98"/>
      <c r="S329" s="98"/>
      <c r="T329" s="98"/>
      <c r="U329" s="98"/>
      <c r="V329" s="98"/>
      <c r="W329" s="98"/>
      <c r="X329" s="98"/>
      <c r="Y329" s="98"/>
      <c r="Z329" s="98"/>
      <c r="AA329" s="97">
        <v>12693</v>
      </c>
      <c r="AB329" s="97"/>
      <c r="AC329" s="97"/>
      <c r="AD329" s="97"/>
      <c r="AE329" s="97"/>
      <c r="AF329" s="97"/>
      <c r="AG329" s="97"/>
      <c r="AH329" s="97"/>
      <c r="AI329" s="97"/>
      <c r="AJ329" s="97"/>
      <c r="AK329" s="98">
        <v>4.2455764792454102E-2</v>
      </c>
      <c r="AL329" s="98"/>
      <c r="AM329" s="98"/>
      <c r="AN329" s="98"/>
      <c r="AO329" s="98"/>
      <c r="AP329" s="98"/>
      <c r="AQ329" s="98"/>
      <c r="AR329" s="98"/>
      <c r="AS329" s="98"/>
      <c r="AT329" s="98"/>
    </row>
    <row r="330" spans="2:46" s="1" customFormat="1" ht="10.65" customHeight="1" x14ac:dyDescent="0.15">
      <c r="B330" s="95" t="s">
        <v>1138</v>
      </c>
      <c r="C330" s="95"/>
      <c r="D330" s="108">
        <v>1228364370.49</v>
      </c>
      <c r="E330" s="108"/>
      <c r="F330" s="108"/>
      <c r="G330" s="108"/>
      <c r="H330" s="108"/>
      <c r="I330" s="108"/>
      <c r="J330" s="108"/>
      <c r="K330" s="108"/>
      <c r="L330" s="108"/>
      <c r="M330" s="108"/>
      <c r="N330" s="108"/>
      <c r="O330" s="108"/>
      <c r="P330" s="98">
        <v>5.4852810051375399E-2</v>
      </c>
      <c r="Q330" s="98"/>
      <c r="R330" s="98"/>
      <c r="S330" s="98"/>
      <c r="T330" s="98"/>
      <c r="U330" s="98"/>
      <c r="V330" s="98"/>
      <c r="W330" s="98"/>
      <c r="X330" s="98"/>
      <c r="Y330" s="98"/>
      <c r="Z330" s="98"/>
      <c r="AA330" s="97">
        <v>7245</v>
      </c>
      <c r="AB330" s="97"/>
      <c r="AC330" s="97"/>
      <c r="AD330" s="97"/>
      <c r="AE330" s="97"/>
      <c r="AF330" s="97"/>
      <c r="AG330" s="97"/>
      <c r="AH330" s="97"/>
      <c r="AI330" s="97"/>
      <c r="AJ330" s="97"/>
      <c r="AK330" s="98">
        <v>2.4233200655584201E-2</v>
      </c>
      <c r="AL330" s="98"/>
      <c r="AM330" s="98"/>
      <c r="AN330" s="98"/>
      <c r="AO330" s="98"/>
      <c r="AP330" s="98"/>
      <c r="AQ330" s="98"/>
      <c r="AR330" s="98"/>
      <c r="AS330" s="98"/>
      <c r="AT330" s="98"/>
    </row>
    <row r="331" spans="2:46" s="1" customFormat="1" ht="10.65" customHeight="1" x14ac:dyDescent="0.15">
      <c r="B331" s="95" t="s">
        <v>1139</v>
      </c>
      <c r="C331" s="95"/>
      <c r="D331" s="108">
        <v>173167755.58000001</v>
      </c>
      <c r="E331" s="108"/>
      <c r="F331" s="108"/>
      <c r="G331" s="108"/>
      <c r="H331" s="108"/>
      <c r="I331" s="108"/>
      <c r="J331" s="108"/>
      <c r="K331" s="108"/>
      <c r="L331" s="108"/>
      <c r="M331" s="108"/>
      <c r="N331" s="108"/>
      <c r="O331" s="108"/>
      <c r="P331" s="98">
        <v>7.7328341915873303E-3</v>
      </c>
      <c r="Q331" s="98"/>
      <c r="R331" s="98"/>
      <c r="S331" s="98"/>
      <c r="T331" s="98"/>
      <c r="U331" s="98"/>
      <c r="V331" s="98"/>
      <c r="W331" s="98"/>
      <c r="X331" s="98"/>
      <c r="Y331" s="98"/>
      <c r="Z331" s="98"/>
      <c r="AA331" s="97">
        <v>1132</v>
      </c>
      <c r="AB331" s="97"/>
      <c r="AC331" s="97"/>
      <c r="AD331" s="97"/>
      <c r="AE331" s="97"/>
      <c r="AF331" s="97"/>
      <c r="AG331" s="97"/>
      <c r="AH331" s="97"/>
      <c r="AI331" s="97"/>
      <c r="AJ331" s="97"/>
      <c r="AK331" s="98">
        <v>3.7863330768973498E-3</v>
      </c>
      <c r="AL331" s="98"/>
      <c r="AM331" s="98"/>
      <c r="AN331" s="98"/>
      <c r="AO331" s="98"/>
      <c r="AP331" s="98"/>
      <c r="AQ331" s="98"/>
      <c r="AR331" s="98"/>
      <c r="AS331" s="98"/>
      <c r="AT331" s="98"/>
    </row>
    <row r="332" spans="2:46" s="1" customFormat="1" ht="10.65" customHeight="1" x14ac:dyDescent="0.15">
      <c r="B332" s="95" t="s">
        <v>1140</v>
      </c>
      <c r="C332" s="95"/>
      <c r="D332" s="108">
        <v>68692569.230000094</v>
      </c>
      <c r="E332" s="108"/>
      <c r="F332" s="108"/>
      <c r="G332" s="108"/>
      <c r="H332" s="108"/>
      <c r="I332" s="108"/>
      <c r="J332" s="108"/>
      <c r="K332" s="108"/>
      <c r="L332" s="108"/>
      <c r="M332" s="108"/>
      <c r="N332" s="108"/>
      <c r="O332" s="108"/>
      <c r="P332" s="98">
        <v>3.0674778123131901E-3</v>
      </c>
      <c r="Q332" s="98"/>
      <c r="R332" s="98"/>
      <c r="S332" s="98"/>
      <c r="T332" s="98"/>
      <c r="U332" s="98"/>
      <c r="V332" s="98"/>
      <c r="W332" s="98"/>
      <c r="X332" s="98"/>
      <c r="Y332" s="98"/>
      <c r="Z332" s="98"/>
      <c r="AA332" s="97">
        <v>393</v>
      </c>
      <c r="AB332" s="97"/>
      <c r="AC332" s="97"/>
      <c r="AD332" s="97"/>
      <c r="AE332" s="97"/>
      <c r="AF332" s="97"/>
      <c r="AG332" s="97"/>
      <c r="AH332" s="97"/>
      <c r="AI332" s="97"/>
      <c r="AJ332" s="97"/>
      <c r="AK332" s="98">
        <v>1.3145131618557001E-3</v>
      </c>
      <c r="AL332" s="98"/>
      <c r="AM332" s="98"/>
      <c r="AN332" s="98"/>
      <c r="AO332" s="98"/>
      <c r="AP332" s="98"/>
      <c r="AQ332" s="98"/>
      <c r="AR332" s="98"/>
      <c r="AS332" s="98"/>
      <c r="AT332" s="98"/>
    </row>
    <row r="333" spans="2:46" s="1" customFormat="1" ht="10.65" customHeight="1" x14ac:dyDescent="0.15">
      <c r="B333" s="95" t="s">
        <v>1141</v>
      </c>
      <c r="C333" s="95"/>
      <c r="D333" s="108">
        <v>45418883.579999998</v>
      </c>
      <c r="E333" s="108"/>
      <c r="F333" s="108"/>
      <c r="G333" s="108"/>
      <c r="H333" s="108"/>
      <c r="I333" s="108"/>
      <c r="J333" s="108"/>
      <c r="K333" s="108"/>
      <c r="L333" s="108"/>
      <c r="M333" s="108"/>
      <c r="N333" s="108"/>
      <c r="O333" s="108"/>
      <c r="P333" s="98">
        <v>2.02818760753005E-3</v>
      </c>
      <c r="Q333" s="98"/>
      <c r="R333" s="98"/>
      <c r="S333" s="98"/>
      <c r="T333" s="98"/>
      <c r="U333" s="98"/>
      <c r="V333" s="98"/>
      <c r="W333" s="98"/>
      <c r="X333" s="98"/>
      <c r="Y333" s="98"/>
      <c r="Z333" s="98"/>
      <c r="AA333" s="97">
        <v>224</v>
      </c>
      <c r="AB333" s="97"/>
      <c r="AC333" s="97"/>
      <c r="AD333" s="97"/>
      <c r="AE333" s="97"/>
      <c r="AF333" s="97"/>
      <c r="AG333" s="97"/>
      <c r="AH333" s="97"/>
      <c r="AI333" s="97"/>
      <c r="AJ333" s="97"/>
      <c r="AK333" s="98">
        <v>7.49239054085694E-4</v>
      </c>
      <c r="AL333" s="98"/>
      <c r="AM333" s="98"/>
      <c r="AN333" s="98"/>
      <c r="AO333" s="98"/>
      <c r="AP333" s="98"/>
      <c r="AQ333" s="98"/>
      <c r="AR333" s="98"/>
      <c r="AS333" s="98"/>
      <c r="AT333" s="98"/>
    </row>
    <row r="334" spans="2:46" s="1" customFormat="1" ht="10.65" customHeight="1" x14ac:dyDescent="0.15">
      <c r="B334" s="95" t="s">
        <v>1142</v>
      </c>
      <c r="C334" s="95"/>
      <c r="D334" s="108">
        <v>6360548.2400000002</v>
      </c>
      <c r="E334" s="108"/>
      <c r="F334" s="108"/>
      <c r="G334" s="108"/>
      <c r="H334" s="108"/>
      <c r="I334" s="108"/>
      <c r="J334" s="108"/>
      <c r="K334" s="108"/>
      <c r="L334" s="108"/>
      <c r="M334" s="108"/>
      <c r="N334" s="108"/>
      <c r="O334" s="108"/>
      <c r="P334" s="98">
        <v>2.8403131254299899E-4</v>
      </c>
      <c r="Q334" s="98"/>
      <c r="R334" s="98"/>
      <c r="S334" s="98"/>
      <c r="T334" s="98"/>
      <c r="U334" s="98"/>
      <c r="V334" s="98"/>
      <c r="W334" s="98"/>
      <c r="X334" s="98"/>
      <c r="Y334" s="98"/>
      <c r="Z334" s="98"/>
      <c r="AA334" s="97">
        <v>29</v>
      </c>
      <c r="AB334" s="97"/>
      <c r="AC334" s="97"/>
      <c r="AD334" s="97"/>
      <c r="AE334" s="97"/>
      <c r="AF334" s="97"/>
      <c r="AG334" s="97"/>
      <c r="AH334" s="97"/>
      <c r="AI334" s="97"/>
      <c r="AJ334" s="97"/>
      <c r="AK334" s="98">
        <v>9.6999698966451501E-5</v>
      </c>
      <c r="AL334" s="98"/>
      <c r="AM334" s="98"/>
      <c r="AN334" s="98"/>
      <c r="AO334" s="98"/>
      <c r="AP334" s="98"/>
      <c r="AQ334" s="98"/>
      <c r="AR334" s="98"/>
      <c r="AS334" s="98"/>
      <c r="AT334" s="98"/>
    </row>
    <row r="335" spans="2:46" s="1" customFormat="1" ht="9.6" customHeight="1" x14ac:dyDescent="0.15">
      <c r="B335" s="105"/>
      <c r="C335" s="105"/>
      <c r="D335" s="109">
        <v>22393827578.560001</v>
      </c>
      <c r="E335" s="109"/>
      <c r="F335" s="109"/>
      <c r="G335" s="109"/>
      <c r="H335" s="109"/>
      <c r="I335" s="109"/>
      <c r="J335" s="109"/>
      <c r="K335" s="109"/>
      <c r="L335" s="109"/>
      <c r="M335" s="109"/>
      <c r="N335" s="109"/>
      <c r="O335" s="109"/>
      <c r="P335" s="100">
        <v>1</v>
      </c>
      <c r="Q335" s="100"/>
      <c r="R335" s="100"/>
      <c r="S335" s="100"/>
      <c r="T335" s="100"/>
      <c r="U335" s="100"/>
      <c r="V335" s="100"/>
      <c r="W335" s="100"/>
      <c r="X335" s="100"/>
      <c r="Y335" s="100"/>
      <c r="Z335" s="100"/>
      <c r="AA335" s="99">
        <v>298970</v>
      </c>
      <c r="AB335" s="99"/>
      <c r="AC335" s="99"/>
      <c r="AD335" s="99"/>
      <c r="AE335" s="99"/>
      <c r="AF335" s="99"/>
      <c r="AG335" s="99"/>
      <c r="AH335" s="99"/>
      <c r="AI335" s="99"/>
      <c r="AJ335" s="99"/>
      <c r="AK335" s="100">
        <v>1</v>
      </c>
      <c r="AL335" s="100"/>
      <c r="AM335" s="100"/>
      <c r="AN335" s="100"/>
      <c r="AO335" s="100"/>
      <c r="AP335" s="100"/>
      <c r="AQ335" s="100"/>
      <c r="AR335" s="100"/>
      <c r="AS335" s="100"/>
      <c r="AT335" s="100"/>
    </row>
    <row r="336" spans="2:46" s="1" customFormat="1" ht="9" customHeight="1" x14ac:dyDescent="0.15"/>
    <row r="337" spans="2:47" s="1" customFormat="1" ht="19.2" customHeight="1" x14ac:dyDescent="0.15">
      <c r="B337" s="80" t="s">
        <v>1262</v>
      </c>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c r="AG337" s="80"/>
      <c r="AH337" s="80"/>
      <c r="AI337" s="80"/>
      <c r="AJ337" s="80"/>
      <c r="AK337" s="80"/>
      <c r="AL337" s="80"/>
      <c r="AM337" s="80"/>
      <c r="AN337" s="80"/>
      <c r="AO337" s="80"/>
      <c r="AP337" s="80"/>
      <c r="AQ337" s="80"/>
      <c r="AR337" s="80"/>
      <c r="AS337" s="80"/>
      <c r="AT337" s="80"/>
      <c r="AU337" s="80"/>
    </row>
    <row r="338" spans="2:47" s="1" customFormat="1" ht="7.95" customHeight="1" x14ac:dyDescent="0.15"/>
    <row r="339" spans="2:47" s="1" customFormat="1" ht="12.3" customHeight="1" x14ac:dyDescent="0.15">
      <c r="B339" s="74" t="s">
        <v>1124</v>
      </c>
      <c r="C339" s="74"/>
      <c r="D339" s="74"/>
      <c r="E339" s="74" t="s">
        <v>1121</v>
      </c>
      <c r="F339" s="74"/>
      <c r="G339" s="74"/>
      <c r="H339" s="74"/>
      <c r="I339" s="74"/>
      <c r="J339" s="74"/>
      <c r="K339" s="74"/>
      <c r="L339" s="74"/>
      <c r="M339" s="74"/>
      <c r="N339" s="74"/>
      <c r="O339" s="74"/>
      <c r="P339" s="74"/>
      <c r="Q339" s="74" t="s">
        <v>1122</v>
      </c>
      <c r="R339" s="74"/>
      <c r="S339" s="74"/>
      <c r="T339" s="74"/>
      <c r="U339" s="74"/>
      <c r="V339" s="74"/>
      <c r="W339" s="74"/>
      <c r="X339" s="74"/>
      <c r="Y339" s="74"/>
      <c r="Z339" s="74"/>
      <c r="AA339" s="74"/>
      <c r="AB339" s="74" t="s">
        <v>1123</v>
      </c>
      <c r="AC339" s="74"/>
      <c r="AD339" s="74"/>
      <c r="AE339" s="74"/>
      <c r="AF339" s="74"/>
      <c r="AG339" s="74"/>
      <c r="AH339" s="74"/>
      <c r="AI339" s="74"/>
      <c r="AJ339" s="74"/>
      <c r="AK339" s="74"/>
      <c r="AL339" s="74" t="s">
        <v>1122</v>
      </c>
      <c r="AM339" s="74"/>
      <c r="AN339" s="74"/>
      <c r="AO339" s="74"/>
      <c r="AP339" s="74"/>
      <c r="AQ339" s="74"/>
      <c r="AR339" s="74"/>
      <c r="AS339" s="74"/>
      <c r="AT339" s="74"/>
      <c r="AU339" s="74"/>
    </row>
    <row r="340" spans="2:47" s="1" customFormat="1" ht="10.65" customHeight="1" x14ac:dyDescent="0.15">
      <c r="B340" s="95" t="s">
        <v>1208</v>
      </c>
      <c r="C340" s="95"/>
      <c r="D340" s="95"/>
      <c r="E340" s="108">
        <v>19738747183.470001</v>
      </c>
      <c r="F340" s="108"/>
      <c r="G340" s="108"/>
      <c r="H340" s="108"/>
      <c r="I340" s="108"/>
      <c r="J340" s="108"/>
      <c r="K340" s="108"/>
      <c r="L340" s="108"/>
      <c r="M340" s="108"/>
      <c r="N340" s="108"/>
      <c r="O340" s="108"/>
      <c r="P340" s="108"/>
      <c r="Q340" s="98">
        <v>0.88143695463512495</v>
      </c>
      <c r="R340" s="98"/>
      <c r="S340" s="98"/>
      <c r="T340" s="98"/>
      <c r="U340" s="98"/>
      <c r="V340" s="98"/>
      <c r="W340" s="98"/>
      <c r="X340" s="98"/>
      <c r="Y340" s="98"/>
      <c r="Z340" s="98"/>
      <c r="AA340" s="98"/>
      <c r="AB340" s="97">
        <v>264738</v>
      </c>
      <c r="AC340" s="97"/>
      <c r="AD340" s="97"/>
      <c r="AE340" s="97"/>
      <c r="AF340" s="97"/>
      <c r="AG340" s="97"/>
      <c r="AH340" s="97"/>
      <c r="AI340" s="97"/>
      <c r="AJ340" s="97"/>
      <c r="AK340" s="97"/>
      <c r="AL340" s="98">
        <v>0.88550021741311802</v>
      </c>
      <c r="AM340" s="98"/>
      <c r="AN340" s="98"/>
      <c r="AO340" s="98"/>
      <c r="AP340" s="98"/>
      <c r="AQ340" s="98"/>
      <c r="AR340" s="98"/>
      <c r="AS340" s="98"/>
      <c r="AT340" s="98"/>
      <c r="AU340" s="98"/>
    </row>
    <row r="341" spans="2:47" s="1" customFormat="1" ht="10.65" customHeight="1" x14ac:dyDescent="0.15">
      <c r="B341" s="95" t="s">
        <v>1241</v>
      </c>
      <c r="C341" s="95"/>
      <c r="D341" s="95"/>
      <c r="E341" s="108">
        <v>1186344308.8699999</v>
      </c>
      <c r="F341" s="108"/>
      <c r="G341" s="108"/>
      <c r="H341" s="108"/>
      <c r="I341" s="108"/>
      <c r="J341" s="108"/>
      <c r="K341" s="108"/>
      <c r="L341" s="108"/>
      <c r="M341" s="108"/>
      <c r="N341" s="108"/>
      <c r="O341" s="108"/>
      <c r="P341" s="108"/>
      <c r="Q341" s="98">
        <v>5.2976397389332998E-2</v>
      </c>
      <c r="R341" s="98"/>
      <c r="S341" s="98"/>
      <c r="T341" s="98"/>
      <c r="U341" s="98"/>
      <c r="V341" s="98"/>
      <c r="W341" s="98"/>
      <c r="X341" s="98"/>
      <c r="Y341" s="98"/>
      <c r="Z341" s="98"/>
      <c r="AA341" s="98"/>
      <c r="AB341" s="97">
        <v>18720</v>
      </c>
      <c r="AC341" s="97"/>
      <c r="AD341" s="97"/>
      <c r="AE341" s="97"/>
      <c r="AF341" s="97"/>
      <c r="AG341" s="97"/>
      <c r="AH341" s="97"/>
      <c r="AI341" s="97"/>
      <c r="AJ341" s="97"/>
      <c r="AK341" s="97"/>
      <c r="AL341" s="98">
        <v>6.2614978091447296E-2</v>
      </c>
      <c r="AM341" s="98"/>
      <c r="AN341" s="98"/>
      <c r="AO341" s="98"/>
      <c r="AP341" s="98"/>
      <c r="AQ341" s="98"/>
      <c r="AR341" s="98"/>
      <c r="AS341" s="98"/>
      <c r="AT341" s="98"/>
      <c r="AU341" s="98"/>
    </row>
    <row r="342" spans="2:47" s="1" customFormat="1" ht="10.65" customHeight="1" x14ac:dyDescent="0.15">
      <c r="B342" s="95" t="s">
        <v>1126</v>
      </c>
      <c r="C342" s="95"/>
      <c r="D342" s="95"/>
      <c r="E342" s="108">
        <v>579479947.24000001</v>
      </c>
      <c r="F342" s="108"/>
      <c r="G342" s="108"/>
      <c r="H342" s="108"/>
      <c r="I342" s="108"/>
      <c r="J342" s="108"/>
      <c r="K342" s="108"/>
      <c r="L342" s="108"/>
      <c r="M342" s="108"/>
      <c r="N342" s="108"/>
      <c r="O342" s="108"/>
      <c r="P342" s="108"/>
      <c r="Q342" s="98">
        <v>2.5876770963209401E-2</v>
      </c>
      <c r="R342" s="98"/>
      <c r="S342" s="98"/>
      <c r="T342" s="98"/>
      <c r="U342" s="98"/>
      <c r="V342" s="98"/>
      <c r="W342" s="98"/>
      <c r="X342" s="98"/>
      <c r="Y342" s="98"/>
      <c r="Z342" s="98"/>
      <c r="AA342" s="98"/>
      <c r="AB342" s="97">
        <v>6927</v>
      </c>
      <c r="AC342" s="97"/>
      <c r="AD342" s="97"/>
      <c r="AE342" s="97"/>
      <c r="AF342" s="97"/>
      <c r="AG342" s="97"/>
      <c r="AH342" s="97"/>
      <c r="AI342" s="97"/>
      <c r="AJ342" s="97"/>
      <c r="AK342" s="97"/>
      <c r="AL342" s="98">
        <v>2.3169548784158899E-2</v>
      </c>
      <c r="AM342" s="98"/>
      <c r="AN342" s="98"/>
      <c r="AO342" s="98"/>
      <c r="AP342" s="98"/>
      <c r="AQ342" s="98"/>
      <c r="AR342" s="98"/>
      <c r="AS342" s="98"/>
      <c r="AT342" s="98"/>
      <c r="AU342" s="98"/>
    </row>
    <row r="343" spans="2:47" s="1" customFormat="1" ht="10.65" customHeight="1" x14ac:dyDescent="0.15">
      <c r="B343" s="95" t="s">
        <v>1127</v>
      </c>
      <c r="C343" s="95"/>
      <c r="D343" s="95"/>
      <c r="E343" s="108">
        <v>423862261.54000002</v>
      </c>
      <c r="F343" s="108"/>
      <c r="G343" s="108"/>
      <c r="H343" s="108"/>
      <c r="I343" s="108"/>
      <c r="J343" s="108"/>
      <c r="K343" s="108"/>
      <c r="L343" s="108"/>
      <c r="M343" s="108"/>
      <c r="N343" s="108"/>
      <c r="O343" s="108"/>
      <c r="P343" s="108"/>
      <c r="Q343" s="98">
        <v>1.8927637986540902E-2</v>
      </c>
      <c r="R343" s="98"/>
      <c r="S343" s="98"/>
      <c r="T343" s="98"/>
      <c r="U343" s="98"/>
      <c r="V343" s="98"/>
      <c r="W343" s="98"/>
      <c r="X343" s="98"/>
      <c r="Y343" s="98"/>
      <c r="Z343" s="98"/>
      <c r="AA343" s="98"/>
      <c r="AB343" s="97">
        <v>3486</v>
      </c>
      <c r="AC343" s="97"/>
      <c r="AD343" s="97"/>
      <c r="AE343" s="97"/>
      <c r="AF343" s="97"/>
      <c r="AG343" s="97"/>
      <c r="AH343" s="97"/>
      <c r="AI343" s="97"/>
      <c r="AJ343" s="97"/>
      <c r="AK343" s="97"/>
      <c r="AL343" s="98">
        <v>1.1660032779208599E-2</v>
      </c>
      <c r="AM343" s="98"/>
      <c r="AN343" s="98"/>
      <c r="AO343" s="98"/>
      <c r="AP343" s="98"/>
      <c r="AQ343" s="98"/>
      <c r="AR343" s="98"/>
      <c r="AS343" s="98"/>
      <c r="AT343" s="98"/>
      <c r="AU343" s="98"/>
    </row>
    <row r="344" spans="2:47" s="1" customFormat="1" ht="10.65" customHeight="1" x14ac:dyDescent="0.15">
      <c r="B344" s="95" t="s">
        <v>1128</v>
      </c>
      <c r="C344" s="95"/>
      <c r="D344" s="95"/>
      <c r="E344" s="108">
        <v>172383455.03999999</v>
      </c>
      <c r="F344" s="108"/>
      <c r="G344" s="108"/>
      <c r="H344" s="108"/>
      <c r="I344" s="108"/>
      <c r="J344" s="108"/>
      <c r="K344" s="108"/>
      <c r="L344" s="108"/>
      <c r="M344" s="108"/>
      <c r="N344" s="108"/>
      <c r="O344" s="108"/>
      <c r="P344" s="108"/>
      <c r="Q344" s="98">
        <v>7.6978111238581197E-3</v>
      </c>
      <c r="R344" s="98"/>
      <c r="S344" s="98"/>
      <c r="T344" s="98"/>
      <c r="U344" s="98"/>
      <c r="V344" s="98"/>
      <c r="W344" s="98"/>
      <c r="X344" s="98"/>
      <c r="Y344" s="98"/>
      <c r="Z344" s="98"/>
      <c r="AA344" s="98"/>
      <c r="AB344" s="97">
        <v>2334</v>
      </c>
      <c r="AC344" s="97"/>
      <c r="AD344" s="97"/>
      <c r="AE344" s="97"/>
      <c r="AF344" s="97"/>
      <c r="AG344" s="97"/>
      <c r="AH344" s="97"/>
      <c r="AI344" s="97"/>
      <c r="AJ344" s="97"/>
      <c r="AK344" s="97"/>
      <c r="AL344" s="98">
        <v>7.8068033581964701E-3</v>
      </c>
      <c r="AM344" s="98"/>
      <c r="AN344" s="98"/>
      <c r="AO344" s="98"/>
      <c r="AP344" s="98"/>
      <c r="AQ344" s="98"/>
      <c r="AR344" s="98"/>
      <c r="AS344" s="98"/>
      <c r="AT344" s="98"/>
      <c r="AU344" s="98"/>
    </row>
    <row r="345" spans="2:47" s="1" customFormat="1" ht="10.65" customHeight="1" x14ac:dyDescent="0.15">
      <c r="B345" s="95" t="s">
        <v>1129</v>
      </c>
      <c r="C345" s="95"/>
      <c r="D345" s="95"/>
      <c r="E345" s="108">
        <v>228067943.69</v>
      </c>
      <c r="F345" s="108"/>
      <c r="G345" s="108"/>
      <c r="H345" s="108"/>
      <c r="I345" s="108"/>
      <c r="J345" s="108"/>
      <c r="K345" s="108"/>
      <c r="L345" s="108"/>
      <c r="M345" s="108"/>
      <c r="N345" s="108"/>
      <c r="O345" s="108"/>
      <c r="P345" s="108"/>
      <c r="Q345" s="98">
        <v>1.0184410989586799E-2</v>
      </c>
      <c r="R345" s="98"/>
      <c r="S345" s="98"/>
      <c r="T345" s="98"/>
      <c r="U345" s="98"/>
      <c r="V345" s="98"/>
      <c r="W345" s="98"/>
      <c r="X345" s="98"/>
      <c r="Y345" s="98"/>
      <c r="Z345" s="98"/>
      <c r="AA345" s="98"/>
      <c r="AB345" s="97">
        <v>2300</v>
      </c>
      <c r="AC345" s="97"/>
      <c r="AD345" s="97"/>
      <c r="AE345" s="97"/>
      <c r="AF345" s="97"/>
      <c r="AG345" s="97"/>
      <c r="AH345" s="97"/>
      <c r="AI345" s="97"/>
      <c r="AJ345" s="97"/>
      <c r="AK345" s="97"/>
      <c r="AL345" s="98">
        <v>7.69307957320132E-3</v>
      </c>
      <c r="AM345" s="98"/>
      <c r="AN345" s="98"/>
      <c r="AO345" s="98"/>
      <c r="AP345" s="98"/>
      <c r="AQ345" s="98"/>
      <c r="AR345" s="98"/>
      <c r="AS345" s="98"/>
      <c r="AT345" s="98"/>
      <c r="AU345" s="98"/>
    </row>
    <row r="346" spans="2:47" s="1" customFormat="1" ht="10.65" customHeight="1" x14ac:dyDescent="0.15">
      <c r="B346" s="95" t="s">
        <v>1130</v>
      </c>
      <c r="C346" s="95"/>
      <c r="D346" s="95"/>
      <c r="E346" s="108">
        <v>52600987.560000002</v>
      </c>
      <c r="F346" s="108"/>
      <c r="G346" s="108"/>
      <c r="H346" s="108"/>
      <c r="I346" s="108"/>
      <c r="J346" s="108"/>
      <c r="K346" s="108"/>
      <c r="L346" s="108"/>
      <c r="M346" s="108"/>
      <c r="N346" s="108"/>
      <c r="O346" s="108"/>
      <c r="P346" s="108"/>
      <c r="Q346" s="98">
        <v>2.3489056247963801E-3</v>
      </c>
      <c r="R346" s="98"/>
      <c r="S346" s="98"/>
      <c r="T346" s="98"/>
      <c r="U346" s="98"/>
      <c r="V346" s="98"/>
      <c r="W346" s="98"/>
      <c r="X346" s="98"/>
      <c r="Y346" s="98"/>
      <c r="Z346" s="98"/>
      <c r="AA346" s="98"/>
      <c r="AB346" s="97">
        <v>380</v>
      </c>
      <c r="AC346" s="97"/>
      <c r="AD346" s="97"/>
      <c r="AE346" s="97"/>
      <c r="AF346" s="97"/>
      <c r="AG346" s="97"/>
      <c r="AH346" s="97"/>
      <c r="AI346" s="97"/>
      <c r="AJ346" s="97"/>
      <c r="AK346" s="97"/>
      <c r="AL346" s="98">
        <v>1.27103053818109E-3</v>
      </c>
      <c r="AM346" s="98"/>
      <c r="AN346" s="98"/>
      <c r="AO346" s="98"/>
      <c r="AP346" s="98"/>
      <c r="AQ346" s="98"/>
      <c r="AR346" s="98"/>
      <c r="AS346" s="98"/>
      <c r="AT346" s="98"/>
      <c r="AU346" s="98"/>
    </row>
    <row r="347" spans="2:47" s="1" customFormat="1" ht="10.65" customHeight="1" x14ac:dyDescent="0.15">
      <c r="B347" s="95" t="s">
        <v>1132</v>
      </c>
      <c r="C347" s="95"/>
      <c r="D347" s="95"/>
      <c r="E347" s="108">
        <v>10953805.5</v>
      </c>
      <c r="F347" s="108"/>
      <c r="G347" s="108"/>
      <c r="H347" s="108"/>
      <c r="I347" s="108"/>
      <c r="J347" s="108"/>
      <c r="K347" s="108"/>
      <c r="L347" s="108"/>
      <c r="M347" s="108"/>
      <c r="N347" s="108"/>
      <c r="O347" s="108"/>
      <c r="P347" s="108"/>
      <c r="Q347" s="98">
        <v>4.89143959940427E-4</v>
      </c>
      <c r="R347" s="98"/>
      <c r="S347" s="98"/>
      <c r="T347" s="98"/>
      <c r="U347" s="98"/>
      <c r="V347" s="98"/>
      <c r="W347" s="98"/>
      <c r="X347" s="98"/>
      <c r="Y347" s="98"/>
      <c r="Z347" s="98"/>
      <c r="AA347" s="98"/>
      <c r="AB347" s="97">
        <v>69</v>
      </c>
      <c r="AC347" s="97"/>
      <c r="AD347" s="97"/>
      <c r="AE347" s="97"/>
      <c r="AF347" s="97"/>
      <c r="AG347" s="97"/>
      <c r="AH347" s="97"/>
      <c r="AI347" s="97"/>
      <c r="AJ347" s="97"/>
      <c r="AK347" s="97"/>
      <c r="AL347" s="98">
        <v>2.3079238719604E-4</v>
      </c>
      <c r="AM347" s="98"/>
      <c r="AN347" s="98"/>
      <c r="AO347" s="98"/>
      <c r="AP347" s="98"/>
      <c r="AQ347" s="98"/>
      <c r="AR347" s="98"/>
      <c r="AS347" s="98"/>
      <c r="AT347" s="98"/>
      <c r="AU347" s="98"/>
    </row>
    <row r="348" spans="2:47" s="1" customFormat="1" ht="10.65" customHeight="1" x14ac:dyDescent="0.15">
      <c r="B348" s="95" t="s">
        <v>1131</v>
      </c>
      <c r="C348" s="95"/>
      <c r="D348" s="95"/>
      <c r="E348" s="108">
        <v>1387685.65</v>
      </c>
      <c r="F348" s="108"/>
      <c r="G348" s="108"/>
      <c r="H348" s="108"/>
      <c r="I348" s="108"/>
      <c r="J348" s="108"/>
      <c r="K348" s="108"/>
      <c r="L348" s="108"/>
      <c r="M348" s="108"/>
      <c r="N348" s="108"/>
      <c r="O348" s="108"/>
      <c r="P348" s="108"/>
      <c r="Q348" s="98">
        <v>6.1967327609889098E-5</v>
      </c>
      <c r="R348" s="98"/>
      <c r="S348" s="98"/>
      <c r="T348" s="98"/>
      <c r="U348" s="98"/>
      <c r="V348" s="98"/>
      <c r="W348" s="98"/>
      <c r="X348" s="98"/>
      <c r="Y348" s="98"/>
      <c r="Z348" s="98"/>
      <c r="AA348" s="98"/>
      <c r="AB348" s="97">
        <v>16</v>
      </c>
      <c r="AC348" s="97"/>
      <c r="AD348" s="97"/>
      <c r="AE348" s="97"/>
      <c r="AF348" s="97"/>
      <c r="AG348" s="97"/>
      <c r="AH348" s="97"/>
      <c r="AI348" s="97"/>
      <c r="AJ348" s="97"/>
      <c r="AK348" s="97"/>
      <c r="AL348" s="98">
        <v>5.3517075291835303E-5</v>
      </c>
      <c r="AM348" s="98"/>
      <c r="AN348" s="98"/>
      <c r="AO348" s="98"/>
      <c r="AP348" s="98"/>
      <c r="AQ348" s="98"/>
      <c r="AR348" s="98"/>
      <c r="AS348" s="98"/>
      <c r="AT348" s="98"/>
      <c r="AU348" s="98"/>
    </row>
    <row r="349" spans="2:47" s="1" customFormat="1" ht="9.6" customHeight="1" x14ac:dyDescent="0.15">
      <c r="B349" s="105"/>
      <c r="C349" s="105"/>
      <c r="D349" s="105"/>
      <c r="E349" s="109">
        <v>22393827578.560001</v>
      </c>
      <c r="F349" s="109"/>
      <c r="G349" s="109"/>
      <c r="H349" s="109"/>
      <c r="I349" s="109"/>
      <c r="J349" s="109"/>
      <c r="K349" s="109"/>
      <c r="L349" s="109"/>
      <c r="M349" s="109"/>
      <c r="N349" s="109"/>
      <c r="O349" s="109"/>
      <c r="P349" s="109"/>
      <c r="Q349" s="100">
        <v>1</v>
      </c>
      <c r="R349" s="100"/>
      <c r="S349" s="100"/>
      <c r="T349" s="100"/>
      <c r="U349" s="100"/>
      <c r="V349" s="100"/>
      <c r="W349" s="100"/>
      <c r="X349" s="100"/>
      <c r="Y349" s="100"/>
      <c r="Z349" s="100"/>
      <c r="AA349" s="100"/>
      <c r="AB349" s="99">
        <v>298970</v>
      </c>
      <c r="AC349" s="99"/>
      <c r="AD349" s="99"/>
      <c r="AE349" s="99"/>
      <c r="AF349" s="99"/>
      <c r="AG349" s="99"/>
      <c r="AH349" s="99"/>
      <c r="AI349" s="99"/>
      <c r="AJ349" s="99"/>
      <c r="AK349" s="99"/>
      <c r="AL349" s="100">
        <v>1</v>
      </c>
      <c r="AM349" s="100"/>
      <c r="AN349" s="100"/>
      <c r="AO349" s="100"/>
      <c r="AP349" s="100"/>
      <c r="AQ349" s="100"/>
      <c r="AR349" s="100"/>
      <c r="AS349" s="100"/>
      <c r="AT349" s="100"/>
      <c r="AU349" s="100"/>
    </row>
    <row r="350" spans="2:47" s="1" customFormat="1" ht="11.7" customHeight="1" x14ac:dyDescent="0.15"/>
    <row r="351" spans="2:47" s="1" customFormat="1" ht="19.2" customHeight="1" x14ac:dyDescent="0.15">
      <c r="B351" s="80" t="s">
        <v>1263</v>
      </c>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c r="AI351" s="80"/>
      <c r="AJ351" s="80"/>
      <c r="AK351" s="80"/>
      <c r="AL351" s="80"/>
      <c r="AM351" s="80"/>
      <c r="AN351" s="80"/>
      <c r="AO351" s="80"/>
      <c r="AP351" s="80"/>
      <c r="AQ351" s="80"/>
      <c r="AR351" s="80"/>
      <c r="AS351" s="80"/>
      <c r="AT351" s="80"/>
      <c r="AU351" s="80"/>
    </row>
    <row r="352" spans="2:47" s="1" customFormat="1" ht="9" customHeight="1" x14ac:dyDescent="0.15"/>
    <row r="353" spans="2:47" s="1" customFormat="1" ht="12.3" customHeight="1" x14ac:dyDescent="0.15">
      <c r="B353" s="74"/>
      <c r="C353" s="74"/>
      <c r="D353" s="74"/>
      <c r="E353" s="74" t="s">
        <v>1121</v>
      </c>
      <c r="F353" s="74"/>
      <c r="G353" s="74"/>
      <c r="H353" s="74"/>
      <c r="I353" s="74"/>
      <c r="J353" s="74"/>
      <c r="K353" s="74"/>
      <c r="L353" s="74"/>
      <c r="M353" s="74"/>
      <c r="N353" s="74"/>
      <c r="O353" s="74"/>
      <c r="P353" s="74"/>
      <c r="Q353" s="74" t="s">
        <v>1122</v>
      </c>
      <c r="R353" s="74"/>
      <c r="S353" s="74"/>
      <c r="T353" s="74"/>
      <c r="U353" s="74"/>
      <c r="V353" s="74"/>
      <c r="W353" s="74"/>
      <c r="X353" s="74"/>
      <c r="Y353" s="74"/>
      <c r="Z353" s="74"/>
      <c r="AA353" s="74"/>
      <c r="AB353" s="74" t="s">
        <v>1242</v>
      </c>
      <c r="AC353" s="74"/>
      <c r="AD353" s="74"/>
      <c r="AE353" s="74"/>
      <c r="AF353" s="74"/>
      <c r="AG353" s="74"/>
      <c r="AH353" s="74"/>
      <c r="AI353" s="74"/>
      <c r="AJ353" s="74"/>
      <c r="AK353" s="74"/>
      <c r="AL353" s="74" t="s">
        <v>1122</v>
      </c>
      <c r="AM353" s="74"/>
      <c r="AN353" s="74"/>
      <c r="AO353" s="74"/>
      <c r="AP353" s="74"/>
      <c r="AQ353" s="74"/>
      <c r="AR353" s="74"/>
      <c r="AS353" s="74"/>
      <c r="AT353" s="74"/>
      <c r="AU353" s="74"/>
    </row>
    <row r="354" spans="2:47" s="1" customFormat="1" ht="12.3" customHeight="1" x14ac:dyDescent="0.15">
      <c r="B354" s="95" t="s">
        <v>779</v>
      </c>
      <c r="C354" s="95"/>
      <c r="D354" s="95"/>
      <c r="E354" s="108">
        <v>57339742565.609299</v>
      </c>
      <c r="F354" s="108"/>
      <c r="G354" s="108"/>
      <c r="H354" s="108"/>
      <c r="I354" s="108"/>
      <c r="J354" s="108"/>
      <c r="K354" s="108"/>
      <c r="L354" s="108"/>
      <c r="M354" s="108"/>
      <c r="N354" s="108"/>
      <c r="O354" s="108"/>
      <c r="P354" s="108"/>
      <c r="Q354" s="98">
        <v>0.83815748644138199</v>
      </c>
      <c r="R354" s="98"/>
      <c r="S354" s="98"/>
      <c r="T354" s="98"/>
      <c r="U354" s="98"/>
      <c r="V354" s="98"/>
      <c r="W354" s="98"/>
      <c r="X354" s="98"/>
      <c r="Y354" s="98"/>
      <c r="Z354" s="98"/>
      <c r="AA354" s="98"/>
      <c r="AB354" s="97">
        <v>141729</v>
      </c>
      <c r="AC354" s="97"/>
      <c r="AD354" s="97"/>
      <c r="AE354" s="97"/>
      <c r="AF354" s="97"/>
      <c r="AG354" s="97"/>
      <c r="AH354" s="97"/>
      <c r="AI354" s="97"/>
      <c r="AJ354" s="97"/>
      <c r="AK354" s="97"/>
      <c r="AL354" s="98">
        <v>0.81983514099783095</v>
      </c>
      <c r="AM354" s="98"/>
      <c r="AN354" s="98"/>
      <c r="AO354" s="98"/>
      <c r="AP354" s="98"/>
      <c r="AQ354" s="98"/>
      <c r="AR354" s="98"/>
      <c r="AS354" s="98"/>
      <c r="AT354" s="98"/>
      <c r="AU354" s="98"/>
    </row>
    <row r="355" spans="2:47" s="1" customFormat="1" ht="12.3" customHeight="1" x14ac:dyDescent="0.15">
      <c r="B355" s="95" t="s">
        <v>789</v>
      </c>
      <c r="C355" s="95"/>
      <c r="D355" s="95"/>
      <c r="E355" s="108">
        <v>11071914543.200001</v>
      </c>
      <c r="F355" s="108"/>
      <c r="G355" s="108"/>
      <c r="H355" s="108"/>
      <c r="I355" s="108"/>
      <c r="J355" s="108"/>
      <c r="K355" s="108"/>
      <c r="L355" s="108"/>
      <c r="M355" s="108"/>
      <c r="N355" s="108"/>
      <c r="O355" s="108"/>
      <c r="P355" s="108"/>
      <c r="Q355" s="98">
        <v>0.16184251355861801</v>
      </c>
      <c r="R355" s="98"/>
      <c r="S355" s="98"/>
      <c r="T355" s="98"/>
      <c r="U355" s="98"/>
      <c r="V355" s="98"/>
      <c r="W355" s="98"/>
      <c r="X355" s="98"/>
      <c r="Y355" s="98"/>
      <c r="Z355" s="98"/>
      <c r="AA355" s="98"/>
      <c r="AB355" s="97">
        <v>31146</v>
      </c>
      <c r="AC355" s="97"/>
      <c r="AD355" s="97"/>
      <c r="AE355" s="97"/>
      <c r="AF355" s="97"/>
      <c r="AG355" s="97"/>
      <c r="AH355" s="97"/>
      <c r="AI355" s="97"/>
      <c r="AJ355" s="97"/>
      <c r="AK355" s="97"/>
      <c r="AL355" s="98">
        <v>0.180164859002169</v>
      </c>
      <c r="AM355" s="98"/>
      <c r="AN355" s="98"/>
      <c r="AO355" s="98"/>
      <c r="AP355" s="98"/>
      <c r="AQ355" s="98"/>
      <c r="AR355" s="98"/>
      <c r="AS355" s="98"/>
      <c r="AT355" s="98"/>
      <c r="AU355" s="98"/>
    </row>
    <row r="356" spans="2:47" s="1" customFormat="1" ht="9.6" customHeight="1" x14ac:dyDescent="0.15">
      <c r="B356" s="105"/>
      <c r="C356" s="105"/>
      <c r="D356" s="105"/>
      <c r="E356" s="109">
        <v>68411657108.809196</v>
      </c>
      <c r="F356" s="109"/>
      <c r="G356" s="109"/>
      <c r="H356" s="109"/>
      <c r="I356" s="109"/>
      <c r="J356" s="109"/>
      <c r="K356" s="109"/>
      <c r="L356" s="109"/>
      <c r="M356" s="109"/>
      <c r="N356" s="109"/>
      <c r="O356" s="109"/>
      <c r="P356" s="109"/>
      <c r="Q356" s="100">
        <v>1</v>
      </c>
      <c r="R356" s="100"/>
      <c r="S356" s="100"/>
      <c r="T356" s="100"/>
      <c r="U356" s="100"/>
      <c r="V356" s="100"/>
      <c r="W356" s="100"/>
      <c r="X356" s="100"/>
      <c r="Y356" s="100"/>
      <c r="Z356" s="100"/>
      <c r="AA356" s="100"/>
      <c r="AB356" s="99">
        <v>172875</v>
      </c>
      <c r="AC356" s="99"/>
      <c r="AD356" s="99"/>
      <c r="AE356" s="99"/>
      <c r="AF356" s="99"/>
      <c r="AG356" s="99"/>
      <c r="AH356" s="99"/>
      <c r="AI356" s="99"/>
      <c r="AJ356" s="99"/>
      <c r="AK356" s="99"/>
      <c r="AL356" s="100">
        <v>1</v>
      </c>
      <c r="AM356" s="100"/>
      <c r="AN356" s="100"/>
      <c r="AO356" s="100"/>
      <c r="AP356" s="100"/>
      <c r="AQ356" s="100"/>
      <c r="AR356" s="100"/>
      <c r="AS356" s="100"/>
      <c r="AT356" s="100"/>
      <c r="AU356" s="100"/>
    </row>
    <row r="357" spans="2:47" s="1" customFormat="1" ht="9" customHeight="1" x14ac:dyDescent="0.15"/>
    <row r="358" spans="2:47" s="1" customFormat="1" ht="19.2" customHeight="1" x14ac:dyDescent="0.15">
      <c r="B358" s="80" t="s">
        <v>1264</v>
      </c>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c r="AA358" s="80"/>
      <c r="AB358" s="80"/>
      <c r="AC358" s="80"/>
      <c r="AD358" s="80"/>
      <c r="AE358" s="80"/>
      <c r="AF358" s="80"/>
      <c r="AG358" s="80"/>
      <c r="AH358" s="80"/>
      <c r="AI358" s="80"/>
      <c r="AJ358" s="80"/>
      <c r="AK358" s="80"/>
      <c r="AL358" s="80"/>
      <c r="AM358" s="80"/>
      <c r="AN358" s="80"/>
      <c r="AO358" s="80"/>
      <c r="AP358" s="80"/>
      <c r="AQ358" s="80"/>
      <c r="AR358" s="80"/>
      <c r="AS358" s="80"/>
      <c r="AT358" s="80"/>
      <c r="AU358" s="80"/>
    </row>
    <row r="359" spans="2:47" s="1" customFormat="1" ht="9" customHeight="1" x14ac:dyDescent="0.15"/>
    <row r="360" spans="2:47" s="1" customFormat="1" ht="14.85" customHeight="1" x14ac:dyDescent="0.15">
      <c r="B360" s="104"/>
      <c r="C360" s="104"/>
      <c r="D360" s="104"/>
      <c r="E360" s="74" t="s">
        <v>1121</v>
      </c>
      <c r="F360" s="74"/>
      <c r="G360" s="74"/>
      <c r="H360" s="74"/>
      <c r="I360" s="74"/>
      <c r="J360" s="74"/>
      <c r="K360" s="74"/>
      <c r="L360" s="74"/>
      <c r="M360" s="74"/>
      <c r="N360" s="74"/>
      <c r="O360" s="74"/>
      <c r="P360" s="74"/>
      <c r="Q360" s="74" t="s">
        <v>1122</v>
      </c>
      <c r="R360" s="74"/>
      <c r="S360" s="74"/>
      <c r="T360" s="74"/>
      <c r="U360" s="74"/>
      <c r="V360" s="74"/>
      <c r="W360" s="74"/>
      <c r="X360" s="74"/>
      <c r="Y360" s="74"/>
      <c r="Z360" s="74"/>
      <c r="AA360" s="74"/>
      <c r="AB360" s="74" t="s">
        <v>1123</v>
      </c>
      <c r="AC360" s="74"/>
      <c r="AD360" s="74"/>
      <c r="AE360" s="74"/>
      <c r="AF360" s="74"/>
      <c r="AG360" s="74"/>
      <c r="AH360" s="74"/>
      <c r="AI360" s="74"/>
      <c r="AJ360" s="74"/>
      <c r="AK360" s="74"/>
      <c r="AL360" s="74" t="s">
        <v>1122</v>
      </c>
      <c r="AM360" s="74"/>
      <c r="AN360" s="74"/>
      <c r="AO360" s="74"/>
      <c r="AP360" s="74"/>
      <c r="AQ360" s="74"/>
      <c r="AR360" s="74"/>
      <c r="AS360" s="74"/>
      <c r="AT360" s="74"/>
      <c r="AU360" s="74"/>
    </row>
    <row r="361" spans="2:47" s="1" customFormat="1" ht="12.3" customHeight="1" x14ac:dyDescent="0.15">
      <c r="B361" s="107" t="s">
        <v>1243</v>
      </c>
      <c r="C361" s="107"/>
      <c r="D361" s="107"/>
      <c r="E361" s="108">
        <v>20136059913.650002</v>
      </c>
      <c r="F361" s="108"/>
      <c r="G361" s="108"/>
      <c r="H361" s="108"/>
      <c r="I361" s="108"/>
      <c r="J361" s="108"/>
      <c r="K361" s="108"/>
      <c r="L361" s="108"/>
      <c r="M361" s="108"/>
      <c r="N361" s="108"/>
      <c r="O361" s="108"/>
      <c r="P361" s="108"/>
      <c r="Q361" s="98">
        <v>0.89917901899577002</v>
      </c>
      <c r="R361" s="98"/>
      <c r="S361" s="98"/>
      <c r="T361" s="98"/>
      <c r="U361" s="98"/>
      <c r="V361" s="98"/>
      <c r="W361" s="98"/>
      <c r="X361" s="98"/>
      <c r="Y361" s="98"/>
      <c r="Z361" s="98"/>
      <c r="AA361" s="98"/>
      <c r="AB361" s="97">
        <v>271335</v>
      </c>
      <c r="AC361" s="97"/>
      <c r="AD361" s="97"/>
      <c r="AE361" s="97"/>
      <c r="AF361" s="97"/>
      <c r="AG361" s="97"/>
      <c r="AH361" s="97"/>
      <c r="AI361" s="97"/>
      <c r="AJ361" s="97"/>
      <c r="AK361" s="97"/>
      <c r="AL361" s="98">
        <v>0.90756597651938298</v>
      </c>
      <c r="AM361" s="98"/>
      <c r="AN361" s="98"/>
      <c r="AO361" s="98"/>
      <c r="AP361" s="98"/>
      <c r="AQ361" s="98"/>
      <c r="AR361" s="98"/>
      <c r="AS361" s="98"/>
      <c r="AT361" s="98"/>
      <c r="AU361" s="98"/>
    </row>
    <row r="362" spans="2:47" s="1" customFormat="1" ht="12.3" customHeight="1" x14ac:dyDescent="0.15">
      <c r="B362" s="107" t="s">
        <v>1244</v>
      </c>
      <c r="C362" s="107"/>
      <c r="D362" s="107"/>
      <c r="E362" s="108">
        <v>2255991489.2799902</v>
      </c>
      <c r="F362" s="108"/>
      <c r="G362" s="108"/>
      <c r="H362" s="108"/>
      <c r="I362" s="108"/>
      <c r="J362" s="108"/>
      <c r="K362" s="108"/>
      <c r="L362" s="108"/>
      <c r="M362" s="108"/>
      <c r="N362" s="108"/>
      <c r="O362" s="108"/>
      <c r="P362" s="108"/>
      <c r="Q362" s="98">
        <v>0.100741665593599</v>
      </c>
      <c r="R362" s="98"/>
      <c r="S362" s="98"/>
      <c r="T362" s="98"/>
      <c r="U362" s="98"/>
      <c r="V362" s="98"/>
      <c r="W362" s="98"/>
      <c r="X362" s="98"/>
      <c r="Y362" s="98"/>
      <c r="Z362" s="98"/>
      <c r="AA362" s="98"/>
      <c r="AB362" s="97">
        <v>25822</v>
      </c>
      <c r="AC362" s="97"/>
      <c r="AD362" s="97"/>
      <c r="AE362" s="97"/>
      <c r="AF362" s="97"/>
      <c r="AG362" s="97"/>
      <c r="AH362" s="97"/>
      <c r="AI362" s="97"/>
      <c r="AJ362" s="97"/>
      <c r="AK362" s="97"/>
      <c r="AL362" s="98">
        <v>8.6369869886610703E-2</v>
      </c>
      <c r="AM362" s="98"/>
      <c r="AN362" s="98"/>
      <c r="AO362" s="98"/>
      <c r="AP362" s="98"/>
      <c r="AQ362" s="98"/>
      <c r="AR362" s="98"/>
      <c r="AS362" s="98"/>
      <c r="AT362" s="98"/>
      <c r="AU362" s="98"/>
    </row>
    <row r="363" spans="2:47" s="1" customFormat="1" ht="12.3" customHeight="1" x14ac:dyDescent="0.15">
      <c r="B363" s="107" t="s">
        <v>1245</v>
      </c>
      <c r="C363" s="107"/>
      <c r="D363" s="107"/>
      <c r="E363" s="108">
        <v>1776175.63</v>
      </c>
      <c r="F363" s="108"/>
      <c r="G363" s="108"/>
      <c r="H363" s="108"/>
      <c r="I363" s="108"/>
      <c r="J363" s="108"/>
      <c r="K363" s="108"/>
      <c r="L363" s="108"/>
      <c r="M363" s="108"/>
      <c r="N363" s="108"/>
      <c r="O363" s="108"/>
      <c r="P363" s="108"/>
      <c r="Q363" s="98">
        <v>7.9315410631299399E-5</v>
      </c>
      <c r="R363" s="98"/>
      <c r="S363" s="98"/>
      <c r="T363" s="98"/>
      <c r="U363" s="98"/>
      <c r="V363" s="98"/>
      <c r="W363" s="98"/>
      <c r="X363" s="98"/>
      <c r="Y363" s="98"/>
      <c r="Z363" s="98"/>
      <c r="AA363" s="98"/>
      <c r="AB363" s="97">
        <v>37</v>
      </c>
      <c r="AC363" s="97"/>
      <c r="AD363" s="97"/>
      <c r="AE363" s="97"/>
      <c r="AF363" s="97"/>
      <c r="AG363" s="97"/>
      <c r="AH363" s="97"/>
      <c r="AI363" s="97"/>
      <c r="AJ363" s="97"/>
      <c r="AK363" s="97"/>
      <c r="AL363" s="98">
        <v>1.2375823661236901E-4</v>
      </c>
      <c r="AM363" s="98"/>
      <c r="AN363" s="98"/>
      <c r="AO363" s="98"/>
      <c r="AP363" s="98"/>
      <c r="AQ363" s="98"/>
      <c r="AR363" s="98"/>
      <c r="AS363" s="98"/>
      <c r="AT363" s="98"/>
      <c r="AU363" s="98"/>
    </row>
    <row r="364" spans="2:47" s="1" customFormat="1" ht="12.3" customHeight="1" x14ac:dyDescent="0.15">
      <c r="B364" s="107" t="s">
        <v>789</v>
      </c>
      <c r="C364" s="107"/>
      <c r="D364" s="107"/>
      <c r="E364" s="108">
        <v>0</v>
      </c>
      <c r="F364" s="108"/>
      <c r="G364" s="108"/>
      <c r="H364" s="108"/>
      <c r="I364" s="108"/>
      <c r="J364" s="108"/>
      <c r="K364" s="108"/>
      <c r="L364" s="108"/>
      <c r="M364" s="108"/>
      <c r="N364" s="108"/>
      <c r="O364" s="108"/>
      <c r="P364" s="108"/>
      <c r="Q364" s="98">
        <v>0</v>
      </c>
      <c r="R364" s="98"/>
      <c r="S364" s="98"/>
      <c r="T364" s="98"/>
      <c r="U364" s="98"/>
      <c r="V364" s="98"/>
      <c r="W364" s="98"/>
      <c r="X364" s="98"/>
      <c r="Y364" s="98"/>
      <c r="Z364" s="98"/>
      <c r="AA364" s="98"/>
      <c r="AB364" s="97">
        <v>1776</v>
      </c>
      <c r="AC364" s="97"/>
      <c r="AD364" s="97"/>
      <c r="AE364" s="97"/>
      <c r="AF364" s="97"/>
      <c r="AG364" s="97"/>
      <c r="AH364" s="97"/>
      <c r="AI364" s="97"/>
      <c r="AJ364" s="97"/>
      <c r="AK364" s="97"/>
      <c r="AL364" s="98">
        <v>5.9403953573937199E-3</v>
      </c>
      <c r="AM364" s="98"/>
      <c r="AN364" s="98"/>
      <c r="AO364" s="98"/>
      <c r="AP364" s="98"/>
      <c r="AQ364" s="98"/>
      <c r="AR364" s="98"/>
      <c r="AS364" s="98"/>
      <c r="AT364" s="98"/>
      <c r="AU364" s="98"/>
    </row>
    <row r="365" spans="2:47" s="1" customFormat="1" ht="13.35" customHeight="1" x14ac:dyDescent="0.15">
      <c r="B365" s="104"/>
      <c r="C365" s="104"/>
      <c r="D365" s="104"/>
      <c r="E365" s="109">
        <v>22393827578.560001</v>
      </c>
      <c r="F365" s="109"/>
      <c r="G365" s="109"/>
      <c r="H365" s="109"/>
      <c r="I365" s="109"/>
      <c r="J365" s="109"/>
      <c r="K365" s="109"/>
      <c r="L365" s="109"/>
      <c r="M365" s="109"/>
      <c r="N365" s="109"/>
      <c r="O365" s="109"/>
      <c r="P365" s="109"/>
      <c r="Q365" s="100">
        <v>1</v>
      </c>
      <c r="R365" s="100"/>
      <c r="S365" s="100"/>
      <c r="T365" s="100"/>
      <c r="U365" s="100"/>
      <c r="V365" s="100"/>
      <c r="W365" s="100"/>
      <c r="X365" s="100"/>
      <c r="Y365" s="100"/>
      <c r="Z365" s="100"/>
      <c r="AA365" s="100"/>
      <c r="AB365" s="99">
        <v>298970</v>
      </c>
      <c r="AC365" s="99"/>
      <c r="AD365" s="99"/>
      <c r="AE365" s="99"/>
      <c r="AF365" s="99"/>
      <c r="AG365" s="99"/>
      <c r="AH365" s="99"/>
      <c r="AI365" s="99"/>
      <c r="AJ365" s="99"/>
      <c r="AK365" s="99"/>
      <c r="AL365" s="100">
        <v>1</v>
      </c>
      <c r="AM365" s="100"/>
      <c r="AN365" s="100"/>
      <c r="AO365" s="100"/>
      <c r="AP365" s="100"/>
      <c r="AQ365" s="100"/>
      <c r="AR365" s="100"/>
      <c r="AS365" s="100"/>
      <c r="AT365" s="100"/>
      <c r="AU365" s="100"/>
    </row>
  </sheetData>
  <mergeCells count="1500">
    <mergeCell ref="Z284:AI284"/>
    <mergeCell ref="Z285:AI285"/>
    <mergeCell ref="Z286:AI286"/>
    <mergeCell ref="Z287:AI287"/>
    <mergeCell ref="Z288:AI288"/>
    <mergeCell ref="Z289:AI289"/>
    <mergeCell ref="Z290:AI290"/>
    <mergeCell ref="Z291:AI291"/>
    <mergeCell ref="Z292:AI292"/>
    <mergeCell ref="Z293:AI293"/>
    <mergeCell ref="X95:AH95"/>
    <mergeCell ref="X96:AH96"/>
    <mergeCell ref="X97:AH97"/>
    <mergeCell ref="X98:AH98"/>
    <mergeCell ref="X99:AH99"/>
    <mergeCell ref="Z261:AI261"/>
    <mergeCell ref="Z262:AI262"/>
    <mergeCell ref="Z263:AI263"/>
    <mergeCell ref="Z264:AI264"/>
    <mergeCell ref="Z265:AI265"/>
    <mergeCell ref="Z266:AI266"/>
    <mergeCell ref="Z267:AI267"/>
    <mergeCell ref="Z268:AI268"/>
    <mergeCell ref="Z269:AI269"/>
    <mergeCell ref="Z270:AI270"/>
    <mergeCell ref="Z271:AI271"/>
    <mergeCell ref="Z272:AI272"/>
    <mergeCell ref="X78:AH78"/>
    <mergeCell ref="X79:AH79"/>
    <mergeCell ref="X80:AH80"/>
    <mergeCell ref="X81:AH81"/>
    <mergeCell ref="X82:AH82"/>
    <mergeCell ref="X83:AH83"/>
    <mergeCell ref="X84:AH84"/>
    <mergeCell ref="X85:AH85"/>
    <mergeCell ref="X86:AH86"/>
    <mergeCell ref="X87:AH87"/>
    <mergeCell ref="X88:AH88"/>
    <mergeCell ref="X89:AH89"/>
    <mergeCell ref="X90:AH90"/>
    <mergeCell ref="X91:AH91"/>
    <mergeCell ref="X92:AH92"/>
    <mergeCell ref="X93:AH93"/>
    <mergeCell ref="X94:AH94"/>
    <mergeCell ref="X58:AH58"/>
    <mergeCell ref="X59:AH59"/>
    <mergeCell ref="X60:AH60"/>
    <mergeCell ref="X61:AH61"/>
    <mergeCell ref="X62:AH62"/>
    <mergeCell ref="X63:AH63"/>
    <mergeCell ref="X67:AH67"/>
    <mergeCell ref="X68:AH68"/>
    <mergeCell ref="X69:AH69"/>
    <mergeCell ref="X70:AH70"/>
    <mergeCell ref="X71:AH71"/>
    <mergeCell ref="X72:AH72"/>
    <mergeCell ref="X73:AH73"/>
    <mergeCell ref="X74:AH74"/>
    <mergeCell ref="X75:AH75"/>
    <mergeCell ref="X76:AH76"/>
    <mergeCell ref="X77:AH77"/>
    <mergeCell ref="X41:AH41"/>
    <mergeCell ref="X42:AH42"/>
    <mergeCell ref="X43:AH43"/>
    <mergeCell ref="X44:AH44"/>
    <mergeCell ref="X45:AH45"/>
    <mergeCell ref="X46:AH46"/>
    <mergeCell ref="X47:AH47"/>
    <mergeCell ref="X48:AH48"/>
    <mergeCell ref="X49:AH49"/>
    <mergeCell ref="X50:AH50"/>
    <mergeCell ref="X51:AH51"/>
    <mergeCell ref="X52:AH52"/>
    <mergeCell ref="X53:AH53"/>
    <mergeCell ref="X54:AH54"/>
    <mergeCell ref="X55:AH55"/>
    <mergeCell ref="X56:AH56"/>
    <mergeCell ref="X57:AH57"/>
    <mergeCell ref="W137:AG137"/>
    <mergeCell ref="W138:AG138"/>
    <mergeCell ref="W139:AG139"/>
    <mergeCell ref="W14:AG14"/>
    <mergeCell ref="W140:AG140"/>
    <mergeCell ref="W141:AG141"/>
    <mergeCell ref="W142:AG142"/>
    <mergeCell ref="W143:AG143"/>
    <mergeCell ref="W144:AG14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X31:AH31"/>
    <mergeCell ref="X32:AH32"/>
    <mergeCell ref="X33:AH33"/>
    <mergeCell ref="X34:AH34"/>
    <mergeCell ref="X35:AH35"/>
    <mergeCell ref="X36:AH36"/>
    <mergeCell ref="X37:AH37"/>
    <mergeCell ref="X38:AH38"/>
    <mergeCell ref="X39:AH39"/>
    <mergeCell ref="X40:AH40"/>
    <mergeCell ref="W120:AG120"/>
    <mergeCell ref="W121:AG121"/>
    <mergeCell ref="W122:AG122"/>
    <mergeCell ref="W123:AG123"/>
    <mergeCell ref="W124:AG124"/>
    <mergeCell ref="W125:AG125"/>
    <mergeCell ref="W126:AG126"/>
    <mergeCell ref="W127:AG127"/>
    <mergeCell ref="W128:AG128"/>
    <mergeCell ref="W129:AG129"/>
    <mergeCell ref="W130:AG130"/>
    <mergeCell ref="W131:AG131"/>
    <mergeCell ref="W132:AG132"/>
    <mergeCell ref="W133:AG133"/>
    <mergeCell ref="W134:AG134"/>
    <mergeCell ref="W135:AG135"/>
    <mergeCell ref="W136:AG136"/>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W117:AG117"/>
    <mergeCell ref="W118:AG118"/>
    <mergeCell ref="W119:AG119"/>
    <mergeCell ref="U203:AE203"/>
    <mergeCell ref="U204:AE204"/>
    <mergeCell ref="U205:AE205"/>
    <mergeCell ref="U206:AE206"/>
    <mergeCell ref="U207:AE207"/>
    <mergeCell ref="U208:AE208"/>
    <mergeCell ref="U209:AE209"/>
    <mergeCell ref="U210:AE210"/>
    <mergeCell ref="U211:AE211"/>
    <mergeCell ref="U212:AE212"/>
    <mergeCell ref="V185:AF185"/>
    <mergeCell ref="V186:AF186"/>
    <mergeCell ref="V187:AF187"/>
    <mergeCell ref="V188:AF188"/>
    <mergeCell ref="V189:AF189"/>
    <mergeCell ref="V190:AF190"/>
    <mergeCell ref="V191:AF191"/>
    <mergeCell ref="U170:AF170"/>
    <mergeCell ref="U171:AF171"/>
    <mergeCell ref="U172:AF172"/>
    <mergeCell ref="U173:AF173"/>
    <mergeCell ref="U174:AF174"/>
    <mergeCell ref="U175:AF175"/>
    <mergeCell ref="U176:AF176"/>
    <mergeCell ref="U177:AF177"/>
    <mergeCell ref="U178:AF178"/>
    <mergeCell ref="U179:AF179"/>
    <mergeCell ref="U180:AF180"/>
    <mergeCell ref="U181:AF181"/>
    <mergeCell ref="U195:AE195"/>
    <mergeCell ref="U196:AE196"/>
    <mergeCell ref="U197:AE197"/>
    <mergeCell ref="U198:AE198"/>
    <mergeCell ref="U199:AE199"/>
    <mergeCell ref="U153:AF153"/>
    <mergeCell ref="U154:AF154"/>
    <mergeCell ref="U155:AF155"/>
    <mergeCell ref="U156:AF156"/>
    <mergeCell ref="U157:AF157"/>
    <mergeCell ref="U158:AF158"/>
    <mergeCell ref="U159:AF159"/>
    <mergeCell ref="U160:AF160"/>
    <mergeCell ref="U161:AF161"/>
    <mergeCell ref="U162:AF162"/>
    <mergeCell ref="U163:AF163"/>
    <mergeCell ref="U164:AF164"/>
    <mergeCell ref="U165:AF165"/>
    <mergeCell ref="U166:AF166"/>
    <mergeCell ref="U167:AF167"/>
    <mergeCell ref="U168:AF168"/>
    <mergeCell ref="U169:AF169"/>
    <mergeCell ref="Q365:AA365"/>
    <mergeCell ref="R246:AB246"/>
    <mergeCell ref="R247:AB247"/>
    <mergeCell ref="R248:AB248"/>
    <mergeCell ref="R249:AB249"/>
    <mergeCell ref="S224:AC224"/>
    <mergeCell ref="S225:AC225"/>
    <mergeCell ref="S226:AC226"/>
    <mergeCell ref="S227:AC227"/>
    <mergeCell ref="S228:AC228"/>
    <mergeCell ref="S229:AC229"/>
    <mergeCell ref="S230:AC230"/>
    <mergeCell ref="S231:AC231"/>
    <mergeCell ref="S232:AC232"/>
    <mergeCell ref="S233:AC233"/>
    <mergeCell ref="S234:AC234"/>
    <mergeCell ref="S235:AC235"/>
    <mergeCell ref="S236:AC236"/>
    <mergeCell ref="S237:AC237"/>
    <mergeCell ref="S238:AC238"/>
    <mergeCell ref="S239:AC239"/>
    <mergeCell ref="S240:AC240"/>
    <mergeCell ref="S241:AC241"/>
    <mergeCell ref="S242:AC242"/>
    <mergeCell ref="Z273:AI273"/>
    <mergeCell ref="Z274:AI274"/>
    <mergeCell ref="Z275:AI275"/>
    <mergeCell ref="Z279:AI279"/>
    <mergeCell ref="Z280:AI280"/>
    <mergeCell ref="Z281:AI281"/>
    <mergeCell ref="Z282:AI282"/>
    <mergeCell ref="Z283:AI283"/>
    <mergeCell ref="Q342:AA342"/>
    <mergeCell ref="Q343:AA343"/>
    <mergeCell ref="Q344:AA344"/>
    <mergeCell ref="Q345:AA345"/>
    <mergeCell ref="Q346:AA346"/>
    <mergeCell ref="Q347:AA347"/>
    <mergeCell ref="Q348:AA348"/>
    <mergeCell ref="Q349:AA349"/>
    <mergeCell ref="Q353:AA353"/>
    <mergeCell ref="Q354:AA354"/>
    <mergeCell ref="Q355:AA355"/>
    <mergeCell ref="Q356:AA356"/>
    <mergeCell ref="Q360:AA360"/>
    <mergeCell ref="Q361:AA361"/>
    <mergeCell ref="Q362:AA362"/>
    <mergeCell ref="Q363:AA363"/>
    <mergeCell ref="Q364:AA364"/>
    <mergeCell ref="P301:Z301"/>
    <mergeCell ref="P302:Z302"/>
    <mergeCell ref="P303:Z303"/>
    <mergeCell ref="P304:Z304"/>
    <mergeCell ref="P305:Z305"/>
    <mergeCell ref="P306:Z306"/>
    <mergeCell ref="P307:Z307"/>
    <mergeCell ref="P308:Z308"/>
    <mergeCell ref="P309:Z309"/>
    <mergeCell ref="P310:Z310"/>
    <mergeCell ref="P311:Z311"/>
    <mergeCell ref="P312:Z312"/>
    <mergeCell ref="P316:Z316"/>
    <mergeCell ref="P317:Z317"/>
    <mergeCell ref="P318:Z318"/>
    <mergeCell ref="P319:Z319"/>
    <mergeCell ref="P320:Z320"/>
    <mergeCell ref="M97:W97"/>
    <mergeCell ref="M98:W98"/>
    <mergeCell ref="M99:W99"/>
    <mergeCell ref="N3:AV3"/>
    <mergeCell ref="N9:X9"/>
    <mergeCell ref="O261:Y261"/>
    <mergeCell ref="O262:Y262"/>
    <mergeCell ref="O263:Y263"/>
    <mergeCell ref="O264:Y264"/>
    <mergeCell ref="O265:Y265"/>
    <mergeCell ref="O266:Y266"/>
    <mergeCell ref="O267:Y267"/>
    <mergeCell ref="O268:Y268"/>
    <mergeCell ref="O269:Y269"/>
    <mergeCell ref="O270:Y270"/>
    <mergeCell ref="O271:Y271"/>
    <mergeCell ref="O272:Y272"/>
    <mergeCell ref="P253:Z253"/>
    <mergeCell ref="P254:Z254"/>
    <mergeCell ref="P255:Z255"/>
    <mergeCell ref="P256:Z256"/>
    <mergeCell ref="P257:Z257"/>
    <mergeCell ref="T216:AD216"/>
    <mergeCell ref="T217:AD217"/>
    <mergeCell ref="T218:AD218"/>
    <mergeCell ref="T219:AD219"/>
    <mergeCell ref="T220:AD220"/>
    <mergeCell ref="U148:AF148"/>
    <mergeCell ref="U149:AF149"/>
    <mergeCell ref="U150:AF150"/>
    <mergeCell ref="U151:AF151"/>
    <mergeCell ref="U152:AF152"/>
    <mergeCell ref="K178:T178"/>
    <mergeCell ref="K179:T179"/>
    <mergeCell ref="K18:V18"/>
    <mergeCell ref="K180:T180"/>
    <mergeCell ref="K181:T181"/>
    <mergeCell ref="K19:V19"/>
    <mergeCell ref="K20:V20"/>
    <mergeCell ref="K21:V21"/>
    <mergeCell ref="K22:V22"/>
    <mergeCell ref="K23:V23"/>
    <mergeCell ref="K24:V24"/>
    <mergeCell ref="K25:V25"/>
    <mergeCell ref="K26:V26"/>
    <mergeCell ref="K27:V27"/>
    <mergeCell ref="L31:W31"/>
    <mergeCell ref="L32:W32"/>
    <mergeCell ref="L33:W33"/>
    <mergeCell ref="L34:W34"/>
    <mergeCell ref="L35:W35"/>
    <mergeCell ref="L36:W36"/>
    <mergeCell ref="L37:W37"/>
    <mergeCell ref="L38:W38"/>
    <mergeCell ref="L39:W39"/>
    <mergeCell ref="L40:W40"/>
    <mergeCell ref="L41:W41"/>
    <mergeCell ref="L42:W42"/>
    <mergeCell ref="L43:W43"/>
    <mergeCell ref="L44:W44"/>
    <mergeCell ref="L45:W45"/>
    <mergeCell ref="L46:W46"/>
    <mergeCell ref="L47:W47"/>
    <mergeCell ref="L48:W48"/>
    <mergeCell ref="K162:T162"/>
    <mergeCell ref="K163:T163"/>
    <mergeCell ref="K164:T164"/>
    <mergeCell ref="K165:T165"/>
    <mergeCell ref="K166:T166"/>
    <mergeCell ref="K167:T167"/>
    <mergeCell ref="K168:T168"/>
    <mergeCell ref="K169:T169"/>
    <mergeCell ref="K17:V17"/>
    <mergeCell ref="K170:T170"/>
    <mergeCell ref="K171:T171"/>
    <mergeCell ref="K172:T172"/>
    <mergeCell ref="K173:T173"/>
    <mergeCell ref="K174:T174"/>
    <mergeCell ref="K175:T175"/>
    <mergeCell ref="K176:T176"/>
    <mergeCell ref="K177:T177"/>
    <mergeCell ref="L49:W49"/>
    <mergeCell ref="L50:W50"/>
    <mergeCell ref="L51:W51"/>
    <mergeCell ref="L52:W52"/>
    <mergeCell ref="L53:W53"/>
    <mergeCell ref="L54:W54"/>
    <mergeCell ref="L55:W55"/>
    <mergeCell ref="L56:W56"/>
    <mergeCell ref="L57:W57"/>
    <mergeCell ref="L58:W58"/>
    <mergeCell ref="L59:W59"/>
    <mergeCell ref="L60:W60"/>
    <mergeCell ref="L61:W61"/>
    <mergeCell ref="L62:W62"/>
    <mergeCell ref="L63:W63"/>
    <mergeCell ref="K144:V144"/>
    <mergeCell ref="K148:T148"/>
    <mergeCell ref="K149:T149"/>
    <mergeCell ref="K15:V15"/>
    <mergeCell ref="K150:T150"/>
    <mergeCell ref="K151:T151"/>
    <mergeCell ref="K152:T152"/>
    <mergeCell ref="K153:T153"/>
    <mergeCell ref="K154:T154"/>
    <mergeCell ref="K155:T155"/>
    <mergeCell ref="K156:T156"/>
    <mergeCell ref="K157:T157"/>
    <mergeCell ref="K158:T158"/>
    <mergeCell ref="K159:T159"/>
    <mergeCell ref="K16:V16"/>
    <mergeCell ref="K160:T160"/>
    <mergeCell ref="K161:T161"/>
    <mergeCell ref="M67:W67"/>
    <mergeCell ref="M68:W68"/>
    <mergeCell ref="M69:W69"/>
    <mergeCell ref="M70:W70"/>
    <mergeCell ref="M71:W71"/>
    <mergeCell ref="M72:W72"/>
    <mergeCell ref="M73:W73"/>
    <mergeCell ref="M74:W74"/>
    <mergeCell ref="M75:W75"/>
    <mergeCell ref="M76:W76"/>
    <mergeCell ref="M77:W77"/>
    <mergeCell ref="M78:W78"/>
    <mergeCell ref="M79:W79"/>
    <mergeCell ref="M80:W80"/>
    <mergeCell ref="M81:W81"/>
    <mergeCell ref="E364:P364"/>
    <mergeCell ref="E365:P365"/>
    <mergeCell ref="F246:Q246"/>
    <mergeCell ref="F247:Q247"/>
    <mergeCell ref="F248:Q248"/>
    <mergeCell ref="F249:Q249"/>
    <mergeCell ref="G224:R224"/>
    <mergeCell ref="G225:R225"/>
    <mergeCell ref="G226:R226"/>
    <mergeCell ref="G227:R227"/>
    <mergeCell ref="G228:R228"/>
    <mergeCell ref="G229:R229"/>
    <mergeCell ref="G230:R230"/>
    <mergeCell ref="G231:R231"/>
    <mergeCell ref="G232:R232"/>
    <mergeCell ref="G233:R233"/>
    <mergeCell ref="G234:R234"/>
    <mergeCell ref="G235:R235"/>
    <mergeCell ref="G236:R236"/>
    <mergeCell ref="G237:R237"/>
    <mergeCell ref="G238:R238"/>
    <mergeCell ref="G239:R239"/>
    <mergeCell ref="G240:R240"/>
    <mergeCell ref="G241:R241"/>
    <mergeCell ref="G242:R242"/>
    <mergeCell ref="O273:Y273"/>
    <mergeCell ref="O274:Y274"/>
    <mergeCell ref="O275:Y275"/>
    <mergeCell ref="O279:Y279"/>
    <mergeCell ref="O280:Y280"/>
    <mergeCell ref="O281:Y281"/>
    <mergeCell ref="O282:Y282"/>
    <mergeCell ref="E341:P341"/>
    <mergeCell ref="E342:P342"/>
    <mergeCell ref="E343:P343"/>
    <mergeCell ref="E344:P344"/>
    <mergeCell ref="E345:P345"/>
    <mergeCell ref="E346:P346"/>
    <mergeCell ref="E347:P347"/>
    <mergeCell ref="E348:P348"/>
    <mergeCell ref="E349:P349"/>
    <mergeCell ref="E353:P353"/>
    <mergeCell ref="E354:P354"/>
    <mergeCell ref="E355:P355"/>
    <mergeCell ref="E356:P356"/>
    <mergeCell ref="E360:P360"/>
    <mergeCell ref="E361:P361"/>
    <mergeCell ref="E362:P362"/>
    <mergeCell ref="E363:P363"/>
    <mergeCell ref="D321:O321"/>
    <mergeCell ref="D322:O322"/>
    <mergeCell ref="D323:O323"/>
    <mergeCell ref="D324:O324"/>
    <mergeCell ref="D325:O325"/>
    <mergeCell ref="D326:O326"/>
    <mergeCell ref="D327:O327"/>
    <mergeCell ref="D328:O328"/>
    <mergeCell ref="D329:O329"/>
    <mergeCell ref="D330:O330"/>
    <mergeCell ref="D331:O331"/>
    <mergeCell ref="D332:O332"/>
    <mergeCell ref="D333:O333"/>
    <mergeCell ref="D334:O334"/>
    <mergeCell ref="D335:O335"/>
    <mergeCell ref="E339:P339"/>
    <mergeCell ref="E340:P340"/>
    <mergeCell ref="P321:Z321"/>
    <mergeCell ref="P322:Z322"/>
    <mergeCell ref="P323:Z323"/>
    <mergeCell ref="P324:Z324"/>
    <mergeCell ref="P325:Z325"/>
    <mergeCell ref="P326:Z326"/>
    <mergeCell ref="P327:Z327"/>
    <mergeCell ref="P328:Z328"/>
    <mergeCell ref="P329:Z329"/>
    <mergeCell ref="P330:Z330"/>
    <mergeCell ref="P331:Z331"/>
    <mergeCell ref="P332:Z332"/>
    <mergeCell ref="P333:Z333"/>
    <mergeCell ref="P334:Z334"/>
    <mergeCell ref="P335:Z335"/>
    <mergeCell ref="D301:O301"/>
    <mergeCell ref="D302:O302"/>
    <mergeCell ref="D303:O303"/>
    <mergeCell ref="D304:O304"/>
    <mergeCell ref="D305:O305"/>
    <mergeCell ref="D306:O306"/>
    <mergeCell ref="D307:O307"/>
    <mergeCell ref="D308:O308"/>
    <mergeCell ref="D309:O309"/>
    <mergeCell ref="D310:O310"/>
    <mergeCell ref="D311:O311"/>
    <mergeCell ref="D312:O312"/>
    <mergeCell ref="D316:O316"/>
    <mergeCell ref="D317:O317"/>
    <mergeCell ref="D318:O318"/>
    <mergeCell ref="D319:O319"/>
    <mergeCell ref="D320:O320"/>
    <mergeCell ref="C286:N286"/>
    <mergeCell ref="C287:N287"/>
    <mergeCell ref="C288:N288"/>
    <mergeCell ref="C289:N289"/>
    <mergeCell ref="C290:N290"/>
    <mergeCell ref="C291:N291"/>
    <mergeCell ref="C292:N292"/>
    <mergeCell ref="C293:N293"/>
    <mergeCell ref="D253:O253"/>
    <mergeCell ref="D254:O254"/>
    <mergeCell ref="D255:O255"/>
    <mergeCell ref="D256:O256"/>
    <mergeCell ref="D257:O257"/>
    <mergeCell ref="D297:O297"/>
    <mergeCell ref="D298:O298"/>
    <mergeCell ref="D299:O299"/>
    <mergeCell ref="D300:O300"/>
    <mergeCell ref="O283:Y283"/>
    <mergeCell ref="O284:Y284"/>
    <mergeCell ref="O285:Y285"/>
    <mergeCell ref="O286:Y286"/>
    <mergeCell ref="O287:Y287"/>
    <mergeCell ref="O288:Y288"/>
    <mergeCell ref="O289:Y289"/>
    <mergeCell ref="O290:Y290"/>
    <mergeCell ref="O291:Y291"/>
    <mergeCell ref="O292:Y292"/>
    <mergeCell ref="O293:Y293"/>
    <mergeCell ref="P297:Z297"/>
    <mergeCell ref="P298:Z298"/>
    <mergeCell ref="P299:Z299"/>
    <mergeCell ref="P300:Z300"/>
    <mergeCell ref="B356:D356"/>
    <mergeCell ref="B358:AU358"/>
    <mergeCell ref="B36:K36"/>
    <mergeCell ref="B360:D360"/>
    <mergeCell ref="B361:D361"/>
    <mergeCell ref="B362:D362"/>
    <mergeCell ref="B363:D363"/>
    <mergeCell ref="B364:D364"/>
    <mergeCell ref="B365:D365"/>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56:K56"/>
    <mergeCell ref="B57:K57"/>
    <mergeCell ref="B58:K58"/>
    <mergeCell ref="B59:K59"/>
    <mergeCell ref="B339:D339"/>
    <mergeCell ref="B34:K34"/>
    <mergeCell ref="B340:D340"/>
    <mergeCell ref="B341:D341"/>
    <mergeCell ref="B342:D342"/>
    <mergeCell ref="B343:D343"/>
    <mergeCell ref="B344:D344"/>
    <mergeCell ref="B345:D345"/>
    <mergeCell ref="B346:D346"/>
    <mergeCell ref="B347:D347"/>
    <mergeCell ref="B348:D348"/>
    <mergeCell ref="B349:D349"/>
    <mergeCell ref="B35:K35"/>
    <mergeCell ref="B351:AU351"/>
    <mergeCell ref="B353:D353"/>
    <mergeCell ref="B354:D354"/>
    <mergeCell ref="B355:D355"/>
    <mergeCell ref="B60:K60"/>
    <mergeCell ref="B61:K61"/>
    <mergeCell ref="B62:K62"/>
    <mergeCell ref="B63:K63"/>
    <mergeCell ref="B65:AU65"/>
    <mergeCell ref="B67:L67"/>
    <mergeCell ref="B68:L68"/>
    <mergeCell ref="B69:L69"/>
    <mergeCell ref="B70:L70"/>
    <mergeCell ref="B71:L71"/>
    <mergeCell ref="B72:L72"/>
    <mergeCell ref="B73:L73"/>
    <mergeCell ref="B74:L74"/>
    <mergeCell ref="B75:L75"/>
    <mergeCell ref="B76:L76"/>
    <mergeCell ref="B321:C321"/>
    <mergeCell ref="B322:C322"/>
    <mergeCell ref="B323:C323"/>
    <mergeCell ref="B324:C324"/>
    <mergeCell ref="B325:C325"/>
    <mergeCell ref="B326:C326"/>
    <mergeCell ref="B327:C327"/>
    <mergeCell ref="B328:C328"/>
    <mergeCell ref="B329:C329"/>
    <mergeCell ref="B33:K33"/>
    <mergeCell ref="B330:C330"/>
    <mergeCell ref="B331:C331"/>
    <mergeCell ref="B332:C332"/>
    <mergeCell ref="B333:C333"/>
    <mergeCell ref="B334:C334"/>
    <mergeCell ref="B335:C335"/>
    <mergeCell ref="B337:AU337"/>
    <mergeCell ref="B77:L77"/>
    <mergeCell ref="B78:L78"/>
    <mergeCell ref="B79:L79"/>
    <mergeCell ref="B80:L80"/>
    <mergeCell ref="B81:L81"/>
    <mergeCell ref="B82:L82"/>
    <mergeCell ref="B83:L83"/>
    <mergeCell ref="B84:L84"/>
    <mergeCell ref="B85:L85"/>
    <mergeCell ref="B86:L86"/>
    <mergeCell ref="B87:L87"/>
    <mergeCell ref="B88:L88"/>
    <mergeCell ref="B89:L89"/>
    <mergeCell ref="B90:L90"/>
    <mergeCell ref="B91:L91"/>
    <mergeCell ref="B304:C304"/>
    <mergeCell ref="B305:C305"/>
    <mergeCell ref="B306:C306"/>
    <mergeCell ref="B307:C307"/>
    <mergeCell ref="B308:C308"/>
    <mergeCell ref="B309:C309"/>
    <mergeCell ref="B31:K31"/>
    <mergeCell ref="B310:C310"/>
    <mergeCell ref="B311:C311"/>
    <mergeCell ref="B312:C312"/>
    <mergeCell ref="B314:AU314"/>
    <mergeCell ref="B316:C316"/>
    <mergeCell ref="B317:C317"/>
    <mergeCell ref="B318:C318"/>
    <mergeCell ref="B319:C319"/>
    <mergeCell ref="B32:K32"/>
    <mergeCell ref="B320:C320"/>
    <mergeCell ref="B92:L92"/>
    <mergeCell ref="B93:L93"/>
    <mergeCell ref="B94:L94"/>
    <mergeCell ref="B95:L95"/>
    <mergeCell ref="B96:L96"/>
    <mergeCell ref="B97:L97"/>
    <mergeCell ref="B98:L98"/>
    <mergeCell ref="B99:L99"/>
    <mergeCell ref="C261:N261"/>
    <mergeCell ref="C262:N262"/>
    <mergeCell ref="C263:N263"/>
    <mergeCell ref="C264:N264"/>
    <mergeCell ref="C265:N265"/>
    <mergeCell ref="C266:N266"/>
    <mergeCell ref="C267:N267"/>
    <mergeCell ref="B254:C254"/>
    <mergeCell ref="B255:C255"/>
    <mergeCell ref="B256:C256"/>
    <mergeCell ref="B257:C257"/>
    <mergeCell ref="B259:AU259"/>
    <mergeCell ref="B26:J26"/>
    <mergeCell ref="B27:J27"/>
    <mergeCell ref="B277:AU277"/>
    <mergeCell ref="B29:AU29"/>
    <mergeCell ref="B295:AU295"/>
    <mergeCell ref="B297:C297"/>
    <mergeCell ref="B298:C298"/>
    <mergeCell ref="B299:C299"/>
    <mergeCell ref="B300:C300"/>
    <mergeCell ref="B301:C301"/>
    <mergeCell ref="B302:C302"/>
    <mergeCell ref="B303:C303"/>
    <mergeCell ref="C268:N268"/>
    <mergeCell ref="C269:N269"/>
    <mergeCell ref="C270:N270"/>
    <mergeCell ref="C271:N271"/>
    <mergeCell ref="C272:N272"/>
    <mergeCell ref="C273:N273"/>
    <mergeCell ref="C274:N274"/>
    <mergeCell ref="C275:N275"/>
    <mergeCell ref="C279:N279"/>
    <mergeCell ref="C280:N280"/>
    <mergeCell ref="C281:N281"/>
    <mergeCell ref="C282:N282"/>
    <mergeCell ref="C283:N283"/>
    <mergeCell ref="C284:N284"/>
    <mergeCell ref="C285:N285"/>
    <mergeCell ref="B235:F235"/>
    <mergeCell ref="B236:F236"/>
    <mergeCell ref="B237:F237"/>
    <mergeCell ref="B238:F238"/>
    <mergeCell ref="B239:F239"/>
    <mergeCell ref="B24:J24"/>
    <mergeCell ref="B240:F240"/>
    <mergeCell ref="B241:F241"/>
    <mergeCell ref="B242:F242"/>
    <mergeCell ref="B244:AU244"/>
    <mergeCell ref="B246:E246"/>
    <mergeCell ref="B247:E247"/>
    <mergeCell ref="B248:E248"/>
    <mergeCell ref="B249:E249"/>
    <mergeCell ref="B25:J25"/>
    <mergeCell ref="B251:AU251"/>
    <mergeCell ref="B253:C253"/>
    <mergeCell ref="H216:S216"/>
    <mergeCell ref="H217:S217"/>
    <mergeCell ref="H218:S218"/>
    <mergeCell ref="H219:S219"/>
    <mergeCell ref="H220:S220"/>
    <mergeCell ref="I195:T195"/>
    <mergeCell ref="I196:T196"/>
    <mergeCell ref="I197:T197"/>
    <mergeCell ref="I198:T198"/>
    <mergeCell ref="I199:T199"/>
    <mergeCell ref="I200:T200"/>
    <mergeCell ref="I201:T201"/>
    <mergeCell ref="I202:T202"/>
    <mergeCell ref="I203:T203"/>
    <mergeCell ref="I204:T204"/>
    <mergeCell ref="B218:G218"/>
    <mergeCell ref="B219:G219"/>
    <mergeCell ref="B22:J22"/>
    <mergeCell ref="B220:G220"/>
    <mergeCell ref="B222:AU222"/>
    <mergeCell ref="B224:F224"/>
    <mergeCell ref="B225:F225"/>
    <mergeCell ref="B226:F226"/>
    <mergeCell ref="B227:F227"/>
    <mergeCell ref="B228:F228"/>
    <mergeCell ref="B229:F229"/>
    <mergeCell ref="B23:J23"/>
    <mergeCell ref="B230:F230"/>
    <mergeCell ref="B231:F231"/>
    <mergeCell ref="B232:F232"/>
    <mergeCell ref="B233:F233"/>
    <mergeCell ref="B234:F234"/>
    <mergeCell ref="I205:T205"/>
    <mergeCell ref="I206:T206"/>
    <mergeCell ref="I207:T207"/>
    <mergeCell ref="I208:T208"/>
    <mergeCell ref="I209:T209"/>
    <mergeCell ref="I210:T210"/>
    <mergeCell ref="I211:T211"/>
    <mergeCell ref="I212:T212"/>
    <mergeCell ref="J185:U185"/>
    <mergeCell ref="J186:U186"/>
    <mergeCell ref="J187:U187"/>
    <mergeCell ref="J188:U188"/>
    <mergeCell ref="J189:U189"/>
    <mergeCell ref="J190:U190"/>
    <mergeCell ref="J191:U191"/>
    <mergeCell ref="B200:H200"/>
    <mergeCell ref="B201:H201"/>
    <mergeCell ref="B202:H202"/>
    <mergeCell ref="B203:H203"/>
    <mergeCell ref="B204:H204"/>
    <mergeCell ref="B205:H205"/>
    <mergeCell ref="B206:H206"/>
    <mergeCell ref="B207:H207"/>
    <mergeCell ref="B208:H208"/>
    <mergeCell ref="B209:H209"/>
    <mergeCell ref="B21:J21"/>
    <mergeCell ref="B210:H210"/>
    <mergeCell ref="B211:H211"/>
    <mergeCell ref="B212:H212"/>
    <mergeCell ref="B214:AU214"/>
    <mergeCell ref="B216:G216"/>
    <mergeCell ref="B217:G217"/>
    <mergeCell ref="K103:V103"/>
    <mergeCell ref="K104:V104"/>
    <mergeCell ref="K105:V105"/>
    <mergeCell ref="K106:V106"/>
    <mergeCell ref="K107:V107"/>
    <mergeCell ref="K108:V108"/>
    <mergeCell ref="K109:V109"/>
    <mergeCell ref="K110:V110"/>
    <mergeCell ref="K111:V111"/>
    <mergeCell ref="K112:V112"/>
    <mergeCell ref="K113:V113"/>
    <mergeCell ref="K114:V114"/>
    <mergeCell ref="K115:V115"/>
    <mergeCell ref="K116:V116"/>
    <mergeCell ref="K117:V117"/>
    <mergeCell ref="B181:J181"/>
    <mergeCell ref="B183:AU183"/>
    <mergeCell ref="B185:I185"/>
    <mergeCell ref="B186:I186"/>
    <mergeCell ref="B187:I187"/>
    <mergeCell ref="B188:I188"/>
    <mergeCell ref="B189:I189"/>
    <mergeCell ref="B19:J19"/>
    <mergeCell ref="B190:I190"/>
    <mergeCell ref="B191:I191"/>
    <mergeCell ref="B193:AU193"/>
    <mergeCell ref="B195:H195"/>
    <mergeCell ref="B196:H196"/>
    <mergeCell ref="B197:H197"/>
    <mergeCell ref="B198:H198"/>
    <mergeCell ref="B199:H199"/>
    <mergeCell ref="B2:L4"/>
    <mergeCell ref="B20:J20"/>
    <mergeCell ref="B6:AU6"/>
    <mergeCell ref="B8:K10"/>
    <mergeCell ref="K118:V118"/>
    <mergeCell ref="K119:V119"/>
    <mergeCell ref="K120:V120"/>
    <mergeCell ref="K121:V121"/>
    <mergeCell ref="K122:V122"/>
    <mergeCell ref="K123:V123"/>
    <mergeCell ref="K124:V124"/>
    <mergeCell ref="K125:V125"/>
    <mergeCell ref="K126:V126"/>
    <mergeCell ref="K127:V127"/>
    <mergeCell ref="K128:V128"/>
    <mergeCell ref="K129:V129"/>
    <mergeCell ref="B166:J166"/>
    <mergeCell ref="B167:J167"/>
    <mergeCell ref="B168:J168"/>
    <mergeCell ref="B169:J169"/>
    <mergeCell ref="B17:J17"/>
    <mergeCell ref="B170:J170"/>
    <mergeCell ref="B171:J171"/>
    <mergeCell ref="B172:J172"/>
    <mergeCell ref="B173:J173"/>
    <mergeCell ref="B174:J174"/>
    <mergeCell ref="B175:J175"/>
    <mergeCell ref="B176:J176"/>
    <mergeCell ref="B177:J177"/>
    <mergeCell ref="B178:J178"/>
    <mergeCell ref="B179:J179"/>
    <mergeCell ref="B18:J18"/>
    <mergeCell ref="B180:J180"/>
    <mergeCell ref="B150:J150"/>
    <mergeCell ref="B151:J151"/>
    <mergeCell ref="B152:J152"/>
    <mergeCell ref="B153:J153"/>
    <mergeCell ref="B154:J154"/>
    <mergeCell ref="B155:J155"/>
    <mergeCell ref="B156:J156"/>
    <mergeCell ref="B157:J157"/>
    <mergeCell ref="B158:J158"/>
    <mergeCell ref="B159:J159"/>
    <mergeCell ref="B16:J16"/>
    <mergeCell ref="B160:J160"/>
    <mergeCell ref="B161:J161"/>
    <mergeCell ref="B162:J162"/>
    <mergeCell ref="B163:J163"/>
    <mergeCell ref="B164:J164"/>
    <mergeCell ref="B165:J165"/>
    <mergeCell ref="B133:J133"/>
    <mergeCell ref="B134:J134"/>
    <mergeCell ref="B135:J135"/>
    <mergeCell ref="B136:J136"/>
    <mergeCell ref="B137:J137"/>
    <mergeCell ref="B138:J138"/>
    <mergeCell ref="B139:J139"/>
    <mergeCell ref="B14:J14"/>
    <mergeCell ref="B140:J140"/>
    <mergeCell ref="B141:J141"/>
    <mergeCell ref="B142:J142"/>
    <mergeCell ref="B143:J143"/>
    <mergeCell ref="B144:J144"/>
    <mergeCell ref="B146:AU146"/>
    <mergeCell ref="B148:J148"/>
    <mergeCell ref="B149:J149"/>
    <mergeCell ref="B15:J15"/>
    <mergeCell ref="K130:V130"/>
    <mergeCell ref="K131:V131"/>
    <mergeCell ref="K132:V132"/>
    <mergeCell ref="K133:V133"/>
    <mergeCell ref="K134:V134"/>
    <mergeCell ref="K135:V135"/>
    <mergeCell ref="K136:V136"/>
    <mergeCell ref="K137:V137"/>
    <mergeCell ref="K138:V138"/>
    <mergeCell ref="K139:V139"/>
    <mergeCell ref="K14:V14"/>
    <mergeCell ref="K140:V140"/>
    <mergeCell ref="K141:V141"/>
    <mergeCell ref="K142:V142"/>
    <mergeCell ref="K143:V143"/>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2:J132"/>
    <mergeCell ref="M82:W82"/>
    <mergeCell ref="M83:W83"/>
    <mergeCell ref="M84:W84"/>
    <mergeCell ref="M85:W85"/>
    <mergeCell ref="M86:W86"/>
    <mergeCell ref="M87:W87"/>
    <mergeCell ref="M88:W88"/>
    <mergeCell ref="M89:W89"/>
    <mergeCell ref="M90:W90"/>
    <mergeCell ref="M91:W91"/>
    <mergeCell ref="M92:W92"/>
    <mergeCell ref="M93:W93"/>
    <mergeCell ref="M94:W94"/>
    <mergeCell ref="M95:W95"/>
    <mergeCell ref="M96:W96"/>
    <mergeCell ref="AR48:AS48"/>
    <mergeCell ref="AR49:AS49"/>
    <mergeCell ref="AR50:AS50"/>
    <mergeCell ref="AR51:AS51"/>
    <mergeCell ref="AR52:AS52"/>
    <mergeCell ref="AR53:AS53"/>
    <mergeCell ref="AR54:AS54"/>
    <mergeCell ref="AR55:AS55"/>
    <mergeCell ref="AR56:AS56"/>
    <mergeCell ref="AR57:AS57"/>
    <mergeCell ref="AR58:AS58"/>
    <mergeCell ref="AR59:AS59"/>
    <mergeCell ref="AR60:AS60"/>
    <mergeCell ref="AR61:AS61"/>
    <mergeCell ref="AR62:AS62"/>
    <mergeCell ref="AR63:AS63"/>
    <mergeCell ref="AT297:AU297"/>
    <mergeCell ref="B101:AU101"/>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84:AU84"/>
    <mergeCell ref="AO85:AU85"/>
    <mergeCell ref="AO86:AU86"/>
    <mergeCell ref="AO87:AU87"/>
    <mergeCell ref="AO88:AU88"/>
    <mergeCell ref="AO89:AU89"/>
    <mergeCell ref="AO90:AU90"/>
    <mergeCell ref="AO91:AU91"/>
    <mergeCell ref="AO92:AU92"/>
    <mergeCell ref="AO93:AU93"/>
    <mergeCell ref="AO94:AU94"/>
    <mergeCell ref="AO95:AU95"/>
    <mergeCell ref="AO96:AU96"/>
    <mergeCell ref="AO97:AU97"/>
    <mergeCell ref="AO98:AU98"/>
    <mergeCell ref="AO99:AU99"/>
    <mergeCell ref="AP216:AU216"/>
    <mergeCell ref="AQ195:AU195"/>
    <mergeCell ref="AQ196:AU196"/>
    <mergeCell ref="AQ197:AU197"/>
    <mergeCell ref="AQ198:AU198"/>
    <mergeCell ref="AQ199:AU199"/>
    <mergeCell ref="AQ200:AU200"/>
    <mergeCell ref="AQ201:AU201"/>
    <mergeCell ref="AQ202:AU202"/>
    <mergeCell ref="AQ203:AU203"/>
    <mergeCell ref="AQ204:AU204"/>
    <mergeCell ref="AQ205:AU205"/>
    <mergeCell ref="AQ206:AU206"/>
    <mergeCell ref="AQ207:AU207"/>
    <mergeCell ref="AQ208:AU208"/>
    <mergeCell ref="AQ209:AU209"/>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143:AT143"/>
    <mergeCell ref="AO144:AT144"/>
    <mergeCell ref="AO224:AU224"/>
    <mergeCell ref="AO225:AU225"/>
    <mergeCell ref="AO226:AU226"/>
    <mergeCell ref="AO227:AU227"/>
    <mergeCell ref="AO228:AU228"/>
    <mergeCell ref="AO229:AU229"/>
    <mergeCell ref="AO230:AU230"/>
    <mergeCell ref="AO231:AU231"/>
    <mergeCell ref="AO232:AU232"/>
    <mergeCell ref="AO233:AU233"/>
    <mergeCell ref="AO234:AU234"/>
    <mergeCell ref="AO235:AU235"/>
    <mergeCell ref="AO236:AU236"/>
    <mergeCell ref="AO237:AU237"/>
    <mergeCell ref="AO238:AU238"/>
    <mergeCell ref="AP217:AU217"/>
    <mergeCell ref="AP218:AU218"/>
    <mergeCell ref="AP219:AU219"/>
    <mergeCell ref="AP220:AU220"/>
    <mergeCell ref="AQ210:AU210"/>
    <mergeCell ref="AQ211:AU211"/>
    <mergeCell ref="AQ212:AU212"/>
    <mergeCell ref="AO126:AT126"/>
    <mergeCell ref="AO127:AT127"/>
    <mergeCell ref="AO128:AT128"/>
    <mergeCell ref="AO129:AT129"/>
    <mergeCell ref="AO130:AT130"/>
    <mergeCell ref="AO131:AT131"/>
    <mergeCell ref="AO132:AT132"/>
    <mergeCell ref="AO133:AT133"/>
    <mergeCell ref="AO134:AT134"/>
    <mergeCell ref="AO135:AT135"/>
    <mergeCell ref="AO136:AT136"/>
    <mergeCell ref="AO137:AT137"/>
    <mergeCell ref="AO138:AT138"/>
    <mergeCell ref="AO139:AT139"/>
    <mergeCell ref="AO140:AT140"/>
    <mergeCell ref="AO141:AT141"/>
    <mergeCell ref="AO142:AT142"/>
    <mergeCell ref="AN187:AU187"/>
    <mergeCell ref="AN188:AU188"/>
    <mergeCell ref="AN189:AU189"/>
    <mergeCell ref="AN190:AU190"/>
    <mergeCell ref="AN191:AU191"/>
    <mergeCell ref="AN246:AT246"/>
    <mergeCell ref="AN247:AT247"/>
    <mergeCell ref="AN248:AT248"/>
    <mergeCell ref="AN249:AT249"/>
    <mergeCell ref="AO103:AT103"/>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L349:AU349"/>
    <mergeCell ref="AL353:AU353"/>
    <mergeCell ref="AL354:AU354"/>
    <mergeCell ref="AL355:AU355"/>
    <mergeCell ref="AL356:AU356"/>
    <mergeCell ref="AL360:AU360"/>
    <mergeCell ref="AL361:AU361"/>
    <mergeCell ref="AL362:AU362"/>
    <mergeCell ref="AL363:AU363"/>
    <mergeCell ref="AL364:AU364"/>
    <mergeCell ref="AL365:AU365"/>
    <mergeCell ref="AM148:AU148"/>
    <mergeCell ref="AM149:AU149"/>
    <mergeCell ref="AM150:AU150"/>
    <mergeCell ref="AM151:AU151"/>
    <mergeCell ref="AM152:AU152"/>
    <mergeCell ref="AM153:AU153"/>
    <mergeCell ref="AM154:AU154"/>
    <mergeCell ref="AM155:AU155"/>
    <mergeCell ref="AM156:AU156"/>
    <mergeCell ref="AM157:AU157"/>
    <mergeCell ref="AM158:AU158"/>
    <mergeCell ref="AM159:AU159"/>
    <mergeCell ref="AM160:AU160"/>
    <mergeCell ref="AM161:AU161"/>
    <mergeCell ref="AM162:AU162"/>
    <mergeCell ref="AM163:AU163"/>
    <mergeCell ref="AM164:AU164"/>
    <mergeCell ref="AM165:AU165"/>
    <mergeCell ref="AM166:AU166"/>
    <mergeCell ref="AM167:AU167"/>
    <mergeCell ref="AM168:AU168"/>
    <mergeCell ref="AK317:AT317"/>
    <mergeCell ref="AK318:AT318"/>
    <mergeCell ref="AK319:AT319"/>
    <mergeCell ref="AK320:AT320"/>
    <mergeCell ref="AK321:AT321"/>
    <mergeCell ref="AK322:AT322"/>
    <mergeCell ref="AK323:AT323"/>
    <mergeCell ref="AK324:AT324"/>
    <mergeCell ref="AK325:AT325"/>
    <mergeCell ref="AK326:AT326"/>
    <mergeCell ref="AK327:AT327"/>
    <mergeCell ref="AK328:AT328"/>
    <mergeCell ref="AK329:AT329"/>
    <mergeCell ref="AK330:AT330"/>
    <mergeCell ref="AK331:AT331"/>
    <mergeCell ref="AK332:AT332"/>
    <mergeCell ref="AK333:AT333"/>
    <mergeCell ref="AK297:AS297"/>
    <mergeCell ref="AK298:AS298"/>
    <mergeCell ref="AK299:AS299"/>
    <mergeCell ref="AK300:AS300"/>
    <mergeCell ref="AK301:AS301"/>
    <mergeCell ref="AK302:AS302"/>
    <mergeCell ref="AK303:AS303"/>
    <mergeCell ref="AK304:AS304"/>
    <mergeCell ref="AK305:AS305"/>
    <mergeCell ref="AK306:AS306"/>
    <mergeCell ref="AK307:AS307"/>
    <mergeCell ref="AK308:AS308"/>
    <mergeCell ref="AK309:AS309"/>
    <mergeCell ref="AK310:AS310"/>
    <mergeCell ref="AK311:AS311"/>
    <mergeCell ref="AK312:AS312"/>
    <mergeCell ref="AK316:AT316"/>
    <mergeCell ref="AT298:AU298"/>
    <mergeCell ref="AT299:AU299"/>
    <mergeCell ref="AT300:AU300"/>
    <mergeCell ref="AT301:AU301"/>
    <mergeCell ref="AT302:AU302"/>
    <mergeCell ref="AT303:AU303"/>
    <mergeCell ref="AT304:AU304"/>
    <mergeCell ref="AT305:AU305"/>
    <mergeCell ref="AT306:AU306"/>
    <mergeCell ref="AT307:AU307"/>
    <mergeCell ref="AT308:AU308"/>
    <mergeCell ref="AT309:AU309"/>
    <mergeCell ref="AT310:AU310"/>
    <mergeCell ref="AT311:AU311"/>
    <mergeCell ref="AT312:AU312"/>
    <mergeCell ref="AJ280:AS280"/>
    <mergeCell ref="AJ281:AS281"/>
    <mergeCell ref="AJ282:AS282"/>
    <mergeCell ref="AJ283:AS283"/>
    <mergeCell ref="AJ284:AS284"/>
    <mergeCell ref="AJ285:AS285"/>
    <mergeCell ref="AJ286:AS286"/>
    <mergeCell ref="AJ287:AS287"/>
    <mergeCell ref="AJ288:AS288"/>
    <mergeCell ref="AJ289:AS289"/>
    <mergeCell ref="AJ290:AS290"/>
    <mergeCell ref="AJ291:AS291"/>
    <mergeCell ref="AJ292:AS292"/>
    <mergeCell ref="AJ293:AS293"/>
    <mergeCell ref="AK253:AT253"/>
    <mergeCell ref="AK254:AT254"/>
    <mergeCell ref="AK255:AT255"/>
    <mergeCell ref="AK256:AT256"/>
    <mergeCell ref="AK257:AT257"/>
    <mergeCell ref="AI84:AN84"/>
    <mergeCell ref="AI85:AN85"/>
    <mergeCell ref="AI86:AN86"/>
    <mergeCell ref="AI87:AN87"/>
    <mergeCell ref="AI88:AN88"/>
    <mergeCell ref="AI89:AN89"/>
    <mergeCell ref="AI90:AN90"/>
    <mergeCell ref="AI91:AN91"/>
    <mergeCell ref="AI92:AN92"/>
    <mergeCell ref="AI93:AN93"/>
    <mergeCell ref="AI94:AN94"/>
    <mergeCell ref="AI95:AN95"/>
    <mergeCell ref="AI96:AN96"/>
    <mergeCell ref="AI97:AN97"/>
    <mergeCell ref="AI98:AN98"/>
    <mergeCell ref="AI99:AN99"/>
    <mergeCell ref="AJ261:AS261"/>
    <mergeCell ref="AM169:AU169"/>
    <mergeCell ref="AM170:AU170"/>
    <mergeCell ref="AM171:AU171"/>
    <mergeCell ref="AM172:AU172"/>
    <mergeCell ref="AM173:AU173"/>
    <mergeCell ref="AM174:AU174"/>
    <mergeCell ref="AM175:AU175"/>
    <mergeCell ref="AM176:AU176"/>
    <mergeCell ref="AM177:AU177"/>
    <mergeCell ref="AM178:AU178"/>
    <mergeCell ref="AM179:AU179"/>
    <mergeCell ref="AM180:AU180"/>
    <mergeCell ref="AM181:AU181"/>
    <mergeCell ref="AN185:AU185"/>
    <mergeCell ref="AN186:AU186"/>
    <mergeCell ref="AI67:AN67"/>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I82:AN82"/>
    <mergeCell ref="AI83:AN83"/>
    <mergeCell ref="AH144:AN14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I48:AQ48"/>
    <mergeCell ref="AH128:AN128"/>
    <mergeCell ref="AH129:AN129"/>
    <mergeCell ref="AH130:AN130"/>
    <mergeCell ref="AH131:AN131"/>
    <mergeCell ref="AH132:AN132"/>
    <mergeCell ref="AH133:AN133"/>
    <mergeCell ref="AH134:AN134"/>
    <mergeCell ref="AH135:AN135"/>
    <mergeCell ref="AH136:AN136"/>
    <mergeCell ref="AH137:AN137"/>
    <mergeCell ref="AH138:AN138"/>
    <mergeCell ref="AH139:AN139"/>
    <mergeCell ref="AH14:AR14"/>
    <mergeCell ref="AH140:AN140"/>
    <mergeCell ref="AH141:AN141"/>
    <mergeCell ref="AH142:AN142"/>
    <mergeCell ref="AH143:AN143"/>
    <mergeCell ref="AI49:AQ49"/>
    <mergeCell ref="AI50:AQ50"/>
    <mergeCell ref="AI51:AQ51"/>
    <mergeCell ref="AI52:AQ52"/>
    <mergeCell ref="AI53:AQ53"/>
    <mergeCell ref="AI54:AQ54"/>
    <mergeCell ref="AI55:AQ55"/>
    <mergeCell ref="AI56:AQ56"/>
    <mergeCell ref="AI57:AQ57"/>
    <mergeCell ref="AI58:AQ58"/>
    <mergeCell ref="AI59:AQ59"/>
    <mergeCell ref="AI60:AQ60"/>
    <mergeCell ref="AI61:AQ61"/>
    <mergeCell ref="AI62:AQ62"/>
    <mergeCell ref="AI63:AQ63"/>
    <mergeCell ref="AG185:AM185"/>
    <mergeCell ref="AG186:AM186"/>
    <mergeCell ref="AG187:AM187"/>
    <mergeCell ref="AG188:AM188"/>
    <mergeCell ref="AG189:AM189"/>
    <mergeCell ref="AG190:AM190"/>
    <mergeCell ref="AG191:AM191"/>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H116:AN116"/>
    <mergeCell ref="AH117:AN117"/>
    <mergeCell ref="AH118:AN118"/>
    <mergeCell ref="AH119:AN119"/>
    <mergeCell ref="AH120:AN120"/>
    <mergeCell ref="AH121:AN121"/>
    <mergeCell ref="AH122:AN122"/>
    <mergeCell ref="AH123:AN123"/>
    <mergeCell ref="AH124:AN124"/>
    <mergeCell ref="AH125:AN125"/>
    <mergeCell ref="AH126:AN126"/>
    <mergeCell ref="AH127:AN127"/>
    <mergeCell ref="AG165:AL165"/>
    <mergeCell ref="AG166:AL166"/>
    <mergeCell ref="AG167:AL167"/>
    <mergeCell ref="AG168:AL168"/>
    <mergeCell ref="AG169:AL169"/>
    <mergeCell ref="AG170:AL170"/>
    <mergeCell ref="AG171:AL171"/>
    <mergeCell ref="AG172:AL172"/>
    <mergeCell ref="AG173:AL173"/>
    <mergeCell ref="AG174:AL174"/>
    <mergeCell ref="AG175:AL175"/>
    <mergeCell ref="AG176:AL176"/>
    <mergeCell ref="AG177:AL177"/>
    <mergeCell ref="AG178:AL178"/>
    <mergeCell ref="AG179:AL179"/>
    <mergeCell ref="AG180:AL180"/>
    <mergeCell ref="AG181:AL181"/>
    <mergeCell ref="AG148:AL148"/>
    <mergeCell ref="AG149:AL149"/>
    <mergeCell ref="AG150:AL150"/>
    <mergeCell ref="AG151:AL151"/>
    <mergeCell ref="AG152:AL152"/>
    <mergeCell ref="AG153:AL153"/>
    <mergeCell ref="AG154:AL154"/>
    <mergeCell ref="AG155:AL155"/>
    <mergeCell ref="AG156:AL156"/>
    <mergeCell ref="AG157:AL157"/>
    <mergeCell ref="AG158:AL158"/>
    <mergeCell ref="AG159:AL159"/>
    <mergeCell ref="AG160:AL160"/>
    <mergeCell ref="AG161:AL161"/>
    <mergeCell ref="AG162:AL162"/>
    <mergeCell ref="AG163:AL163"/>
    <mergeCell ref="AG164:AL164"/>
    <mergeCell ref="AD241:AN241"/>
    <mergeCell ref="AD242:AN242"/>
    <mergeCell ref="AE216:AO216"/>
    <mergeCell ref="AE217:AO217"/>
    <mergeCell ref="AE218:AO218"/>
    <mergeCell ref="AE219:AO219"/>
    <mergeCell ref="AE220:AO220"/>
    <mergeCell ref="AF195:AP195"/>
    <mergeCell ref="AF196:AP196"/>
    <mergeCell ref="AF197:AP197"/>
    <mergeCell ref="AF198:AP198"/>
    <mergeCell ref="AF199:AP199"/>
    <mergeCell ref="AF200:AP200"/>
    <mergeCell ref="AF201:AP201"/>
    <mergeCell ref="AF202:AP202"/>
    <mergeCell ref="AF203:AP203"/>
    <mergeCell ref="AF204:AP204"/>
    <mergeCell ref="AF205:AP205"/>
    <mergeCell ref="AF206:AP206"/>
    <mergeCell ref="AF207:AP207"/>
    <mergeCell ref="AF208:AP208"/>
    <mergeCell ref="AF209:AP209"/>
    <mergeCell ref="AF210:AP210"/>
    <mergeCell ref="AF211:AP211"/>
    <mergeCell ref="AF212:AP212"/>
    <mergeCell ref="AO239:AU239"/>
    <mergeCell ref="AO240:AU240"/>
    <mergeCell ref="AO241:AU241"/>
    <mergeCell ref="AO242:AU242"/>
    <mergeCell ref="U200:AE200"/>
    <mergeCell ref="U201:AE201"/>
    <mergeCell ref="U202:AE202"/>
    <mergeCell ref="AB349:AK349"/>
    <mergeCell ref="AB353:AK353"/>
    <mergeCell ref="AB354:AK354"/>
    <mergeCell ref="AB355:AK355"/>
    <mergeCell ref="AB356:AK356"/>
    <mergeCell ref="AB360:AK360"/>
    <mergeCell ref="AB361:AK361"/>
    <mergeCell ref="AB362:AK362"/>
    <mergeCell ref="AB363:AK363"/>
    <mergeCell ref="AB364:AK364"/>
    <mergeCell ref="AB365:AK365"/>
    <mergeCell ref="AC246:AM246"/>
    <mergeCell ref="AC247:AM247"/>
    <mergeCell ref="AC248:AM248"/>
    <mergeCell ref="AC249:AM249"/>
    <mergeCell ref="AD224:AN224"/>
    <mergeCell ref="AD225:AN225"/>
    <mergeCell ref="AD226:AN226"/>
    <mergeCell ref="AD227:AN227"/>
    <mergeCell ref="AD228:AN228"/>
    <mergeCell ref="AD229:AN229"/>
    <mergeCell ref="AD230:AN230"/>
    <mergeCell ref="AD231:AN231"/>
    <mergeCell ref="AD232:AN232"/>
    <mergeCell ref="AD233:AN233"/>
    <mergeCell ref="AD234:AN234"/>
    <mergeCell ref="AD235:AN235"/>
    <mergeCell ref="AD236:AN236"/>
    <mergeCell ref="AD237:AN237"/>
    <mergeCell ref="AD238:AN238"/>
    <mergeCell ref="AD239:AN239"/>
    <mergeCell ref="AD240:AN240"/>
    <mergeCell ref="AA329:AJ329"/>
    <mergeCell ref="AA330:AJ330"/>
    <mergeCell ref="AA331:AJ331"/>
    <mergeCell ref="AA332:AJ332"/>
    <mergeCell ref="AA333:AJ333"/>
    <mergeCell ref="AA334:AJ334"/>
    <mergeCell ref="AA335:AJ335"/>
    <mergeCell ref="AB339:AK339"/>
    <mergeCell ref="AB340:AK340"/>
    <mergeCell ref="AB341:AK341"/>
    <mergeCell ref="AB342:AK342"/>
    <mergeCell ref="AB343:AK343"/>
    <mergeCell ref="AB344:AK344"/>
    <mergeCell ref="AB345:AK345"/>
    <mergeCell ref="AB346:AK346"/>
    <mergeCell ref="AB347:AK347"/>
    <mergeCell ref="AB348:AK348"/>
    <mergeCell ref="AK334:AT334"/>
    <mergeCell ref="AK335:AT335"/>
    <mergeCell ref="AL339:AU339"/>
    <mergeCell ref="AL340:AU340"/>
    <mergeCell ref="AL341:AU341"/>
    <mergeCell ref="AL342:AU342"/>
    <mergeCell ref="AL343:AU343"/>
    <mergeCell ref="AL344:AU344"/>
    <mergeCell ref="AL345:AU345"/>
    <mergeCell ref="AL346:AU346"/>
    <mergeCell ref="AL347:AU347"/>
    <mergeCell ref="AL348:AU348"/>
    <mergeCell ref="Q339:AA339"/>
    <mergeCell ref="Q340:AA340"/>
    <mergeCell ref="Q341:AA341"/>
    <mergeCell ref="AA309:AJ309"/>
    <mergeCell ref="AA310:AJ310"/>
    <mergeCell ref="AA311:AJ311"/>
    <mergeCell ref="AA312:AJ312"/>
    <mergeCell ref="AA316:AJ316"/>
    <mergeCell ref="AA317:AJ317"/>
    <mergeCell ref="AA318:AJ318"/>
    <mergeCell ref="AA319:AJ319"/>
    <mergeCell ref="AA320:AJ320"/>
    <mergeCell ref="AA321:AJ321"/>
    <mergeCell ref="AA322:AJ322"/>
    <mergeCell ref="AA323:AJ323"/>
    <mergeCell ref="AA324:AJ324"/>
    <mergeCell ref="AA325:AJ325"/>
    <mergeCell ref="AA326:AJ326"/>
    <mergeCell ref="AA327:AJ327"/>
    <mergeCell ref="AA328:AJ328"/>
    <mergeCell ref="AA253:AJ253"/>
    <mergeCell ref="AA254:AJ254"/>
    <mergeCell ref="AA255:AJ255"/>
    <mergeCell ref="AA256:AJ256"/>
    <mergeCell ref="AA257:AJ257"/>
    <mergeCell ref="AA297:AJ297"/>
    <mergeCell ref="AA298:AJ298"/>
    <mergeCell ref="AA299:AJ299"/>
    <mergeCell ref="AA300:AJ300"/>
    <mergeCell ref="AA301:AJ301"/>
    <mergeCell ref="AA302:AJ302"/>
    <mergeCell ref="AA303:AJ303"/>
    <mergeCell ref="AA304:AJ304"/>
    <mergeCell ref="AA305:AJ305"/>
    <mergeCell ref="AA306:AJ306"/>
    <mergeCell ref="AA307:AJ307"/>
    <mergeCell ref="AA308:AJ308"/>
    <mergeCell ref="AJ262:AS262"/>
    <mergeCell ref="AJ263:AS263"/>
    <mergeCell ref="AJ264:AS264"/>
    <mergeCell ref="AJ265:AS265"/>
    <mergeCell ref="AJ266:AS266"/>
    <mergeCell ref="AJ267:AS267"/>
    <mergeCell ref="AJ268:AS268"/>
    <mergeCell ref="AJ269:AS269"/>
    <mergeCell ref="AJ270:AS270"/>
    <mergeCell ref="AJ271:AS271"/>
    <mergeCell ref="AJ272:AS272"/>
    <mergeCell ref="AJ273:AS273"/>
    <mergeCell ref="AJ274:AS274"/>
    <mergeCell ref="AJ275:AS275"/>
    <mergeCell ref="AJ279:AS279"/>
  </mergeCells>
  <pageMargins left="0.7" right="0.7" top="0.75" bottom="0.75" header="0.3" footer="0.3"/>
  <pageSetup paperSize="9" scale="88" orientation="portrait" r:id="rId1"/>
  <headerFooter alignWithMargins="0">
    <oddFooter>&amp;R_x000D_&amp;1#&amp;"Aptos"&amp;10&amp;K0078D7 Classification : Internal</oddFooter>
  </headerFooter>
  <rowBreaks count="2" manualBreakCount="2">
    <brk id="64" max="16383" man="1"/>
    <brk id="14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47"/>
  <sheetViews>
    <sheetView topLeftCell="A2" zoomScaleNormal="100" workbookViewId="0"/>
  </sheetViews>
  <sheetFormatPr defaultRowHeight="14.4" x14ac:dyDescent="0.25"/>
  <cols>
    <col min="1" max="1" width="0.6640625" customWidth="1"/>
    <col min="2" max="2" width="0.109375" customWidth="1"/>
    <col min="3" max="3" width="21.6640625" customWidth="1"/>
    <col min="4" max="4" width="0.88671875" customWidth="1"/>
    <col min="5" max="5" width="14.5546875" customWidth="1"/>
    <col min="6" max="6" width="48.88671875" customWidth="1"/>
    <col min="7" max="8" width="0" hidden="1" customWidth="1"/>
    <col min="9" max="9" width="0.109375" customWidth="1"/>
  </cols>
  <sheetData>
    <row r="1" spans="2:8" s="1" customFormat="1" ht="0.45" customHeight="1" x14ac:dyDescent="0.15"/>
    <row r="2" spans="2:8" s="1" customFormat="1" ht="7.95" customHeight="1" x14ac:dyDescent="0.15">
      <c r="B2" s="65"/>
      <c r="C2" s="65"/>
      <c r="D2" s="65"/>
    </row>
    <row r="3" spans="2:8" s="1" customFormat="1" ht="22.95" customHeight="1" x14ac:dyDescent="0.15">
      <c r="B3" s="65"/>
      <c r="C3" s="65"/>
      <c r="D3" s="65"/>
      <c r="E3" s="71" t="s">
        <v>940</v>
      </c>
      <c r="F3" s="71"/>
      <c r="G3" s="71"/>
      <c r="H3" s="71"/>
    </row>
    <row r="4" spans="2:8" s="1" customFormat="1" ht="6.3" customHeight="1" x14ac:dyDescent="0.15">
      <c r="B4" s="65"/>
      <c r="C4" s="65"/>
      <c r="D4" s="65"/>
    </row>
    <row r="5" spans="2:8" s="1" customFormat="1" ht="9.6" customHeight="1" x14ac:dyDescent="0.15"/>
    <row r="6" spans="2:8" s="1" customFormat="1" ht="33" customHeight="1" x14ac:dyDescent="0.15">
      <c r="B6" s="67" t="s">
        <v>1246</v>
      </c>
      <c r="C6" s="67"/>
      <c r="D6" s="67"/>
      <c r="E6" s="67"/>
      <c r="F6" s="67"/>
    </row>
    <row r="7" spans="2:8" s="1" customFormat="1" ht="6.9" customHeight="1" x14ac:dyDescent="0.15"/>
    <row r="8" spans="2:8" s="1" customFormat="1" ht="5.25" customHeight="1" x14ac:dyDescent="0.15">
      <c r="B8" s="60" t="s">
        <v>1113</v>
      </c>
      <c r="C8" s="60"/>
    </row>
    <row r="9" spans="2:8" s="1" customFormat="1" ht="21.3" customHeight="1" x14ac:dyDescent="0.15">
      <c r="B9" s="60"/>
      <c r="C9" s="60"/>
      <c r="E9" s="3">
        <v>46203</v>
      </c>
    </row>
    <row r="10" spans="2:8" s="1" customFormat="1" ht="2.7" customHeight="1" x14ac:dyDescent="0.15">
      <c r="B10" s="60"/>
      <c r="C10" s="60"/>
    </row>
    <row r="11" spans="2:8" s="1" customFormat="1" ht="2.1" customHeight="1" x14ac:dyDescent="0.15"/>
    <row r="12" spans="2:8" s="1" customFormat="1" ht="19.2" customHeight="1" x14ac:dyDescent="0.15">
      <c r="C12" s="80" t="s">
        <v>1247</v>
      </c>
      <c r="D12" s="80"/>
      <c r="E12" s="80"/>
      <c r="F12" s="80"/>
      <c r="G12" s="80"/>
      <c r="H12" s="80"/>
    </row>
    <row r="13" spans="2:8" s="1" customFormat="1" ht="238.35" customHeight="1" x14ac:dyDescent="0.15"/>
    <row r="14" spans="2:8" s="1" customFormat="1" ht="19.2" customHeight="1" x14ac:dyDescent="0.15">
      <c r="B14" s="80" t="s">
        <v>1248</v>
      </c>
      <c r="C14" s="80"/>
      <c r="D14" s="80"/>
      <c r="E14" s="80"/>
      <c r="F14" s="80"/>
      <c r="G14" s="80"/>
      <c r="H14" s="80"/>
    </row>
    <row r="15" spans="2:8" s="1" customFormat="1" ht="399.45" customHeight="1" x14ac:dyDescent="0.15"/>
    <row r="16" spans="2:8" s="1" customFormat="1" ht="19.2" customHeight="1" x14ac:dyDescent="0.15">
      <c r="B16" s="80" t="s">
        <v>1249</v>
      </c>
      <c r="C16" s="80"/>
      <c r="D16" s="80"/>
      <c r="E16" s="80"/>
      <c r="F16" s="80"/>
      <c r="G16" s="80"/>
      <c r="H16" s="80"/>
    </row>
    <row r="17" spans="2:8" s="1" customFormat="1" ht="355.2" customHeight="1" x14ac:dyDescent="0.15"/>
    <row r="18" spans="2:8" s="1" customFormat="1" ht="19.2" customHeight="1" x14ac:dyDescent="0.15">
      <c r="B18" s="80" t="s">
        <v>1250</v>
      </c>
      <c r="C18" s="80"/>
      <c r="D18" s="80"/>
      <c r="E18" s="80"/>
      <c r="F18" s="80"/>
    </row>
    <row r="19" spans="2:8" s="1" customFormat="1" ht="393.6" customHeight="1" x14ac:dyDescent="0.15"/>
    <row r="20" spans="2:8" s="1" customFormat="1" ht="19.2" customHeight="1" x14ac:dyDescent="0.15">
      <c r="B20" s="80" t="s">
        <v>1251</v>
      </c>
      <c r="C20" s="80"/>
      <c r="D20" s="80"/>
      <c r="E20" s="80"/>
      <c r="F20" s="80"/>
    </row>
    <row r="21" spans="2:8" s="1" customFormat="1" ht="394.65" customHeight="1" x14ac:dyDescent="0.15"/>
    <row r="22" spans="2:8" s="1" customFormat="1" ht="19.2" customHeight="1" x14ac:dyDescent="0.15">
      <c r="B22" s="80" t="s">
        <v>1252</v>
      </c>
      <c r="C22" s="80"/>
      <c r="D22" s="80"/>
      <c r="E22" s="80"/>
      <c r="F22" s="80"/>
    </row>
    <row r="23" spans="2:8" s="1" customFormat="1" ht="375.9" customHeight="1" x14ac:dyDescent="0.15"/>
    <row r="24" spans="2:8" s="1" customFormat="1" ht="19.649999999999999" customHeight="1" x14ac:dyDescent="0.15">
      <c r="B24" s="80" t="s">
        <v>1253</v>
      </c>
      <c r="C24" s="80"/>
      <c r="D24" s="80"/>
      <c r="E24" s="80"/>
      <c r="F24" s="80"/>
    </row>
    <row r="25" spans="2:8" s="1" customFormat="1" ht="263.39999999999998" customHeight="1" x14ac:dyDescent="0.15"/>
    <row r="26" spans="2:8" s="1" customFormat="1" ht="19.2" customHeight="1" x14ac:dyDescent="0.15">
      <c r="B26" s="80" t="s">
        <v>1254</v>
      </c>
      <c r="C26" s="80"/>
      <c r="D26" s="80"/>
      <c r="E26" s="80"/>
      <c r="F26" s="80"/>
      <c r="G26" s="80"/>
      <c r="H26" s="80"/>
    </row>
    <row r="27" spans="2:8" s="1" customFormat="1" ht="175.95" customHeight="1" x14ac:dyDescent="0.15"/>
    <row r="28" spans="2:8" s="1" customFormat="1" ht="19.2" customHeight="1" x14ac:dyDescent="0.15">
      <c r="B28" s="80" t="s">
        <v>1255</v>
      </c>
      <c r="C28" s="80"/>
      <c r="D28" s="80"/>
      <c r="E28" s="80"/>
      <c r="F28" s="80"/>
    </row>
    <row r="29" spans="2:8" s="1" customFormat="1" ht="284.7" customHeight="1" x14ac:dyDescent="0.15"/>
    <row r="30" spans="2:8" s="1" customFormat="1" ht="19.2" customHeight="1" x14ac:dyDescent="0.15">
      <c r="B30" s="80" t="s">
        <v>1256</v>
      </c>
      <c r="C30" s="80"/>
      <c r="D30" s="80"/>
      <c r="E30" s="80"/>
      <c r="F30" s="80"/>
    </row>
    <row r="31" spans="2:8" s="1" customFormat="1" ht="195.15" customHeight="1" x14ac:dyDescent="0.15"/>
    <row r="32" spans="2:8" s="1" customFormat="1" ht="19.2" customHeight="1" x14ac:dyDescent="0.15">
      <c r="B32" s="80" t="s">
        <v>1257</v>
      </c>
      <c r="C32" s="80"/>
      <c r="D32" s="80"/>
      <c r="E32" s="80"/>
      <c r="F32" s="80"/>
    </row>
    <row r="33" spans="2:8" s="1" customFormat="1" ht="193.05" customHeight="1" x14ac:dyDescent="0.15"/>
    <row r="34" spans="2:8" s="1" customFormat="1" ht="19.2" customHeight="1" x14ac:dyDescent="0.15">
      <c r="B34" s="80" t="s">
        <v>1258</v>
      </c>
      <c r="C34" s="80"/>
      <c r="D34" s="80"/>
      <c r="E34" s="80"/>
      <c r="F34" s="80"/>
      <c r="G34" s="80"/>
      <c r="H34" s="80"/>
    </row>
    <row r="35" spans="2:8" s="1" customFormat="1" ht="341.25" customHeight="1" x14ac:dyDescent="0.15"/>
    <row r="36" spans="2:8" s="1" customFormat="1" ht="19.2" customHeight="1" x14ac:dyDescent="0.15">
      <c r="B36" s="80" t="s">
        <v>1259</v>
      </c>
      <c r="C36" s="80"/>
      <c r="D36" s="80"/>
      <c r="E36" s="80"/>
      <c r="F36" s="80"/>
      <c r="G36" s="80"/>
      <c r="H36" s="80"/>
    </row>
    <row r="37" spans="2:8" s="1" customFormat="1" ht="318.89999999999998" customHeight="1" x14ac:dyDescent="0.15"/>
    <row r="38" spans="2:8" s="1" customFormat="1" ht="19.2" customHeight="1" x14ac:dyDescent="0.15">
      <c r="B38" s="80" t="s">
        <v>1260</v>
      </c>
      <c r="C38" s="80"/>
      <c r="D38" s="80"/>
      <c r="E38" s="80"/>
      <c r="F38" s="80"/>
    </row>
    <row r="39" spans="2:8" s="1" customFormat="1" ht="278.85000000000002" customHeight="1" x14ac:dyDescent="0.15"/>
    <row r="40" spans="2:8" s="1" customFormat="1" ht="19.2" customHeight="1" x14ac:dyDescent="0.15">
      <c r="B40" s="80" t="s">
        <v>1261</v>
      </c>
      <c r="C40" s="80"/>
      <c r="D40" s="80"/>
      <c r="E40" s="80"/>
      <c r="F40" s="80"/>
    </row>
    <row r="41" spans="2:8" s="1" customFormat="1" ht="361.5" customHeight="1" x14ac:dyDescent="0.15"/>
    <row r="42" spans="2:8" s="1" customFormat="1" ht="19.2" customHeight="1" x14ac:dyDescent="0.15">
      <c r="B42" s="80" t="s">
        <v>1262</v>
      </c>
      <c r="C42" s="80"/>
      <c r="D42" s="80"/>
      <c r="E42" s="80"/>
      <c r="F42" s="80"/>
    </row>
    <row r="43" spans="2:8" s="1" customFormat="1" ht="394.65" customHeight="1" x14ac:dyDescent="0.15"/>
    <row r="44" spans="2:8" s="1" customFormat="1" ht="19.2" customHeight="1" x14ac:dyDescent="0.15">
      <c r="B44" s="80" t="s">
        <v>1263</v>
      </c>
      <c r="C44" s="80"/>
      <c r="D44" s="80"/>
      <c r="E44" s="80"/>
      <c r="F44" s="80"/>
    </row>
    <row r="45" spans="2:8" s="1" customFormat="1" ht="181.35" customHeight="1" x14ac:dyDescent="0.15"/>
    <row r="46" spans="2:8" s="1" customFormat="1" ht="19.2" customHeight="1" x14ac:dyDescent="0.15">
      <c r="B46" s="80" t="s">
        <v>1264</v>
      </c>
      <c r="C46" s="80"/>
      <c r="D46" s="80"/>
      <c r="E46" s="80"/>
      <c r="F46" s="80"/>
      <c r="G46" s="80"/>
    </row>
    <row r="47" spans="2:8" s="1" customFormat="1" ht="172.8" customHeight="1" x14ac:dyDescent="0.15"/>
  </sheetData>
  <mergeCells count="22">
    <mergeCell ref="B42:F42"/>
    <mergeCell ref="B44:F44"/>
    <mergeCell ref="B46:G46"/>
    <mergeCell ref="B6:F6"/>
    <mergeCell ref="B8:C10"/>
    <mergeCell ref="C12:H12"/>
    <mergeCell ref="B32:F32"/>
    <mergeCell ref="B34:H34"/>
    <mergeCell ref="B36:H36"/>
    <mergeCell ref="B38:F38"/>
    <mergeCell ref="B40:F40"/>
    <mergeCell ref="B22:F22"/>
    <mergeCell ref="B24:F24"/>
    <mergeCell ref="B26:H26"/>
    <mergeCell ref="B28:F28"/>
    <mergeCell ref="B30:F30"/>
    <mergeCell ref="B14:H14"/>
    <mergeCell ref="B16:H16"/>
    <mergeCell ref="B18:F18"/>
    <mergeCell ref="B2:D4"/>
    <mergeCell ref="B20:F20"/>
    <mergeCell ref="E3:H3"/>
  </mergeCells>
  <pageMargins left="0.7" right="0.7" top="0.75" bottom="0.75" header="0.3" footer="0.3"/>
  <pageSetup paperSize="9" scale="93" orientation="portrait" r:id="rId1"/>
  <headerFooter alignWithMargins="0">
    <oddFooter>&amp;R_x000D_&amp;1#&amp;"Aptos"&amp;10&amp;K0078D7 Classification : Internal</oddFooter>
  </headerFooter>
  <rowBreaks count="7" manualBreakCount="7">
    <brk id="15" max="16383" man="1"/>
    <brk id="19" max="16383" man="1"/>
    <brk id="23" max="16383" man="1"/>
    <brk id="29" max="16383" man="1"/>
    <brk id="35" max="16383" man="1"/>
    <brk id="39" max="16383" man="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25"/>
  <sheetViews>
    <sheetView topLeftCell="A2" zoomScaleNormal="100" workbookViewId="0"/>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5"/>
      <c r="C2" s="65"/>
    </row>
    <row r="3" spans="2:9" s="1" customFormat="1" ht="22.95" customHeight="1" x14ac:dyDescent="0.15">
      <c r="B3" s="65"/>
      <c r="C3" s="65"/>
      <c r="D3" s="71" t="s">
        <v>940</v>
      </c>
      <c r="E3" s="71"/>
      <c r="F3" s="71"/>
      <c r="G3" s="71"/>
      <c r="H3" s="71"/>
      <c r="I3" s="71"/>
    </row>
    <row r="4" spans="2:9" s="1" customFormat="1" ht="6.3" customHeight="1" x14ac:dyDescent="0.15">
      <c r="B4" s="65"/>
      <c r="C4" s="65"/>
    </row>
    <row r="5" spans="2:9" s="1" customFormat="1" ht="9" customHeight="1" x14ac:dyDescent="0.15"/>
    <row r="6" spans="2:9" s="1" customFormat="1" ht="33" customHeight="1" x14ac:dyDescent="0.15">
      <c r="B6" s="67" t="s">
        <v>1270</v>
      </c>
      <c r="C6" s="67"/>
      <c r="D6" s="67"/>
      <c r="E6" s="67"/>
      <c r="F6" s="67"/>
      <c r="G6" s="67"/>
      <c r="H6" s="67"/>
    </row>
    <row r="7" spans="2:9" s="1" customFormat="1" ht="14.4" customHeight="1" x14ac:dyDescent="0.15"/>
    <row r="8" spans="2:9" s="1" customFormat="1" ht="21.3" customHeight="1" x14ac:dyDescent="0.15">
      <c r="B8" s="60" t="s">
        <v>1113</v>
      </c>
      <c r="D8" s="3">
        <v>46203</v>
      </c>
    </row>
    <row r="9" spans="2:9" s="1" customFormat="1" ht="1.05" customHeight="1" x14ac:dyDescent="0.15">
      <c r="B9" s="60"/>
    </row>
    <row r="10" spans="2:9" s="1" customFormat="1" ht="12.75" customHeight="1" x14ac:dyDescent="0.15"/>
    <row r="11" spans="2:9" s="1" customFormat="1" ht="19.2" customHeight="1" x14ac:dyDescent="0.15">
      <c r="B11" s="110" t="s">
        <v>1271</v>
      </c>
      <c r="C11" s="110"/>
      <c r="D11" s="110"/>
      <c r="E11" s="110"/>
      <c r="F11" s="110"/>
      <c r="G11" s="110"/>
      <c r="H11" s="110"/>
    </row>
    <row r="12" spans="2:9" s="1" customFormat="1" ht="14.85" customHeight="1" x14ac:dyDescent="0.15"/>
    <row r="13" spans="2:9" s="1" customFormat="1" ht="14.85" customHeight="1" x14ac:dyDescent="0.15">
      <c r="B13" s="4"/>
      <c r="C13" s="111" t="s">
        <v>1121</v>
      </c>
      <c r="D13" s="111"/>
      <c r="E13" s="21" t="s">
        <v>1122</v>
      </c>
      <c r="F13" s="21" t="s">
        <v>1123</v>
      </c>
      <c r="G13" s="21" t="s">
        <v>1122</v>
      </c>
    </row>
    <row r="14" spans="2:9" s="1" customFormat="1" ht="14.85" customHeight="1" x14ac:dyDescent="0.15">
      <c r="B14" s="7" t="s">
        <v>1265</v>
      </c>
      <c r="C14" s="112">
        <v>22332270994.7799</v>
      </c>
      <c r="D14" s="112"/>
      <c r="E14" s="45">
        <v>0.99725118077450503</v>
      </c>
      <c r="F14" s="46">
        <v>298395</v>
      </c>
      <c r="G14" s="45">
        <v>0.99807673010669995</v>
      </c>
    </row>
    <row r="15" spans="2:9" s="1" customFormat="1" ht="2.7" customHeight="1" x14ac:dyDescent="0.15"/>
    <row r="16" spans="2:9" s="1" customFormat="1" ht="14.85" customHeight="1" x14ac:dyDescent="0.15">
      <c r="B16" s="7" t="s">
        <v>1266</v>
      </c>
      <c r="C16" s="112">
        <v>43452128.439999998</v>
      </c>
      <c r="D16" s="112"/>
      <c r="E16" s="45">
        <v>1.94036183799151E-3</v>
      </c>
      <c r="F16" s="46">
        <v>413</v>
      </c>
      <c r="G16" s="45">
        <v>1.3814095059705E-3</v>
      </c>
    </row>
    <row r="17" spans="2:7" s="1" customFormat="1" ht="1.05" customHeight="1" x14ac:dyDescent="0.15"/>
    <row r="18" spans="2:7" s="1" customFormat="1" ht="14.85" customHeight="1" x14ac:dyDescent="0.15">
      <c r="B18" s="7" t="s">
        <v>1267</v>
      </c>
      <c r="C18" s="112">
        <v>12421096.710000001</v>
      </c>
      <c r="D18" s="112"/>
      <c r="E18" s="45">
        <v>5.54666086734182E-4</v>
      </c>
      <c r="F18" s="46">
        <v>107</v>
      </c>
      <c r="G18" s="45">
        <v>3.5789544101414897E-4</v>
      </c>
    </row>
    <row r="19" spans="2:7" s="1" customFormat="1" ht="2.1" customHeight="1" x14ac:dyDescent="0.15"/>
    <row r="20" spans="2:7" s="1" customFormat="1" ht="14.85" customHeight="1" x14ac:dyDescent="0.15">
      <c r="B20" s="7" t="s">
        <v>1268</v>
      </c>
      <c r="C20" s="112">
        <v>3766181.51</v>
      </c>
      <c r="D20" s="112"/>
      <c r="E20" s="45">
        <v>1.6817944573288299E-4</v>
      </c>
      <c r="F20" s="46">
        <v>37</v>
      </c>
      <c r="G20" s="45">
        <v>1.2375823661236901E-4</v>
      </c>
    </row>
    <row r="21" spans="2:7" s="1" customFormat="1" ht="2.1" customHeight="1" x14ac:dyDescent="0.15"/>
    <row r="22" spans="2:7" s="1" customFormat="1" ht="14.85" customHeight="1" x14ac:dyDescent="0.15">
      <c r="B22" s="7" t="s">
        <v>1269</v>
      </c>
      <c r="C22" s="112">
        <v>1917177.12</v>
      </c>
      <c r="D22" s="112"/>
      <c r="E22" s="45">
        <v>8.5611855020063706E-5</v>
      </c>
      <c r="F22" s="46">
        <v>18</v>
      </c>
      <c r="G22" s="45">
        <v>6.0206709703314697E-5</v>
      </c>
    </row>
    <row r="23" spans="2:7" s="1" customFormat="1" ht="1.05" customHeight="1" x14ac:dyDescent="0.15"/>
    <row r="24" spans="2:7" s="1" customFormat="1" ht="14.85" customHeight="1" x14ac:dyDescent="0.15">
      <c r="B24" s="5" t="s">
        <v>70</v>
      </c>
      <c r="C24" s="113">
        <v>22393827578.560299</v>
      </c>
      <c r="D24" s="113"/>
      <c r="E24" s="47">
        <v>1</v>
      </c>
      <c r="F24" s="48">
        <v>298970</v>
      </c>
      <c r="G24" s="47">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N481"/>
  <sheetViews>
    <sheetView zoomScaleNormal="100" workbookViewId="0"/>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5.44140625" customWidth="1"/>
    <col min="9" max="9" width="8.44140625" customWidth="1"/>
    <col min="10" max="10" width="3.109375" customWidth="1"/>
    <col min="11" max="11" width="12.21875" customWidth="1"/>
    <col min="12" max="12" width="12" customWidth="1"/>
    <col min="13" max="13" width="12.33203125" customWidth="1"/>
    <col min="14" max="14" width="6.109375" customWidth="1"/>
    <col min="15" max="15" width="0.109375" customWidth="1"/>
  </cols>
  <sheetData>
    <row r="1" spans="2:14" s="1" customFormat="1" ht="9" customHeight="1" x14ac:dyDescent="0.15">
      <c r="C1" s="65"/>
      <c r="D1" s="65"/>
      <c r="E1" s="65"/>
      <c r="F1" s="65"/>
      <c r="G1" s="65"/>
    </row>
    <row r="2" spans="2:14" s="1" customFormat="1" ht="22.95" customHeight="1" x14ac:dyDescent="0.15">
      <c r="C2" s="65"/>
      <c r="D2" s="65"/>
      <c r="E2" s="65"/>
      <c r="F2" s="65"/>
      <c r="G2" s="65"/>
      <c r="I2" s="71" t="s">
        <v>940</v>
      </c>
      <c r="J2" s="71"/>
      <c r="K2" s="71"/>
      <c r="L2" s="71"/>
      <c r="M2" s="71"/>
      <c r="N2" s="71"/>
    </row>
    <row r="3" spans="2:14" s="1" customFormat="1" ht="5.85" customHeight="1" x14ac:dyDescent="0.15">
      <c r="C3" s="65"/>
      <c r="D3" s="65"/>
      <c r="E3" s="65"/>
      <c r="F3" s="65"/>
      <c r="G3" s="65"/>
    </row>
    <row r="4" spans="2:14" s="1" customFormat="1" ht="2.1" customHeight="1" x14ac:dyDescent="0.15"/>
    <row r="5" spans="2:14" s="1" customFormat="1" ht="31.95" customHeight="1" x14ac:dyDescent="0.15">
      <c r="C5" s="67" t="s">
        <v>1281</v>
      </c>
      <c r="D5" s="67"/>
      <c r="E5" s="67"/>
      <c r="F5" s="67"/>
      <c r="G5" s="67"/>
      <c r="H5" s="67"/>
      <c r="I5" s="67"/>
      <c r="J5" s="67"/>
      <c r="K5" s="67"/>
      <c r="L5" s="67"/>
      <c r="M5" s="67"/>
    </row>
    <row r="6" spans="2:14" s="1" customFormat="1" ht="2.1" customHeight="1" x14ac:dyDescent="0.15"/>
    <row r="7" spans="2:14" s="1" customFormat="1" ht="2.1" customHeight="1" x14ac:dyDescent="0.15">
      <c r="C7" s="60" t="s">
        <v>1113</v>
      </c>
      <c r="D7" s="60"/>
      <c r="E7" s="60"/>
    </row>
    <row r="8" spans="2:14" s="1" customFormat="1" ht="21.3" customHeight="1" x14ac:dyDescent="0.15">
      <c r="H8" s="118">
        <v>46174</v>
      </c>
      <c r="I8" s="118"/>
    </row>
    <row r="9" spans="2:14" s="1" customFormat="1" ht="4.2" customHeight="1" x14ac:dyDescent="0.15"/>
    <row r="10" spans="2:14" s="1" customFormat="1" ht="17.55" customHeight="1" x14ac:dyDescent="0.15">
      <c r="B10" s="114" t="s">
        <v>1282</v>
      </c>
      <c r="C10" s="114"/>
      <c r="D10" s="114"/>
      <c r="E10" s="114"/>
      <c r="F10" s="114"/>
      <c r="G10" s="58" t="s">
        <v>1283</v>
      </c>
      <c r="I10" s="119" t="s">
        <v>1284</v>
      </c>
      <c r="J10" s="119"/>
      <c r="K10" s="119"/>
      <c r="L10" s="119"/>
      <c r="M10" s="119"/>
    </row>
    <row r="11" spans="2:14" s="1" customFormat="1" ht="27.15" customHeight="1" x14ac:dyDescent="0.15">
      <c r="C11" s="49" t="s">
        <v>1272</v>
      </c>
      <c r="D11" s="21" t="s">
        <v>1273</v>
      </c>
      <c r="E11" s="21" t="s">
        <v>1274</v>
      </c>
      <c r="F11" s="49" t="s">
        <v>1275</v>
      </c>
      <c r="G11" s="116" t="s">
        <v>1276</v>
      </c>
      <c r="H11" s="116"/>
      <c r="I11" s="111" t="s">
        <v>1277</v>
      </c>
      <c r="J11" s="111"/>
      <c r="K11" s="21" t="s">
        <v>1278</v>
      </c>
      <c r="L11" s="21" t="s">
        <v>1279</v>
      </c>
      <c r="M11" s="21" t="s">
        <v>1280</v>
      </c>
    </row>
    <row r="12" spans="2:14" s="1" customFormat="1" ht="12.75" customHeight="1" x14ac:dyDescent="0.15">
      <c r="C12" s="50">
        <v>46174</v>
      </c>
      <c r="D12" s="51">
        <v>46204</v>
      </c>
      <c r="E12" s="13">
        <v>1</v>
      </c>
      <c r="F12" s="52">
        <v>30</v>
      </c>
      <c r="G12" s="115">
        <v>17000000000</v>
      </c>
      <c r="H12" s="115"/>
      <c r="I12" s="97">
        <v>22253236306.810101</v>
      </c>
      <c r="J12" s="97"/>
      <c r="K12" s="13">
        <v>22216709691.9739</v>
      </c>
      <c r="L12" s="13">
        <v>22162028416.413898</v>
      </c>
      <c r="M12" s="13">
        <v>22071181942.3246</v>
      </c>
    </row>
    <row r="13" spans="2:14" s="1" customFormat="1" ht="12.75" customHeight="1" x14ac:dyDescent="0.15">
      <c r="C13" s="50">
        <v>46174</v>
      </c>
      <c r="D13" s="51">
        <v>46235</v>
      </c>
      <c r="E13" s="13">
        <v>2</v>
      </c>
      <c r="F13" s="52">
        <v>61</v>
      </c>
      <c r="G13" s="115">
        <v>17000000000</v>
      </c>
      <c r="H13" s="115"/>
      <c r="I13" s="97">
        <v>22112562358.0434</v>
      </c>
      <c r="J13" s="97"/>
      <c r="K13" s="13">
        <v>22038823664.474098</v>
      </c>
      <c r="L13" s="13">
        <v>21928668902.0807</v>
      </c>
      <c r="M13" s="13">
        <v>21746279883.610401</v>
      </c>
    </row>
    <row r="14" spans="2:14" s="1" customFormat="1" ht="12.75" customHeight="1" x14ac:dyDescent="0.15">
      <c r="C14" s="50">
        <v>46174</v>
      </c>
      <c r="D14" s="51">
        <v>46266</v>
      </c>
      <c r="E14" s="13">
        <v>3</v>
      </c>
      <c r="F14" s="52">
        <v>92</v>
      </c>
      <c r="G14" s="115">
        <v>17000000000</v>
      </c>
      <c r="H14" s="115"/>
      <c r="I14" s="97">
        <v>21968367027.543301</v>
      </c>
      <c r="J14" s="97"/>
      <c r="K14" s="13">
        <v>21857973456.246201</v>
      </c>
      <c r="L14" s="13">
        <v>21693411144.325401</v>
      </c>
      <c r="M14" s="13">
        <v>21421859664.164398</v>
      </c>
    </row>
    <row r="15" spans="2:14" s="1" customFormat="1" ht="12.75" customHeight="1" x14ac:dyDescent="0.15">
      <c r="C15" s="50">
        <v>46174</v>
      </c>
      <c r="D15" s="51">
        <v>46296</v>
      </c>
      <c r="E15" s="13">
        <v>4</v>
      </c>
      <c r="F15" s="52">
        <v>122</v>
      </c>
      <c r="G15" s="115">
        <v>17000000000</v>
      </c>
      <c r="H15" s="115"/>
      <c r="I15" s="97">
        <v>21826308226.811199</v>
      </c>
      <c r="J15" s="97"/>
      <c r="K15" s="13">
        <v>21680982694.201698</v>
      </c>
      <c r="L15" s="13">
        <v>21464791938.552799</v>
      </c>
      <c r="M15" s="13">
        <v>21109215289.189301</v>
      </c>
    </row>
    <row r="16" spans="2:14" s="1" customFormat="1" ht="12.75" customHeight="1" x14ac:dyDescent="0.15">
      <c r="C16" s="50">
        <v>46174</v>
      </c>
      <c r="D16" s="51">
        <v>46327</v>
      </c>
      <c r="E16" s="13">
        <v>5</v>
      </c>
      <c r="F16" s="52">
        <v>153</v>
      </c>
      <c r="G16" s="115">
        <v>17000000000</v>
      </c>
      <c r="H16" s="115"/>
      <c r="I16" s="97">
        <v>21685035436.117901</v>
      </c>
      <c r="J16" s="97"/>
      <c r="K16" s="13">
        <v>21504115999.046799</v>
      </c>
      <c r="L16" s="13">
        <v>21235544799.871899</v>
      </c>
      <c r="M16" s="13">
        <v>20795311632.5439</v>
      </c>
    </row>
    <row r="17" spans="3:13" s="1" customFormat="1" ht="12.75" customHeight="1" x14ac:dyDescent="0.15">
      <c r="C17" s="50">
        <v>46174</v>
      </c>
      <c r="D17" s="51">
        <v>46357</v>
      </c>
      <c r="E17" s="13">
        <v>6</v>
      </c>
      <c r="F17" s="52">
        <v>183</v>
      </c>
      <c r="G17" s="115">
        <v>17000000000</v>
      </c>
      <c r="H17" s="115"/>
      <c r="I17" s="97">
        <v>21541902002.268101</v>
      </c>
      <c r="J17" s="97"/>
      <c r="K17" s="13">
        <v>21327112711.7281</v>
      </c>
      <c r="L17" s="13">
        <v>21008916004.090099</v>
      </c>
      <c r="M17" s="13">
        <v>20489046769.6287</v>
      </c>
    </row>
    <row r="18" spans="3:13" s="1" customFormat="1" ht="12.75" customHeight="1" x14ac:dyDescent="0.15">
      <c r="C18" s="50">
        <v>46174</v>
      </c>
      <c r="D18" s="51">
        <v>46388</v>
      </c>
      <c r="E18" s="13">
        <v>7</v>
      </c>
      <c r="F18" s="52">
        <v>214</v>
      </c>
      <c r="G18" s="115">
        <v>17000000000</v>
      </c>
      <c r="H18" s="115"/>
      <c r="I18" s="97">
        <v>21396854576.385502</v>
      </c>
      <c r="J18" s="97"/>
      <c r="K18" s="13">
        <v>21147582716.807899</v>
      </c>
      <c r="L18" s="13">
        <v>20779084337.0658</v>
      </c>
      <c r="M18" s="13">
        <v>20179069421.640701</v>
      </c>
    </row>
    <row r="19" spans="3:13" s="1" customFormat="1" ht="12.75" customHeight="1" x14ac:dyDescent="0.15">
      <c r="C19" s="50">
        <v>46174</v>
      </c>
      <c r="D19" s="51">
        <v>46419</v>
      </c>
      <c r="E19" s="13">
        <v>8</v>
      </c>
      <c r="F19" s="52">
        <v>245</v>
      </c>
      <c r="G19" s="115">
        <v>17000000000</v>
      </c>
      <c r="H19" s="115"/>
      <c r="I19" s="97">
        <v>21256351798.052101</v>
      </c>
      <c r="J19" s="97"/>
      <c r="K19" s="13">
        <v>20973084447.662601</v>
      </c>
      <c r="L19" s="13">
        <v>20555217278.8283</v>
      </c>
      <c r="M19" s="13">
        <v>19877118190.829601</v>
      </c>
    </row>
    <row r="20" spans="3:13" s="1" customFormat="1" ht="12.75" customHeight="1" x14ac:dyDescent="0.15">
      <c r="C20" s="50">
        <v>46174</v>
      </c>
      <c r="D20" s="51">
        <v>46447</v>
      </c>
      <c r="E20" s="13">
        <v>9</v>
      </c>
      <c r="F20" s="52">
        <v>273</v>
      </c>
      <c r="G20" s="115">
        <v>17000000000</v>
      </c>
      <c r="H20" s="115"/>
      <c r="I20" s="97">
        <v>21114883324.6619</v>
      </c>
      <c r="J20" s="97"/>
      <c r="K20" s="13">
        <v>20801582968.726002</v>
      </c>
      <c r="L20" s="13">
        <v>20340295961.618198</v>
      </c>
      <c r="M20" s="13">
        <v>19594023622.132</v>
      </c>
    </row>
    <row r="21" spans="3:13" s="1" customFormat="1" ht="12.75" customHeight="1" x14ac:dyDescent="0.15">
      <c r="C21" s="50">
        <v>46174</v>
      </c>
      <c r="D21" s="51">
        <v>46478</v>
      </c>
      <c r="E21" s="13">
        <v>10</v>
      </c>
      <c r="F21" s="52">
        <v>304</v>
      </c>
      <c r="G21" s="115">
        <v>17000000000</v>
      </c>
      <c r="H21" s="115"/>
      <c r="I21" s="97">
        <v>20975162819.058399</v>
      </c>
      <c r="J21" s="97"/>
      <c r="K21" s="13">
        <v>20628888056.894798</v>
      </c>
      <c r="L21" s="13">
        <v>20120130558.753502</v>
      </c>
      <c r="M21" s="13">
        <v>19299842884.6684</v>
      </c>
    </row>
    <row r="22" spans="3:13" s="1" customFormat="1" ht="12.75" customHeight="1" x14ac:dyDescent="0.15">
      <c r="C22" s="50">
        <v>46174</v>
      </c>
      <c r="D22" s="51">
        <v>46508</v>
      </c>
      <c r="E22" s="13">
        <v>11</v>
      </c>
      <c r="F22" s="52">
        <v>334</v>
      </c>
      <c r="G22" s="115">
        <v>14500000000</v>
      </c>
      <c r="H22" s="115"/>
      <c r="I22" s="97">
        <v>20828376419.977901</v>
      </c>
      <c r="J22" s="97"/>
      <c r="K22" s="13">
        <v>20450901485.246498</v>
      </c>
      <c r="L22" s="13">
        <v>19897439795.958199</v>
      </c>
      <c r="M22" s="13">
        <v>19007992931.6138</v>
      </c>
    </row>
    <row r="23" spans="3:13" s="1" customFormat="1" ht="12.75" customHeight="1" x14ac:dyDescent="0.15">
      <c r="C23" s="50">
        <v>46174</v>
      </c>
      <c r="D23" s="51">
        <v>46539</v>
      </c>
      <c r="E23" s="13">
        <v>12</v>
      </c>
      <c r="F23" s="52">
        <v>365</v>
      </c>
      <c r="G23" s="115">
        <v>14500000000</v>
      </c>
      <c r="H23" s="115"/>
      <c r="I23" s="97">
        <v>20692029313.737301</v>
      </c>
      <c r="J23" s="97"/>
      <c r="K23" s="13">
        <v>20282566233.866501</v>
      </c>
      <c r="L23" s="13">
        <v>19683473433.6329</v>
      </c>
      <c r="M23" s="13">
        <v>18723947746.268902</v>
      </c>
    </row>
    <row r="24" spans="3:13" s="1" customFormat="1" ht="12.75" customHeight="1" x14ac:dyDescent="0.15">
      <c r="C24" s="50">
        <v>46174</v>
      </c>
      <c r="D24" s="51">
        <v>46569</v>
      </c>
      <c r="E24" s="13">
        <v>13</v>
      </c>
      <c r="F24" s="52">
        <v>395</v>
      </c>
      <c r="G24" s="115">
        <v>14500000000</v>
      </c>
      <c r="H24" s="115"/>
      <c r="I24" s="97">
        <v>20550789087.121101</v>
      </c>
      <c r="J24" s="97"/>
      <c r="K24" s="13">
        <v>20111056233.297298</v>
      </c>
      <c r="L24" s="13">
        <v>19468992741.182098</v>
      </c>
      <c r="M24" s="13">
        <v>18444005739.9221</v>
      </c>
    </row>
    <row r="25" spans="3:13" s="1" customFormat="1" ht="12.75" customHeight="1" x14ac:dyDescent="0.15">
      <c r="C25" s="50">
        <v>46174</v>
      </c>
      <c r="D25" s="51">
        <v>46600</v>
      </c>
      <c r="E25" s="13">
        <v>14</v>
      </c>
      <c r="F25" s="52">
        <v>426</v>
      </c>
      <c r="G25" s="115">
        <v>14500000000</v>
      </c>
      <c r="H25" s="115"/>
      <c r="I25" s="97">
        <v>20415690241.587101</v>
      </c>
      <c r="J25" s="97"/>
      <c r="K25" s="13">
        <v>19944962542.9207</v>
      </c>
      <c r="L25" s="13">
        <v>19259097009.967098</v>
      </c>
      <c r="M25" s="13">
        <v>18167882223.596199</v>
      </c>
    </row>
    <row r="26" spans="3:13" s="1" customFormat="1" ht="12.75" customHeight="1" x14ac:dyDescent="0.15">
      <c r="C26" s="50">
        <v>46174</v>
      </c>
      <c r="D26" s="51">
        <v>46631</v>
      </c>
      <c r="E26" s="13">
        <v>15</v>
      </c>
      <c r="F26" s="52">
        <v>457</v>
      </c>
      <c r="G26" s="115">
        <v>14500000000</v>
      </c>
      <c r="H26" s="115"/>
      <c r="I26" s="97">
        <v>20279634211.943699</v>
      </c>
      <c r="J26" s="97"/>
      <c r="K26" s="13">
        <v>19778440885.966202</v>
      </c>
      <c r="L26" s="13">
        <v>19049730772.696701</v>
      </c>
      <c r="M26" s="13">
        <v>17894264269.224201</v>
      </c>
    </row>
    <row r="27" spans="3:13" s="1" customFormat="1" ht="12.75" customHeight="1" x14ac:dyDescent="0.15">
      <c r="C27" s="50">
        <v>46174</v>
      </c>
      <c r="D27" s="51">
        <v>46661</v>
      </c>
      <c r="E27" s="13">
        <v>16</v>
      </c>
      <c r="F27" s="52">
        <v>487</v>
      </c>
      <c r="G27" s="115">
        <v>14500000000</v>
      </c>
      <c r="H27" s="115"/>
      <c r="I27" s="97">
        <v>20138573034.615101</v>
      </c>
      <c r="J27" s="97"/>
      <c r="K27" s="13">
        <v>19608627259.452202</v>
      </c>
      <c r="L27" s="13">
        <v>18839689767.310699</v>
      </c>
      <c r="M27" s="13">
        <v>17624420054.946301</v>
      </c>
    </row>
    <row r="28" spans="3:13" s="1" customFormat="1" ht="12.75" customHeight="1" x14ac:dyDescent="0.15">
      <c r="C28" s="50">
        <v>46174</v>
      </c>
      <c r="D28" s="51">
        <v>46692</v>
      </c>
      <c r="E28" s="13">
        <v>17</v>
      </c>
      <c r="F28" s="52">
        <v>518</v>
      </c>
      <c r="G28" s="115">
        <v>14500000000</v>
      </c>
      <c r="H28" s="115"/>
      <c r="I28" s="97">
        <v>20002565638.014599</v>
      </c>
      <c r="J28" s="97"/>
      <c r="K28" s="13">
        <v>19443165817.667</v>
      </c>
      <c r="L28" s="13">
        <v>18633207863.536201</v>
      </c>
      <c r="M28" s="13">
        <v>17357426561.831799</v>
      </c>
    </row>
    <row r="29" spans="3:13" s="1" customFormat="1" ht="12.75" customHeight="1" x14ac:dyDescent="0.15">
      <c r="C29" s="50">
        <v>46174</v>
      </c>
      <c r="D29" s="51">
        <v>46722</v>
      </c>
      <c r="E29" s="13">
        <v>18</v>
      </c>
      <c r="F29" s="52">
        <v>548</v>
      </c>
      <c r="G29" s="115">
        <v>13000000000</v>
      </c>
      <c r="H29" s="115"/>
      <c r="I29" s="97">
        <v>19867589197.2272</v>
      </c>
      <c r="J29" s="97"/>
      <c r="K29" s="13">
        <v>19280265391.8964</v>
      </c>
      <c r="L29" s="13">
        <v>18431616419.991901</v>
      </c>
      <c r="M29" s="13">
        <v>17099256020.292999</v>
      </c>
    </row>
    <row r="30" spans="3:13" s="1" customFormat="1" ht="12.75" customHeight="1" x14ac:dyDescent="0.15">
      <c r="C30" s="50">
        <v>46174</v>
      </c>
      <c r="D30" s="51">
        <v>46753</v>
      </c>
      <c r="E30" s="13">
        <v>19</v>
      </c>
      <c r="F30" s="52">
        <v>579</v>
      </c>
      <c r="G30" s="115">
        <v>13000000000</v>
      </c>
      <c r="H30" s="115"/>
      <c r="I30" s="97">
        <v>19733070428.961102</v>
      </c>
      <c r="J30" s="97"/>
      <c r="K30" s="13">
        <v>19117243907.063702</v>
      </c>
      <c r="L30" s="13">
        <v>18229291517.550701</v>
      </c>
      <c r="M30" s="13">
        <v>16839926855.7307</v>
      </c>
    </row>
    <row r="31" spans="3:13" s="1" customFormat="1" ht="12.75" customHeight="1" x14ac:dyDescent="0.15">
      <c r="C31" s="50">
        <v>46174</v>
      </c>
      <c r="D31" s="51">
        <v>46784</v>
      </c>
      <c r="E31" s="13">
        <v>20</v>
      </c>
      <c r="F31" s="52">
        <v>610</v>
      </c>
      <c r="G31" s="115">
        <v>13000000000</v>
      </c>
      <c r="H31" s="115"/>
      <c r="I31" s="97">
        <v>19599121642.222801</v>
      </c>
      <c r="J31" s="97"/>
      <c r="K31" s="13">
        <v>18955271209.405399</v>
      </c>
      <c r="L31" s="13">
        <v>18028874039.077599</v>
      </c>
      <c r="M31" s="13">
        <v>16584242318.314699</v>
      </c>
    </row>
    <row r="32" spans="3:13" s="1" customFormat="1" ht="12.75" customHeight="1" x14ac:dyDescent="0.15">
      <c r="C32" s="50">
        <v>46174</v>
      </c>
      <c r="D32" s="51">
        <v>46813</v>
      </c>
      <c r="E32" s="13">
        <v>21</v>
      </c>
      <c r="F32" s="52">
        <v>639</v>
      </c>
      <c r="G32" s="115">
        <v>13000000000</v>
      </c>
      <c r="H32" s="115"/>
      <c r="I32" s="97">
        <v>19467667715.189201</v>
      </c>
      <c r="J32" s="97"/>
      <c r="K32" s="13">
        <v>18798260378.730099</v>
      </c>
      <c r="L32" s="13">
        <v>17836995567.615799</v>
      </c>
      <c r="M32" s="13">
        <v>16342717818.0121</v>
      </c>
    </row>
    <row r="33" spans="3:13" s="1" customFormat="1" ht="12.75" customHeight="1" x14ac:dyDescent="0.15">
      <c r="C33" s="50">
        <v>46174</v>
      </c>
      <c r="D33" s="51">
        <v>46844</v>
      </c>
      <c r="E33" s="13">
        <v>22</v>
      </c>
      <c r="F33" s="52">
        <v>670</v>
      </c>
      <c r="G33" s="115">
        <v>13000000000</v>
      </c>
      <c r="H33" s="115"/>
      <c r="I33" s="97">
        <v>19337141685.2631</v>
      </c>
      <c r="J33" s="97"/>
      <c r="K33" s="13">
        <v>18640553092.749199</v>
      </c>
      <c r="L33" s="13">
        <v>17642370197.729599</v>
      </c>
      <c r="M33" s="13">
        <v>16095931977.487801</v>
      </c>
    </row>
    <row r="34" spans="3:13" s="1" customFormat="1" ht="12.75" customHeight="1" x14ac:dyDescent="0.15">
      <c r="C34" s="50">
        <v>46174</v>
      </c>
      <c r="D34" s="51">
        <v>46874</v>
      </c>
      <c r="E34" s="13">
        <v>23</v>
      </c>
      <c r="F34" s="52">
        <v>700</v>
      </c>
      <c r="G34" s="115">
        <v>13000000000</v>
      </c>
      <c r="H34" s="115"/>
      <c r="I34" s="97">
        <v>19203604745.037102</v>
      </c>
      <c r="J34" s="97"/>
      <c r="K34" s="13">
        <v>18481441160.9888</v>
      </c>
      <c r="L34" s="13">
        <v>17448726596.1325</v>
      </c>
      <c r="M34" s="13">
        <v>15854006006.301001</v>
      </c>
    </row>
    <row r="35" spans="3:13" s="1" customFormat="1" ht="12.75" customHeight="1" x14ac:dyDescent="0.15">
      <c r="C35" s="50">
        <v>46174</v>
      </c>
      <c r="D35" s="51">
        <v>46905</v>
      </c>
      <c r="E35" s="13">
        <v>24</v>
      </c>
      <c r="F35" s="52">
        <v>731</v>
      </c>
      <c r="G35" s="115">
        <v>13000000000</v>
      </c>
      <c r="H35" s="115"/>
      <c r="I35" s="97">
        <v>19068919159.084499</v>
      </c>
      <c r="J35" s="97"/>
      <c r="K35" s="13">
        <v>18320694465.195999</v>
      </c>
      <c r="L35" s="13">
        <v>17252972444.354801</v>
      </c>
      <c r="M35" s="13">
        <v>15609745732.940399</v>
      </c>
    </row>
    <row r="36" spans="3:13" s="1" customFormat="1" ht="12.75" customHeight="1" x14ac:dyDescent="0.15">
      <c r="C36" s="50">
        <v>46174</v>
      </c>
      <c r="D36" s="51">
        <v>46935</v>
      </c>
      <c r="E36" s="13">
        <v>25</v>
      </c>
      <c r="F36" s="52">
        <v>761</v>
      </c>
      <c r="G36" s="115">
        <v>13000000000</v>
      </c>
      <c r="H36" s="115"/>
      <c r="I36" s="97">
        <v>18931688847.0956</v>
      </c>
      <c r="J36" s="97"/>
      <c r="K36" s="13">
        <v>18158993483.733501</v>
      </c>
      <c r="L36" s="13">
        <v>17058605931.6611</v>
      </c>
      <c r="M36" s="13">
        <v>15370624762.306499</v>
      </c>
    </row>
    <row r="37" spans="3:13" s="1" customFormat="1" ht="12.75" customHeight="1" x14ac:dyDescent="0.15">
      <c r="C37" s="50">
        <v>46174</v>
      </c>
      <c r="D37" s="51">
        <v>46966</v>
      </c>
      <c r="E37" s="13">
        <v>26</v>
      </c>
      <c r="F37" s="52">
        <v>792</v>
      </c>
      <c r="G37" s="115">
        <v>13000000000</v>
      </c>
      <c r="H37" s="115"/>
      <c r="I37" s="97">
        <v>18802913548.318199</v>
      </c>
      <c r="J37" s="97"/>
      <c r="K37" s="13">
        <v>18004884639.658901</v>
      </c>
      <c r="L37" s="13">
        <v>16870820315.7393</v>
      </c>
      <c r="M37" s="13">
        <v>15137034584.8715</v>
      </c>
    </row>
    <row r="38" spans="3:13" s="1" customFormat="1" ht="12.75" customHeight="1" x14ac:dyDescent="0.15">
      <c r="C38" s="50">
        <v>46174</v>
      </c>
      <c r="D38" s="51">
        <v>46997</v>
      </c>
      <c r="E38" s="13">
        <v>27</v>
      </c>
      <c r="F38" s="52">
        <v>823</v>
      </c>
      <c r="G38" s="115">
        <v>13000000000</v>
      </c>
      <c r="H38" s="115"/>
      <c r="I38" s="97">
        <v>18667719622.772099</v>
      </c>
      <c r="J38" s="97"/>
      <c r="K38" s="13">
        <v>17845110533.7439</v>
      </c>
      <c r="L38" s="13">
        <v>16678584594.9582</v>
      </c>
      <c r="M38" s="13">
        <v>14901171560.7551</v>
      </c>
    </row>
    <row r="39" spans="3:13" s="1" customFormat="1" ht="12.75" customHeight="1" x14ac:dyDescent="0.15">
      <c r="C39" s="50">
        <v>46174</v>
      </c>
      <c r="D39" s="51">
        <v>47027</v>
      </c>
      <c r="E39" s="13">
        <v>28</v>
      </c>
      <c r="F39" s="52">
        <v>853</v>
      </c>
      <c r="G39" s="115">
        <v>13000000000</v>
      </c>
      <c r="H39" s="115"/>
      <c r="I39" s="97">
        <v>18536585005.826599</v>
      </c>
      <c r="J39" s="97"/>
      <c r="K39" s="13">
        <v>17690669149.617901</v>
      </c>
      <c r="L39" s="13">
        <v>16493543774.291599</v>
      </c>
      <c r="M39" s="13">
        <v>14675445154.6609</v>
      </c>
    </row>
    <row r="40" spans="3:13" s="1" customFormat="1" ht="12.75" customHeight="1" x14ac:dyDescent="0.15">
      <c r="C40" s="50">
        <v>46174</v>
      </c>
      <c r="D40" s="51">
        <v>47058</v>
      </c>
      <c r="E40" s="13">
        <v>29</v>
      </c>
      <c r="F40" s="52">
        <v>884</v>
      </c>
      <c r="G40" s="115">
        <v>13000000000</v>
      </c>
      <c r="H40" s="115"/>
      <c r="I40" s="97">
        <v>18404212405.8671</v>
      </c>
      <c r="J40" s="97"/>
      <c r="K40" s="13">
        <v>17534546948.719299</v>
      </c>
      <c r="L40" s="13">
        <v>16306410049.497801</v>
      </c>
      <c r="M40" s="13">
        <v>14447486088.7822</v>
      </c>
    </row>
    <row r="41" spans="3:13" s="1" customFormat="1" ht="12.75" customHeight="1" x14ac:dyDescent="0.15">
      <c r="C41" s="50">
        <v>46174</v>
      </c>
      <c r="D41" s="51">
        <v>47088</v>
      </c>
      <c r="E41" s="13">
        <v>30</v>
      </c>
      <c r="F41" s="52">
        <v>914</v>
      </c>
      <c r="G41" s="115">
        <v>13000000000</v>
      </c>
      <c r="H41" s="115"/>
      <c r="I41" s="97">
        <v>18274363890.605801</v>
      </c>
      <c r="J41" s="97"/>
      <c r="K41" s="13">
        <v>17382255981.5793</v>
      </c>
      <c r="L41" s="13">
        <v>16124999822.379999</v>
      </c>
      <c r="M41" s="13">
        <v>14228192352.3281</v>
      </c>
    </row>
    <row r="42" spans="3:13" s="1" customFormat="1" ht="12.75" customHeight="1" x14ac:dyDescent="0.15">
      <c r="C42" s="50">
        <v>46174</v>
      </c>
      <c r="D42" s="51">
        <v>47119</v>
      </c>
      <c r="E42" s="13">
        <v>31</v>
      </c>
      <c r="F42" s="52">
        <v>945</v>
      </c>
      <c r="G42" s="115">
        <v>13000000000</v>
      </c>
      <c r="H42" s="115"/>
      <c r="I42" s="97">
        <v>18144688597.012402</v>
      </c>
      <c r="J42" s="97"/>
      <c r="K42" s="13">
        <v>17229638715.1702</v>
      </c>
      <c r="L42" s="13">
        <v>15942772211.704901</v>
      </c>
      <c r="M42" s="13">
        <v>14007817336.6588</v>
      </c>
    </row>
    <row r="43" spans="3:13" s="1" customFormat="1" ht="12.75" customHeight="1" x14ac:dyDescent="0.15">
      <c r="C43" s="50">
        <v>46174</v>
      </c>
      <c r="D43" s="51">
        <v>47150</v>
      </c>
      <c r="E43" s="13">
        <v>32</v>
      </c>
      <c r="F43" s="52">
        <v>976</v>
      </c>
      <c r="G43" s="115">
        <v>10500000000</v>
      </c>
      <c r="H43" s="115"/>
      <c r="I43" s="97">
        <v>18014180925.060501</v>
      </c>
      <c r="J43" s="97"/>
      <c r="K43" s="13">
        <v>17076700085.822001</v>
      </c>
      <c r="L43" s="13">
        <v>15761070586.470501</v>
      </c>
      <c r="M43" s="13">
        <v>13789514075.837299</v>
      </c>
    </row>
    <row r="44" spans="3:13" s="1" customFormat="1" ht="12.75" customHeight="1" x14ac:dyDescent="0.15">
      <c r="C44" s="50">
        <v>46174</v>
      </c>
      <c r="D44" s="51">
        <v>47178</v>
      </c>
      <c r="E44" s="13">
        <v>33</v>
      </c>
      <c r="F44" s="52">
        <v>1004</v>
      </c>
      <c r="G44" s="115">
        <v>10500000000</v>
      </c>
      <c r="H44" s="115"/>
      <c r="I44" s="97">
        <v>17886270175.930698</v>
      </c>
      <c r="J44" s="97"/>
      <c r="K44" s="13">
        <v>16929469152.664301</v>
      </c>
      <c r="L44" s="13">
        <v>15589285815.7997</v>
      </c>
      <c r="M44" s="13">
        <v>13587028275.3993</v>
      </c>
    </row>
    <row r="45" spans="3:13" s="1" customFormat="1" ht="12.75" customHeight="1" x14ac:dyDescent="0.15">
      <c r="C45" s="50">
        <v>46174</v>
      </c>
      <c r="D45" s="51">
        <v>47209</v>
      </c>
      <c r="E45" s="13">
        <v>34</v>
      </c>
      <c r="F45" s="52">
        <v>1035</v>
      </c>
      <c r="G45" s="115">
        <v>10500000000</v>
      </c>
      <c r="H45" s="115"/>
      <c r="I45" s="97">
        <v>17757354277.409</v>
      </c>
      <c r="J45" s="97"/>
      <c r="K45" s="13">
        <v>16778942751.9305</v>
      </c>
      <c r="L45" s="13">
        <v>15411381251.305901</v>
      </c>
      <c r="M45" s="13">
        <v>13375081699.615499</v>
      </c>
    </row>
    <row r="46" spans="3:13" s="1" customFormat="1" ht="12.75" customHeight="1" x14ac:dyDescent="0.15">
      <c r="C46" s="50">
        <v>46174</v>
      </c>
      <c r="D46" s="51">
        <v>47239</v>
      </c>
      <c r="E46" s="13">
        <v>35</v>
      </c>
      <c r="F46" s="52">
        <v>1065</v>
      </c>
      <c r="G46" s="115">
        <v>10500000000</v>
      </c>
      <c r="H46" s="115"/>
      <c r="I46" s="97">
        <v>17626919638.028801</v>
      </c>
      <c r="J46" s="97"/>
      <c r="K46" s="13">
        <v>16628356151.871901</v>
      </c>
      <c r="L46" s="13">
        <v>15235477043.0082</v>
      </c>
      <c r="M46" s="13">
        <v>13168218367.684401</v>
      </c>
    </row>
    <row r="47" spans="3:13" s="1" customFormat="1" ht="12.75" customHeight="1" x14ac:dyDescent="0.15">
      <c r="C47" s="50">
        <v>46174</v>
      </c>
      <c r="D47" s="51">
        <v>47270</v>
      </c>
      <c r="E47" s="13">
        <v>36</v>
      </c>
      <c r="F47" s="52">
        <v>1096</v>
      </c>
      <c r="G47" s="115">
        <v>10500000000</v>
      </c>
      <c r="H47" s="115"/>
      <c r="I47" s="97">
        <v>17495717667.931301</v>
      </c>
      <c r="J47" s="97"/>
      <c r="K47" s="13">
        <v>16476593761.611601</v>
      </c>
      <c r="L47" s="13">
        <v>15058033752.7232</v>
      </c>
      <c r="M47" s="13">
        <v>12959726864.0128</v>
      </c>
    </row>
    <row r="48" spans="3:13" s="1" customFormat="1" ht="12.75" customHeight="1" x14ac:dyDescent="0.15">
      <c r="C48" s="50">
        <v>46174</v>
      </c>
      <c r="D48" s="51">
        <v>47300</v>
      </c>
      <c r="E48" s="13">
        <v>37</v>
      </c>
      <c r="F48" s="52">
        <v>1126</v>
      </c>
      <c r="G48" s="115">
        <v>10500000000</v>
      </c>
      <c r="H48" s="115"/>
      <c r="I48" s="97">
        <v>17364542259.238098</v>
      </c>
      <c r="J48" s="97"/>
      <c r="K48" s="13">
        <v>16326217284.3125</v>
      </c>
      <c r="L48" s="13">
        <v>14883880403.761999</v>
      </c>
      <c r="M48" s="13">
        <v>12757331399.120501</v>
      </c>
    </row>
    <row r="49" spans="3:13" s="1" customFormat="1" ht="12.75" customHeight="1" x14ac:dyDescent="0.15">
      <c r="C49" s="50">
        <v>46174</v>
      </c>
      <c r="D49" s="51">
        <v>47331</v>
      </c>
      <c r="E49" s="13">
        <v>38</v>
      </c>
      <c r="F49" s="52">
        <v>1157</v>
      </c>
      <c r="G49" s="115">
        <v>10500000000</v>
      </c>
      <c r="H49" s="115"/>
      <c r="I49" s="97">
        <v>17237998401.191601</v>
      </c>
      <c r="J49" s="97"/>
      <c r="K49" s="13">
        <v>16179751526.1961</v>
      </c>
      <c r="L49" s="13">
        <v>14712840951.7941</v>
      </c>
      <c r="M49" s="13">
        <v>12557316065.2103</v>
      </c>
    </row>
    <row r="50" spans="3:13" s="1" customFormat="1" ht="12.75" customHeight="1" x14ac:dyDescent="0.15">
      <c r="C50" s="50">
        <v>46174</v>
      </c>
      <c r="D50" s="51">
        <v>47362</v>
      </c>
      <c r="E50" s="13">
        <v>39</v>
      </c>
      <c r="F50" s="52">
        <v>1188</v>
      </c>
      <c r="G50" s="115">
        <v>10500000000</v>
      </c>
      <c r="H50" s="115"/>
      <c r="I50" s="97">
        <v>17107113118.0732</v>
      </c>
      <c r="J50" s="97"/>
      <c r="K50" s="13">
        <v>16029667644.418501</v>
      </c>
      <c r="L50" s="13">
        <v>14539293484.448299</v>
      </c>
      <c r="M50" s="13">
        <v>12356634706.030001</v>
      </c>
    </row>
    <row r="51" spans="3:13" s="1" customFormat="1" ht="12.75" customHeight="1" x14ac:dyDescent="0.15">
      <c r="C51" s="50">
        <v>46174</v>
      </c>
      <c r="D51" s="51">
        <v>47392</v>
      </c>
      <c r="E51" s="13">
        <v>40</v>
      </c>
      <c r="F51" s="52">
        <v>1218</v>
      </c>
      <c r="G51" s="115">
        <v>10500000000</v>
      </c>
      <c r="H51" s="115"/>
      <c r="I51" s="97">
        <v>16979556937.206499</v>
      </c>
      <c r="J51" s="97"/>
      <c r="K51" s="13">
        <v>15884030224.643299</v>
      </c>
      <c r="L51" s="13">
        <v>14371736875.548599</v>
      </c>
      <c r="M51" s="13">
        <v>12164163408.866699</v>
      </c>
    </row>
    <row r="52" spans="3:13" s="1" customFormat="1" ht="12.75" customHeight="1" x14ac:dyDescent="0.15">
      <c r="C52" s="50">
        <v>46174</v>
      </c>
      <c r="D52" s="51">
        <v>47423</v>
      </c>
      <c r="E52" s="13">
        <v>41</v>
      </c>
      <c r="F52" s="52">
        <v>1249</v>
      </c>
      <c r="G52" s="115">
        <v>10500000000</v>
      </c>
      <c r="H52" s="115"/>
      <c r="I52" s="97">
        <v>16849835021.9137</v>
      </c>
      <c r="J52" s="97"/>
      <c r="K52" s="13">
        <v>15735943342.489901</v>
      </c>
      <c r="L52" s="13">
        <v>14201539584.615299</v>
      </c>
      <c r="M52" s="13">
        <v>11969197592.787901</v>
      </c>
    </row>
    <row r="53" spans="3:13" s="1" customFormat="1" ht="12.75" customHeight="1" x14ac:dyDescent="0.15">
      <c r="C53" s="50">
        <v>46174</v>
      </c>
      <c r="D53" s="51">
        <v>47453</v>
      </c>
      <c r="E53" s="13">
        <v>42</v>
      </c>
      <c r="F53" s="52">
        <v>1279</v>
      </c>
      <c r="G53" s="115">
        <v>10500000000</v>
      </c>
      <c r="H53" s="115"/>
      <c r="I53" s="97">
        <v>16722585073.434999</v>
      </c>
      <c r="J53" s="97"/>
      <c r="K53" s="13">
        <v>15591471479.422899</v>
      </c>
      <c r="L53" s="13">
        <v>14036522215.667</v>
      </c>
      <c r="M53" s="13">
        <v>11781625362.188601</v>
      </c>
    </row>
    <row r="54" spans="3:13" s="1" customFormat="1" ht="12.75" customHeight="1" x14ac:dyDescent="0.15">
      <c r="C54" s="50">
        <v>46174</v>
      </c>
      <c r="D54" s="51">
        <v>47484</v>
      </c>
      <c r="E54" s="13">
        <v>43</v>
      </c>
      <c r="F54" s="52">
        <v>1310</v>
      </c>
      <c r="G54" s="115">
        <v>10500000000</v>
      </c>
      <c r="H54" s="115"/>
      <c r="I54" s="97">
        <v>16597766528.745199</v>
      </c>
      <c r="J54" s="97"/>
      <c r="K54" s="13">
        <v>15448848738.315399</v>
      </c>
      <c r="L54" s="13">
        <v>13872752128.559401</v>
      </c>
      <c r="M54" s="13">
        <v>11594844737.0051</v>
      </c>
    </row>
    <row r="55" spans="3:13" s="1" customFormat="1" ht="12.75" customHeight="1" x14ac:dyDescent="0.15">
      <c r="C55" s="50">
        <v>46174</v>
      </c>
      <c r="D55" s="51">
        <v>47515</v>
      </c>
      <c r="E55" s="13">
        <v>44</v>
      </c>
      <c r="F55" s="52">
        <v>1341</v>
      </c>
      <c r="G55" s="115">
        <v>10500000000</v>
      </c>
      <c r="H55" s="115"/>
      <c r="I55" s="97">
        <v>16475188398.5128</v>
      </c>
      <c r="J55" s="97"/>
      <c r="K55" s="13">
        <v>15308746736.5245</v>
      </c>
      <c r="L55" s="13">
        <v>13711982072.695999</v>
      </c>
      <c r="M55" s="13">
        <v>11411931792.284</v>
      </c>
    </row>
    <row r="56" spans="3:13" s="1" customFormat="1" ht="12.75" customHeight="1" x14ac:dyDescent="0.15">
      <c r="C56" s="50">
        <v>46174</v>
      </c>
      <c r="D56" s="51">
        <v>47543</v>
      </c>
      <c r="E56" s="13">
        <v>45</v>
      </c>
      <c r="F56" s="52">
        <v>1369</v>
      </c>
      <c r="G56" s="115">
        <v>10500000000</v>
      </c>
      <c r="H56" s="115"/>
      <c r="I56" s="97">
        <v>16351398954.9221</v>
      </c>
      <c r="J56" s="97"/>
      <c r="K56" s="13">
        <v>15170443825.0287</v>
      </c>
      <c r="L56" s="13">
        <v>13556887786.384899</v>
      </c>
      <c r="M56" s="13">
        <v>11239679902.2708</v>
      </c>
    </row>
    <row r="57" spans="3:13" s="1" customFormat="1" ht="12.75" customHeight="1" x14ac:dyDescent="0.15">
      <c r="C57" s="50">
        <v>46174</v>
      </c>
      <c r="D57" s="51">
        <v>47574</v>
      </c>
      <c r="E57" s="13">
        <v>46</v>
      </c>
      <c r="F57" s="52">
        <v>1400</v>
      </c>
      <c r="G57" s="115">
        <v>10500000000</v>
      </c>
      <c r="H57" s="115"/>
      <c r="I57" s="97">
        <v>16224682930.7854</v>
      </c>
      <c r="J57" s="97"/>
      <c r="K57" s="13">
        <v>15027348876.764</v>
      </c>
      <c r="L57" s="13">
        <v>13394859934.4781</v>
      </c>
      <c r="M57" s="13">
        <v>11058309428.190399</v>
      </c>
    </row>
    <row r="58" spans="3:13" s="1" customFormat="1" ht="12.75" customHeight="1" x14ac:dyDescent="0.15">
      <c r="C58" s="50">
        <v>46174</v>
      </c>
      <c r="D58" s="51">
        <v>47604</v>
      </c>
      <c r="E58" s="13">
        <v>47</v>
      </c>
      <c r="F58" s="52">
        <v>1430</v>
      </c>
      <c r="G58" s="115">
        <v>8000000000</v>
      </c>
      <c r="H58" s="115"/>
      <c r="I58" s="97">
        <v>16097774972.245899</v>
      </c>
      <c r="J58" s="97"/>
      <c r="K58" s="13">
        <v>14885333295.161699</v>
      </c>
      <c r="L58" s="13">
        <v>13235615375.441799</v>
      </c>
      <c r="M58" s="13">
        <v>10882051650.312799</v>
      </c>
    </row>
    <row r="59" spans="3:13" s="1" customFormat="1" ht="12.75" customHeight="1" x14ac:dyDescent="0.15">
      <c r="C59" s="50">
        <v>46174</v>
      </c>
      <c r="D59" s="51">
        <v>47635</v>
      </c>
      <c r="E59" s="13">
        <v>48</v>
      </c>
      <c r="F59" s="52">
        <v>1461</v>
      </c>
      <c r="G59" s="115">
        <v>8000000000</v>
      </c>
      <c r="H59" s="115"/>
      <c r="I59" s="97">
        <v>15975108811.3703</v>
      </c>
      <c r="J59" s="97"/>
      <c r="K59" s="13">
        <v>14746851778.1227</v>
      </c>
      <c r="L59" s="13">
        <v>13079133806.4856</v>
      </c>
      <c r="M59" s="13">
        <v>10707849220.893499</v>
      </c>
    </row>
    <row r="60" spans="3:13" s="1" customFormat="1" ht="12.75" customHeight="1" x14ac:dyDescent="0.15">
      <c r="C60" s="50">
        <v>46174</v>
      </c>
      <c r="D60" s="51">
        <v>47665</v>
      </c>
      <c r="E60" s="13">
        <v>49</v>
      </c>
      <c r="F60" s="52">
        <v>1491</v>
      </c>
      <c r="G60" s="115">
        <v>8000000000</v>
      </c>
      <c r="H60" s="115"/>
      <c r="I60" s="97">
        <v>15850362939.9172</v>
      </c>
      <c r="J60" s="97"/>
      <c r="K60" s="13">
        <v>14607680509.2456</v>
      </c>
      <c r="L60" s="13">
        <v>12923813930.8048</v>
      </c>
      <c r="M60" s="13">
        <v>10537316977.834999</v>
      </c>
    </row>
    <row r="61" spans="3:13" s="1" customFormat="1" ht="12.75" customHeight="1" x14ac:dyDescent="0.15">
      <c r="C61" s="50">
        <v>46174</v>
      </c>
      <c r="D61" s="51">
        <v>47696</v>
      </c>
      <c r="E61" s="13">
        <v>50</v>
      </c>
      <c r="F61" s="52">
        <v>1522</v>
      </c>
      <c r="G61" s="115">
        <v>8000000000</v>
      </c>
      <c r="H61" s="115"/>
      <c r="I61" s="97">
        <v>15728986769.9823</v>
      </c>
      <c r="J61" s="97"/>
      <c r="K61" s="13">
        <v>14471234354.046101</v>
      </c>
      <c r="L61" s="13">
        <v>12770535381.6994</v>
      </c>
      <c r="M61" s="13">
        <v>10368240727.7159</v>
      </c>
    </row>
    <row r="62" spans="3:13" s="1" customFormat="1" ht="12.75" customHeight="1" x14ac:dyDescent="0.15">
      <c r="C62" s="50">
        <v>46174</v>
      </c>
      <c r="D62" s="51">
        <v>47727</v>
      </c>
      <c r="E62" s="13">
        <v>51</v>
      </c>
      <c r="F62" s="52">
        <v>1553</v>
      </c>
      <c r="G62" s="115">
        <v>8000000000</v>
      </c>
      <c r="H62" s="115"/>
      <c r="I62" s="97">
        <v>15607846464.918501</v>
      </c>
      <c r="J62" s="97"/>
      <c r="K62" s="13">
        <v>14335425659.0886</v>
      </c>
      <c r="L62" s="13">
        <v>12618513994.012501</v>
      </c>
      <c r="M62" s="13">
        <v>10201424050.719101</v>
      </c>
    </row>
    <row r="63" spans="3:13" s="1" customFormat="1" ht="12.75" customHeight="1" x14ac:dyDescent="0.15">
      <c r="C63" s="50">
        <v>46174</v>
      </c>
      <c r="D63" s="51">
        <v>47757</v>
      </c>
      <c r="E63" s="13">
        <v>52</v>
      </c>
      <c r="F63" s="52">
        <v>1583</v>
      </c>
      <c r="G63" s="115">
        <v>8000000000</v>
      </c>
      <c r="H63" s="115"/>
      <c r="I63" s="97">
        <v>15485988880.075899</v>
      </c>
      <c r="J63" s="97"/>
      <c r="K63" s="13">
        <v>14200155889.988899</v>
      </c>
      <c r="L63" s="13">
        <v>12468680602.726101</v>
      </c>
      <c r="M63" s="13">
        <v>10038970327.645</v>
      </c>
    </row>
    <row r="64" spans="3:13" s="1" customFormat="1" ht="12.75" customHeight="1" x14ac:dyDescent="0.15">
      <c r="C64" s="50">
        <v>46174</v>
      </c>
      <c r="D64" s="51">
        <v>47788</v>
      </c>
      <c r="E64" s="13">
        <v>53</v>
      </c>
      <c r="F64" s="52">
        <v>1614</v>
      </c>
      <c r="G64" s="115">
        <v>8000000000</v>
      </c>
      <c r="H64" s="115"/>
      <c r="I64" s="97">
        <v>15364333473.0755</v>
      </c>
      <c r="J64" s="97"/>
      <c r="K64" s="13">
        <v>14064706466.3834</v>
      </c>
      <c r="L64" s="13">
        <v>12318339058.6639</v>
      </c>
      <c r="M64" s="13">
        <v>9875917280.8440704</v>
      </c>
    </row>
    <row r="65" spans="3:13" s="1" customFormat="1" ht="12.75" customHeight="1" x14ac:dyDescent="0.15">
      <c r="C65" s="50">
        <v>46174</v>
      </c>
      <c r="D65" s="51">
        <v>47818</v>
      </c>
      <c r="E65" s="13">
        <v>54</v>
      </c>
      <c r="F65" s="52">
        <v>1644</v>
      </c>
      <c r="G65" s="115">
        <v>8000000000</v>
      </c>
      <c r="H65" s="115"/>
      <c r="I65" s="97">
        <v>15242395794.432501</v>
      </c>
      <c r="J65" s="97"/>
      <c r="K65" s="13">
        <v>13930180476.462999</v>
      </c>
      <c r="L65" s="13">
        <v>12170487968.7362</v>
      </c>
      <c r="M65" s="13">
        <v>9717383994.8049507</v>
      </c>
    </row>
    <row r="66" spans="3:13" s="1" customFormat="1" ht="12.75" customHeight="1" x14ac:dyDescent="0.15">
      <c r="C66" s="50">
        <v>46174</v>
      </c>
      <c r="D66" s="51">
        <v>47849</v>
      </c>
      <c r="E66" s="13">
        <v>55</v>
      </c>
      <c r="F66" s="52">
        <v>1675</v>
      </c>
      <c r="G66" s="115">
        <v>8000000000</v>
      </c>
      <c r="H66" s="115"/>
      <c r="I66" s="97">
        <v>15120185220.009399</v>
      </c>
      <c r="J66" s="97"/>
      <c r="K66" s="13">
        <v>13795053806.745199</v>
      </c>
      <c r="L66" s="13">
        <v>12021778999.413601</v>
      </c>
      <c r="M66" s="13">
        <v>9557993545.1509094</v>
      </c>
    </row>
    <row r="67" spans="3:13" s="1" customFormat="1" ht="12.75" customHeight="1" x14ac:dyDescent="0.15">
      <c r="C67" s="50">
        <v>46174</v>
      </c>
      <c r="D67" s="51">
        <v>47880</v>
      </c>
      <c r="E67" s="13">
        <v>56</v>
      </c>
      <c r="F67" s="52">
        <v>1706</v>
      </c>
      <c r="G67" s="115">
        <v>8000000000</v>
      </c>
      <c r="H67" s="115"/>
      <c r="I67" s="97">
        <v>14999923526.829</v>
      </c>
      <c r="J67" s="97"/>
      <c r="K67" s="13">
        <v>13662120499.940901</v>
      </c>
      <c r="L67" s="13">
        <v>11875654265.2691</v>
      </c>
      <c r="M67" s="13">
        <v>9401824888.57724</v>
      </c>
    </row>
    <row r="68" spans="3:13" s="1" customFormat="1" ht="12.75" customHeight="1" x14ac:dyDescent="0.15">
      <c r="C68" s="50">
        <v>46174</v>
      </c>
      <c r="D68" s="51">
        <v>47908</v>
      </c>
      <c r="E68" s="13">
        <v>57</v>
      </c>
      <c r="F68" s="52">
        <v>1734</v>
      </c>
      <c r="G68" s="115">
        <v>8000000000</v>
      </c>
      <c r="H68" s="115"/>
      <c r="I68" s="97">
        <v>14879593494.0602</v>
      </c>
      <c r="J68" s="97"/>
      <c r="K68" s="13">
        <v>13531759054.334499</v>
      </c>
      <c r="L68" s="13">
        <v>11735316483.712601</v>
      </c>
      <c r="M68" s="13">
        <v>9255170634.9537392</v>
      </c>
    </row>
    <row r="69" spans="3:13" s="1" customFormat="1" ht="12.75" customHeight="1" x14ac:dyDescent="0.15">
      <c r="C69" s="50">
        <v>46174</v>
      </c>
      <c r="D69" s="51">
        <v>47939</v>
      </c>
      <c r="E69" s="13">
        <v>58</v>
      </c>
      <c r="F69" s="52">
        <v>1765</v>
      </c>
      <c r="G69" s="115">
        <v>8000000000</v>
      </c>
      <c r="H69" s="115"/>
      <c r="I69" s="97">
        <v>14762712539.516399</v>
      </c>
      <c r="J69" s="97"/>
      <c r="K69" s="13">
        <v>13402694914.627399</v>
      </c>
      <c r="L69" s="13">
        <v>11593825912.968901</v>
      </c>
      <c r="M69" s="13">
        <v>9104854674.6148891</v>
      </c>
    </row>
    <row r="70" spans="3:13" s="1" customFormat="1" ht="12.75" customHeight="1" x14ac:dyDescent="0.15">
      <c r="C70" s="50">
        <v>46174</v>
      </c>
      <c r="D70" s="51">
        <v>47969</v>
      </c>
      <c r="E70" s="13">
        <v>59</v>
      </c>
      <c r="F70" s="52">
        <v>1795</v>
      </c>
      <c r="G70" s="115">
        <v>8000000000</v>
      </c>
      <c r="H70" s="115"/>
      <c r="I70" s="97">
        <v>14644685335.192499</v>
      </c>
      <c r="J70" s="97"/>
      <c r="K70" s="13">
        <v>13273717596.097099</v>
      </c>
      <c r="L70" s="13">
        <v>11453994862.6052</v>
      </c>
      <c r="M70" s="13">
        <v>8958170225.8814697</v>
      </c>
    </row>
    <row r="71" spans="3:13" s="1" customFormat="1" ht="12.75" customHeight="1" x14ac:dyDescent="0.15">
      <c r="C71" s="50">
        <v>46174</v>
      </c>
      <c r="D71" s="51">
        <v>48000</v>
      </c>
      <c r="E71" s="13">
        <v>60</v>
      </c>
      <c r="F71" s="52">
        <v>1826</v>
      </c>
      <c r="G71" s="115">
        <v>8000000000</v>
      </c>
      <c r="H71" s="115"/>
      <c r="I71" s="97">
        <v>14523383491.953501</v>
      </c>
      <c r="J71" s="97"/>
      <c r="K71" s="13">
        <v>13141444740.088499</v>
      </c>
      <c r="L71" s="13">
        <v>11311015992.769699</v>
      </c>
      <c r="M71" s="13">
        <v>8808877343.1138802</v>
      </c>
    </row>
    <row r="72" spans="3:13" s="1" customFormat="1" ht="12.75" customHeight="1" x14ac:dyDescent="0.15">
      <c r="C72" s="50">
        <v>46174</v>
      </c>
      <c r="D72" s="51">
        <v>48030</v>
      </c>
      <c r="E72" s="13">
        <v>61</v>
      </c>
      <c r="F72" s="52">
        <v>1856</v>
      </c>
      <c r="G72" s="115">
        <v>8000000000</v>
      </c>
      <c r="H72" s="115"/>
      <c r="I72" s="97">
        <v>14406504294.892</v>
      </c>
      <c r="J72" s="97"/>
      <c r="K72" s="13">
        <v>13014290044.9958</v>
      </c>
      <c r="L72" s="13">
        <v>11174002187.409599</v>
      </c>
      <c r="M72" s="13">
        <v>8666500808.4390297</v>
      </c>
    </row>
    <row r="73" spans="3:13" s="1" customFormat="1" ht="12.75" customHeight="1" x14ac:dyDescent="0.15">
      <c r="C73" s="50">
        <v>46174</v>
      </c>
      <c r="D73" s="51">
        <v>48061</v>
      </c>
      <c r="E73" s="13">
        <v>62</v>
      </c>
      <c r="F73" s="52">
        <v>1887</v>
      </c>
      <c r="G73" s="115">
        <v>8000000000</v>
      </c>
      <c r="H73" s="115"/>
      <c r="I73" s="97">
        <v>14289257974.6639</v>
      </c>
      <c r="J73" s="97"/>
      <c r="K73" s="13">
        <v>12886480604.531601</v>
      </c>
      <c r="L73" s="13">
        <v>11036126957.566601</v>
      </c>
      <c r="M73" s="13">
        <v>8523311037.9646101</v>
      </c>
    </row>
    <row r="74" spans="3:13" s="1" customFormat="1" ht="12.75" customHeight="1" x14ac:dyDescent="0.15">
      <c r="C74" s="50">
        <v>46174</v>
      </c>
      <c r="D74" s="51">
        <v>48092</v>
      </c>
      <c r="E74" s="13">
        <v>63</v>
      </c>
      <c r="F74" s="52">
        <v>1918</v>
      </c>
      <c r="G74" s="115">
        <v>8000000000</v>
      </c>
      <c r="H74" s="115"/>
      <c r="I74" s="97">
        <v>14172470874.2834</v>
      </c>
      <c r="J74" s="97"/>
      <c r="K74" s="13">
        <v>12759480710.623501</v>
      </c>
      <c r="L74" s="13">
        <v>10899572287.172701</v>
      </c>
      <c r="M74" s="13">
        <v>8382194326.7599897</v>
      </c>
    </row>
    <row r="75" spans="3:13" s="1" customFormat="1" ht="12.75" customHeight="1" x14ac:dyDescent="0.15">
      <c r="C75" s="50">
        <v>46174</v>
      </c>
      <c r="D75" s="51">
        <v>48122</v>
      </c>
      <c r="E75" s="13">
        <v>64</v>
      </c>
      <c r="F75" s="52">
        <v>1948</v>
      </c>
      <c r="G75" s="115">
        <v>8000000000</v>
      </c>
      <c r="H75" s="115"/>
      <c r="I75" s="97">
        <v>14052831878.0968</v>
      </c>
      <c r="J75" s="97"/>
      <c r="K75" s="13">
        <v>12631002977.0065</v>
      </c>
      <c r="L75" s="13">
        <v>10763265695.2159</v>
      </c>
      <c r="M75" s="13">
        <v>8243438714.7045298</v>
      </c>
    </row>
    <row r="76" spans="3:13" s="1" customFormat="1" ht="12.75" customHeight="1" x14ac:dyDescent="0.15">
      <c r="C76" s="50">
        <v>46174</v>
      </c>
      <c r="D76" s="51">
        <v>48153</v>
      </c>
      <c r="E76" s="13">
        <v>65</v>
      </c>
      <c r="F76" s="52">
        <v>1979</v>
      </c>
      <c r="G76" s="115">
        <v>8000000000</v>
      </c>
      <c r="H76" s="115"/>
      <c r="I76" s="97">
        <v>13935106839.884899</v>
      </c>
      <c r="J76" s="97"/>
      <c r="K76" s="13">
        <v>12503945403.7946</v>
      </c>
      <c r="L76" s="13">
        <v>10627898185.7701</v>
      </c>
      <c r="M76" s="13">
        <v>8105286251.0609102</v>
      </c>
    </row>
    <row r="77" spans="3:13" s="1" customFormat="1" ht="12.75" customHeight="1" x14ac:dyDescent="0.15">
      <c r="C77" s="50">
        <v>46174</v>
      </c>
      <c r="D77" s="51">
        <v>48183</v>
      </c>
      <c r="E77" s="13">
        <v>66</v>
      </c>
      <c r="F77" s="52">
        <v>2009</v>
      </c>
      <c r="G77" s="115">
        <v>8000000000</v>
      </c>
      <c r="H77" s="115"/>
      <c r="I77" s="97">
        <v>13819071161.190399</v>
      </c>
      <c r="J77" s="97"/>
      <c r="K77" s="13">
        <v>12379473644.657801</v>
      </c>
      <c r="L77" s="13">
        <v>10496204012.1432</v>
      </c>
      <c r="M77" s="13">
        <v>7972037241.39007</v>
      </c>
    </row>
    <row r="78" spans="3:13" s="1" customFormat="1" ht="12.75" customHeight="1" x14ac:dyDescent="0.15">
      <c r="C78" s="50">
        <v>46174</v>
      </c>
      <c r="D78" s="51">
        <v>48214</v>
      </c>
      <c r="E78" s="13">
        <v>67</v>
      </c>
      <c r="F78" s="52">
        <v>2040</v>
      </c>
      <c r="G78" s="115">
        <v>5500000000</v>
      </c>
      <c r="H78" s="115"/>
      <c r="I78" s="97">
        <v>13700625426.554701</v>
      </c>
      <c r="J78" s="97"/>
      <c r="K78" s="13">
        <v>12252550419.629101</v>
      </c>
      <c r="L78" s="13">
        <v>10362169094.528099</v>
      </c>
      <c r="M78" s="13">
        <v>7836900810.2802401</v>
      </c>
    </row>
    <row r="79" spans="3:13" s="1" customFormat="1" ht="12.75" customHeight="1" x14ac:dyDescent="0.15">
      <c r="C79" s="50">
        <v>46174</v>
      </c>
      <c r="D79" s="51">
        <v>48245</v>
      </c>
      <c r="E79" s="13">
        <v>68</v>
      </c>
      <c r="F79" s="52">
        <v>2071</v>
      </c>
      <c r="G79" s="115">
        <v>5500000000</v>
      </c>
      <c r="H79" s="115"/>
      <c r="I79" s="97">
        <v>13585734246.027901</v>
      </c>
      <c r="J79" s="97"/>
      <c r="K79" s="13">
        <v>12129195592.5422</v>
      </c>
      <c r="L79" s="13">
        <v>10231758218.970699</v>
      </c>
      <c r="M79" s="13">
        <v>7705495366.2360697</v>
      </c>
    </row>
    <row r="80" spans="3:13" s="1" customFormat="1" ht="12.75" customHeight="1" x14ac:dyDescent="0.15">
      <c r="C80" s="50">
        <v>46174</v>
      </c>
      <c r="D80" s="51">
        <v>48274</v>
      </c>
      <c r="E80" s="13">
        <v>69</v>
      </c>
      <c r="F80" s="52">
        <v>2100</v>
      </c>
      <c r="G80" s="115">
        <v>5500000000</v>
      </c>
      <c r="H80" s="115"/>
      <c r="I80" s="97">
        <v>13469362052.007601</v>
      </c>
      <c r="J80" s="97"/>
      <c r="K80" s="13">
        <v>12006218780.0861</v>
      </c>
      <c r="L80" s="13">
        <v>10103921518.590401</v>
      </c>
      <c r="M80" s="13">
        <v>7579068044.3313503</v>
      </c>
    </row>
    <row r="81" spans="3:13" s="1" customFormat="1" ht="12.75" customHeight="1" x14ac:dyDescent="0.15">
      <c r="C81" s="50">
        <v>46174</v>
      </c>
      <c r="D81" s="51">
        <v>48305</v>
      </c>
      <c r="E81" s="13">
        <v>70</v>
      </c>
      <c r="F81" s="52">
        <v>2131</v>
      </c>
      <c r="G81" s="115">
        <v>5500000000</v>
      </c>
      <c r="H81" s="115"/>
      <c r="I81" s="97">
        <v>13356095302.6332</v>
      </c>
      <c r="J81" s="97"/>
      <c r="K81" s="13">
        <v>11885063720.709</v>
      </c>
      <c r="L81" s="13">
        <v>9976525539.9953995</v>
      </c>
      <c r="M81" s="13">
        <v>7451810121.9492102</v>
      </c>
    </row>
    <row r="82" spans="3:13" s="1" customFormat="1" ht="12.75" customHeight="1" x14ac:dyDescent="0.15">
      <c r="C82" s="50">
        <v>46174</v>
      </c>
      <c r="D82" s="51">
        <v>48335</v>
      </c>
      <c r="E82" s="13">
        <v>71</v>
      </c>
      <c r="F82" s="52">
        <v>2161</v>
      </c>
      <c r="G82" s="115">
        <v>5500000000</v>
      </c>
      <c r="H82" s="115"/>
      <c r="I82" s="97">
        <v>13239490541.0952</v>
      </c>
      <c r="J82" s="97"/>
      <c r="K82" s="13">
        <v>11761963821.6374</v>
      </c>
      <c r="L82" s="13">
        <v>9848892807.1365795</v>
      </c>
      <c r="M82" s="13">
        <v>7326321210.7300901</v>
      </c>
    </row>
    <row r="83" spans="3:13" s="1" customFormat="1" ht="12.75" customHeight="1" x14ac:dyDescent="0.15">
      <c r="C83" s="50">
        <v>46174</v>
      </c>
      <c r="D83" s="51">
        <v>48366</v>
      </c>
      <c r="E83" s="13">
        <v>72</v>
      </c>
      <c r="F83" s="52">
        <v>2192</v>
      </c>
      <c r="G83" s="115">
        <v>5500000000</v>
      </c>
      <c r="H83" s="115"/>
      <c r="I83" s="97">
        <v>13122699392.9011</v>
      </c>
      <c r="J83" s="97"/>
      <c r="K83" s="13">
        <v>11638433380.774799</v>
      </c>
      <c r="L83" s="13">
        <v>9720669765.8807602</v>
      </c>
      <c r="M83" s="13">
        <v>7200312637.5587597</v>
      </c>
    </row>
    <row r="84" spans="3:13" s="1" customFormat="1" ht="12.75" customHeight="1" x14ac:dyDescent="0.15">
      <c r="C84" s="50">
        <v>46174</v>
      </c>
      <c r="D84" s="51">
        <v>48396</v>
      </c>
      <c r="E84" s="13">
        <v>73</v>
      </c>
      <c r="F84" s="52">
        <v>2222</v>
      </c>
      <c r="G84" s="115">
        <v>5500000000</v>
      </c>
      <c r="H84" s="115"/>
      <c r="I84" s="97">
        <v>13008776271.940701</v>
      </c>
      <c r="J84" s="97"/>
      <c r="K84" s="13">
        <v>11518458174.366699</v>
      </c>
      <c r="L84" s="13">
        <v>9596785354.7639408</v>
      </c>
      <c r="M84" s="13">
        <v>7079409418.6797705</v>
      </c>
    </row>
    <row r="85" spans="3:13" s="1" customFormat="1" ht="12.75" customHeight="1" x14ac:dyDescent="0.15">
      <c r="C85" s="50">
        <v>46174</v>
      </c>
      <c r="D85" s="51">
        <v>48427</v>
      </c>
      <c r="E85" s="13">
        <v>74</v>
      </c>
      <c r="F85" s="52">
        <v>2253</v>
      </c>
      <c r="G85" s="115">
        <v>5500000000</v>
      </c>
      <c r="H85" s="115"/>
      <c r="I85" s="97">
        <v>12896091747.0152</v>
      </c>
      <c r="J85" s="97"/>
      <c r="K85" s="13">
        <v>11399316140.271099</v>
      </c>
      <c r="L85" s="13">
        <v>9473366138.5599499</v>
      </c>
      <c r="M85" s="13">
        <v>6958765318.6909904</v>
      </c>
    </row>
    <row r="86" spans="3:13" s="1" customFormat="1" ht="12.75" customHeight="1" x14ac:dyDescent="0.15">
      <c r="C86" s="50">
        <v>46174</v>
      </c>
      <c r="D86" s="51">
        <v>48458</v>
      </c>
      <c r="E86" s="13">
        <v>75</v>
      </c>
      <c r="F86" s="52">
        <v>2284</v>
      </c>
      <c r="G86" s="115">
        <v>5500000000</v>
      </c>
      <c r="H86" s="115"/>
      <c r="I86" s="97">
        <v>12783144647.936501</v>
      </c>
      <c r="J86" s="97"/>
      <c r="K86" s="13">
        <v>11280313413.8032</v>
      </c>
      <c r="L86" s="13">
        <v>9350628089.0226192</v>
      </c>
      <c r="M86" s="13">
        <v>6839514441.4205704</v>
      </c>
    </row>
    <row r="87" spans="3:13" s="1" customFormat="1" ht="12.75" customHeight="1" x14ac:dyDescent="0.15">
      <c r="C87" s="50">
        <v>46174</v>
      </c>
      <c r="D87" s="51">
        <v>48488</v>
      </c>
      <c r="E87" s="13">
        <v>76</v>
      </c>
      <c r="F87" s="52">
        <v>2314</v>
      </c>
      <c r="G87" s="115">
        <v>5500000000</v>
      </c>
      <c r="H87" s="115"/>
      <c r="I87" s="97">
        <v>12670800119.021999</v>
      </c>
      <c r="J87" s="97"/>
      <c r="K87" s="13">
        <v>11162823641.122499</v>
      </c>
      <c r="L87" s="13">
        <v>9230462201.6770592</v>
      </c>
      <c r="M87" s="13">
        <v>6723942932.1240702</v>
      </c>
    </row>
    <row r="88" spans="3:13" s="1" customFormat="1" ht="12.75" customHeight="1" x14ac:dyDescent="0.15">
      <c r="C88" s="50">
        <v>46174</v>
      </c>
      <c r="D88" s="51">
        <v>48519</v>
      </c>
      <c r="E88" s="13">
        <v>77</v>
      </c>
      <c r="F88" s="52">
        <v>2345</v>
      </c>
      <c r="G88" s="115">
        <v>5500000000</v>
      </c>
      <c r="H88" s="115"/>
      <c r="I88" s="97">
        <v>12558838031.6395</v>
      </c>
      <c r="J88" s="97"/>
      <c r="K88" s="13">
        <v>11045420699.8701</v>
      </c>
      <c r="L88" s="13">
        <v>9110154444.4583492</v>
      </c>
      <c r="M88" s="13">
        <v>6608196213.8534803</v>
      </c>
    </row>
    <row r="89" spans="3:13" s="1" customFormat="1" ht="12.75" customHeight="1" x14ac:dyDescent="0.15">
      <c r="C89" s="50">
        <v>46174</v>
      </c>
      <c r="D89" s="51">
        <v>48549</v>
      </c>
      <c r="E89" s="13">
        <v>78</v>
      </c>
      <c r="F89" s="52">
        <v>2375</v>
      </c>
      <c r="G89" s="115">
        <v>5500000000</v>
      </c>
      <c r="H89" s="115"/>
      <c r="I89" s="97">
        <v>12446296560.4725</v>
      </c>
      <c r="J89" s="97"/>
      <c r="K89" s="13">
        <v>10928473605.4342</v>
      </c>
      <c r="L89" s="13">
        <v>8991512505.1595001</v>
      </c>
      <c r="M89" s="13">
        <v>6495401873.51019</v>
      </c>
    </row>
    <row r="90" spans="3:13" s="1" customFormat="1" ht="12.75" customHeight="1" x14ac:dyDescent="0.15">
      <c r="C90" s="50">
        <v>46174</v>
      </c>
      <c r="D90" s="51">
        <v>48580</v>
      </c>
      <c r="E90" s="13">
        <v>79</v>
      </c>
      <c r="F90" s="52">
        <v>2406</v>
      </c>
      <c r="G90" s="115">
        <v>5500000000</v>
      </c>
      <c r="H90" s="115"/>
      <c r="I90" s="97">
        <v>12335448867.717699</v>
      </c>
      <c r="J90" s="97"/>
      <c r="K90" s="13">
        <v>10812773341.542299</v>
      </c>
      <c r="L90" s="13">
        <v>8873693769.5411491</v>
      </c>
      <c r="M90" s="13">
        <v>6383139420.0501003</v>
      </c>
    </row>
    <row r="91" spans="3:13" s="1" customFormat="1" ht="12.75" customHeight="1" x14ac:dyDescent="0.15">
      <c r="C91" s="50">
        <v>46174</v>
      </c>
      <c r="D91" s="51">
        <v>48611</v>
      </c>
      <c r="E91" s="13">
        <v>80</v>
      </c>
      <c r="F91" s="52">
        <v>2437</v>
      </c>
      <c r="G91" s="115">
        <v>5500000000</v>
      </c>
      <c r="H91" s="115"/>
      <c r="I91" s="97">
        <v>12225026453.540501</v>
      </c>
      <c r="J91" s="97"/>
      <c r="K91" s="13">
        <v>10697806262.836599</v>
      </c>
      <c r="L91" s="13">
        <v>8757016323.4876995</v>
      </c>
      <c r="M91" s="13">
        <v>6272528915.2826204</v>
      </c>
    </row>
    <row r="92" spans="3:13" s="1" customFormat="1" ht="12.75" customHeight="1" x14ac:dyDescent="0.15">
      <c r="C92" s="50">
        <v>46174</v>
      </c>
      <c r="D92" s="51">
        <v>48639</v>
      </c>
      <c r="E92" s="13">
        <v>81</v>
      </c>
      <c r="F92" s="52">
        <v>2465</v>
      </c>
      <c r="G92" s="115">
        <v>2500000000</v>
      </c>
      <c r="H92" s="115"/>
      <c r="I92" s="97">
        <v>12115310231.4076</v>
      </c>
      <c r="J92" s="97"/>
      <c r="K92" s="13">
        <v>10585553791.893999</v>
      </c>
      <c r="L92" s="13">
        <v>8645221607.7459297</v>
      </c>
      <c r="M92" s="13">
        <v>6168756878.1271896</v>
      </c>
    </row>
    <row r="93" spans="3:13" s="1" customFormat="1" ht="12.75" customHeight="1" x14ac:dyDescent="0.15">
      <c r="C93" s="50">
        <v>46174</v>
      </c>
      <c r="D93" s="51">
        <v>48670</v>
      </c>
      <c r="E93" s="13">
        <v>82</v>
      </c>
      <c r="F93" s="52">
        <v>2496</v>
      </c>
      <c r="G93" s="115">
        <v>2500000000</v>
      </c>
      <c r="H93" s="115"/>
      <c r="I93" s="97">
        <v>12005393937.480301</v>
      </c>
      <c r="J93" s="97"/>
      <c r="K93" s="13">
        <v>10471725235.403</v>
      </c>
      <c r="L93" s="13">
        <v>8530507675.7825003</v>
      </c>
      <c r="M93" s="13">
        <v>6061121943.3937902</v>
      </c>
    </row>
    <row r="94" spans="3:13" s="1" customFormat="1" ht="12.75" customHeight="1" x14ac:dyDescent="0.15">
      <c r="C94" s="50">
        <v>46174</v>
      </c>
      <c r="D94" s="51">
        <v>48700</v>
      </c>
      <c r="E94" s="13">
        <v>83</v>
      </c>
      <c r="F94" s="52">
        <v>2526</v>
      </c>
      <c r="G94" s="115">
        <v>2500000000</v>
      </c>
      <c r="H94" s="115"/>
      <c r="I94" s="97">
        <v>11897082716.788099</v>
      </c>
      <c r="J94" s="97"/>
      <c r="K94" s="13">
        <v>10360217298.993299</v>
      </c>
      <c r="L94" s="13">
        <v>8418898460.81845</v>
      </c>
      <c r="M94" s="13">
        <v>5957300378.33601</v>
      </c>
    </row>
    <row r="95" spans="3:13" s="1" customFormat="1" ht="12.75" customHeight="1" x14ac:dyDescent="0.15">
      <c r="C95" s="50">
        <v>46174</v>
      </c>
      <c r="D95" s="51">
        <v>48731</v>
      </c>
      <c r="E95" s="13">
        <v>84</v>
      </c>
      <c r="F95" s="52">
        <v>2557</v>
      </c>
      <c r="G95" s="115">
        <v>2500000000</v>
      </c>
      <c r="H95" s="115"/>
      <c r="I95" s="97">
        <v>11787817945.352501</v>
      </c>
      <c r="J95" s="97"/>
      <c r="K95" s="13">
        <v>10247657039.368099</v>
      </c>
      <c r="L95" s="13">
        <v>8306251606.0360699</v>
      </c>
      <c r="M95" s="13">
        <v>5852695490.7807503</v>
      </c>
    </row>
    <row r="96" spans="3:13" s="1" customFormat="1" ht="12.75" customHeight="1" x14ac:dyDescent="0.15">
      <c r="C96" s="50">
        <v>46174</v>
      </c>
      <c r="D96" s="51">
        <v>48761</v>
      </c>
      <c r="E96" s="13">
        <v>85</v>
      </c>
      <c r="F96" s="52">
        <v>2587</v>
      </c>
      <c r="G96" s="115">
        <v>2500000000</v>
      </c>
      <c r="H96" s="115"/>
      <c r="I96" s="97">
        <v>11679007663.942301</v>
      </c>
      <c r="J96" s="97"/>
      <c r="K96" s="13">
        <v>10136398274.4186</v>
      </c>
      <c r="L96" s="13">
        <v>8195848719.4400702</v>
      </c>
      <c r="M96" s="13">
        <v>5751231689.0324497</v>
      </c>
    </row>
    <row r="97" spans="3:13" s="1" customFormat="1" ht="12.75" customHeight="1" x14ac:dyDescent="0.15">
      <c r="C97" s="50">
        <v>46174</v>
      </c>
      <c r="D97" s="51">
        <v>48792</v>
      </c>
      <c r="E97" s="13">
        <v>86</v>
      </c>
      <c r="F97" s="52">
        <v>2618</v>
      </c>
      <c r="G97" s="115">
        <v>2500000000</v>
      </c>
      <c r="H97" s="115"/>
      <c r="I97" s="97">
        <v>11571970958.5669</v>
      </c>
      <c r="J97" s="97"/>
      <c r="K97" s="13">
        <v>10026464880.9792</v>
      </c>
      <c r="L97" s="13">
        <v>8086343709.9686699</v>
      </c>
      <c r="M97" s="13">
        <v>5650355158.65944</v>
      </c>
    </row>
    <row r="98" spans="3:13" s="1" customFormat="1" ht="12.75" customHeight="1" x14ac:dyDescent="0.15">
      <c r="C98" s="50">
        <v>46174</v>
      </c>
      <c r="D98" s="51">
        <v>48823</v>
      </c>
      <c r="E98" s="13">
        <v>87</v>
      </c>
      <c r="F98" s="52">
        <v>2649</v>
      </c>
      <c r="G98" s="115">
        <v>2500000000</v>
      </c>
      <c r="H98" s="115"/>
      <c r="I98" s="97">
        <v>11463861850.4209</v>
      </c>
      <c r="J98" s="97"/>
      <c r="K98" s="13">
        <v>9915947637.8380909</v>
      </c>
      <c r="L98" s="13">
        <v>7976873000.9130602</v>
      </c>
      <c r="M98" s="13">
        <v>5550253852.2597198</v>
      </c>
    </row>
    <row r="99" spans="3:13" s="1" customFormat="1" ht="12.75" customHeight="1" x14ac:dyDescent="0.15">
      <c r="C99" s="50">
        <v>46174</v>
      </c>
      <c r="D99" s="51">
        <v>48853</v>
      </c>
      <c r="E99" s="13">
        <v>88</v>
      </c>
      <c r="F99" s="52">
        <v>2679</v>
      </c>
      <c r="G99" s="115">
        <v>2500000000</v>
      </c>
      <c r="H99" s="115"/>
      <c r="I99" s="97">
        <v>11356716037.1443</v>
      </c>
      <c r="J99" s="97"/>
      <c r="K99" s="13">
        <v>9807145264.9906292</v>
      </c>
      <c r="L99" s="13">
        <v>7869929256.5467796</v>
      </c>
      <c r="M99" s="13">
        <v>5453396575.7469397</v>
      </c>
    </row>
    <row r="100" spans="3:13" s="1" customFormat="1" ht="12.75" customHeight="1" x14ac:dyDescent="0.15">
      <c r="C100" s="50">
        <v>46174</v>
      </c>
      <c r="D100" s="51">
        <v>48884</v>
      </c>
      <c r="E100" s="13">
        <v>89</v>
      </c>
      <c r="F100" s="52">
        <v>2710</v>
      </c>
      <c r="G100" s="115">
        <v>2500000000</v>
      </c>
      <c r="H100" s="115"/>
      <c r="I100" s="97">
        <v>11246518585.198099</v>
      </c>
      <c r="J100" s="97"/>
      <c r="K100" s="13">
        <v>9695511496.6879406</v>
      </c>
      <c r="L100" s="13">
        <v>7760559604.5000496</v>
      </c>
      <c r="M100" s="13">
        <v>5354832752.3314695</v>
      </c>
    </row>
    <row r="101" spans="3:13" s="1" customFormat="1" ht="12.75" customHeight="1" x14ac:dyDescent="0.15">
      <c r="C101" s="50">
        <v>46174</v>
      </c>
      <c r="D101" s="51">
        <v>48914</v>
      </c>
      <c r="E101" s="13">
        <v>90</v>
      </c>
      <c r="F101" s="52">
        <v>2740</v>
      </c>
      <c r="G101" s="115">
        <v>2500000000</v>
      </c>
      <c r="H101" s="115"/>
      <c r="I101" s="97">
        <v>11140238035.7246</v>
      </c>
      <c r="J101" s="97"/>
      <c r="K101" s="13">
        <v>9588124207.2086506</v>
      </c>
      <c r="L101" s="13">
        <v>7655714546.7073002</v>
      </c>
      <c r="M101" s="13">
        <v>5260835080.3916702</v>
      </c>
    </row>
    <row r="102" spans="3:13" s="1" customFormat="1" ht="12.75" customHeight="1" x14ac:dyDescent="0.15">
      <c r="C102" s="50">
        <v>46174</v>
      </c>
      <c r="D102" s="51">
        <v>48945</v>
      </c>
      <c r="E102" s="13">
        <v>91</v>
      </c>
      <c r="F102" s="52">
        <v>2771</v>
      </c>
      <c r="G102" s="115">
        <v>2500000000</v>
      </c>
      <c r="H102" s="115"/>
      <c r="I102" s="97">
        <v>11034290150.723301</v>
      </c>
      <c r="J102" s="97"/>
      <c r="K102" s="13">
        <v>9480830004.0332508</v>
      </c>
      <c r="L102" s="13">
        <v>7550792449.6154099</v>
      </c>
      <c r="M102" s="13">
        <v>5166757851.6506996</v>
      </c>
    </row>
    <row r="103" spans="3:13" s="1" customFormat="1" ht="12.75" customHeight="1" x14ac:dyDescent="0.15">
      <c r="C103" s="50">
        <v>46174</v>
      </c>
      <c r="D103" s="51">
        <v>48976</v>
      </c>
      <c r="E103" s="13">
        <v>92</v>
      </c>
      <c r="F103" s="52">
        <v>2802</v>
      </c>
      <c r="G103" s="115">
        <v>2500000000</v>
      </c>
      <c r="H103" s="115"/>
      <c r="I103" s="97">
        <v>10927768187.6085</v>
      </c>
      <c r="J103" s="97"/>
      <c r="K103" s="13">
        <v>9373379756.78339</v>
      </c>
      <c r="L103" s="13">
        <v>7446230551.4255695</v>
      </c>
      <c r="M103" s="13">
        <v>5073628609.2954903</v>
      </c>
    </row>
    <row r="104" spans="3:13" s="1" customFormat="1" ht="12.75" customHeight="1" x14ac:dyDescent="0.15">
      <c r="C104" s="50">
        <v>46174</v>
      </c>
      <c r="D104" s="51">
        <v>49004</v>
      </c>
      <c r="E104" s="13">
        <v>93</v>
      </c>
      <c r="F104" s="52">
        <v>2830</v>
      </c>
      <c r="G104" s="115">
        <v>2500000000</v>
      </c>
      <c r="H104" s="115"/>
      <c r="I104" s="97">
        <v>10821315980.5385</v>
      </c>
      <c r="J104" s="97"/>
      <c r="K104" s="13">
        <v>9267848811.6689892</v>
      </c>
      <c r="L104" s="13">
        <v>7345482405.5357904</v>
      </c>
      <c r="M104" s="13">
        <v>4985830716.5412598</v>
      </c>
    </row>
    <row r="105" spans="3:13" s="1" customFormat="1" ht="12.75" customHeight="1" x14ac:dyDescent="0.15">
      <c r="C105" s="50">
        <v>46174</v>
      </c>
      <c r="D105" s="51">
        <v>49035</v>
      </c>
      <c r="E105" s="13">
        <v>94</v>
      </c>
      <c r="F105" s="52">
        <v>2861</v>
      </c>
      <c r="G105" s="115">
        <v>2500000000</v>
      </c>
      <c r="H105" s="115"/>
      <c r="I105" s="97">
        <v>10715826756.6985</v>
      </c>
      <c r="J105" s="97"/>
      <c r="K105" s="13">
        <v>9161937496.9626293</v>
      </c>
      <c r="L105" s="13">
        <v>7243071959.9498901</v>
      </c>
      <c r="M105" s="13">
        <v>4895495160.1796503</v>
      </c>
    </row>
    <row r="106" spans="3:13" s="1" customFormat="1" ht="12.75" customHeight="1" x14ac:dyDescent="0.15">
      <c r="C106" s="50">
        <v>46174</v>
      </c>
      <c r="D106" s="51">
        <v>49065</v>
      </c>
      <c r="E106" s="13">
        <v>95</v>
      </c>
      <c r="F106" s="52">
        <v>2891</v>
      </c>
      <c r="G106" s="115">
        <v>2500000000</v>
      </c>
      <c r="H106" s="115"/>
      <c r="I106" s="97">
        <v>10611103124.217899</v>
      </c>
      <c r="J106" s="97"/>
      <c r="K106" s="13">
        <v>9057508214.3794403</v>
      </c>
      <c r="L106" s="13">
        <v>7142890280.7132902</v>
      </c>
      <c r="M106" s="13">
        <v>4807993680.8817101</v>
      </c>
    </row>
    <row r="107" spans="3:13" s="1" customFormat="1" ht="12.75" customHeight="1" x14ac:dyDescent="0.15">
      <c r="C107" s="50">
        <v>46174</v>
      </c>
      <c r="D107" s="51">
        <v>49096</v>
      </c>
      <c r="E107" s="13">
        <v>96</v>
      </c>
      <c r="F107" s="52">
        <v>2922</v>
      </c>
      <c r="G107" s="115">
        <v>2500000000</v>
      </c>
      <c r="H107" s="115"/>
      <c r="I107" s="97">
        <v>10506732319.6733</v>
      </c>
      <c r="J107" s="97"/>
      <c r="K107" s="13">
        <v>8953207466.9485703</v>
      </c>
      <c r="L107" s="13">
        <v>7042680453.8874798</v>
      </c>
      <c r="M107" s="13">
        <v>4720462069.9292402</v>
      </c>
    </row>
    <row r="108" spans="3:13" s="1" customFormat="1" ht="12.75" customHeight="1" x14ac:dyDescent="0.15">
      <c r="C108" s="50">
        <v>46174</v>
      </c>
      <c r="D108" s="51">
        <v>49126</v>
      </c>
      <c r="E108" s="13">
        <v>97</v>
      </c>
      <c r="F108" s="52">
        <v>2952</v>
      </c>
      <c r="G108" s="115">
        <v>2500000000</v>
      </c>
      <c r="H108" s="115"/>
      <c r="I108" s="97">
        <v>10403190795.82</v>
      </c>
      <c r="J108" s="97"/>
      <c r="K108" s="13">
        <v>8850424555.2329903</v>
      </c>
      <c r="L108" s="13">
        <v>6944695481.4080095</v>
      </c>
      <c r="M108" s="13">
        <v>4635705298.5655899</v>
      </c>
    </row>
    <row r="109" spans="3:13" s="1" customFormat="1" ht="12.75" customHeight="1" x14ac:dyDescent="0.15">
      <c r="C109" s="50">
        <v>46174</v>
      </c>
      <c r="D109" s="51">
        <v>49157</v>
      </c>
      <c r="E109" s="13">
        <v>98</v>
      </c>
      <c r="F109" s="52">
        <v>2983</v>
      </c>
      <c r="G109" s="115">
        <v>2500000000</v>
      </c>
      <c r="H109" s="115"/>
      <c r="I109" s="97">
        <v>10299938288.5972</v>
      </c>
      <c r="J109" s="97"/>
      <c r="K109" s="13">
        <v>8747721388.2552204</v>
      </c>
      <c r="L109" s="13">
        <v>6846650169.4425201</v>
      </c>
      <c r="M109" s="13">
        <v>4550900808.9148703</v>
      </c>
    </row>
    <row r="110" spans="3:13" s="1" customFormat="1" ht="12.75" customHeight="1" x14ac:dyDescent="0.15">
      <c r="C110" s="50">
        <v>46174</v>
      </c>
      <c r="D110" s="51">
        <v>49188</v>
      </c>
      <c r="E110" s="13">
        <v>99</v>
      </c>
      <c r="F110" s="52">
        <v>3014</v>
      </c>
      <c r="G110" s="115">
        <v>2500000000</v>
      </c>
      <c r="H110" s="115"/>
      <c r="I110" s="97">
        <v>10195750410.184401</v>
      </c>
      <c r="J110" s="97"/>
      <c r="K110" s="13">
        <v>8644548083.9922791</v>
      </c>
      <c r="L110" s="13">
        <v>6748691608.36866</v>
      </c>
      <c r="M110" s="13">
        <v>4466788960.1355896</v>
      </c>
    </row>
    <row r="111" spans="3:13" s="1" customFormat="1" ht="12.75" customHeight="1" x14ac:dyDescent="0.15">
      <c r="C111" s="50">
        <v>46174</v>
      </c>
      <c r="D111" s="51">
        <v>49218</v>
      </c>
      <c r="E111" s="13">
        <v>100</v>
      </c>
      <c r="F111" s="52">
        <v>3044</v>
      </c>
      <c r="G111" s="115">
        <v>2500000000</v>
      </c>
      <c r="H111" s="115"/>
      <c r="I111" s="97">
        <v>10094250149.4203</v>
      </c>
      <c r="J111" s="97"/>
      <c r="K111" s="13">
        <v>8544442315.8551502</v>
      </c>
      <c r="L111" s="13">
        <v>6654122288.2025003</v>
      </c>
      <c r="M111" s="13">
        <v>4386142252.0847101</v>
      </c>
    </row>
    <row r="112" spans="3:13" s="1" customFormat="1" ht="12.75" customHeight="1" x14ac:dyDescent="0.15">
      <c r="C112" s="50">
        <v>46174</v>
      </c>
      <c r="D112" s="51">
        <v>49249</v>
      </c>
      <c r="E112" s="13">
        <v>101</v>
      </c>
      <c r="F112" s="52">
        <v>3075</v>
      </c>
      <c r="G112" s="115">
        <v>2500000000</v>
      </c>
      <c r="H112" s="115"/>
      <c r="I112" s="97">
        <v>9992210457.8720093</v>
      </c>
      <c r="J112" s="97"/>
      <c r="K112" s="13">
        <v>8443723647.1135101</v>
      </c>
      <c r="L112" s="13">
        <v>6558962677.3712597</v>
      </c>
      <c r="M112" s="13">
        <v>4305104659.8558598</v>
      </c>
    </row>
    <row r="113" spans="3:13" s="1" customFormat="1" ht="12.75" customHeight="1" x14ac:dyDescent="0.15">
      <c r="C113" s="50">
        <v>46174</v>
      </c>
      <c r="D113" s="51">
        <v>49279</v>
      </c>
      <c r="E113" s="13">
        <v>102</v>
      </c>
      <c r="F113" s="52">
        <v>3105</v>
      </c>
      <c r="G113" s="115">
        <v>2500000000</v>
      </c>
      <c r="H113" s="115"/>
      <c r="I113" s="97">
        <v>9891193982.6280193</v>
      </c>
      <c r="J113" s="97"/>
      <c r="K113" s="13">
        <v>8344642161.7734299</v>
      </c>
      <c r="L113" s="13">
        <v>6466043676.42799</v>
      </c>
      <c r="M113" s="13">
        <v>4226717982.49684</v>
      </c>
    </row>
    <row r="114" spans="3:13" s="1" customFormat="1" ht="12.75" customHeight="1" x14ac:dyDescent="0.15">
      <c r="C114" s="50">
        <v>46174</v>
      </c>
      <c r="D114" s="51">
        <v>49310</v>
      </c>
      <c r="E114" s="13">
        <v>103</v>
      </c>
      <c r="F114" s="52">
        <v>3136</v>
      </c>
      <c r="G114" s="115">
        <v>0</v>
      </c>
      <c r="H114" s="115"/>
      <c r="I114" s="97">
        <v>9790155085.0962696</v>
      </c>
      <c r="J114" s="97"/>
      <c r="K114" s="13">
        <v>8245392790.0783901</v>
      </c>
      <c r="L114" s="13">
        <v>6372889056.6809502</v>
      </c>
      <c r="M114" s="13">
        <v>4148180211.10221</v>
      </c>
    </row>
    <row r="115" spans="3:13" s="1" customFormat="1" ht="11.1" customHeight="1" x14ac:dyDescent="0.15">
      <c r="C115" s="50">
        <v>46174</v>
      </c>
      <c r="D115" s="51">
        <v>49341</v>
      </c>
      <c r="E115" s="13">
        <v>104</v>
      </c>
      <c r="F115" s="52">
        <v>3167</v>
      </c>
      <c r="G115" s="115"/>
      <c r="H115" s="115"/>
      <c r="I115" s="97">
        <v>9691404230.3465996</v>
      </c>
      <c r="J115" s="97"/>
      <c r="K115" s="13">
        <v>8148379832.4706802</v>
      </c>
      <c r="L115" s="13">
        <v>6281890573.1866503</v>
      </c>
      <c r="M115" s="13">
        <v>4071629420.8618999</v>
      </c>
    </row>
    <row r="116" spans="3:13" s="1" customFormat="1" ht="11.1" customHeight="1" x14ac:dyDescent="0.15">
      <c r="C116" s="50">
        <v>46174</v>
      </c>
      <c r="D116" s="51">
        <v>49369</v>
      </c>
      <c r="E116" s="13">
        <v>105</v>
      </c>
      <c r="F116" s="52">
        <v>3195</v>
      </c>
      <c r="G116" s="115"/>
      <c r="H116" s="115"/>
      <c r="I116" s="97">
        <v>9592621997.6975403</v>
      </c>
      <c r="J116" s="97"/>
      <c r="K116" s="13">
        <v>8052968697.7931204</v>
      </c>
      <c r="L116" s="13">
        <v>6194071708.9798603</v>
      </c>
      <c r="M116" s="13">
        <v>3999347276.3927698</v>
      </c>
    </row>
    <row r="117" spans="3:13" s="1" customFormat="1" ht="11.1" customHeight="1" x14ac:dyDescent="0.15">
      <c r="C117" s="50">
        <v>46174</v>
      </c>
      <c r="D117" s="51">
        <v>49400</v>
      </c>
      <c r="E117" s="13">
        <v>106</v>
      </c>
      <c r="F117" s="52">
        <v>3226</v>
      </c>
      <c r="G117" s="115"/>
      <c r="H117" s="115"/>
      <c r="I117" s="97">
        <v>9492780488.1446495</v>
      </c>
      <c r="J117" s="97"/>
      <c r="K117" s="13">
        <v>7955635868.7466898</v>
      </c>
      <c r="L117" s="13">
        <v>6103644180.4713297</v>
      </c>
      <c r="M117" s="13">
        <v>3924268511.5915799</v>
      </c>
    </row>
    <row r="118" spans="3:13" s="1" customFormat="1" ht="11.1" customHeight="1" x14ac:dyDescent="0.15">
      <c r="C118" s="50">
        <v>46174</v>
      </c>
      <c r="D118" s="51">
        <v>49430</v>
      </c>
      <c r="E118" s="13">
        <v>107</v>
      </c>
      <c r="F118" s="52">
        <v>3256</v>
      </c>
      <c r="G118" s="115"/>
      <c r="H118" s="115"/>
      <c r="I118" s="97">
        <v>9395750180.5749893</v>
      </c>
      <c r="J118" s="97"/>
      <c r="K118" s="13">
        <v>7861392502.1728601</v>
      </c>
      <c r="L118" s="13">
        <v>6016494974.7415199</v>
      </c>
      <c r="M118" s="13">
        <v>3852380265.2033601</v>
      </c>
    </row>
    <row r="119" spans="3:13" s="1" customFormat="1" ht="11.1" customHeight="1" x14ac:dyDescent="0.15">
      <c r="C119" s="50">
        <v>46174</v>
      </c>
      <c r="D119" s="51">
        <v>49461</v>
      </c>
      <c r="E119" s="13">
        <v>108</v>
      </c>
      <c r="F119" s="52">
        <v>3287</v>
      </c>
      <c r="G119" s="115"/>
      <c r="H119" s="115"/>
      <c r="I119" s="97">
        <v>9298353632.7494392</v>
      </c>
      <c r="J119" s="97"/>
      <c r="K119" s="13">
        <v>7766705850.8804502</v>
      </c>
      <c r="L119" s="13">
        <v>5928912327.7603397</v>
      </c>
      <c r="M119" s="13">
        <v>3780221423.7016702</v>
      </c>
    </row>
    <row r="120" spans="3:13" s="1" customFormat="1" ht="11.1" customHeight="1" x14ac:dyDescent="0.15">
      <c r="C120" s="50">
        <v>46174</v>
      </c>
      <c r="D120" s="51">
        <v>49491</v>
      </c>
      <c r="E120" s="13">
        <v>109</v>
      </c>
      <c r="F120" s="52">
        <v>3317</v>
      </c>
      <c r="G120" s="115"/>
      <c r="H120" s="115"/>
      <c r="I120" s="97">
        <v>9201800419.2824402</v>
      </c>
      <c r="J120" s="97"/>
      <c r="K120" s="13">
        <v>7673441174.3479605</v>
      </c>
      <c r="L120" s="13">
        <v>5843298956.7360601</v>
      </c>
      <c r="M120" s="13">
        <v>3710363000.3002901</v>
      </c>
    </row>
    <row r="121" spans="3:13" s="1" customFormat="1" ht="11.1" customHeight="1" x14ac:dyDescent="0.15">
      <c r="C121" s="50">
        <v>46174</v>
      </c>
      <c r="D121" s="51">
        <v>49522</v>
      </c>
      <c r="E121" s="13">
        <v>110</v>
      </c>
      <c r="F121" s="52">
        <v>3348</v>
      </c>
      <c r="G121" s="115"/>
      <c r="H121" s="115"/>
      <c r="I121" s="97">
        <v>9105180912.6461391</v>
      </c>
      <c r="J121" s="97"/>
      <c r="K121" s="13">
        <v>7579991471.1841803</v>
      </c>
      <c r="L121" s="13">
        <v>5757457597.3087902</v>
      </c>
      <c r="M121" s="13">
        <v>3640371132.7319498</v>
      </c>
    </row>
    <row r="122" spans="3:13" s="1" customFormat="1" ht="11.1" customHeight="1" x14ac:dyDescent="0.15">
      <c r="C122" s="50">
        <v>46174</v>
      </c>
      <c r="D122" s="51">
        <v>49553</v>
      </c>
      <c r="E122" s="13">
        <v>111</v>
      </c>
      <c r="F122" s="52">
        <v>3379</v>
      </c>
      <c r="G122" s="115"/>
      <c r="H122" s="115"/>
      <c r="I122" s="97">
        <v>9009492974.1390095</v>
      </c>
      <c r="J122" s="97"/>
      <c r="K122" s="13">
        <v>7487610897.1027002</v>
      </c>
      <c r="L122" s="13">
        <v>5672825070.84865</v>
      </c>
      <c r="M122" s="13">
        <v>3571666702.42272</v>
      </c>
    </row>
    <row r="123" spans="3:13" s="1" customFormat="1" ht="11.1" customHeight="1" x14ac:dyDescent="0.15">
      <c r="C123" s="50">
        <v>46174</v>
      </c>
      <c r="D123" s="51">
        <v>49583</v>
      </c>
      <c r="E123" s="13">
        <v>112</v>
      </c>
      <c r="F123" s="52">
        <v>3409</v>
      </c>
      <c r="G123" s="115"/>
      <c r="H123" s="115"/>
      <c r="I123" s="97">
        <v>8913970628.5239506</v>
      </c>
      <c r="J123" s="97"/>
      <c r="K123" s="13">
        <v>7396064260.4493799</v>
      </c>
      <c r="L123" s="13">
        <v>5589675125.31985</v>
      </c>
      <c r="M123" s="13">
        <v>3504888318.5330901</v>
      </c>
    </row>
    <row r="124" spans="3:13" s="1" customFormat="1" ht="11.1" customHeight="1" x14ac:dyDescent="0.15">
      <c r="C124" s="50">
        <v>46174</v>
      </c>
      <c r="D124" s="51">
        <v>49614</v>
      </c>
      <c r="E124" s="13">
        <v>113</v>
      </c>
      <c r="F124" s="52">
        <v>3440</v>
      </c>
      <c r="G124" s="115"/>
      <c r="H124" s="115"/>
      <c r="I124" s="97">
        <v>8818650687.8636398</v>
      </c>
      <c r="J124" s="97"/>
      <c r="K124" s="13">
        <v>7304565645.9666901</v>
      </c>
      <c r="L124" s="13">
        <v>5506483987.5236301</v>
      </c>
      <c r="M124" s="13">
        <v>3438100891.6033101</v>
      </c>
    </row>
    <row r="125" spans="3:13" s="1" customFormat="1" ht="11.1" customHeight="1" x14ac:dyDescent="0.15">
      <c r="C125" s="50">
        <v>46174</v>
      </c>
      <c r="D125" s="51">
        <v>49644</v>
      </c>
      <c r="E125" s="13">
        <v>114</v>
      </c>
      <c r="F125" s="52">
        <v>3470</v>
      </c>
      <c r="G125" s="115"/>
      <c r="H125" s="115"/>
      <c r="I125" s="97">
        <v>8724299596.0230999</v>
      </c>
      <c r="J125" s="97"/>
      <c r="K125" s="13">
        <v>7214552324.5258503</v>
      </c>
      <c r="L125" s="13">
        <v>5425242297.9986601</v>
      </c>
      <c r="M125" s="13">
        <v>3373490246.4792299</v>
      </c>
    </row>
    <row r="126" spans="3:13" s="1" customFormat="1" ht="11.1" customHeight="1" x14ac:dyDescent="0.15">
      <c r="C126" s="50">
        <v>46174</v>
      </c>
      <c r="D126" s="51">
        <v>49675</v>
      </c>
      <c r="E126" s="13">
        <v>115</v>
      </c>
      <c r="F126" s="52">
        <v>3501</v>
      </c>
      <c r="G126" s="115"/>
      <c r="H126" s="115"/>
      <c r="I126" s="97">
        <v>8630018554.6681499</v>
      </c>
      <c r="J126" s="97"/>
      <c r="K126" s="13">
        <v>7124482516.3144703</v>
      </c>
      <c r="L126" s="13">
        <v>5343885810.5436602</v>
      </c>
      <c r="M126" s="13">
        <v>3308827364.6849098</v>
      </c>
    </row>
    <row r="127" spans="3:13" s="1" customFormat="1" ht="11.1" customHeight="1" x14ac:dyDescent="0.15">
      <c r="C127" s="50">
        <v>46174</v>
      </c>
      <c r="D127" s="51">
        <v>49706</v>
      </c>
      <c r="E127" s="13">
        <v>116</v>
      </c>
      <c r="F127" s="52">
        <v>3532</v>
      </c>
      <c r="G127" s="115"/>
      <c r="H127" s="115"/>
      <c r="I127" s="97">
        <v>8536066449.4134998</v>
      </c>
      <c r="J127" s="97"/>
      <c r="K127" s="13">
        <v>7034968575.8668404</v>
      </c>
      <c r="L127" s="13">
        <v>5263323927.10116</v>
      </c>
      <c r="M127" s="13">
        <v>3245141647.1323299</v>
      </c>
    </row>
    <row r="128" spans="3:13" s="1" customFormat="1" ht="11.1" customHeight="1" x14ac:dyDescent="0.15">
      <c r="C128" s="50">
        <v>46174</v>
      </c>
      <c r="D128" s="51">
        <v>49735</v>
      </c>
      <c r="E128" s="13">
        <v>117</v>
      </c>
      <c r="F128" s="52">
        <v>3561</v>
      </c>
      <c r="G128" s="115"/>
      <c r="H128" s="115"/>
      <c r="I128" s="97">
        <v>8441918569.5248299</v>
      </c>
      <c r="J128" s="97"/>
      <c r="K128" s="13">
        <v>6946337412.4697104</v>
      </c>
      <c r="L128" s="13">
        <v>5184647734.0647697</v>
      </c>
      <c r="M128" s="13">
        <v>3183965551.2019</v>
      </c>
    </row>
    <row r="129" spans="3:13" s="1" customFormat="1" ht="11.1" customHeight="1" x14ac:dyDescent="0.15">
      <c r="C129" s="50">
        <v>46174</v>
      </c>
      <c r="D129" s="51">
        <v>49766</v>
      </c>
      <c r="E129" s="13">
        <v>118</v>
      </c>
      <c r="F129" s="52">
        <v>3592</v>
      </c>
      <c r="G129" s="115"/>
      <c r="H129" s="115"/>
      <c r="I129" s="97">
        <v>8348812676.0520296</v>
      </c>
      <c r="J129" s="97"/>
      <c r="K129" s="13">
        <v>6858074714.7536802</v>
      </c>
      <c r="L129" s="13">
        <v>5105751623.36695</v>
      </c>
      <c r="M129" s="13">
        <v>3122233721.0662699</v>
      </c>
    </row>
    <row r="130" spans="3:13" s="1" customFormat="1" ht="11.1" customHeight="1" x14ac:dyDescent="0.15">
      <c r="C130" s="50">
        <v>46174</v>
      </c>
      <c r="D130" s="51">
        <v>49796</v>
      </c>
      <c r="E130" s="13">
        <v>119</v>
      </c>
      <c r="F130" s="52">
        <v>3622</v>
      </c>
      <c r="G130" s="115"/>
      <c r="H130" s="115"/>
      <c r="I130" s="97">
        <v>8255053514.0422802</v>
      </c>
      <c r="J130" s="97"/>
      <c r="K130" s="13">
        <v>6769926423.0479698</v>
      </c>
      <c r="L130" s="13">
        <v>5027721211.3710899</v>
      </c>
      <c r="M130" s="13">
        <v>3061914061.3677702</v>
      </c>
    </row>
    <row r="131" spans="3:13" s="1" customFormat="1" ht="11.1" customHeight="1" x14ac:dyDescent="0.15">
      <c r="C131" s="50">
        <v>46174</v>
      </c>
      <c r="D131" s="51">
        <v>49827</v>
      </c>
      <c r="E131" s="13">
        <v>120</v>
      </c>
      <c r="F131" s="52">
        <v>3653</v>
      </c>
      <c r="G131" s="115"/>
      <c r="H131" s="115"/>
      <c r="I131" s="97">
        <v>8161845467.9850197</v>
      </c>
      <c r="J131" s="97"/>
      <c r="K131" s="13">
        <v>6682134340.3169098</v>
      </c>
      <c r="L131" s="13">
        <v>4949901248.0101805</v>
      </c>
      <c r="M131" s="13">
        <v>3001753070.66044</v>
      </c>
    </row>
    <row r="132" spans="3:13" s="1" customFormat="1" ht="11.1" customHeight="1" x14ac:dyDescent="0.15">
      <c r="C132" s="50">
        <v>46174</v>
      </c>
      <c r="D132" s="51">
        <v>49857</v>
      </c>
      <c r="E132" s="13">
        <v>121</v>
      </c>
      <c r="F132" s="52">
        <v>3683</v>
      </c>
      <c r="G132" s="115"/>
      <c r="H132" s="115"/>
      <c r="I132" s="97">
        <v>8069773890.7206402</v>
      </c>
      <c r="J132" s="97"/>
      <c r="K132" s="13">
        <v>6595910612.1814003</v>
      </c>
      <c r="L132" s="13">
        <v>4874003770.8941097</v>
      </c>
      <c r="M132" s="13">
        <v>2943610701.6752601</v>
      </c>
    </row>
    <row r="133" spans="3:13" s="1" customFormat="1" ht="11.1" customHeight="1" x14ac:dyDescent="0.15">
      <c r="C133" s="50">
        <v>46174</v>
      </c>
      <c r="D133" s="51">
        <v>49888</v>
      </c>
      <c r="E133" s="13">
        <v>122</v>
      </c>
      <c r="F133" s="52">
        <v>3714</v>
      </c>
      <c r="G133" s="115"/>
      <c r="H133" s="115"/>
      <c r="I133" s="97">
        <v>7978577498.0050898</v>
      </c>
      <c r="J133" s="97"/>
      <c r="K133" s="13">
        <v>6510309599.4232903</v>
      </c>
      <c r="L133" s="13">
        <v>4798514752.42519</v>
      </c>
      <c r="M133" s="13">
        <v>2885745095.3963799</v>
      </c>
    </row>
    <row r="134" spans="3:13" s="1" customFormat="1" ht="11.1" customHeight="1" x14ac:dyDescent="0.15">
      <c r="C134" s="50">
        <v>46174</v>
      </c>
      <c r="D134" s="51">
        <v>49919</v>
      </c>
      <c r="E134" s="13">
        <v>123</v>
      </c>
      <c r="F134" s="52">
        <v>3745</v>
      </c>
      <c r="G134" s="115"/>
      <c r="H134" s="115"/>
      <c r="I134" s="97">
        <v>7887052498.0219297</v>
      </c>
      <c r="J134" s="97"/>
      <c r="K134" s="13">
        <v>6424712303.6117096</v>
      </c>
      <c r="L134" s="13">
        <v>4723380910.2878199</v>
      </c>
      <c r="M134" s="13">
        <v>2828529558.26437</v>
      </c>
    </row>
    <row r="135" spans="3:13" s="1" customFormat="1" ht="11.1" customHeight="1" x14ac:dyDescent="0.15">
      <c r="C135" s="50">
        <v>46174</v>
      </c>
      <c r="D135" s="51">
        <v>49949</v>
      </c>
      <c r="E135" s="13">
        <v>124</v>
      </c>
      <c r="F135" s="52">
        <v>3775</v>
      </c>
      <c r="G135" s="115"/>
      <c r="H135" s="115"/>
      <c r="I135" s="97">
        <v>7796025964.3168497</v>
      </c>
      <c r="J135" s="97"/>
      <c r="K135" s="13">
        <v>6340139162.45228</v>
      </c>
      <c r="L135" s="13">
        <v>4649731155.3476295</v>
      </c>
      <c r="M135" s="13">
        <v>2773011546.1511598</v>
      </c>
    </row>
    <row r="136" spans="3:13" s="1" customFormat="1" ht="11.1" customHeight="1" x14ac:dyDescent="0.15">
      <c r="C136" s="50">
        <v>46174</v>
      </c>
      <c r="D136" s="51">
        <v>49980</v>
      </c>
      <c r="E136" s="13">
        <v>125</v>
      </c>
      <c r="F136" s="52">
        <v>3806</v>
      </c>
      <c r="G136" s="115"/>
      <c r="H136" s="115"/>
      <c r="I136" s="97">
        <v>7706279046.4103899</v>
      </c>
      <c r="J136" s="97"/>
      <c r="K136" s="13">
        <v>6256522685.1957102</v>
      </c>
      <c r="L136" s="13">
        <v>4576739237.4809103</v>
      </c>
      <c r="M136" s="13">
        <v>2717919711.97019</v>
      </c>
    </row>
    <row r="137" spans="3:13" s="1" customFormat="1" ht="11.1" customHeight="1" x14ac:dyDescent="0.15">
      <c r="C137" s="50">
        <v>46174</v>
      </c>
      <c r="D137" s="51">
        <v>50010</v>
      </c>
      <c r="E137" s="13">
        <v>126</v>
      </c>
      <c r="F137" s="52">
        <v>3836</v>
      </c>
      <c r="G137" s="115"/>
      <c r="H137" s="115"/>
      <c r="I137" s="97">
        <v>7616010854.3696699</v>
      </c>
      <c r="J137" s="97"/>
      <c r="K137" s="13">
        <v>6173087137.9745903</v>
      </c>
      <c r="L137" s="13">
        <v>4504590536.14534</v>
      </c>
      <c r="M137" s="13">
        <v>2664108192.2045498</v>
      </c>
    </row>
    <row r="138" spans="3:13" s="1" customFormat="1" ht="11.1" customHeight="1" x14ac:dyDescent="0.15">
      <c r="C138" s="50">
        <v>46174</v>
      </c>
      <c r="D138" s="51">
        <v>50041</v>
      </c>
      <c r="E138" s="13">
        <v>127</v>
      </c>
      <c r="F138" s="52">
        <v>3867</v>
      </c>
      <c r="G138" s="115"/>
      <c r="H138" s="115"/>
      <c r="I138" s="97">
        <v>7527202518.3453798</v>
      </c>
      <c r="J138" s="97"/>
      <c r="K138" s="13">
        <v>6090756438.3336096</v>
      </c>
      <c r="L138" s="13">
        <v>4433209329.2569904</v>
      </c>
      <c r="M138" s="13">
        <v>2610786726.3108702</v>
      </c>
    </row>
    <row r="139" spans="3:13" s="1" customFormat="1" ht="11.1" customHeight="1" x14ac:dyDescent="0.15">
      <c r="C139" s="50">
        <v>46174</v>
      </c>
      <c r="D139" s="51">
        <v>50072</v>
      </c>
      <c r="E139" s="13">
        <v>128</v>
      </c>
      <c r="F139" s="52">
        <v>3898</v>
      </c>
      <c r="G139" s="115"/>
      <c r="H139" s="115"/>
      <c r="I139" s="97">
        <v>7437994185.6374302</v>
      </c>
      <c r="J139" s="97"/>
      <c r="K139" s="13">
        <v>6008364143.9314299</v>
      </c>
      <c r="L139" s="13">
        <v>4362117343.0882998</v>
      </c>
      <c r="M139" s="13">
        <v>2558038762.8785701</v>
      </c>
    </row>
    <row r="140" spans="3:13" s="1" customFormat="1" ht="11.1" customHeight="1" x14ac:dyDescent="0.15">
      <c r="C140" s="50">
        <v>46174</v>
      </c>
      <c r="D140" s="51">
        <v>50100</v>
      </c>
      <c r="E140" s="13">
        <v>129</v>
      </c>
      <c r="F140" s="52">
        <v>3926</v>
      </c>
      <c r="G140" s="115"/>
      <c r="H140" s="115"/>
      <c r="I140" s="97">
        <v>7349672939.29566</v>
      </c>
      <c r="J140" s="97"/>
      <c r="K140" s="13">
        <v>5927922915.4098396</v>
      </c>
      <c r="L140" s="13">
        <v>4293829171.2502899</v>
      </c>
      <c r="M140" s="13">
        <v>2508358174.0819402</v>
      </c>
    </row>
    <row r="141" spans="3:13" s="1" customFormat="1" ht="11.1" customHeight="1" x14ac:dyDescent="0.15">
      <c r="C141" s="50">
        <v>46174</v>
      </c>
      <c r="D141" s="51">
        <v>50131</v>
      </c>
      <c r="E141" s="13">
        <v>130</v>
      </c>
      <c r="F141" s="52">
        <v>3957</v>
      </c>
      <c r="G141" s="115"/>
      <c r="H141" s="115"/>
      <c r="I141" s="97">
        <v>7261727421.7306004</v>
      </c>
      <c r="J141" s="97"/>
      <c r="K141" s="13">
        <v>5847056040.9016304</v>
      </c>
      <c r="L141" s="13">
        <v>4224482970.8597498</v>
      </c>
      <c r="M141" s="13">
        <v>2457395007.75172</v>
      </c>
    </row>
    <row r="142" spans="3:13" s="1" customFormat="1" ht="11.1" customHeight="1" x14ac:dyDescent="0.15">
      <c r="C142" s="50">
        <v>46174</v>
      </c>
      <c r="D142" s="51">
        <v>50161</v>
      </c>
      <c r="E142" s="13">
        <v>131</v>
      </c>
      <c r="F142" s="52">
        <v>3987</v>
      </c>
      <c r="G142" s="115"/>
      <c r="H142" s="115"/>
      <c r="I142" s="97">
        <v>7174010206.3729696</v>
      </c>
      <c r="J142" s="97"/>
      <c r="K142" s="13">
        <v>5766945721.3008299</v>
      </c>
      <c r="L142" s="13">
        <v>4156348343.1282902</v>
      </c>
      <c r="M142" s="13">
        <v>2407850007.7806201</v>
      </c>
    </row>
    <row r="143" spans="3:13" s="1" customFormat="1" ht="11.1" customHeight="1" x14ac:dyDescent="0.15">
      <c r="C143" s="50">
        <v>46174</v>
      </c>
      <c r="D143" s="51">
        <v>50192</v>
      </c>
      <c r="E143" s="13">
        <v>132</v>
      </c>
      <c r="F143" s="52">
        <v>4018</v>
      </c>
      <c r="G143" s="115"/>
      <c r="H143" s="115"/>
      <c r="I143" s="97">
        <v>7086234334.7913504</v>
      </c>
      <c r="J143" s="97"/>
      <c r="K143" s="13">
        <v>5686724156.2544098</v>
      </c>
      <c r="L143" s="13">
        <v>4088107715.0777998</v>
      </c>
      <c r="M143" s="13">
        <v>2358285828.0622101</v>
      </c>
    </row>
    <row r="144" spans="3:13" s="1" customFormat="1" ht="11.1" customHeight="1" x14ac:dyDescent="0.15">
      <c r="C144" s="50">
        <v>46174</v>
      </c>
      <c r="D144" s="51">
        <v>50222</v>
      </c>
      <c r="E144" s="13">
        <v>133</v>
      </c>
      <c r="F144" s="52">
        <v>4048</v>
      </c>
      <c r="G144" s="115"/>
      <c r="H144" s="115"/>
      <c r="I144" s="97">
        <v>6999425037.9774103</v>
      </c>
      <c r="J144" s="97"/>
      <c r="K144" s="13">
        <v>5607839557.1263704</v>
      </c>
      <c r="L144" s="13">
        <v>4021476310.3246498</v>
      </c>
      <c r="M144" s="13">
        <v>2310338998.5472898</v>
      </c>
    </row>
    <row r="145" spans="3:13" s="1" customFormat="1" ht="11.1" customHeight="1" x14ac:dyDescent="0.15">
      <c r="C145" s="50">
        <v>46174</v>
      </c>
      <c r="D145" s="51">
        <v>50253</v>
      </c>
      <c r="E145" s="13">
        <v>134</v>
      </c>
      <c r="F145" s="52">
        <v>4079</v>
      </c>
      <c r="G145" s="115"/>
      <c r="H145" s="115"/>
      <c r="I145" s="97">
        <v>6912376500.7211704</v>
      </c>
      <c r="J145" s="97"/>
      <c r="K145" s="13">
        <v>5528704486.8275204</v>
      </c>
      <c r="L145" s="13">
        <v>3954644099.7022099</v>
      </c>
      <c r="M145" s="13">
        <v>2262320958.8206601</v>
      </c>
    </row>
    <row r="146" spans="3:13" s="1" customFormat="1" ht="11.1" customHeight="1" x14ac:dyDescent="0.15">
      <c r="C146" s="50">
        <v>46174</v>
      </c>
      <c r="D146" s="51">
        <v>50284</v>
      </c>
      <c r="E146" s="13">
        <v>135</v>
      </c>
      <c r="F146" s="52">
        <v>4110</v>
      </c>
      <c r="G146" s="115"/>
      <c r="H146" s="115"/>
      <c r="I146" s="97">
        <v>6826112490.70119</v>
      </c>
      <c r="J146" s="97"/>
      <c r="K146" s="13">
        <v>5450448144.2164297</v>
      </c>
      <c r="L146" s="13">
        <v>3888752764.0360799</v>
      </c>
      <c r="M146" s="13">
        <v>2215204200.77002</v>
      </c>
    </row>
    <row r="147" spans="3:13" s="1" customFormat="1" ht="11.1" customHeight="1" x14ac:dyDescent="0.15">
      <c r="C147" s="50">
        <v>46174</v>
      </c>
      <c r="D147" s="51">
        <v>50314</v>
      </c>
      <c r="E147" s="13">
        <v>136</v>
      </c>
      <c r="F147" s="52">
        <v>4140</v>
      </c>
      <c r="G147" s="115"/>
      <c r="H147" s="115"/>
      <c r="I147" s="97">
        <v>6739997512.4173002</v>
      </c>
      <c r="J147" s="97"/>
      <c r="K147" s="13">
        <v>5372854351.5179901</v>
      </c>
      <c r="L147" s="13">
        <v>3823956610.3752098</v>
      </c>
      <c r="M147" s="13">
        <v>2169364219.0912499</v>
      </c>
    </row>
    <row r="148" spans="3:13" s="1" customFormat="1" ht="11.1" customHeight="1" x14ac:dyDescent="0.15">
      <c r="C148" s="50">
        <v>46174</v>
      </c>
      <c r="D148" s="51">
        <v>50345</v>
      </c>
      <c r="E148" s="13">
        <v>137</v>
      </c>
      <c r="F148" s="52">
        <v>4171</v>
      </c>
      <c r="G148" s="115"/>
      <c r="H148" s="115"/>
      <c r="I148" s="97">
        <v>6654264198.0197601</v>
      </c>
      <c r="J148" s="97"/>
      <c r="K148" s="13">
        <v>5295514365.3316603</v>
      </c>
      <c r="L148" s="13">
        <v>3759327238.1169901</v>
      </c>
      <c r="M148" s="13">
        <v>2123666263.51424</v>
      </c>
    </row>
    <row r="149" spans="3:13" s="1" customFormat="1" ht="11.1" customHeight="1" x14ac:dyDescent="0.15">
      <c r="C149" s="50">
        <v>46174</v>
      </c>
      <c r="D149" s="51">
        <v>50375</v>
      </c>
      <c r="E149" s="13">
        <v>138</v>
      </c>
      <c r="F149" s="52">
        <v>4201</v>
      </c>
      <c r="G149" s="115"/>
      <c r="H149" s="115"/>
      <c r="I149" s="97">
        <v>6568896954.3170996</v>
      </c>
      <c r="J149" s="97"/>
      <c r="K149" s="13">
        <v>5218997876.4176702</v>
      </c>
      <c r="L149" s="13">
        <v>3695888565.2659302</v>
      </c>
      <c r="M149" s="13">
        <v>2079270961.22333</v>
      </c>
    </row>
    <row r="150" spans="3:13" s="1" customFormat="1" ht="11.1" customHeight="1" x14ac:dyDescent="0.15">
      <c r="C150" s="50">
        <v>46174</v>
      </c>
      <c r="D150" s="51">
        <v>50406</v>
      </c>
      <c r="E150" s="13">
        <v>139</v>
      </c>
      <c r="F150" s="52">
        <v>4232</v>
      </c>
      <c r="G150" s="115"/>
      <c r="H150" s="115"/>
      <c r="I150" s="97">
        <v>6483514832.74224</v>
      </c>
      <c r="J150" s="97"/>
      <c r="K150" s="13">
        <v>5142424909.27244</v>
      </c>
      <c r="L150" s="13">
        <v>3632401110.9254298</v>
      </c>
      <c r="M150" s="13">
        <v>2034897973.9840901</v>
      </c>
    </row>
    <row r="151" spans="3:13" s="1" customFormat="1" ht="11.1" customHeight="1" x14ac:dyDescent="0.15">
      <c r="C151" s="50">
        <v>46174</v>
      </c>
      <c r="D151" s="51">
        <v>50437</v>
      </c>
      <c r="E151" s="13">
        <v>140</v>
      </c>
      <c r="F151" s="52">
        <v>4263</v>
      </c>
      <c r="G151" s="115"/>
      <c r="H151" s="115"/>
      <c r="I151" s="97">
        <v>6399127490.52847</v>
      </c>
      <c r="J151" s="97"/>
      <c r="K151" s="13">
        <v>5066884350.5256004</v>
      </c>
      <c r="L151" s="13">
        <v>3569940072.21595</v>
      </c>
      <c r="M151" s="13">
        <v>1991436142.68701</v>
      </c>
    </row>
    <row r="152" spans="3:13" s="1" customFormat="1" ht="11.1" customHeight="1" x14ac:dyDescent="0.15">
      <c r="C152" s="50">
        <v>46174</v>
      </c>
      <c r="D152" s="51">
        <v>50465</v>
      </c>
      <c r="E152" s="13">
        <v>141</v>
      </c>
      <c r="F152" s="52">
        <v>4291</v>
      </c>
      <c r="G152" s="115"/>
      <c r="H152" s="115"/>
      <c r="I152" s="97">
        <v>6315124843.4554596</v>
      </c>
      <c r="J152" s="97"/>
      <c r="K152" s="13">
        <v>4992709444.4891701</v>
      </c>
      <c r="L152" s="13">
        <v>3509597747.8850298</v>
      </c>
      <c r="M152" s="13">
        <v>1950283798.88029</v>
      </c>
    </row>
    <row r="153" spans="3:13" s="1" customFormat="1" ht="11.1" customHeight="1" x14ac:dyDescent="0.15">
      <c r="C153" s="50">
        <v>46174</v>
      </c>
      <c r="D153" s="51">
        <v>50496</v>
      </c>
      <c r="E153" s="13">
        <v>142</v>
      </c>
      <c r="F153" s="52">
        <v>4322</v>
      </c>
      <c r="G153" s="115"/>
      <c r="H153" s="115"/>
      <c r="I153" s="97">
        <v>6231051505.4794798</v>
      </c>
      <c r="J153" s="97"/>
      <c r="K153" s="13">
        <v>4917886169.6348</v>
      </c>
      <c r="L153" s="13">
        <v>3448209271.4412398</v>
      </c>
      <c r="M153" s="13">
        <v>1908054191.6262901</v>
      </c>
    </row>
    <row r="154" spans="3:13" s="1" customFormat="1" ht="11.1" customHeight="1" x14ac:dyDescent="0.15">
      <c r="C154" s="50">
        <v>46174</v>
      </c>
      <c r="D154" s="51">
        <v>50526</v>
      </c>
      <c r="E154" s="13">
        <v>143</v>
      </c>
      <c r="F154" s="52">
        <v>4352</v>
      </c>
      <c r="G154" s="115"/>
      <c r="H154" s="115"/>
      <c r="I154" s="97">
        <v>6147761409.2404699</v>
      </c>
      <c r="J154" s="97"/>
      <c r="K154" s="13">
        <v>4844184725.8225203</v>
      </c>
      <c r="L154" s="13">
        <v>3388173225.9823899</v>
      </c>
      <c r="M154" s="13">
        <v>1867148154.13235</v>
      </c>
    </row>
    <row r="155" spans="3:13" s="1" customFormat="1" ht="11.1" customHeight="1" x14ac:dyDescent="0.15">
      <c r="C155" s="50">
        <v>46174</v>
      </c>
      <c r="D155" s="51">
        <v>50557</v>
      </c>
      <c r="E155" s="13">
        <v>144</v>
      </c>
      <c r="F155" s="52">
        <v>4383</v>
      </c>
      <c r="G155" s="115"/>
      <c r="H155" s="115"/>
      <c r="I155" s="97">
        <v>6064154524.4984598</v>
      </c>
      <c r="J155" s="97"/>
      <c r="K155" s="13">
        <v>4770201557.2957497</v>
      </c>
      <c r="L155" s="13">
        <v>3327941879.7121801</v>
      </c>
      <c r="M155" s="13">
        <v>1826188173.6596799</v>
      </c>
    </row>
    <row r="156" spans="3:13" s="1" customFormat="1" ht="11.1" customHeight="1" x14ac:dyDescent="0.15">
      <c r="C156" s="50">
        <v>46174</v>
      </c>
      <c r="D156" s="51">
        <v>50587</v>
      </c>
      <c r="E156" s="13">
        <v>145</v>
      </c>
      <c r="F156" s="52">
        <v>4413</v>
      </c>
      <c r="G156" s="115"/>
      <c r="H156" s="115"/>
      <c r="I156" s="97">
        <v>5981277896.6943798</v>
      </c>
      <c r="J156" s="97"/>
      <c r="K156" s="13">
        <v>4697286087.2795296</v>
      </c>
      <c r="L156" s="13">
        <v>3269006484.6581502</v>
      </c>
      <c r="M156" s="13">
        <v>1786494397.14029</v>
      </c>
    </row>
    <row r="157" spans="3:13" s="1" customFormat="1" ht="11.1" customHeight="1" x14ac:dyDescent="0.15">
      <c r="C157" s="50">
        <v>46174</v>
      </c>
      <c r="D157" s="51">
        <v>50618</v>
      </c>
      <c r="E157" s="13">
        <v>146</v>
      </c>
      <c r="F157" s="52">
        <v>4444</v>
      </c>
      <c r="G157" s="115"/>
      <c r="H157" s="115"/>
      <c r="I157" s="97">
        <v>5899521601.1133604</v>
      </c>
      <c r="J157" s="97"/>
      <c r="K157" s="13">
        <v>4625222244.0274096</v>
      </c>
      <c r="L157" s="13">
        <v>3210668513.2792602</v>
      </c>
      <c r="M157" s="13">
        <v>1747181268.39675</v>
      </c>
    </row>
    <row r="158" spans="3:13" s="1" customFormat="1" ht="11.1" customHeight="1" x14ac:dyDescent="0.15">
      <c r="C158" s="50">
        <v>46174</v>
      </c>
      <c r="D158" s="51">
        <v>50649</v>
      </c>
      <c r="E158" s="13">
        <v>147</v>
      </c>
      <c r="F158" s="52">
        <v>4475</v>
      </c>
      <c r="G158" s="115"/>
      <c r="H158" s="115"/>
      <c r="I158" s="97">
        <v>5817827673.5805197</v>
      </c>
      <c r="J158" s="97"/>
      <c r="K158" s="13">
        <v>4553438153.0585699</v>
      </c>
      <c r="L158" s="13">
        <v>3152799829.6770701</v>
      </c>
      <c r="M158" s="13">
        <v>1708423410.5910101</v>
      </c>
    </row>
    <row r="159" spans="3:13" s="1" customFormat="1" ht="11.1" customHeight="1" x14ac:dyDescent="0.15">
      <c r="C159" s="50">
        <v>46174</v>
      </c>
      <c r="D159" s="51">
        <v>50679</v>
      </c>
      <c r="E159" s="13">
        <v>148</v>
      </c>
      <c r="F159" s="52">
        <v>4505</v>
      </c>
      <c r="G159" s="115"/>
      <c r="H159" s="115"/>
      <c r="I159" s="97">
        <v>5737069079.2509699</v>
      </c>
      <c r="J159" s="97"/>
      <c r="K159" s="13">
        <v>4482860542.6409302</v>
      </c>
      <c r="L159" s="13">
        <v>3096292295.6905198</v>
      </c>
      <c r="M159" s="13">
        <v>1670925747.4410701</v>
      </c>
    </row>
    <row r="160" spans="3:13" s="1" customFormat="1" ht="11.1" customHeight="1" x14ac:dyDescent="0.15">
      <c r="C160" s="50">
        <v>46174</v>
      </c>
      <c r="D160" s="51">
        <v>50710</v>
      </c>
      <c r="E160" s="13">
        <v>149</v>
      </c>
      <c r="F160" s="52">
        <v>4536</v>
      </c>
      <c r="G160" s="115"/>
      <c r="H160" s="115"/>
      <c r="I160" s="97">
        <v>5656774189.9442101</v>
      </c>
      <c r="J160" s="97"/>
      <c r="K160" s="13">
        <v>4412622459.6358004</v>
      </c>
      <c r="L160" s="13">
        <v>3040028027.3484902</v>
      </c>
      <c r="M160" s="13">
        <v>1633613847.7179</v>
      </c>
    </row>
    <row r="161" spans="3:13" s="1" customFormat="1" ht="11.1" customHeight="1" x14ac:dyDescent="0.15">
      <c r="C161" s="50">
        <v>46174</v>
      </c>
      <c r="D161" s="51">
        <v>50740</v>
      </c>
      <c r="E161" s="13">
        <v>150</v>
      </c>
      <c r="F161" s="52">
        <v>4566</v>
      </c>
      <c r="G161" s="115"/>
      <c r="H161" s="115"/>
      <c r="I161" s="97">
        <v>5576580986.32757</v>
      </c>
      <c r="J161" s="97"/>
      <c r="K161" s="13">
        <v>4342926731.0046597</v>
      </c>
      <c r="L161" s="13">
        <v>2984647773.62327</v>
      </c>
      <c r="M161" s="13">
        <v>1597279759.05673</v>
      </c>
    </row>
    <row r="162" spans="3:13" s="1" customFormat="1" ht="11.1" customHeight="1" x14ac:dyDescent="0.15">
      <c r="C162" s="50">
        <v>46174</v>
      </c>
      <c r="D162" s="51">
        <v>50771</v>
      </c>
      <c r="E162" s="13">
        <v>151</v>
      </c>
      <c r="F162" s="52">
        <v>4597</v>
      </c>
      <c r="G162" s="115"/>
      <c r="H162" s="115"/>
      <c r="I162" s="97">
        <v>5496670538.3529902</v>
      </c>
      <c r="J162" s="97"/>
      <c r="K162" s="13">
        <v>4273433741.4570999</v>
      </c>
      <c r="L162" s="13">
        <v>2929420060.9573302</v>
      </c>
      <c r="M162" s="13">
        <v>1561083641.96208</v>
      </c>
    </row>
    <row r="163" spans="3:13" s="1" customFormat="1" ht="11.1" customHeight="1" x14ac:dyDescent="0.15">
      <c r="C163" s="50">
        <v>46174</v>
      </c>
      <c r="D163" s="51">
        <v>50802</v>
      </c>
      <c r="E163" s="13">
        <v>152</v>
      </c>
      <c r="F163" s="52">
        <v>4628</v>
      </c>
      <c r="G163" s="115"/>
      <c r="H163" s="115"/>
      <c r="I163" s="97">
        <v>5417317779.7006702</v>
      </c>
      <c r="J163" s="97"/>
      <c r="K163" s="13">
        <v>4204596834.2325201</v>
      </c>
      <c r="L163" s="13">
        <v>2874902552.5451198</v>
      </c>
      <c r="M163" s="13">
        <v>1525542354.2744601</v>
      </c>
    </row>
    <row r="164" spans="3:13" s="1" customFormat="1" ht="11.1" customHeight="1" x14ac:dyDescent="0.15">
      <c r="C164" s="50">
        <v>46174</v>
      </c>
      <c r="D164" s="51">
        <v>50830</v>
      </c>
      <c r="E164" s="13">
        <v>153</v>
      </c>
      <c r="F164" s="52">
        <v>4656</v>
      </c>
      <c r="G164" s="115"/>
      <c r="H164" s="115"/>
      <c r="I164" s="97">
        <v>5338126582.68225</v>
      </c>
      <c r="J164" s="97"/>
      <c r="K164" s="13">
        <v>4136785837.4341502</v>
      </c>
      <c r="L164" s="13">
        <v>2822038429.7934599</v>
      </c>
      <c r="M164" s="13">
        <v>1491760405.86902</v>
      </c>
    </row>
    <row r="165" spans="3:13" s="1" customFormat="1" ht="11.1" customHeight="1" x14ac:dyDescent="0.15">
      <c r="C165" s="50">
        <v>46174</v>
      </c>
      <c r="D165" s="51">
        <v>50861</v>
      </c>
      <c r="E165" s="13">
        <v>154</v>
      </c>
      <c r="F165" s="52">
        <v>4687</v>
      </c>
      <c r="G165" s="115"/>
      <c r="H165" s="115"/>
      <c r="I165" s="97">
        <v>5259605277.7052097</v>
      </c>
      <c r="J165" s="97"/>
      <c r="K165" s="13">
        <v>4069022595.3109899</v>
      </c>
      <c r="L165" s="13">
        <v>2768752144.9864101</v>
      </c>
      <c r="M165" s="13">
        <v>1457393579.75298</v>
      </c>
    </row>
    <row r="166" spans="3:13" s="1" customFormat="1" ht="11.1" customHeight="1" x14ac:dyDescent="0.15">
      <c r="C166" s="50">
        <v>46174</v>
      </c>
      <c r="D166" s="51">
        <v>50891</v>
      </c>
      <c r="E166" s="13">
        <v>155</v>
      </c>
      <c r="F166" s="52">
        <v>4717</v>
      </c>
      <c r="G166" s="115"/>
      <c r="H166" s="115"/>
      <c r="I166" s="97">
        <v>5180791642.1202803</v>
      </c>
      <c r="J166" s="97"/>
      <c r="K166" s="13">
        <v>4001470650.5233698</v>
      </c>
      <c r="L166" s="13">
        <v>2716085153.67625</v>
      </c>
      <c r="M166" s="13">
        <v>1423810649.96106</v>
      </c>
    </row>
    <row r="167" spans="3:13" s="1" customFormat="1" ht="11.1" customHeight="1" x14ac:dyDescent="0.15">
      <c r="C167" s="50">
        <v>46174</v>
      </c>
      <c r="D167" s="51">
        <v>50922</v>
      </c>
      <c r="E167" s="13">
        <v>156</v>
      </c>
      <c r="F167" s="52">
        <v>4748</v>
      </c>
      <c r="G167" s="115"/>
      <c r="H167" s="115"/>
      <c r="I167" s="97">
        <v>5102879074.5711098</v>
      </c>
      <c r="J167" s="97"/>
      <c r="K167" s="13">
        <v>3934608856.6718102</v>
      </c>
      <c r="L167" s="13">
        <v>2663909115.2893</v>
      </c>
      <c r="M167" s="13">
        <v>1390544459.211</v>
      </c>
    </row>
    <row r="168" spans="3:13" s="1" customFormat="1" ht="11.1" customHeight="1" x14ac:dyDescent="0.15">
      <c r="C168" s="50">
        <v>46174</v>
      </c>
      <c r="D168" s="51">
        <v>50952</v>
      </c>
      <c r="E168" s="13">
        <v>157</v>
      </c>
      <c r="F168" s="52">
        <v>4778</v>
      </c>
      <c r="G168" s="115"/>
      <c r="H168" s="115"/>
      <c r="I168" s="97">
        <v>5025269757.2946796</v>
      </c>
      <c r="J168" s="97"/>
      <c r="K168" s="13">
        <v>3868407606.0371099</v>
      </c>
      <c r="L168" s="13">
        <v>2612641581.2172799</v>
      </c>
      <c r="M168" s="13">
        <v>1358192703.4446499</v>
      </c>
    </row>
    <row r="169" spans="3:13" s="1" customFormat="1" ht="11.1" customHeight="1" x14ac:dyDescent="0.15">
      <c r="C169" s="50">
        <v>46174</v>
      </c>
      <c r="D169" s="51">
        <v>50983</v>
      </c>
      <c r="E169" s="13">
        <v>158</v>
      </c>
      <c r="F169" s="52">
        <v>4809</v>
      </c>
      <c r="G169" s="115"/>
      <c r="H169" s="115"/>
      <c r="I169" s="97">
        <v>4947813875.1087799</v>
      </c>
      <c r="J169" s="97"/>
      <c r="K169" s="13">
        <v>3802322784.9246402</v>
      </c>
      <c r="L169" s="13">
        <v>2561478299.2459898</v>
      </c>
      <c r="M169" s="13">
        <v>1325955224.7562301</v>
      </c>
    </row>
    <row r="170" spans="3:13" s="1" customFormat="1" ht="11.1" customHeight="1" x14ac:dyDescent="0.15">
      <c r="C170" s="50">
        <v>46174</v>
      </c>
      <c r="D170" s="51">
        <v>51014</v>
      </c>
      <c r="E170" s="13">
        <v>159</v>
      </c>
      <c r="F170" s="52">
        <v>4840</v>
      </c>
      <c r="G170" s="115"/>
      <c r="H170" s="115"/>
      <c r="I170" s="97">
        <v>4871383030.3200302</v>
      </c>
      <c r="J170" s="97"/>
      <c r="K170" s="13">
        <v>3737237395.43015</v>
      </c>
      <c r="L170" s="13">
        <v>2511229922.7645502</v>
      </c>
      <c r="M170" s="13">
        <v>1294438063.88481</v>
      </c>
    </row>
    <row r="171" spans="3:13" s="1" customFormat="1" ht="11.1" customHeight="1" x14ac:dyDescent="0.15">
      <c r="C171" s="50">
        <v>46174</v>
      </c>
      <c r="D171" s="51">
        <v>51044</v>
      </c>
      <c r="E171" s="13">
        <v>160</v>
      </c>
      <c r="F171" s="52">
        <v>4870</v>
      </c>
      <c r="G171" s="115"/>
      <c r="H171" s="115"/>
      <c r="I171" s="97">
        <v>4796024995.8982296</v>
      </c>
      <c r="J171" s="97"/>
      <c r="K171" s="13">
        <v>3673384635.64257</v>
      </c>
      <c r="L171" s="13">
        <v>2462248968.8796601</v>
      </c>
      <c r="M171" s="13">
        <v>1263987692.7550099</v>
      </c>
    </row>
    <row r="172" spans="3:13" s="1" customFormat="1" ht="11.1" customHeight="1" x14ac:dyDescent="0.15">
      <c r="C172" s="50">
        <v>46174</v>
      </c>
      <c r="D172" s="51">
        <v>51075</v>
      </c>
      <c r="E172" s="13">
        <v>161</v>
      </c>
      <c r="F172" s="52">
        <v>4901</v>
      </c>
      <c r="G172" s="115"/>
      <c r="H172" s="115"/>
      <c r="I172" s="97">
        <v>4722030100.4932804</v>
      </c>
      <c r="J172" s="97"/>
      <c r="K172" s="13">
        <v>3610576053.90204</v>
      </c>
      <c r="L172" s="13">
        <v>2413993795.0677299</v>
      </c>
      <c r="M172" s="13">
        <v>1233967297.13272</v>
      </c>
    </row>
    <row r="173" spans="3:13" s="1" customFormat="1" ht="11.1" customHeight="1" x14ac:dyDescent="0.15">
      <c r="C173" s="50">
        <v>46174</v>
      </c>
      <c r="D173" s="51">
        <v>51105</v>
      </c>
      <c r="E173" s="13">
        <v>162</v>
      </c>
      <c r="F173" s="52">
        <v>4931</v>
      </c>
      <c r="G173" s="115"/>
      <c r="H173" s="115"/>
      <c r="I173" s="97">
        <v>4648632703.7040596</v>
      </c>
      <c r="J173" s="97"/>
      <c r="K173" s="13">
        <v>3548620359.6451602</v>
      </c>
      <c r="L173" s="13">
        <v>2366731326.2550902</v>
      </c>
      <c r="M173" s="13">
        <v>1204848782.85255</v>
      </c>
    </row>
    <row r="174" spans="3:13" s="1" customFormat="1" ht="11.1" customHeight="1" x14ac:dyDescent="0.15">
      <c r="C174" s="50">
        <v>46174</v>
      </c>
      <c r="D174" s="51">
        <v>51136</v>
      </c>
      <c r="E174" s="13">
        <v>163</v>
      </c>
      <c r="F174" s="52">
        <v>4962</v>
      </c>
      <c r="G174" s="115"/>
      <c r="H174" s="115"/>
      <c r="I174" s="97">
        <v>4577133736.2757702</v>
      </c>
      <c r="J174" s="97"/>
      <c r="K174" s="13">
        <v>3488114140.2220402</v>
      </c>
      <c r="L174" s="13">
        <v>2320460606.0127602</v>
      </c>
      <c r="M174" s="13">
        <v>1176289996.1609001</v>
      </c>
    </row>
    <row r="175" spans="3:13" s="1" customFormat="1" ht="11.1" customHeight="1" x14ac:dyDescent="0.15">
      <c r="C175" s="50">
        <v>46174</v>
      </c>
      <c r="D175" s="51">
        <v>51167</v>
      </c>
      <c r="E175" s="13">
        <v>164</v>
      </c>
      <c r="F175" s="52">
        <v>4993</v>
      </c>
      <c r="G175" s="115"/>
      <c r="H175" s="115"/>
      <c r="I175" s="97">
        <v>4506377233.9826498</v>
      </c>
      <c r="J175" s="97"/>
      <c r="K175" s="13">
        <v>3428367812.2884002</v>
      </c>
      <c r="L175" s="13">
        <v>2274914160.5131798</v>
      </c>
      <c r="M175" s="13">
        <v>1148317113.6533501</v>
      </c>
    </row>
    <row r="176" spans="3:13" s="1" customFormat="1" ht="11.1" customHeight="1" x14ac:dyDescent="0.15">
      <c r="C176" s="50">
        <v>46174</v>
      </c>
      <c r="D176" s="51">
        <v>51196</v>
      </c>
      <c r="E176" s="13">
        <v>165</v>
      </c>
      <c r="F176" s="52">
        <v>5022</v>
      </c>
      <c r="G176" s="115"/>
      <c r="H176" s="115"/>
      <c r="I176" s="97">
        <v>4436108558.4751902</v>
      </c>
      <c r="J176" s="97"/>
      <c r="K176" s="13">
        <v>3369553621.9608402</v>
      </c>
      <c r="L176" s="13">
        <v>2230567749.6995502</v>
      </c>
      <c r="M176" s="13">
        <v>1121470332.7818401</v>
      </c>
    </row>
    <row r="177" spans="3:13" s="1" customFormat="1" ht="11.1" customHeight="1" x14ac:dyDescent="0.15">
      <c r="C177" s="50">
        <v>46174</v>
      </c>
      <c r="D177" s="51">
        <v>51227</v>
      </c>
      <c r="E177" s="13">
        <v>166</v>
      </c>
      <c r="F177" s="52">
        <v>5053</v>
      </c>
      <c r="G177" s="115"/>
      <c r="H177" s="115"/>
      <c r="I177" s="97">
        <v>4367006348.5562296</v>
      </c>
      <c r="J177" s="97"/>
      <c r="K177" s="13">
        <v>3311439377.6181698</v>
      </c>
      <c r="L177" s="13">
        <v>2186522488.6651301</v>
      </c>
      <c r="M177" s="13">
        <v>1094669300.39186</v>
      </c>
    </row>
    <row r="178" spans="3:13" s="1" customFormat="1" ht="11.1" customHeight="1" x14ac:dyDescent="0.15">
      <c r="C178" s="50">
        <v>46174</v>
      </c>
      <c r="D178" s="51">
        <v>51257</v>
      </c>
      <c r="E178" s="13">
        <v>167</v>
      </c>
      <c r="F178" s="52">
        <v>5083</v>
      </c>
      <c r="G178" s="115"/>
      <c r="H178" s="115"/>
      <c r="I178" s="97">
        <v>4298344393.0312004</v>
      </c>
      <c r="J178" s="97"/>
      <c r="K178" s="13">
        <v>3254024025.4425001</v>
      </c>
      <c r="L178" s="13">
        <v>2143323185.9468</v>
      </c>
      <c r="M178" s="13">
        <v>1068643222.34654</v>
      </c>
    </row>
    <row r="179" spans="3:13" s="1" customFormat="1" ht="11.1" customHeight="1" x14ac:dyDescent="0.15">
      <c r="C179" s="50">
        <v>46174</v>
      </c>
      <c r="D179" s="51">
        <v>51288</v>
      </c>
      <c r="E179" s="13">
        <v>168</v>
      </c>
      <c r="F179" s="52">
        <v>5114</v>
      </c>
      <c r="G179" s="115"/>
      <c r="H179" s="115"/>
      <c r="I179" s="97">
        <v>4230377464.0272899</v>
      </c>
      <c r="J179" s="97"/>
      <c r="K179" s="13">
        <v>3197138460.1907201</v>
      </c>
      <c r="L179" s="13">
        <v>2100498833.65099</v>
      </c>
      <c r="M179" s="13">
        <v>1042855504.6835001</v>
      </c>
    </row>
    <row r="180" spans="3:13" s="1" customFormat="1" ht="11.1" customHeight="1" x14ac:dyDescent="0.15">
      <c r="C180" s="50">
        <v>46174</v>
      </c>
      <c r="D180" s="51">
        <v>51318</v>
      </c>
      <c r="E180" s="13">
        <v>169</v>
      </c>
      <c r="F180" s="52">
        <v>5144</v>
      </c>
      <c r="G180" s="115"/>
      <c r="H180" s="115"/>
      <c r="I180" s="97">
        <v>4162404520.1886101</v>
      </c>
      <c r="J180" s="97"/>
      <c r="K180" s="13">
        <v>3140603930.5057402</v>
      </c>
      <c r="L180" s="13">
        <v>2058277549.3210299</v>
      </c>
      <c r="M180" s="13">
        <v>1017704544.00905</v>
      </c>
    </row>
    <row r="181" spans="3:13" s="1" customFormat="1" ht="11.1" customHeight="1" x14ac:dyDescent="0.15">
      <c r="C181" s="50">
        <v>46174</v>
      </c>
      <c r="D181" s="51">
        <v>51349</v>
      </c>
      <c r="E181" s="13">
        <v>170</v>
      </c>
      <c r="F181" s="52">
        <v>5175</v>
      </c>
      <c r="G181" s="115"/>
      <c r="H181" s="115"/>
      <c r="I181" s="97">
        <v>4095840626.0556002</v>
      </c>
      <c r="J181" s="97"/>
      <c r="K181" s="13">
        <v>3085138843.6609001</v>
      </c>
      <c r="L181" s="13">
        <v>2016784866.4090099</v>
      </c>
      <c r="M181" s="13">
        <v>992965066.86596596</v>
      </c>
    </row>
    <row r="182" spans="3:13" s="1" customFormat="1" ht="11.1" customHeight="1" x14ac:dyDescent="0.15">
      <c r="C182" s="50">
        <v>46174</v>
      </c>
      <c r="D182" s="51">
        <v>51380</v>
      </c>
      <c r="E182" s="13">
        <v>171</v>
      </c>
      <c r="F182" s="52">
        <v>5206</v>
      </c>
      <c r="G182" s="115"/>
      <c r="H182" s="115"/>
      <c r="I182" s="97">
        <v>4029664302.2161498</v>
      </c>
      <c r="J182" s="97"/>
      <c r="K182" s="13">
        <v>3030144305.2874198</v>
      </c>
      <c r="L182" s="13">
        <v>1975796739.3920901</v>
      </c>
      <c r="M182" s="13">
        <v>968664268.76826596</v>
      </c>
    </row>
    <row r="183" spans="3:13" s="1" customFormat="1" ht="11.1" customHeight="1" x14ac:dyDescent="0.15">
      <c r="C183" s="50">
        <v>46174</v>
      </c>
      <c r="D183" s="51">
        <v>51410</v>
      </c>
      <c r="E183" s="13">
        <v>172</v>
      </c>
      <c r="F183" s="52">
        <v>5236</v>
      </c>
      <c r="G183" s="115"/>
      <c r="H183" s="115"/>
      <c r="I183" s="97">
        <v>3964585738.7013602</v>
      </c>
      <c r="J183" s="97"/>
      <c r="K183" s="13">
        <v>2976314486.9407802</v>
      </c>
      <c r="L183" s="13">
        <v>1935920587.91081</v>
      </c>
      <c r="M183" s="13">
        <v>945223776.86168897</v>
      </c>
    </row>
    <row r="184" spans="3:13" s="1" customFormat="1" ht="11.1" customHeight="1" x14ac:dyDescent="0.15">
      <c r="C184" s="50">
        <v>46174</v>
      </c>
      <c r="D184" s="51">
        <v>51441</v>
      </c>
      <c r="E184" s="13">
        <v>173</v>
      </c>
      <c r="F184" s="52">
        <v>5267</v>
      </c>
      <c r="G184" s="115"/>
      <c r="H184" s="115"/>
      <c r="I184" s="97">
        <v>3900292390.6294398</v>
      </c>
      <c r="J184" s="97"/>
      <c r="K184" s="13">
        <v>2923081663.4577098</v>
      </c>
      <c r="L184" s="13">
        <v>1896460325.99332</v>
      </c>
      <c r="M184" s="13">
        <v>922035156.05477703</v>
      </c>
    </row>
    <row r="185" spans="3:13" s="1" customFormat="1" ht="11.1" customHeight="1" x14ac:dyDescent="0.15">
      <c r="C185" s="50">
        <v>46174</v>
      </c>
      <c r="D185" s="51">
        <v>51471</v>
      </c>
      <c r="E185" s="13">
        <v>174</v>
      </c>
      <c r="F185" s="52">
        <v>5297</v>
      </c>
      <c r="G185" s="115"/>
      <c r="H185" s="115"/>
      <c r="I185" s="97">
        <v>3836528083.6900401</v>
      </c>
      <c r="J185" s="97"/>
      <c r="K185" s="13">
        <v>2870573854.20296</v>
      </c>
      <c r="L185" s="13">
        <v>1857810038.69538</v>
      </c>
      <c r="M185" s="13">
        <v>899541299.84428</v>
      </c>
    </row>
    <row r="186" spans="3:13" s="1" customFormat="1" ht="11.1" customHeight="1" x14ac:dyDescent="0.15">
      <c r="C186" s="50">
        <v>46174</v>
      </c>
      <c r="D186" s="51">
        <v>51502</v>
      </c>
      <c r="E186" s="13">
        <v>175</v>
      </c>
      <c r="F186" s="52">
        <v>5328</v>
      </c>
      <c r="G186" s="115"/>
      <c r="H186" s="115"/>
      <c r="I186" s="97">
        <v>3773381591.8540502</v>
      </c>
      <c r="J186" s="97"/>
      <c r="K186" s="13">
        <v>2818537703.6780801</v>
      </c>
      <c r="L186" s="13">
        <v>1819493556.9073801</v>
      </c>
      <c r="M186" s="13">
        <v>877257205.09054995</v>
      </c>
    </row>
    <row r="187" spans="3:13" s="1" customFormat="1" ht="11.1" customHeight="1" x14ac:dyDescent="0.15">
      <c r="C187" s="50">
        <v>46174</v>
      </c>
      <c r="D187" s="51">
        <v>51533</v>
      </c>
      <c r="E187" s="13">
        <v>176</v>
      </c>
      <c r="F187" s="52">
        <v>5359</v>
      </c>
      <c r="G187" s="115"/>
      <c r="H187" s="115"/>
      <c r="I187" s="97">
        <v>3710489953.37077</v>
      </c>
      <c r="J187" s="97"/>
      <c r="K187" s="13">
        <v>2766859850.3308301</v>
      </c>
      <c r="L187" s="13">
        <v>1781590661.1917801</v>
      </c>
      <c r="M187" s="13">
        <v>855344306.56342304</v>
      </c>
    </row>
    <row r="188" spans="3:13" s="1" customFormat="1" ht="11.1" customHeight="1" x14ac:dyDescent="0.15">
      <c r="C188" s="50">
        <v>46174</v>
      </c>
      <c r="D188" s="51">
        <v>51561</v>
      </c>
      <c r="E188" s="13">
        <v>177</v>
      </c>
      <c r="F188" s="52">
        <v>5387</v>
      </c>
      <c r="G188" s="115"/>
      <c r="H188" s="115"/>
      <c r="I188" s="97">
        <v>3647895014.8969898</v>
      </c>
      <c r="J188" s="97"/>
      <c r="K188" s="13">
        <v>2716016196.06144</v>
      </c>
      <c r="L188" s="13">
        <v>1744834491.43608</v>
      </c>
      <c r="M188" s="13">
        <v>834492216.55585098</v>
      </c>
    </row>
    <row r="189" spans="3:13" s="1" customFormat="1" ht="11.1" customHeight="1" x14ac:dyDescent="0.15">
      <c r="C189" s="50">
        <v>46174</v>
      </c>
      <c r="D189" s="51">
        <v>51592</v>
      </c>
      <c r="E189" s="13">
        <v>178</v>
      </c>
      <c r="F189" s="52">
        <v>5418</v>
      </c>
      <c r="G189" s="115"/>
      <c r="H189" s="115"/>
      <c r="I189" s="97">
        <v>3586069489.9636302</v>
      </c>
      <c r="J189" s="97"/>
      <c r="K189" s="13">
        <v>2665455917.7213302</v>
      </c>
      <c r="L189" s="13">
        <v>1707998478.85709</v>
      </c>
      <c r="M189" s="13">
        <v>813414952.98369098</v>
      </c>
    </row>
    <row r="190" spans="3:13" s="1" customFormat="1" ht="11.1" customHeight="1" x14ac:dyDescent="0.15">
      <c r="C190" s="50">
        <v>46174</v>
      </c>
      <c r="D190" s="51">
        <v>51622</v>
      </c>
      <c r="E190" s="13">
        <v>179</v>
      </c>
      <c r="F190" s="52">
        <v>5448</v>
      </c>
      <c r="G190" s="115"/>
      <c r="H190" s="115"/>
      <c r="I190" s="97">
        <v>3524675971.3797202</v>
      </c>
      <c r="J190" s="97"/>
      <c r="K190" s="13">
        <v>2615523109.8245902</v>
      </c>
      <c r="L190" s="13">
        <v>1671876926.4507699</v>
      </c>
      <c r="M190" s="13">
        <v>792948642.17894602</v>
      </c>
    </row>
    <row r="191" spans="3:13" s="1" customFormat="1" ht="11.1" customHeight="1" x14ac:dyDescent="0.15">
      <c r="C191" s="50">
        <v>46174</v>
      </c>
      <c r="D191" s="51">
        <v>51653</v>
      </c>
      <c r="E191" s="13">
        <v>180</v>
      </c>
      <c r="F191" s="52">
        <v>5479</v>
      </c>
      <c r="G191" s="115"/>
      <c r="H191" s="115"/>
      <c r="I191" s="97">
        <v>3463985174.8965502</v>
      </c>
      <c r="J191" s="97"/>
      <c r="K191" s="13">
        <v>2566127126.00247</v>
      </c>
      <c r="L191" s="13">
        <v>1636130734.5171299</v>
      </c>
      <c r="M191" s="13">
        <v>772707945.73984098</v>
      </c>
    </row>
    <row r="192" spans="3:13" s="1" customFormat="1" ht="11.1" customHeight="1" x14ac:dyDescent="0.15">
      <c r="C192" s="50">
        <v>46174</v>
      </c>
      <c r="D192" s="51">
        <v>51683</v>
      </c>
      <c r="E192" s="13">
        <v>181</v>
      </c>
      <c r="F192" s="52">
        <v>5509</v>
      </c>
      <c r="G192" s="115"/>
      <c r="H192" s="115"/>
      <c r="I192" s="97">
        <v>3404138187.21457</v>
      </c>
      <c r="J192" s="97"/>
      <c r="K192" s="13">
        <v>2517653070.88304</v>
      </c>
      <c r="L192" s="13">
        <v>1601273392.8842399</v>
      </c>
      <c r="M192" s="13">
        <v>753145604.91679895</v>
      </c>
    </row>
    <row r="193" spans="3:13" s="1" customFormat="1" ht="11.1" customHeight="1" x14ac:dyDescent="0.15">
      <c r="C193" s="50">
        <v>46174</v>
      </c>
      <c r="D193" s="51">
        <v>51714</v>
      </c>
      <c r="E193" s="13">
        <v>182</v>
      </c>
      <c r="F193" s="52">
        <v>5540</v>
      </c>
      <c r="G193" s="115"/>
      <c r="H193" s="115"/>
      <c r="I193" s="97">
        <v>3345080368.1412101</v>
      </c>
      <c r="J193" s="97"/>
      <c r="K193" s="13">
        <v>2469778688.3023901</v>
      </c>
      <c r="L193" s="13">
        <v>1566829480.3362501</v>
      </c>
      <c r="M193" s="13">
        <v>733823832.97781205</v>
      </c>
    </row>
    <row r="194" spans="3:13" s="1" customFormat="1" ht="11.1" customHeight="1" x14ac:dyDescent="0.15">
      <c r="C194" s="50">
        <v>46174</v>
      </c>
      <c r="D194" s="51">
        <v>51745</v>
      </c>
      <c r="E194" s="13">
        <v>183</v>
      </c>
      <c r="F194" s="52">
        <v>5571</v>
      </c>
      <c r="G194" s="115"/>
      <c r="H194" s="115"/>
      <c r="I194" s="97">
        <v>3286785261.3324199</v>
      </c>
      <c r="J194" s="97"/>
      <c r="K194" s="13">
        <v>2422621639.7459202</v>
      </c>
      <c r="L194" s="13">
        <v>1533004326.7315199</v>
      </c>
      <c r="M194" s="13">
        <v>714940794.20562601</v>
      </c>
    </row>
    <row r="195" spans="3:13" s="1" customFormat="1" ht="11.1" customHeight="1" x14ac:dyDescent="0.15">
      <c r="C195" s="50">
        <v>46174</v>
      </c>
      <c r="D195" s="51">
        <v>51775</v>
      </c>
      <c r="E195" s="13">
        <v>184</v>
      </c>
      <c r="F195" s="52">
        <v>5601</v>
      </c>
      <c r="G195" s="115"/>
      <c r="H195" s="115"/>
      <c r="I195" s="97">
        <v>3228962760.7940998</v>
      </c>
      <c r="J195" s="97"/>
      <c r="K195" s="13">
        <v>2376095315.5471301</v>
      </c>
      <c r="L195" s="13">
        <v>1499862385.78404</v>
      </c>
      <c r="M195" s="13">
        <v>696617202.88463402</v>
      </c>
    </row>
    <row r="196" spans="3:13" s="1" customFormat="1" ht="11.1" customHeight="1" x14ac:dyDescent="0.15">
      <c r="C196" s="50">
        <v>46174</v>
      </c>
      <c r="D196" s="51">
        <v>51806</v>
      </c>
      <c r="E196" s="13">
        <v>185</v>
      </c>
      <c r="F196" s="52">
        <v>5632</v>
      </c>
      <c r="G196" s="115"/>
      <c r="H196" s="115"/>
      <c r="I196" s="97">
        <v>3171529868.0146999</v>
      </c>
      <c r="J196" s="97"/>
      <c r="K196" s="13">
        <v>2329873847.4990401</v>
      </c>
      <c r="L196" s="13">
        <v>1466945756.36414</v>
      </c>
      <c r="M196" s="13">
        <v>678443140.72421706</v>
      </c>
    </row>
    <row r="197" spans="3:13" s="1" customFormat="1" ht="11.1" customHeight="1" x14ac:dyDescent="0.15">
      <c r="C197" s="50">
        <v>46174</v>
      </c>
      <c r="D197" s="51">
        <v>51836</v>
      </c>
      <c r="E197" s="13">
        <v>186</v>
      </c>
      <c r="F197" s="52">
        <v>5662</v>
      </c>
      <c r="G197" s="115"/>
      <c r="H197" s="115"/>
      <c r="I197" s="97">
        <v>3115043126.9166002</v>
      </c>
      <c r="J197" s="97"/>
      <c r="K197" s="13">
        <v>2284621317.75634</v>
      </c>
      <c r="L197" s="13">
        <v>1434913233.1312001</v>
      </c>
      <c r="M197" s="13">
        <v>660908176.89765203</v>
      </c>
    </row>
    <row r="198" spans="3:13" s="1" customFormat="1" ht="11.1" customHeight="1" x14ac:dyDescent="0.15">
      <c r="C198" s="50">
        <v>46174</v>
      </c>
      <c r="D198" s="51">
        <v>51867</v>
      </c>
      <c r="E198" s="13">
        <v>187</v>
      </c>
      <c r="F198" s="52">
        <v>5693</v>
      </c>
      <c r="G198" s="115"/>
      <c r="H198" s="115"/>
      <c r="I198" s="97">
        <v>3059458622.1730399</v>
      </c>
      <c r="J198" s="97"/>
      <c r="K198" s="13">
        <v>2240049029.4404502</v>
      </c>
      <c r="L198" s="13">
        <v>1403340415.7266901</v>
      </c>
      <c r="M198" s="13">
        <v>643628307.78303897</v>
      </c>
    </row>
    <row r="199" spans="3:13" s="1" customFormat="1" ht="11.1" customHeight="1" x14ac:dyDescent="0.15">
      <c r="C199" s="50">
        <v>46174</v>
      </c>
      <c r="D199" s="51">
        <v>51898</v>
      </c>
      <c r="E199" s="13">
        <v>188</v>
      </c>
      <c r="F199" s="52">
        <v>5724</v>
      </c>
      <c r="G199" s="115"/>
      <c r="H199" s="115"/>
      <c r="I199" s="97">
        <v>3004556749.9979601</v>
      </c>
      <c r="J199" s="97"/>
      <c r="K199" s="13">
        <v>2196120321.3737402</v>
      </c>
      <c r="L199" s="13">
        <v>1372321072.98068</v>
      </c>
      <c r="M199" s="13">
        <v>626735731.95075595</v>
      </c>
    </row>
    <row r="200" spans="3:13" s="1" customFormat="1" ht="11.1" customHeight="1" x14ac:dyDescent="0.15">
      <c r="C200" s="50">
        <v>46174</v>
      </c>
      <c r="D200" s="51">
        <v>51926</v>
      </c>
      <c r="E200" s="13">
        <v>189</v>
      </c>
      <c r="F200" s="52">
        <v>5752</v>
      </c>
      <c r="G200" s="115"/>
      <c r="H200" s="115"/>
      <c r="I200" s="97">
        <v>2950047404.1504698</v>
      </c>
      <c r="J200" s="97"/>
      <c r="K200" s="13">
        <v>2152974256.6858401</v>
      </c>
      <c r="L200" s="13">
        <v>1342268983.3236401</v>
      </c>
      <c r="M200" s="13">
        <v>610665365.792207</v>
      </c>
    </row>
    <row r="201" spans="3:13" s="1" customFormat="1" ht="11.1" customHeight="1" x14ac:dyDescent="0.15">
      <c r="C201" s="50">
        <v>46174</v>
      </c>
      <c r="D201" s="51">
        <v>51957</v>
      </c>
      <c r="E201" s="13">
        <v>190</v>
      </c>
      <c r="F201" s="52">
        <v>5783</v>
      </c>
      <c r="G201" s="115"/>
      <c r="H201" s="115"/>
      <c r="I201" s="97">
        <v>2895737275.71141</v>
      </c>
      <c r="J201" s="97"/>
      <c r="K201" s="13">
        <v>2109753800.94947</v>
      </c>
      <c r="L201" s="13">
        <v>1311978109.02953</v>
      </c>
      <c r="M201" s="13">
        <v>594356399.191594</v>
      </c>
    </row>
    <row r="202" spans="3:13" s="1" customFormat="1" ht="11.1" customHeight="1" x14ac:dyDescent="0.15">
      <c r="C202" s="50">
        <v>46174</v>
      </c>
      <c r="D202" s="51">
        <v>51987</v>
      </c>
      <c r="E202" s="13">
        <v>191</v>
      </c>
      <c r="F202" s="52">
        <v>5813</v>
      </c>
      <c r="G202" s="115"/>
      <c r="H202" s="115"/>
      <c r="I202" s="97">
        <v>2842082487.0285602</v>
      </c>
      <c r="J202" s="97"/>
      <c r="K202" s="13">
        <v>2067263611.7362001</v>
      </c>
      <c r="L202" s="13">
        <v>1282390931.44542</v>
      </c>
      <c r="M202" s="13">
        <v>578571285.62707996</v>
      </c>
    </row>
    <row r="203" spans="3:13" s="1" customFormat="1" ht="11.1" customHeight="1" x14ac:dyDescent="0.15">
      <c r="C203" s="50">
        <v>46174</v>
      </c>
      <c r="D203" s="51">
        <v>52018</v>
      </c>
      <c r="E203" s="13">
        <v>192</v>
      </c>
      <c r="F203" s="52">
        <v>5844</v>
      </c>
      <c r="G203" s="115"/>
      <c r="H203" s="115"/>
      <c r="I203" s="97">
        <v>2788855316.2288599</v>
      </c>
      <c r="J203" s="97"/>
      <c r="K203" s="13">
        <v>2025106859.48265</v>
      </c>
      <c r="L203" s="13">
        <v>1253044849.17645</v>
      </c>
      <c r="M203" s="13">
        <v>562936842.55277896</v>
      </c>
    </row>
    <row r="204" spans="3:13" s="1" customFormat="1" ht="11.1" customHeight="1" x14ac:dyDescent="0.15">
      <c r="C204" s="50">
        <v>46174</v>
      </c>
      <c r="D204" s="51">
        <v>52048</v>
      </c>
      <c r="E204" s="13">
        <v>193</v>
      </c>
      <c r="F204" s="52">
        <v>5874</v>
      </c>
      <c r="G204" s="115"/>
      <c r="H204" s="115"/>
      <c r="I204" s="97">
        <v>2736197760.8252101</v>
      </c>
      <c r="J204" s="97"/>
      <c r="K204" s="13">
        <v>1983608699.3496399</v>
      </c>
      <c r="L204" s="13">
        <v>1224346777.40627</v>
      </c>
      <c r="M204" s="13">
        <v>547789348.30508804</v>
      </c>
    </row>
    <row r="205" spans="3:13" s="1" customFormat="1" ht="11.1" customHeight="1" x14ac:dyDescent="0.15">
      <c r="C205" s="50">
        <v>46174</v>
      </c>
      <c r="D205" s="51">
        <v>52079</v>
      </c>
      <c r="E205" s="13">
        <v>194</v>
      </c>
      <c r="F205" s="52">
        <v>5905</v>
      </c>
      <c r="G205" s="115"/>
      <c r="H205" s="115"/>
      <c r="I205" s="97">
        <v>2684005623.8239799</v>
      </c>
      <c r="J205" s="97"/>
      <c r="K205" s="13">
        <v>1942471795.7009499</v>
      </c>
      <c r="L205" s="13">
        <v>1195906572.5722101</v>
      </c>
      <c r="M205" s="13">
        <v>532798523.976888</v>
      </c>
    </row>
    <row r="206" spans="3:13" s="1" customFormat="1" ht="11.1" customHeight="1" x14ac:dyDescent="0.15">
      <c r="C206" s="50">
        <v>46174</v>
      </c>
      <c r="D206" s="51">
        <v>52110</v>
      </c>
      <c r="E206" s="13">
        <v>195</v>
      </c>
      <c r="F206" s="52">
        <v>5936</v>
      </c>
      <c r="G206" s="115"/>
      <c r="H206" s="115"/>
      <c r="I206" s="97">
        <v>2632489542.2253799</v>
      </c>
      <c r="J206" s="97"/>
      <c r="K206" s="13">
        <v>1901957174.1219599</v>
      </c>
      <c r="L206" s="13">
        <v>1167985248.6214499</v>
      </c>
      <c r="M206" s="13">
        <v>518155052.92267197</v>
      </c>
    </row>
    <row r="207" spans="3:13" s="1" customFormat="1" ht="11.1" customHeight="1" x14ac:dyDescent="0.15">
      <c r="C207" s="50">
        <v>46174</v>
      </c>
      <c r="D207" s="51">
        <v>52140</v>
      </c>
      <c r="E207" s="13">
        <v>196</v>
      </c>
      <c r="F207" s="52">
        <v>5966</v>
      </c>
      <c r="G207" s="115"/>
      <c r="H207" s="115"/>
      <c r="I207" s="97">
        <v>2581177432.3164601</v>
      </c>
      <c r="J207" s="97"/>
      <c r="K207" s="13">
        <v>1861823462.5060799</v>
      </c>
      <c r="L207" s="13">
        <v>1140525212.3641601</v>
      </c>
      <c r="M207" s="13">
        <v>503898834.12695003</v>
      </c>
    </row>
    <row r="208" spans="3:13" s="1" customFormat="1" ht="11.1" customHeight="1" x14ac:dyDescent="0.15">
      <c r="C208" s="50">
        <v>46174</v>
      </c>
      <c r="D208" s="51">
        <v>52171</v>
      </c>
      <c r="E208" s="13">
        <v>197</v>
      </c>
      <c r="F208" s="52">
        <v>5997</v>
      </c>
      <c r="G208" s="115"/>
      <c r="H208" s="115"/>
      <c r="I208" s="97">
        <v>2530690960.4466</v>
      </c>
      <c r="J208" s="97"/>
      <c r="K208" s="13">
        <v>1822311149.97141</v>
      </c>
      <c r="L208" s="13">
        <v>1113481527.6231899</v>
      </c>
      <c r="M208" s="13">
        <v>489866904.571024</v>
      </c>
    </row>
    <row r="209" spans="3:13" s="1" customFormat="1" ht="11.1" customHeight="1" x14ac:dyDescent="0.15">
      <c r="C209" s="50">
        <v>46174</v>
      </c>
      <c r="D209" s="51">
        <v>52201</v>
      </c>
      <c r="E209" s="13">
        <v>198</v>
      </c>
      <c r="F209" s="52">
        <v>6027</v>
      </c>
      <c r="G209" s="115"/>
      <c r="H209" s="115"/>
      <c r="I209" s="97">
        <v>2480542197.8729801</v>
      </c>
      <c r="J209" s="97"/>
      <c r="K209" s="13">
        <v>1783267926.3877201</v>
      </c>
      <c r="L209" s="13">
        <v>1086943200.0538199</v>
      </c>
      <c r="M209" s="13">
        <v>476231388.32780898</v>
      </c>
    </row>
    <row r="210" spans="3:13" s="1" customFormat="1" ht="11.1" customHeight="1" x14ac:dyDescent="0.15">
      <c r="C210" s="50">
        <v>46174</v>
      </c>
      <c r="D210" s="51">
        <v>52232</v>
      </c>
      <c r="E210" s="13">
        <v>199</v>
      </c>
      <c r="F210" s="52">
        <v>6058</v>
      </c>
      <c r="G210" s="115"/>
      <c r="H210" s="115"/>
      <c r="I210" s="97">
        <v>2430672046.6707301</v>
      </c>
      <c r="J210" s="97"/>
      <c r="K210" s="13">
        <v>1744452404.13515</v>
      </c>
      <c r="L210" s="13">
        <v>1060580087.48445</v>
      </c>
      <c r="M210" s="13">
        <v>462712524.39823699</v>
      </c>
    </row>
    <row r="211" spans="3:13" s="1" customFormat="1" ht="11.1" customHeight="1" x14ac:dyDescent="0.15">
      <c r="C211" s="50">
        <v>46174</v>
      </c>
      <c r="D211" s="51">
        <v>52263</v>
      </c>
      <c r="E211" s="13">
        <v>200</v>
      </c>
      <c r="F211" s="52">
        <v>6089</v>
      </c>
      <c r="G211" s="115"/>
      <c r="H211" s="115"/>
      <c r="I211" s="97">
        <v>2381059565.7449298</v>
      </c>
      <c r="J211" s="97"/>
      <c r="K211" s="13">
        <v>1705948031.9825001</v>
      </c>
      <c r="L211" s="13">
        <v>1034532728.1032701</v>
      </c>
      <c r="M211" s="13">
        <v>449436810.57492799</v>
      </c>
    </row>
    <row r="212" spans="3:13" s="1" customFormat="1" ht="11.1" customHeight="1" x14ac:dyDescent="0.15">
      <c r="C212" s="50">
        <v>46174</v>
      </c>
      <c r="D212" s="51">
        <v>52291</v>
      </c>
      <c r="E212" s="13">
        <v>201</v>
      </c>
      <c r="F212" s="52">
        <v>6117</v>
      </c>
      <c r="G212" s="115"/>
      <c r="H212" s="115"/>
      <c r="I212" s="97">
        <v>2331924179.9191098</v>
      </c>
      <c r="J212" s="97"/>
      <c r="K212" s="13">
        <v>1668184516.1863201</v>
      </c>
      <c r="L212" s="13">
        <v>1009307822.4645</v>
      </c>
      <c r="M212" s="13">
        <v>436800428.67682898</v>
      </c>
    </row>
    <row r="213" spans="3:13" s="1" customFormat="1" ht="11.1" customHeight="1" x14ac:dyDescent="0.15">
      <c r="C213" s="50">
        <v>46174</v>
      </c>
      <c r="D213" s="51">
        <v>52322</v>
      </c>
      <c r="E213" s="13">
        <v>202</v>
      </c>
      <c r="F213" s="52">
        <v>6148</v>
      </c>
      <c r="G213" s="115"/>
      <c r="H213" s="115"/>
      <c r="I213" s="97">
        <v>2283008650.7892098</v>
      </c>
      <c r="J213" s="97"/>
      <c r="K213" s="13">
        <v>1630421885.4676199</v>
      </c>
      <c r="L213" s="13">
        <v>983951387.70274401</v>
      </c>
      <c r="M213" s="13">
        <v>424023258.22330499</v>
      </c>
    </row>
    <row r="214" spans="3:13" s="1" customFormat="1" ht="11.1" customHeight="1" x14ac:dyDescent="0.15">
      <c r="C214" s="50">
        <v>46174</v>
      </c>
      <c r="D214" s="51">
        <v>52352</v>
      </c>
      <c r="E214" s="13">
        <v>203</v>
      </c>
      <c r="F214" s="52">
        <v>6178</v>
      </c>
      <c r="G214" s="115"/>
      <c r="H214" s="115"/>
      <c r="I214" s="97">
        <v>2234371391.0749998</v>
      </c>
      <c r="J214" s="97"/>
      <c r="K214" s="13">
        <v>1593068174.4479101</v>
      </c>
      <c r="L214" s="13">
        <v>959042327.22643399</v>
      </c>
      <c r="M214" s="13">
        <v>411594814.72978699</v>
      </c>
    </row>
    <row r="215" spans="3:13" s="1" customFormat="1" ht="11.1" customHeight="1" x14ac:dyDescent="0.15">
      <c r="C215" s="50">
        <v>46174</v>
      </c>
      <c r="D215" s="51">
        <v>52383</v>
      </c>
      <c r="E215" s="13">
        <v>204</v>
      </c>
      <c r="F215" s="52">
        <v>6209</v>
      </c>
      <c r="G215" s="115"/>
      <c r="H215" s="115"/>
      <c r="I215" s="97">
        <v>2186016905.8743</v>
      </c>
      <c r="J215" s="97"/>
      <c r="K215" s="13">
        <v>1555948774.6270499</v>
      </c>
      <c r="L215" s="13">
        <v>934313881.41765296</v>
      </c>
      <c r="M215" s="13">
        <v>399283662.64701098</v>
      </c>
    </row>
    <row r="216" spans="3:13" s="1" customFormat="1" ht="11.1" customHeight="1" x14ac:dyDescent="0.15">
      <c r="C216" s="50">
        <v>46174</v>
      </c>
      <c r="D216" s="51">
        <v>52413</v>
      </c>
      <c r="E216" s="13">
        <v>205</v>
      </c>
      <c r="F216" s="52">
        <v>6239</v>
      </c>
      <c r="G216" s="115"/>
      <c r="H216" s="115"/>
      <c r="I216" s="97">
        <v>2138057182.91767</v>
      </c>
      <c r="J216" s="97"/>
      <c r="K216" s="13">
        <v>1519314404.4159801</v>
      </c>
      <c r="L216" s="13">
        <v>910070274.04245996</v>
      </c>
      <c r="M216" s="13">
        <v>387328765.68071097</v>
      </c>
    </row>
    <row r="217" spans="3:13" s="1" customFormat="1" ht="11.1" customHeight="1" x14ac:dyDescent="0.15">
      <c r="C217" s="50">
        <v>46174</v>
      </c>
      <c r="D217" s="51">
        <v>52444</v>
      </c>
      <c r="E217" s="13">
        <v>206</v>
      </c>
      <c r="F217" s="52">
        <v>6270</v>
      </c>
      <c r="G217" s="115"/>
      <c r="H217" s="115"/>
      <c r="I217" s="97">
        <v>2090457537.2795801</v>
      </c>
      <c r="J217" s="97"/>
      <c r="K217" s="13">
        <v>1482970351.2767401</v>
      </c>
      <c r="L217" s="13">
        <v>886041033.45505404</v>
      </c>
      <c r="M217" s="13">
        <v>375504613.62688601</v>
      </c>
    </row>
    <row r="218" spans="3:13" s="1" customFormat="1" ht="11.1" customHeight="1" x14ac:dyDescent="0.15">
      <c r="C218" s="50">
        <v>46174</v>
      </c>
      <c r="D218" s="51">
        <v>52475</v>
      </c>
      <c r="E218" s="13">
        <v>207</v>
      </c>
      <c r="F218" s="52">
        <v>6301</v>
      </c>
      <c r="G218" s="115"/>
      <c r="H218" s="115"/>
      <c r="I218" s="97">
        <v>2043291055.98718</v>
      </c>
      <c r="J218" s="97"/>
      <c r="K218" s="13">
        <v>1447051977.5421801</v>
      </c>
      <c r="L218" s="13">
        <v>862381816.16929197</v>
      </c>
      <c r="M218" s="13">
        <v>363929828.26266199</v>
      </c>
    </row>
    <row r="219" spans="3:13" s="1" customFormat="1" ht="11.1" customHeight="1" x14ac:dyDescent="0.15">
      <c r="C219" s="50">
        <v>46174</v>
      </c>
      <c r="D219" s="51">
        <v>52505</v>
      </c>
      <c r="E219" s="13">
        <v>208</v>
      </c>
      <c r="F219" s="52">
        <v>6331</v>
      </c>
      <c r="G219" s="115"/>
      <c r="H219" s="115"/>
      <c r="I219" s="97">
        <v>1996192429.59831</v>
      </c>
      <c r="J219" s="97"/>
      <c r="K219" s="13">
        <v>1411376434.1115</v>
      </c>
      <c r="L219" s="13">
        <v>839050476.75735104</v>
      </c>
      <c r="M219" s="13">
        <v>352632417.003102</v>
      </c>
    </row>
    <row r="220" spans="3:13" s="1" customFormat="1" ht="11.1" customHeight="1" x14ac:dyDescent="0.15">
      <c r="C220" s="50">
        <v>46174</v>
      </c>
      <c r="D220" s="51">
        <v>52536</v>
      </c>
      <c r="E220" s="13">
        <v>209</v>
      </c>
      <c r="F220" s="52">
        <v>6362</v>
      </c>
      <c r="G220" s="115"/>
      <c r="H220" s="115"/>
      <c r="I220" s="97">
        <v>1948901939.89641</v>
      </c>
      <c r="J220" s="97"/>
      <c r="K220" s="13">
        <v>1375603348.84238</v>
      </c>
      <c r="L220" s="13">
        <v>815703910.07571495</v>
      </c>
      <c r="M220" s="13">
        <v>341368394.06688398</v>
      </c>
    </row>
    <row r="221" spans="3:13" s="1" customFormat="1" ht="11.1" customHeight="1" x14ac:dyDescent="0.15">
      <c r="C221" s="50">
        <v>46174</v>
      </c>
      <c r="D221" s="51">
        <v>52566</v>
      </c>
      <c r="E221" s="13">
        <v>210</v>
      </c>
      <c r="F221" s="52">
        <v>6392</v>
      </c>
      <c r="G221" s="115"/>
      <c r="H221" s="115"/>
      <c r="I221" s="97">
        <v>1902810168.7362001</v>
      </c>
      <c r="J221" s="97"/>
      <c r="K221" s="13">
        <v>1340865635.4625399</v>
      </c>
      <c r="L221" s="13">
        <v>793148208.34724796</v>
      </c>
      <c r="M221" s="13">
        <v>330568293.59140402</v>
      </c>
    </row>
    <row r="222" spans="3:13" s="1" customFormat="1" ht="11.1" customHeight="1" x14ac:dyDescent="0.15">
      <c r="C222" s="50">
        <v>46174</v>
      </c>
      <c r="D222" s="51">
        <v>52597</v>
      </c>
      <c r="E222" s="13">
        <v>211</v>
      </c>
      <c r="F222" s="52">
        <v>6423</v>
      </c>
      <c r="G222" s="115"/>
      <c r="H222" s="115"/>
      <c r="I222" s="97">
        <v>1857064720.51562</v>
      </c>
      <c r="J222" s="97"/>
      <c r="K222" s="13">
        <v>1306410359.3654399</v>
      </c>
      <c r="L222" s="13">
        <v>770801933.54957795</v>
      </c>
      <c r="M222" s="13">
        <v>319894124.44254798</v>
      </c>
    </row>
    <row r="223" spans="3:13" s="1" customFormat="1" ht="11.1" customHeight="1" x14ac:dyDescent="0.15">
      <c r="C223" s="50">
        <v>46174</v>
      </c>
      <c r="D223" s="51">
        <v>52628</v>
      </c>
      <c r="E223" s="13">
        <v>212</v>
      </c>
      <c r="F223" s="52">
        <v>6454</v>
      </c>
      <c r="G223" s="115"/>
      <c r="H223" s="115"/>
      <c r="I223" s="97">
        <v>1811887470.0755</v>
      </c>
      <c r="J223" s="97"/>
      <c r="K223" s="13">
        <v>1272467142.0218699</v>
      </c>
      <c r="L223" s="13">
        <v>748865545.17779505</v>
      </c>
      <c r="M223" s="13">
        <v>309473835.18138897</v>
      </c>
    </row>
    <row r="224" spans="3:13" s="1" customFormat="1" ht="11.1" customHeight="1" x14ac:dyDescent="0.15">
      <c r="C224" s="50">
        <v>46174</v>
      </c>
      <c r="D224" s="51">
        <v>52657</v>
      </c>
      <c r="E224" s="13">
        <v>213</v>
      </c>
      <c r="F224" s="52">
        <v>6483</v>
      </c>
      <c r="G224" s="115"/>
      <c r="H224" s="115"/>
      <c r="I224" s="97">
        <v>1766917673.3698499</v>
      </c>
      <c r="J224" s="97"/>
      <c r="K224" s="13">
        <v>1238916427.2049401</v>
      </c>
      <c r="L224" s="13">
        <v>727385644.89726102</v>
      </c>
      <c r="M224" s="13">
        <v>299405904.57778001</v>
      </c>
    </row>
    <row r="225" spans="3:13" s="1" customFormat="1" ht="11.1" customHeight="1" x14ac:dyDescent="0.15">
      <c r="C225" s="50">
        <v>46174</v>
      </c>
      <c r="D225" s="51">
        <v>52688</v>
      </c>
      <c r="E225" s="13">
        <v>214</v>
      </c>
      <c r="F225" s="52">
        <v>6514</v>
      </c>
      <c r="G225" s="115"/>
      <c r="H225" s="115"/>
      <c r="I225" s="97">
        <v>1722346517.6644199</v>
      </c>
      <c r="J225" s="97"/>
      <c r="K225" s="13">
        <v>1205616011.35953</v>
      </c>
      <c r="L225" s="13">
        <v>706034323.24358702</v>
      </c>
      <c r="M225" s="13">
        <v>289386367.82302499</v>
      </c>
    </row>
    <row r="226" spans="3:13" s="1" customFormat="1" ht="11.1" customHeight="1" x14ac:dyDescent="0.15">
      <c r="C226" s="50">
        <v>46174</v>
      </c>
      <c r="D226" s="51">
        <v>52718</v>
      </c>
      <c r="E226" s="13">
        <v>215</v>
      </c>
      <c r="F226" s="52">
        <v>6544</v>
      </c>
      <c r="G226" s="115"/>
      <c r="H226" s="115"/>
      <c r="I226" s="97">
        <v>1678094668.8159599</v>
      </c>
      <c r="J226" s="97"/>
      <c r="K226" s="13">
        <v>1172712336.5193901</v>
      </c>
      <c r="L226" s="13">
        <v>685074919.67870796</v>
      </c>
      <c r="M226" s="13">
        <v>279644580.01201701</v>
      </c>
    </row>
    <row r="227" spans="3:13" s="1" customFormat="1" ht="11.1" customHeight="1" x14ac:dyDescent="0.15">
      <c r="C227" s="50">
        <v>46174</v>
      </c>
      <c r="D227" s="51">
        <v>52749</v>
      </c>
      <c r="E227" s="13">
        <v>216</v>
      </c>
      <c r="F227" s="52">
        <v>6575</v>
      </c>
      <c r="G227" s="115"/>
      <c r="H227" s="115"/>
      <c r="I227" s="97">
        <v>1634140994.8626299</v>
      </c>
      <c r="J227" s="97"/>
      <c r="K227" s="13">
        <v>1140059033.68591</v>
      </c>
      <c r="L227" s="13">
        <v>664305744.20827901</v>
      </c>
      <c r="M227" s="13">
        <v>270018154.87765402</v>
      </c>
    </row>
    <row r="228" spans="3:13" s="1" customFormat="1" ht="11.1" customHeight="1" x14ac:dyDescent="0.15">
      <c r="C228" s="50">
        <v>46174</v>
      </c>
      <c r="D228" s="51">
        <v>52779</v>
      </c>
      <c r="E228" s="13">
        <v>217</v>
      </c>
      <c r="F228" s="52">
        <v>6605</v>
      </c>
      <c r="G228" s="115"/>
      <c r="H228" s="115"/>
      <c r="I228" s="97">
        <v>1590754156.60308</v>
      </c>
      <c r="J228" s="97"/>
      <c r="K228" s="13">
        <v>1107968573.63943</v>
      </c>
      <c r="L228" s="13">
        <v>644017809.08005095</v>
      </c>
      <c r="M228" s="13">
        <v>260698731.534661</v>
      </c>
    </row>
    <row r="229" spans="3:13" s="1" customFormat="1" ht="11.1" customHeight="1" x14ac:dyDescent="0.15">
      <c r="C229" s="50">
        <v>46174</v>
      </c>
      <c r="D229" s="51">
        <v>52810</v>
      </c>
      <c r="E229" s="13">
        <v>218</v>
      </c>
      <c r="F229" s="52">
        <v>6636</v>
      </c>
      <c r="G229" s="115"/>
      <c r="H229" s="115"/>
      <c r="I229" s="97">
        <v>1547960030.00846</v>
      </c>
      <c r="J229" s="97"/>
      <c r="K229" s="13">
        <v>1076333598.1386001</v>
      </c>
      <c r="L229" s="13">
        <v>624038558.34428799</v>
      </c>
      <c r="M229" s="13">
        <v>251541175.07329699</v>
      </c>
    </row>
    <row r="230" spans="3:13" s="1" customFormat="1" ht="11.1" customHeight="1" x14ac:dyDescent="0.15">
      <c r="C230" s="50">
        <v>46174</v>
      </c>
      <c r="D230" s="51">
        <v>52841</v>
      </c>
      <c r="E230" s="13">
        <v>219</v>
      </c>
      <c r="F230" s="52">
        <v>6667</v>
      </c>
      <c r="G230" s="115"/>
      <c r="H230" s="115"/>
      <c r="I230" s="97">
        <v>1505582877.00789</v>
      </c>
      <c r="J230" s="97"/>
      <c r="K230" s="13">
        <v>1045092185.85821</v>
      </c>
      <c r="L230" s="13">
        <v>604384365.316522</v>
      </c>
      <c r="M230" s="13">
        <v>242586987.430103</v>
      </c>
    </row>
    <row r="231" spans="3:13" s="1" customFormat="1" ht="11.1" customHeight="1" x14ac:dyDescent="0.15">
      <c r="C231" s="50">
        <v>46174</v>
      </c>
      <c r="D231" s="51">
        <v>52871</v>
      </c>
      <c r="E231" s="13">
        <v>220</v>
      </c>
      <c r="F231" s="52">
        <v>6697</v>
      </c>
      <c r="G231" s="115"/>
      <c r="H231" s="115"/>
      <c r="I231" s="97">
        <v>1464179938.9017</v>
      </c>
      <c r="J231" s="97"/>
      <c r="K231" s="13">
        <v>1014684312.92396</v>
      </c>
      <c r="L231" s="13">
        <v>585355002.357759</v>
      </c>
      <c r="M231" s="13">
        <v>233985905.42677799</v>
      </c>
    </row>
    <row r="232" spans="3:13" s="1" customFormat="1" ht="11.1" customHeight="1" x14ac:dyDescent="0.15">
      <c r="C232" s="50">
        <v>46174</v>
      </c>
      <c r="D232" s="51">
        <v>52902</v>
      </c>
      <c r="E232" s="13">
        <v>221</v>
      </c>
      <c r="F232" s="52">
        <v>6728</v>
      </c>
      <c r="G232" s="115"/>
      <c r="H232" s="115"/>
      <c r="I232" s="97">
        <v>1423729778.94803</v>
      </c>
      <c r="J232" s="97"/>
      <c r="K232" s="13">
        <v>984978706.646523</v>
      </c>
      <c r="L232" s="13">
        <v>566773221.44362402</v>
      </c>
      <c r="M232" s="13">
        <v>225598551.005438</v>
      </c>
    </row>
    <row r="233" spans="3:13" s="1" customFormat="1" ht="11.1" customHeight="1" x14ac:dyDescent="0.15">
      <c r="C233" s="50">
        <v>46174</v>
      </c>
      <c r="D233" s="51">
        <v>52932</v>
      </c>
      <c r="E233" s="13">
        <v>222</v>
      </c>
      <c r="F233" s="52">
        <v>6758</v>
      </c>
      <c r="G233" s="115"/>
      <c r="H233" s="115"/>
      <c r="I233" s="97">
        <v>1384381485.09887</v>
      </c>
      <c r="J233" s="97"/>
      <c r="K233" s="13">
        <v>956184315.97014296</v>
      </c>
      <c r="L233" s="13">
        <v>548850246.892537</v>
      </c>
      <c r="M233" s="13">
        <v>217568957.34448799</v>
      </c>
    </row>
    <row r="234" spans="3:13" s="1" customFormat="1" ht="11.1" customHeight="1" x14ac:dyDescent="0.15">
      <c r="C234" s="50">
        <v>46174</v>
      </c>
      <c r="D234" s="51">
        <v>52963</v>
      </c>
      <c r="E234" s="13">
        <v>223</v>
      </c>
      <c r="F234" s="52">
        <v>6789</v>
      </c>
      <c r="G234" s="115"/>
      <c r="H234" s="115"/>
      <c r="I234" s="97">
        <v>1347487819.9990799</v>
      </c>
      <c r="J234" s="97"/>
      <c r="K234" s="13">
        <v>929123534.44856703</v>
      </c>
      <c r="L234" s="13">
        <v>531961009.80825698</v>
      </c>
      <c r="M234" s="13">
        <v>209980752.57231301</v>
      </c>
    </row>
    <row r="235" spans="3:13" s="1" customFormat="1" ht="11.1" customHeight="1" x14ac:dyDescent="0.15">
      <c r="C235" s="50">
        <v>46174</v>
      </c>
      <c r="D235" s="51">
        <v>52994</v>
      </c>
      <c r="E235" s="13">
        <v>224</v>
      </c>
      <c r="F235" s="52">
        <v>6820</v>
      </c>
      <c r="G235" s="115"/>
      <c r="H235" s="115"/>
      <c r="I235" s="97">
        <v>1311033577.59636</v>
      </c>
      <c r="J235" s="97"/>
      <c r="K235" s="13">
        <v>902454274.53771305</v>
      </c>
      <c r="L235" s="13">
        <v>515377720.38400298</v>
      </c>
      <c r="M235" s="13">
        <v>202573180.09544</v>
      </c>
    </row>
    <row r="236" spans="3:13" s="1" customFormat="1" ht="11.1" customHeight="1" x14ac:dyDescent="0.15">
      <c r="C236" s="50">
        <v>46174</v>
      </c>
      <c r="D236" s="51">
        <v>53022</v>
      </c>
      <c r="E236" s="13">
        <v>225</v>
      </c>
      <c r="F236" s="52">
        <v>6848</v>
      </c>
      <c r="G236" s="115"/>
      <c r="H236" s="115"/>
      <c r="I236" s="97">
        <v>1275083691.0294001</v>
      </c>
      <c r="J236" s="97"/>
      <c r="K236" s="13">
        <v>876363347.33033895</v>
      </c>
      <c r="L236" s="13">
        <v>499327810.93879497</v>
      </c>
      <c r="M236" s="13">
        <v>195513645.01509601</v>
      </c>
    </row>
    <row r="237" spans="3:13" s="1" customFormat="1" ht="11.1" customHeight="1" x14ac:dyDescent="0.15">
      <c r="C237" s="50">
        <v>46174</v>
      </c>
      <c r="D237" s="51">
        <v>53053</v>
      </c>
      <c r="E237" s="13">
        <v>226</v>
      </c>
      <c r="F237" s="52">
        <v>6879</v>
      </c>
      <c r="G237" s="115"/>
      <c r="H237" s="115"/>
      <c r="I237" s="97">
        <v>1239593451.53636</v>
      </c>
      <c r="J237" s="97"/>
      <c r="K237" s="13">
        <v>850525946.52419198</v>
      </c>
      <c r="L237" s="13">
        <v>483373914.52975202</v>
      </c>
      <c r="M237" s="13">
        <v>188465189.863067</v>
      </c>
    </row>
    <row r="238" spans="3:13" s="1" customFormat="1" ht="11.1" customHeight="1" x14ac:dyDescent="0.15">
      <c r="C238" s="50">
        <v>46174</v>
      </c>
      <c r="D238" s="51">
        <v>53083</v>
      </c>
      <c r="E238" s="13">
        <v>227</v>
      </c>
      <c r="F238" s="52">
        <v>6909</v>
      </c>
      <c r="G238" s="115"/>
      <c r="H238" s="115"/>
      <c r="I238" s="97">
        <v>1204454849.5496099</v>
      </c>
      <c r="J238" s="97"/>
      <c r="K238" s="13">
        <v>825059707.68495202</v>
      </c>
      <c r="L238" s="13">
        <v>467746760.951235</v>
      </c>
      <c r="M238" s="13">
        <v>181624657.675448</v>
      </c>
    </row>
    <row r="239" spans="3:13" s="1" customFormat="1" ht="11.1" customHeight="1" x14ac:dyDescent="0.15">
      <c r="C239" s="50">
        <v>46174</v>
      </c>
      <c r="D239" s="51">
        <v>53114</v>
      </c>
      <c r="E239" s="13">
        <v>228</v>
      </c>
      <c r="F239" s="52">
        <v>6940</v>
      </c>
      <c r="G239" s="115"/>
      <c r="H239" s="115"/>
      <c r="I239" s="97">
        <v>1170008698.5608499</v>
      </c>
      <c r="J239" s="97"/>
      <c r="K239" s="13">
        <v>800104519.56477404</v>
      </c>
      <c r="L239" s="13">
        <v>452445451.66347098</v>
      </c>
      <c r="M239" s="13">
        <v>174939091.27485901</v>
      </c>
    </row>
    <row r="240" spans="3:13" s="1" customFormat="1" ht="11.1" customHeight="1" x14ac:dyDescent="0.15">
      <c r="C240" s="50">
        <v>46174</v>
      </c>
      <c r="D240" s="51">
        <v>53144</v>
      </c>
      <c r="E240" s="13">
        <v>229</v>
      </c>
      <c r="F240" s="52">
        <v>6970</v>
      </c>
      <c r="G240" s="115"/>
      <c r="H240" s="115"/>
      <c r="I240" s="97">
        <v>1136442518.52933</v>
      </c>
      <c r="J240" s="97"/>
      <c r="K240" s="13">
        <v>775874837.34897101</v>
      </c>
      <c r="L240" s="13">
        <v>437664113.36437702</v>
      </c>
      <c r="M240" s="13">
        <v>168530170.72276199</v>
      </c>
    </row>
    <row r="241" spans="3:13" s="1" customFormat="1" ht="11.1" customHeight="1" x14ac:dyDescent="0.15">
      <c r="C241" s="50">
        <v>46174</v>
      </c>
      <c r="D241" s="51">
        <v>53175</v>
      </c>
      <c r="E241" s="13">
        <v>230</v>
      </c>
      <c r="F241" s="52">
        <v>7001</v>
      </c>
      <c r="G241" s="115"/>
      <c r="H241" s="115"/>
      <c r="I241" s="97">
        <v>1103481263.6397099</v>
      </c>
      <c r="J241" s="97"/>
      <c r="K241" s="13">
        <v>752093674.44094598</v>
      </c>
      <c r="L241" s="13">
        <v>423170416.85716403</v>
      </c>
      <c r="M241" s="13">
        <v>162258942.743182</v>
      </c>
    </row>
    <row r="242" spans="3:13" s="1" customFormat="1" ht="11.1" customHeight="1" x14ac:dyDescent="0.15">
      <c r="C242" s="50">
        <v>46174</v>
      </c>
      <c r="D242" s="51">
        <v>53206</v>
      </c>
      <c r="E242" s="13">
        <v>231</v>
      </c>
      <c r="F242" s="52">
        <v>7032</v>
      </c>
      <c r="G242" s="115"/>
      <c r="H242" s="115"/>
      <c r="I242" s="97">
        <v>1071175736.56463</v>
      </c>
      <c r="J242" s="97"/>
      <c r="K242" s="13">
        <v>728837111.62407005</v>
      </c>
      <c r="L242" s="13">
        <v>409042029.47980702</v>
      </c>
      <c r="M242" s="13">
        <v>156177295.02953199</v>
      </c>
    </row>
    <row r="243" spans="3:13" s="1" customFormat="1" ht="11.1" customHeight="1" x14ac:dyDescent="0.15">
      <c r="C243" s="50">
        <v>46174</v>
      </c>
      <c r="D243" s="51">
        <v>53236</v>
      </c>
      <c r="E243" s="13">
        <v>232</v>
      </c>
      <c r="F243" s="52">
        <v>7062</v>
      </c>
      <c r="G243" s="115"/>
      <c r="H243" s="115"/>
      <c r="I243" s="97">
        <v>1039710097.16856</v>
      </c>
      <c r="J243" s="97"/>
      <c r="K243" s="13">
        <v>706266445.52389598</v>
      </c>
      <c r="L243" s="13">
        <v>395399209.76620299</v>
      </c>
      <c r="M243" s="13">
        <v>150349449.61145201</v>
      </c>
    </row>
    <row r="244" spans="3:13" s="1" customFormat="1" ht="11.1" customHeight="1" x14ac:dyDescent="0.15">
      <c r="C244" s="50">
        <v>46174</v>
      </c>
      <c r="D244" s="51">
        <v>53267</v>
      </c>
      <c r="E244" s="13">
        <v>233</v>
      </c>
      <c r="F244" s="52">
        <v>7093</v>
      </c>
      <c r="G244" s="115"/>
      <c r="H244" s="115"/>
      <c r="I244" s="97">
        <v>1009137291.6321599</v>
      </c>
      <c r="J244" s="97"/>
      <c r="K244" s="13">
        <v>684335935.95686305</v>
      </c>
      <c r="L244" s="13">
        <v>382147183.12153399</v>
      </c>
      <c r="M244" s="13">
        <v>144694934.59628099</v>
      </c>
    </row>
    <row r="245" spans="3:13" s="1" customFormat="1" ht="11.1" customHeight="1" x14ac:dyDescent="0.15">
      <c r="C245" s="50">
        <v>46174</v>
      </c>
      <c r="D245" s="51">
        <v>53297</v>
      </c>
      <c r="E245" s="13">
        <v>234</v>
      </c>
      <c r="F245" s="52">
        <v>7123</v>
      </c>
      <c r="G245" s="115"/>
      <c r="H245" s="115"/>
      <c r="I245" s="97">
        <v>979246017.354334</v>
      </c>
      <c r="J245" s="97"/>
      <c r="K245" s="13">
        <v>662975478.22855198</v>
      </c>
      <c r="L245" s="13">
        <v>369307858.32418603</v>
      </c>
      <c r="M245" s="13">
        <v>139260290.73325199</v>
      </c>
    </row>
    <row r="246" spans="3:13" s="1" customFormat="1" ht="11.1" customHeight="1" x14ac:dyDescent="0.15">
      <c r="C246" s="50">
        <v>46174</v>
      </c>
      <c r="D246" s="51">
        <v>53328</v>
      </c>
      <c r="E246" s="13">
        <v>235</v>
      </c>
      <c r="F246" s="52">
        <v>7154</v>
      </c>
      <c r="G246" s="115"/>
      <c r="H246" s="115"/>
      <c r="I246" s="97">
        <v>950145492.035622</v>
      </c>
      <c r="J246" s="97"/>
      <c r="K246" s="13">
        <v>642182612.46525097</v>
      </c>
      <c r="L246" s="13">
        <v>356815505.99666101</v>
      </c>
      <c r="M246" s="13">
        <v>133979726.614942</v>
      </c>
    </row>
    <row r="247" spans="3:13" s="1" customFormat="1" ht="11.1" customHeight="1" x14ac:dyDescent="0.15">
      <c r="C247" s="50">
        <v>46174</v>
      </c>
      <c r="D247" s="51">
        <v>53359</v>
      </c>
      <c r="E247" s="13">
        <v>236</v>
      </c>
      <c r="F247" s="52">
        <v>7185</v>
      </c>
      <c r="G247" s="115"/>
      <c r="H247" s="115"/>
      <c r="I247" s="97">
        <v>921704955.92970395</v>
      </c>
      <c r="J247" s="97"/>
      <c r="K247" s="13">
        <v>621903687.76122499</v>
      </c>
      <c r="L247" s="13">
        <v>344669140.76605201</v>
      </c>
      <c r="M247" s="13">
        <v>128870759.862395</v>
      </c>
    </row>
    <row r="248" spans="3:13" s="1" customFormat="1" ht="11.1" customHeight="1" x14ac:dyDescent="0.15">
      <c r="C248" s="50">
        <v>46174</v>
      </c>
      <c r="D248" s="51">
        <v>53387</v>
      </c>
      <c r="E248" s="13">
        <v>237</v>
      </c>
      <c r="F248" s="52">
        <v>7213</v>
      </c>
      <c r="G248" s="115"/>
      <c r="H248" s="115"/>
      <c r="I248" s="97">
        <v>893840864.67028201</v>
      </c>
      <c r="J248" s="97"/>
      <c r="K248" s="13">
        <v>602178905.98419404</v>
      </c>
      <c r="L248" s="13">
        <v>332970626.97495198</v>
      </c>
      <c r="M248" s="13">
        <v>124020341.498584</v>
      </c>
    </row>
    <row r="249" spans="3:13" s="1" customFormat="1" ht="11.1" customHeight="1" x14ac:dyDescent="0.15">
      <c r="C249" s="50">
        <v>46174</v>
      </c>
      <c r="D249" s="51">
        <v>53418</v>
      </c>
      <c r="E249" s="13">
        <v>238</v>
      </c>
      <c r="F249" s="52">
        <v>7244</v>
      </c>
      <c r="G249" s="115"/>
      <c r="H249" s="115"/>
      <c r="I249" s="97">
        <v>866519797.90213299</v>
      </c>
      <c r="J249" s="97"/>
      <c r="K249" s="13">
        <v>582782632.99970102</v>
      </c>
      <c r="L249" s="13">
        <v>321426056.21863699</v>
      </c>
      <c r="M249" s="13">
        <v>119213296.759587</v>
      </c>
    </row>
    <row r="250" spans="3:13" s="1" customFormat="1" ht="11.1" customHeight="1" x14ac:dyDescent="0.15">
      <c r="C250" s="50">
        <v>46174</v>
      </c>
      <c r="D250" s="51">
        <v>53448</v>
      </c>
      <c r="E250" s="13">
        <v>239</v>
      </c>
      <c r="F250" s="52">
        <v>7274</v>
      </c>
      <c r="G250" s="115"/>
      <c r="H250" s="115"/>
      <c r="I250" s="97">
        <v>839658927.64495599</v>
      </c>
      <c r="J250" s="97"/>
      <c r="K250" s="13">
        <v>563790276.98318696</v>
      </c>
      <c r="L250" s="13">
        <v>310185739.44563198</v>
      </c>
      <c r="M250" s="13">
        <v>114572800.743946</v>
      </c>
    </row>
    <row r="251" spans="3:13" s="1" customFormat="1" ht="11.1" customHeight="1" x14ac:dyDescent="0.15">
      <c r="C251" s="50">
        <v>46174</v>
      </c>
      <c r="D251" s="51">
        <v>53479</v>
      </c>
      <c r="E251" s="13">
        <v>240</v>
      </c>
      <c r="F251" s="52">
        <v>7305</v>
      </c>
      <c r="G251" s="115"/>
      <c r="H251" s="115"/>
      <c r="I251" s="97">
        <v>813272936.12995398</v>
      </c>
      <c r="J251" s="97"/>
      <c r="K251" s="13">
        <v>545147181.60895503</v>
      </c>
      <c r="L251" s="13">
        <v>299165913.902762</v>
      </c>
      <c r="M251" s="13">
        <v>110034387.760626</v>
      </c>
    </row>
    <row r="252" spans="3:13" s="1" customFormat="1" ht="11.1" customHeight="1" x14ac:dyDescent="0.15">
      <c r="C252" s="50">
        <v>46174</v>
      </c>
      <c r="D252" s="51">
        <v>53509</v>
      </c>
      <c r="E252" s="13">
        <v>241</v>
      </c>
      <c r="F252" s="52">
        <v>7335</v>
      </c>
      <c r="G252" s="115"/>
      <c r="H252" s="115"/>
      <c r="I252" s="97">
        <v>787624729.47027004</v>
      </c>
      <c r="J252" s="97"/>
      <c r="K252" s="13">
        <v>527088274.09191602</v>
      </c>
      <c r="L252" s="13">
        <v>288543609.78865099</v>
      </c>
      <c r="M252" s="13">
        <v>105692425.799734</v>
      </c>
    </row>
    <row r="253" spans="3:13" s="1" customFormat="1" ht="11.1" customHeight="1" x14ac:dyDescent="0.15">
      <c r="C253" s="50">
        <v>46174</v>
      </c>
      <c r="D253" s="51">
        <v>53540</v>
      </c>
      <c r="E253" s="13">
        <v>242</v>
      </c>
      <c r="F253" s="52">
        <v>7366</v>
      </c>
      <c r="G253" s="115"/>
      <c r="H253" s="115"/>
      <c r="I253" s="97">
        <v>762543869.49112904</v>
      </c>
      <c r="J253" s="97"/>
      <c r="K253" s="13">
        <v>509438337.26888502</v>
      </c>
      <c r="L253" s="13">
        <v>278172262.63667399</v>
      </c>
      <c r="M253" s="13">
        <v>101461866.57065</v>
      </c>
    </row>
    <row r="254" spans="3:13" s="1" customFormat="1" ht="11.1" customHeight="1" x14ac:dyDescent="0.15">
      <c r="C254" s="50">
        <v>46174</v>
      </c>
      <c r="D254" s="51">
        <v>53571</v>
      </c>
      <c r="E254" s="13">
        <v>243</v>
      </c>
      <c r="F254" s="52">
        <v>7397</v>
      </c>
      <c r="G254" s="115"/>
      <c r="H254" s="115"/>
      <c r="I254" s="97">
        <v>738102727.03715098</v>
      </c>
      <c r="J254" s="97"/>
      <c r="K254" s="13">
        <v>492273411.34748203</v>
      </c>
      <c r="L254" s="13">
        <v>268115962.60302401</v>
      </c>
      <c r="M254" s="13">
        <v>97379673.745752007</v>
      </c>
    </row>
    <row r="255" spans="3:13" s="1" customFormat="1" ht="11.1" customHeight="1" x14ac:dyDescent="0.15">
      <c r="C255" s="50">
        <v>46174</v>
      </c>
      <c r="D255" s="51">
        <v>53601</v>
      </c>
      <c r="E255" s="13">
        <v>244</v>
      </c>
      <c r="F255" s="52">
        <v>7427</v>
      </c>
      <c r="G255" s="115"/>
      <c r="H255" s="115"/>
      <c r="I255" s="97">
        <v>714260635.425071</v>
      </c>
      <c r="J255" s="97"/>
      <c r="K255" s="13">
        <v>475590143.71759701</v>
      </c>
      <c r="L255" s="13">
        <v>258391905.461317</v>
      </c>
      <c r="M255" s="13">
        <v>93463196.9580798</v>
      </c>
    </row>
    <row r="256" spans="3:13" s="1" customFormat="1" ht="11.1" customHeight="1" x14ac:dyDescent="0.15">
      <c r="C256" s="50">
        <v>46174</v>
      </c>
      <c r="D256" s="51">
        <v>53632</v>
      </c>
      <c r="E256" s="13">
        <v>245</v>
      </c>
      <c r="F256" s="52">
        <v>7458</v>
      </c>
      <c r="G256" s="115"/>
      <c r="H256" s="115"/>
      <c r="I256" s="97">
        <v>690844181.29215801</v>
      </c>
      <c r="J256" s="97"/>
      <c r="K256" s="13">
        <v>459218116.41050297</v>
      </c>
      <c r="L256" s="13">
        <v>248862331.04261699</v>
      </c>
      <c r="M256" s="13">
        <v>89634977.122210503</v>
      </c>
    </row>
    <row r="257" spans="3:13" s="1" customFormat="1" ht="11.1" customHeight="1" x14ac:dyDescent="0.15">
      <c r="C257" s="50">
        <v>46174</v>
      </c>
      <c r="D257" s="51">
        <v>53662</v>
      </c>
      <c r="E257" s="13">
        <v>246</v>
      </c>
      <c r="F257" s="52">
        <v>7488</v>
      </c>
      <c r="G257" s="115"/>
      <c r="H257" s="115"/>
      <c r="I257" s="97">
        <v>667852614.09456801</v>
      </c>
      <c r="J257" s="97"/>
      <c r="K257" s="13">
        <v>443206477.91854203</v>
      </c>
      <c r="L257" s="13">
        <v>239594044.414125</v>
      </c>
      <c r="M257" s="13">
        <v>85942988.088047296</v>
      </c>
    </row>
    <row r="258" spans="3:13" s="1" customFormat="1" ht="11.1" customHeight="1" x14ac:dyDescent="0.15">
      <c r="C258" s="50">
        <v>46174</v>
      </c>
      <c r="D258" s="51">
        <v>53693</v>
      </c>
      <c r="E258" s="13">
        <v>247</v>
      </c>
      <c r="F258" s="52">
        <v>7519</v>
      </c>
      <c r="G258" s="115"/>
      <c r="H258" s="115"/>
      <c r="I258" s="97">
        <v>645288886.55794203</v>
      </c>
      <c r="J258" s="97"/>
      <c r="K258" s="13">
        <v>427506216.01456797</v>
      </c>
      <c r="L258" s="13">
        <v>230518850.82310599</v>
      </c>
      <c r="M258" s="13">
        <v>82337465.812593594</v>
      </c>
    </row>
    <row r="259" spans="3:13" s="1" customFormat="1" ht="11.1" customHeight="1" x14ac:dyDescent="0.15">
      <c r="C259" s="50">
        <v>46174</v>
      </c>
      <c r="D259" s="51">
        <v>53724</v>
      </c>
      <c r="E259" s="13">
        <v>248</v>
      </c>
      <c r="F259" s="52">
        <v>7550</v>
      </c>
      <c r="G259" s="115"/>
      <c r="H259" s="115"/>
      <c r="I259" s="97">
        <v>623360262.95751202</v>
      </c>
      <c r="J259" s="97"/>
      <c r="K259" s="13">
        <v>412277981.77705199</v>
      </c>
      <c r="L259" s="13">
        <v>221742146.01971999</v>
      </c>
      <c r="M259" s="13">
        <v>78867108.050438702</v>
      </c>
    </row>
    <row r="260" spans="3:13" s="1" customFormat="1" ht="11.1" customHeight="1" x14ac:dyDescent="0.15">
      <c r="C260" s="50">
        <v>46174</v>
      </c>
      <c r="D260" s="51">
        <v>53752</v>
      </c>
      <c r="E260" s="13">
        <v>249</v>
      </c>
      <c r="F260" s="52">
        <v>7578</v>
      </c>
      <c r="G260" s="115"/>
      <c r="H260" s="115"/>
      <c r="I260" s="97">
        <v>601884231.02394497</v>
      </c>
      <c r="J260" s="97"/>
      <c r="K260" s="13">
        <v>397464289.83209002</v>
      </c>
      <c r="L260" s="13">
        <v>213283538.16764501</v>
      </c>
      <c r="M260" s="13">
        <v>75568363.571426302</v>
      </c>
    </row>
    <row r="261" spans="3:13" s="1" customFormat="1" ht="11.1" customHeight="1" x14ac:dyDescent="0.15">
      <c r="C261" s="50">
        <v>46174</v>
      </c>
      <c r="D261" s="51">
        <v>53783</v>
      </c>
      <c r="E261" s="13">
        <v>250</v>
      </c>
      <c r="F261" s="52">
        <v>7609</v>
      </c>
      <c r="G261" s="115"/>
      <c r="H261" s="115"/>
      <c r="I261" s="97">
        <v>580839723.76191998</v>
      </c>
      <c r="J261" s="97"/>
      <c r="K261" s="13">
        <v>382916640.14019698</v>
      </c>
      <c r="L261" s="13">
        <v>204954545.01609999</v>
      </c>
      <c r="M261" s="13">
        <v>72309749.024334893</v>
      </c>
    </row>
    <row r="262" spans="3:13" s="1" customFormat="1" ht="11.1" customHeight="1" x14ac:dyDescent="0.15">
      <c r="C262" s="50">
        <v>46174</v>
      </c>
      <c r="D262" s="51">
        <v>53813</v>
      </c>
      <c r="E262" s="13">
        <v>251</v>
      </c>
      <c r="F262" s="52">
        <v>7639</v>
      </c>
      <c r="G262" s="115"/>
      <c r="H262" s="115"/>
      <c r="I262" s="97">
        <v>560132327.37472701</v>
      </c>
      <c r="J262" s="97"/>
      <c r="K262" s="13">
        <v>368659243.81640399</v>
      </c>
      <c r="L262" s="13">
        <v>196837667.114508</v>
      </c>
      <c r="M262" s="13">
        <v>69161370.918016106</v>
      </c>
    </row>
    <row r="263" spans="3:13" s="1" customFormat="1" ht="11.1" customHeight="1" x14ac:dyDescent="0.15">
      <c r="C263" s="50">
        <v>46174</v>
      </c>
      <c r="D263" s="51">
        <v>53844</v>
      </c>
      <c r="E263" s="13">
        <v>252</v>
      </c>
      <c r="F263" s="52">
        <v>7670</v>
      </c>
      <c r="G263" s="115"/>
      <c r="H263" s="115"/>
      <c r="I263" s="97">
        <v>539764323.97527504</v>
      </c>
      <c r="J263" s="97"/>
      <c r="K263" s="13">
        <v>354651209.28644001</v>
      </c>
      <c r="L263" s="13">
        <v>188876801.30028099</v>
      </c>
      <c r="M263" s="13">
        <v>66083132.717132799</v>
      </c>
    </row>
    <row r="264" spans="3:13" s="1" customFormat="1" ht="11.1" customHeight="1" x14ac:dyDescent="0.15">
      <c r="C264" s="50">
        <v>46174</v>
      </c>
      <c r="D264" s="51">
        <v>53874</v>
      </c>
      <c r="E264" s="13">
        <v>253</v>
      </c>
      <c r="F264" s="52">
        <v>7700</v>
      </c>
      <c r="G264" s="115"/>
      <c r="H264" s="115"/>
      <c r="I264" s="97">
        <v>519847663.688079</v>
      </c>
      <c r="J264" s="97"/>
      <c r="K264" s="13">
        <v>341004355.18199801</v>
      </c>
      <c r="L264" s="13">
        <v>181161900.116992</v>
      </c>
      <c r="M264" s="13">
        <v>63124064.399778903</v>
      </c>
    </row>
    <row r="265" spans="3:13" s="1" customFormat="1" ht="11.1" customHeight="1" x14ac:dyDescent="0.15">
      <c r="C265" s="50">
        <v>46174</v>
      </c>
      <c r="D265" s="51">
        <v>53905</v>
      </c>
      <c r="E265" s="13">
        <v>254</v>
      </c>
      <c r="F265" s="52">
        <v>7731</v>
      </c>
      <c r="G265" s="115"/>
      <c r="H265" s="115"/>
      <c r="I265" s="97">
        <v>500274838.07148403</v>
      </c>
      <c r="J265" s="97"/>
      <c r="K265" s="13">
        <v>327608580.74017298</v>
      </c>
      <c r="L265" s="13">
        <v>173602630.95358801</v>
      </c>
      <c r="M265" s="13">
        <v>60233903.564951599</v>
      </c>
    </row>
    <row r="266" spans="3:13" s="1" customFormat="1" ht="11.1" customHeight="1" x14ac:dyDescent="0.15">
      <c r="C266" s="50">
        <v>46174</v>
      </c>
      <c r="D266" s="51">
        <v>53936</v>
      </c>
      <c r="E266" s="13">
        <v>255</v>
      </c>
      <c r="F266" s="52">
        <v>7762</v>
      </c>
      <c r="G266" s="115"/>
      <c r="H266" s="115"/>
      <c r="I266" s="97">
        <v>481195478.42403001</v>
      </c>
      <c r="J266" s="97"/>
      <c r="K266" s="13">
        <v>314579867.44990098</v>
      </c>
      <c r="L266" s="13">
        <v>166274653.822909</v>
      </c>
      <c r="M266" s="13">
        <v>57447003.266595602</v>
      </c>
    </row>
    <row r="267" spans="3:13" s="1" customFormat="1" ht="11.1" customHeight="1" x14ac:dyDescent="0.15">
      <c r="C267" s="50">
        <v>46174</v>
      </c>
      <c r="D267" s="51">
        <v>53966</v>
      </c>
      <c r="E267" s="13">
        <v>256</v>
      </c>
      <c r="F267" s="52">
        <v>7792</v>
      </c>
      <c r="G267" s="115"/>
      <c r="H267" s="115"/>
      <c r="I267" s="97">
        <v>462588074.01095498</v>
      </c>
      <c r="J267" s="97"/>
      <c r="K267" s="13">
        <v>301918955.02855402</v>
      </c>
      <c r="L267" s="13">
        <v>159189813.599058</v>
      </c>
      <c r="M267" s="13">
        <v>54773776.316614501</v>
      </c>
    </row>
    <row r="268" spans="3:13" s="1" customFormat="1" ht="11.1" customHeight="1" x14ac:dyDescent="0.15">
      <c r="C268" s="50">
        <v>46174</v>
      </c>
      <c r="D268" s="51">
        <v>53997</v>
      </c>
      <c r="E268" s="13">
        <v>257</v>
      </c>
      <c r="F268" s="52">
        <v>7823</v>
      </c>
      <c r="G268" s="115"/>
      <c r="H268" s="115"/>
      <c r="I268" s="97">
        <v>444429122.02075702</v>
      </c>
      <c r="J268" s="97"/>
      <c r="K268" s="13">
        <v>289575113.90322798</v>
      </c>
      <c r="L268" s="13">
        <v>152293098.67013699</v>
      </c>
      <c r="M268" s="13">
        <v>52178819.881185099</v>
      </c>
    </row>
    <row r="269" spans="3:13" s="1" customFormat="1" ht="11.1" customHeight="1" x14ac:dyDescent="0.15">
      <c r="C269" s="50">
        <v>46174</v>
      </c>
      <c r="D269" s="51">
        <v>54027</v>
      </c>
      <c r="E269" s="13">
        <v>258</v>
      </c>
      <c r="F269" s="52">
        <v>7853</v>
      </c>
      <c r="G269" s="115"/>
      <c r="H269" s="115"/>
      <c r="I269" s="97">
        <v>426502176.73875803</v>
      </c>
      <c r="J269" s="97"/>
      <c r="K269" s="13">
        <v>277438379.49130797</v>
      </c>
      <c r="L269" s="13">
        <v>145551033.5918</v>
      </c>
      <c r="M269" s="13">
        <v>49664424.409080602</v>
      </c>
    </row>
    <row r="270" spans="3:13" s="1" customFormat="1" ht="11.1" customHeight="1" x14ac:dyDescent="0.15">
      <c r="C270" s="50">
        <v>46174</v>
      </c>
      <c r="D270" s="51">
        <v>54058</v>
      </c>
      <c r="E270" s="13">
        <v>259</v>
      </c>
      <c r="F270" s="52">
        <v>7884</v>
      </c>
      <c r="G270" s="115"/>
      <c r="H270" s="115"/>
      <c r="I270" s="97">
        <v>408857673.50371701</v>
      </c>
      <c r="J270" s="97"/>
      <c r="K270" s="13">
        <v>265509594.358228</v>
      </c>
      <c r="L270" s="13">
        <v>138938647.46311</v>
      </c>
      <c r="M270" s="13">
        <v>47207369.265972301</v>
      </c>
    </row>
    <row r="271" spans="3:13" s="1" customFormat="1" ht="11.1" customHeight="1" x14ac:dyDescent="0.15">
      <c r="C271" s="50">
        <v>46174</v>
      </c>
      <c r="D271" s="51">
        <v>54089</v>
      </c>
      <c r="E271" s="13">
        <v>260</v>
      </c>
      <c r="F271" s="52">
        <v>7915</v>
      </c>
      <c r="G271" s="115"/>
      <c r="H271" s="115"/>
      <c r="I271" s="97">
        <v>391370175.06146401</v>
      </c>
      <c r="J271" s="97"/>
      <c r="K271" s="13">
        <v>253722260.32595599</v>
      </c>
      <c r="L271" s="13">
        <v>132432785.01171499</v>
      </c>
      <c r="M271" s="13">
        <v>44806277.477741703</v>
      </c>
    </row>
    <row r="272" spans="3:13" s="1" customFormat="1" ht="11.1" customHeight="1" x14ac:dyDescent="0.15">
      <c r="C272" s="50">
        <v>46174</v>
      </c>
      <c r="D272" s="51">
        <v>54118</v>
      </c>
      <c r="E272" s="13">
        <v>261</v>
      </c>
      <c r="F272" s="52">
        <v>7944</v>
      </c>
      <c r="G272" s="115"/>
      <c r="H272" s="115"/>
      <c r="I272" s="97">
        <v>374075471.26363498</v>
      </c>
      <c r="J272" s="97"/>
      <c r="K272" s="13">
        <v>242125437.589982</v>
      </c>
      <c r="L272" s="13">
        <v>126079013.146213</v>
      </c>
      <c r="M272" s="13">
        <v>42487551.110740103</v>
      </c>
    </row>
    <row r="273" spans="3:13" s="1" customFormat="1" ht="11.1" customHeight="1" x14ac:dyDescent="0.15">
      <c r="C273" s="50">
        <v>46174</v>
      </c>
      <c r="D273" s="51">
        <v>54149</v>
      </c>
      <c r="E273" s="13">
        <v>262</v>
      </c>
      <c r="F273" s="52">
        <v>7975</v>
      </c>
      <c r="G273" s="115"/>
      <c r="H273" s="115"/>
      <c r="I273" s="97">
        <v>356894275.29965597</v>
      </c>
      <c r="J273" s="97"/>
      <c r="K273" s="13">
        <v>230612873.751066</v>
      </c>
      <c r="L273" s="13">
        <v>119778817.926899</v>
      </c>
      <c r="M273" s="13">
        <v>40193473.708893202</v>
      </c>
    </row>
    <row r="274" spans="3:13" s="1" customFormat="1" ht="11.1" customHeight="1" x14ac:dyDescent="0.15">
      <c r="C274" s="50">
        <v>46174</v>
      </c>
      <c r="D274" s="51">
        <v>54179</v>
      </c>
      <c r="E274" s="13">
        <v>263</v>
      </c>
      <c r="F274" s="52">
        <v>8005</v>
      </c>
      <c r="G274" s="115"/>
      <c r="H274" s="115"/>
      <c r="I274" s="97">
        <v>339876889.753959</v>
      </c>
      <c r="J274" s="97"/>
      <c r="K274" s="13">
        <v>219256340.70346799</v>
      </c>
      <c r="L274" s="13">
        <v>113600019.00311001</v>
      </c>
      <c r="M274" s="13">
        <v>37963828.8005362</v>
      </c>
    </row>
    <row r="275" spans="3:13" s="1" customFormat="1" ht="11.1" customHeight="1" x14ac:dyDescent="0.15">
      <c r="C275" s="50">
        <v>46174</v>
      </c>
      <c r="D275" s="51">
        <v>54210</v>
      </c>
      <c r="E275" s="13">
        <v>264</v>
      </c>
      <c r="F275" s="52">
        <v>8036</v>
      </c>
      <c r="G275" s="115"/>
      <c r="H275" s="115"/>
      <c r="I275" s="97">
        <v>323077066.31788403</v>
      </c>
      <c r="J275" s="97"/>
      <c r="K275" s="13">
        <v>208065194.13526201</v>
      </c>
      <c r="L275" s="13">
        <v>107527555.123466</v>
      </c>
      <c r="M275" s="13">
        <v>35782278.6232564</v>
      </c>
    </row>
    <row r="276" spans="3:13" s="1" customFormat="1" ht="11.1" customHeight="1" x14ac:dyDescent="0.15">
      <c r="C276" s="50">
        <v>46174</v>
      </c>
      <c r="D276" s="51">
        <v>54240</v>
      </c>
      <c r="E276" s="13">
        <v>265</v>
      </c>
      <c r="F276" s="52">
        <v>8066</v>
      </c>
      <c r="G276" s="115"/>
      <c r="H276" s="115"/>
      <c r="I276" s="97">
        <v>306552983.30546302</v>
      </c>
      <c r="J276" s="97"/>
      <c r="K276" s="13">
        <v>197099450.12830299</v>
      </c>
      <c r="L276" s="13">
        <v>101609780.981189</v>
      </c>
      <c r="M276" s="13">
        <v>33674396.4465914</v>
      </c>
    </row>
    <row r="277" spans="3:13" s="1" customFormat="1" ht="11.1" customHeight="1" x14ac:dyDescent="0.15">
      <c r="C277" s="50">
        <v>46174</v>
      </c>
      <c r="D277" s="51">
        <v>54271</v>
      </c>
      <c r="E277" s="13">
        <v>266</v>
      </c>
      <c r="F277" s="52">
        <v>8097</v>
      </c>
      <c r="G277" s="115"/>
      <c r="H277" s="115"/>
      <c r="I277" s="97">
        <v>290437202.84219098</v>
      </c>
      <c r="J277" s="97"/>
      <c r="K277" s="13">
        <v>186421024.45893899</v>
      </c>
      <c r="L277" s="13">
        <v>95860366.640444607</v>
      </c>
      <c r="M277" s="13">
        <v>31634429.778297499</v>
      </c>
    </row>
    <row r="278" spans="3:13" s="1" customFormat="1" ht="11.1" customHeight="1" x14ac:dyDescent="0.15">
      <c r="C278" s="50">
        <v>46174</v>
      </c>
      <c r="D278" s="51">
        <v>54302</v>
      </c>
      <c r="E278" s="13">
        <v>267</v>
      </c>
      <c r="F278" s="52">
        <v>8128</v>
      </c>
      <c r="G278" s="115"/>
      <c r="H278" s="115"/>
      <c r="I278" s="97">
        <v>274741914.471623</v>
      </c>
      <c r="J278" s="97"/>
      <c r="K278" s="13">
        <v>176047695.337071</v>
      </c>
      <c r="L278" s="13">
        <v>90296025.019212797</v>
      </c>
      <c r="M278" s="13">
        <v>29671956.0316903</v>
      </c>
    </row>
    <row r="279" spans="3:13" s="1" customFormat="1" ht="11.1" customHeight="1" x14ac:dyDescent="0.15">
      <c r="C279" s="50">
        <v>46174</v>
      </c>
      <c r="D279" s="51">
        <v>54332</v>
      </c>
      <c r="E279" s="13">
        <v>268</v>
      </c>
      <c r="F279" s="52">
        <v>8158</v>
      </c>
      <c r="G279" s="115"/>
      <c r="H279" s="115"/>
      <c r="I279" s="97">
        <v>259531242.39554501</v>
      </c>
      <c r="J279" s="97"/>
      <c r="K279" s="13">
        <v>166028112.24316299</v>
      </c>
      <c r="L279" s="13">
        <v>84947320.726592198</v>
      </c>
      <c r="M279" s="13">
        <v>27799905.1050951</v>
      </c>
    </row>
    <row r="280" spans="3:13" s="1" customFormat="1" ht="11.1" customHeight="1" x14ac:dyDescent="0.15">
      <c r="C280" s="50">
        <v>46174</v>
      </c>
      <c r="D280" s="51">
        <v>54363</v>
      </c>
      <c r="E280" s="13">
        <v>269</v>
      </c>
      <c r="F280" s="52">
        <v>8189</v>
      </c>
      <c r="G280" s="115"/>
      <c r="H280" s="115"/>
      <c r="I280" s="97">
        <v>244871447.74616</v>
      </c>
      <c r="J280" s="97"/>
      <c r="K280" s="13">
        <v>156384214.19074199</v>
      </c>
      <c r="L280" s="13">
        <v>79809586.499286205</v>
      </c>
      <c r="M280" s="13">
        <v>26007901.2871884</v>
      </c>
    </row>
    <row r="281" spans="3:13" s="1" customFormat="1" ht="11.1" customHeight="1" x14ac:dyDescent="0.15">
      <c r="C281" s="50">
        <v>46174</v>
      </c>
      <c r="D281" s="51">
        <v>54393</v>
      </c>
      <c r="E281" s="13">
        <v>270</v>
      </c>
      <c r="F281" s="52">
        <v>8219</v>
      </c>
      <c r="G281" s="115"/>
      <c r="H281" s="115"/>
      <c r="I281" s="97">
        <v>230660883.98046201</v>
      </c>
      <c r="J281" s="97"/>
      <c r="K281" s="13">
        <v>147067014.332131</v>
      </c>
      <c r="L281" s="13">
        <v>74869889.393997595</v>
      </c>
      <c r="M281" s="13">
        <v>24298167.549036499</v>
      </c>
    </row>
    <row r="282" spans="3:13" s="1" customFormat="1" ht="11.1" customHeight="1" x14ac:dyDescent="0.15">
      <c r="C282" s="50">
        <v>46174</v>
      </c>
      <c r="D282" s="51">
        <v>54424</v>
      </c>
      <c r="E282" s="13">
        <v>271</v>
      </c>
      <c r="F282" s="52">
        <v>8250</v>
      </c>
      <c r="G282" s="115"/>
      <c r="H282" s="115"/>
      <c r="I282" s="97">
        <v>216951422.204483</v>
      </c>
      <c r="J282" s="97"/>
      <c r="K282" s="13">
        <v>138091390.95043099</v>
      </c>
      <c r="L282" s="13">
        <v>70121728.490231797</v>
      </c>
      <c r="M282" s="13">
        <v>22660816.984267</v>
      </c>
    </row>
    <row r="283" spans="3:13" s="1" customFormat="1" ht="11.1" customHeight="1" x14ac:dyDescent="0.15">
      <c r="C283" s="50">
        <v>46174</v>
      </c>
      <c r="D283" s="51">
        <v>54455</v>
      </c>
      <c r="E283" s="13">
        <v>272</v>
      </c>
      <c r="F283" s="52">
        <v>8281</v>
      </c>
      <c r="G283" s="115"/>
      <c r="H283" s="115"/>
      <c r="I283" s="97">
        <v>203619029.423262</v>
      </c>
      <c r="J283" s="97"/>
      <c r="K283" s="13">
        <v>129385391.640505</v>
      </c>
      <c r="L283" s="13">
        <v>65533799.2339091</v>
      </c>
      <c r="M283" s="13">
        <v>21088462.434135702</v>
      </c>
    </row>
    <row r="284" spans="3:13" s="1" customFormat="1" ht="11.1" customHeight="1" x14ac:dyDescent="0.15">
      <c r="C284" s="50">
        <v>46174</v>
      </c>
      <c r="D284" s="51">
        <v>54483</v>
      </c>
      <c r="E284" s="13">
        <v>273</v>
      </c>
      <c r="F284" s="52">
        <v>8309</v>
      </c>
      <c r="G284" s="115"/>
      <c r="H284" s="115"/>
      <c r="I284" s="97">
        <v>190672072.18049699</v>
      </c>
      <c r="J284" s="97"/>
      <c r="K284" s="13">
        <v>120972899.81987099</v>
      </c>
      <c r="L284" s="13">
        <v>61132099.1616458</v>
      </c>
      <c r="M284" s="13">
        <v>19596742.6852355</v>
      </c>
    </row>
    <row r="285" spans="3:13" s="1" customFormat="1" ht="11.1" customHeight="1" x14ac:dyDescent="0.15">
      <c r="C285" s="50">
        <v>46174</v>
      </c>
      <c r="D285" s="51">
        <v>54514</v>
      </c>
      <c r="E285" s="13">
        <v>274</v>
      </c>
      <c r="F285" s="52">
        <v>8340</v>
      </c>
      <c r="G285" s="115"/>
      <c r="H285" s="115"/>
      <c r="I285" s="97">
        <v>178056604.213449</v>
      </c>
      <c r="J285" s="97"/>
      <c r="K285" s="13">
        <v>112777346.066452</v>
      </c>
      <c r="L285" s="13">
        <v>56845642.693017997</v>
      </c>
      <c r="M285" s="13">
        <v>18145476.689183101</v>
      </c>
    </row>
    <row r="286" spans="3:13" s="1" customFormat="1" ht="11.1" customHeight="1" x14ac:dyDescent="0.15">
      <c r="C286" s="50">
        <v>46174</v>
      </c>
      <c r="D286" s="51">
        <v>54544</v>
      </c>
      <c r="E286" s="13">
        <v>275</v>
      </c>
      <c r="F286" s="52">
        <v>8370</v>
      </c>
      <c r="G286" s="115"/>
      <c r="H286" s="115"/>
      <c r="I286" s="97">
        <v>165808304.609667</v>
      </c>
      <c r="J286" s="97"/>
      <c r="K286" s="13">
        <v>104847148.326047</v>
      </c>
      <c r="L286" s="13">
        <v>52718336.852955498</v>
      </c>
      <c r="M286" s="13">
        <v>16759034.116398601</v>
      </c>
    </row>
    <row r="287" spans="3:13" s="1" customFormat="1" ht="11.1" customHeight="1" x14ac:dyDescent="0.15">
      <c r="C287" s="50">
        <v>46174</v>
      </c>
      <c r="D287" s="51">
        <v>54575</v>
      </c>
      <c r="E287" s="13">
        <v>276</v>
      </c>
      <c r="F287" s="52">
        <v>8401</v>
      </c>
      <c r="G287" s="115"/>
      <c r="H287" s="115"/>
      <c r="I287" s="97">
        <v>153960741.35409299</v>
      </c>
      <c r="J287" s="97"/>
      <c r="K287" s="13">
        <v>97190343.462752804</v>
      </c>
      <c r="L287" s="13">
        <v>48744125.994853497</v>
      </c>
      <c r="M287" s="13">
        <v>15430009.432447501</v>
      </c>
    </row>
    <row r="288" spans="3:13" s="1" customFormat="1" ht="11.1" customHeight="1" x14ac:dyDescent="0.15">
      <c r="C288" s="50">
        <v>46174</v>
      </c>
      <c r="D288" s="51">
        <v>54605</v>
      </c>
      <c r="E288" s="13">
        <v>277</v>
      </c>
      <c r="F288" s="52">
        <v>8431</v>
      </c>
      <c r="G288" s="115"/>
      <c r="H288" s="115"/>
      <c r="I288" s="97">
        <v>142668061.406775</v>
      </c>
      <c r="J288" s="97"/>
      <c r="K288" s="13">
        <v>89913818.867540896</v>
      </c>
      <c r="L288" s="13">
        <v>44983721.501336001</v>
      </c>
      <c r="M288" s="13">
        <v>14181277.946070099</v>
      </c>
    </row>
    <row r="289" spans="3:13" s="1" customFormat="1" ht="11.1" customHeight="1" x14ac:dyDescent="0.15">
      <c r="C289" s="50">
        <v>46174</v>
      </c>
      <c r="D289" s="51">
        <v>54636</v>
      </c>
      <c r="E289" s="13">
        <v>278</v>
      </c>
      <c r="F289" s="52">
        <v>8462</v>
      </c>
      <c r="G289" s="115"/>
      <c r="H289" s="115"/>
      <c r="I289" s="97">
        <v>132012386.75319999</v>
      </c>
      <c r="J289" s="97"/>
      <c r="K289" s="13">
        <v>83057173.134700507</v>
      </c>
      <c r="L289" s="13">
        <v>41447675.2698479</v>
      </c>
      <c r="M289" s="13">
        <v>13011182.9527833</v>
      </c>
    </row>
    <row r="290" spans="3:13" s="1" customFormat="1" ht="11.1" customHeight="1" x14ac:dyDescent="0.15">
      <c r="C290" s="50">
        <v>46174</v>
      </c>
      <c r="D290" s="51">
        <v>54667</v>
      </c>
      <c r="E290" s="13">
        <v>279</v>
      </c>
      <c r="F290" s="52">
        <v>8493</v>
      </c>
      <c r="G290" s="115"/>
      <c r="H290" s="115"/>
      <c r="I290" s="97">
        <v>121966317.522846</v>
      </c>
      <c r="J290" s="97"/>
      <c r="K290" s="13">
        <v>76606417.541894093</v>
      </c>
      <c r="L290" s="13">
        <v>38131358.415959001</v>
      </c>
      <c r="M290" s="13">
        <v>11919430.442463201</v>
      </c>
    </row>
    <row r="291" spans="3:13" s="1" customFormat="1" ht="11.1" customHeight="1" x14ac:dyDescent="0.15">
      <c r="C291" s="50">
        <v>46174</v>
      </c>
      <c r="D291" s="51">
        <v>54697</v>
      </c>
      <c r="E291" s="13">
        <v>280</v>
      </c>
      <c r="F291" s="52">
        <v>8523</v>
      </c>
      <c r="G291" s="115"/>
      <c r="H291" s="115"/>
      <c r="I291" s="97">
        <v>112852374.932916</v>
      </c>
      <c r="J291" s="97"/>
      <c r="K291" s="13">
        <v>70765650.819500595</v>
      </c>
      <c r="L291" s="13">
        <v>35137381.6908269</v>
      </c>
      <c r="M291" s="13">
        <v>10938523.552297899</v>
      </c>
    </row>
    <row r="292" spans="3:13" s="1" customFormat="1" ht="11.1" customHeight="1" x14ac:dyDescent="0.15">
      <c r="C292" s="50">
        <v>46174</v>
      </c>
      <c r="D292" s="51">
        <v>54728</v>
      </c>
      <c r="E292" s="13">
        <v>281</v>
      </c>
      <c r="F292" s="52">
        <v>8554</v>
      </c>
      <c r="G292" s="115"/>
      <c r="H292" s="115"/>
      <c r="I292" s="97">
        <v>104541746.582853</v>
      </c>
      <c r="J292" s="97"/>
      <c r="K292" s="13">
        <v>65443170.721744999</v>
      </c>
      <c r="L292" s="13">
        <v>32411961.681334998</v>
      </c>
      <c r="M292" s="13">
        <v>10047343.4085325</v>
      </c>
    </row>
    <row r="293" spans="3:13" s="1" customFormat="1" ht="11.1" customHeight="1" x14ac:dyDescent="0.15">
      <c r="C293" s="50">
        <v>46174</v>
      </c>
      <c r="D293" s="51">
        <v>54758</v>
      </c>
      <c r="E293" s="13">
        <v>282</v>
      </c>
      <c r="F293" s="52">
        <v>8584</v>
      </c>
      <c r="G293" s="115"/>
      <c r="H293" s="115"/>
      <c r="I293" s="97">
        <v>96731971.988608003</v>
      </c>
      <c r="J293" s="97"/>
      <c r="K293" s="13">
        <v>60454854.874655798</v>
      </c>
      <c r="L293" s="13">
        <v>29867710.578630999</v>
      </c>
      <c r="M293" s="13">
        <v>9220701.1674945895</v>
      </c>
    </row>
    <row r="294" spans="3:13" s="1" customFormat="1" ht="11.1" customHeight="1" x14ac:dyDescent="0.15">
      <c r="C294" s="50">
        <v>46174</v>
      </c>
      <c r="D294" s="51">
        <v>54789</v>
      </c>
      <c r="E294" s="13">
        <v>283</v>
      </c>
      <c r="F294" s="52">
        <v>8615</v>
      </c>
      <c r="G294" s="115"/>
      <c r="H294" s="115"/>
      <c r="I294" s="97">
        <v>89551479.998686999</v>
      </c>
      <c r="J294" s="97"/>
      <c r="K294" s="13">
        <v>55872317.846320301</v>
      </c>
      <c r="L294" s="13">
        <v>27533507.0407454</v>
      </c>
      <c r="M294" s="13">
        <v>8464087.9034473207</v>
      </c>
    </row>
    <row r="295" spans="3:13" s="1" customFormat="1" ht="11.1" customHeight="1" x14ac:dyDescent="0.15">
      <c r="C295" s="50">
        <v>46174</v>
      </c>
      <c r="D295" s="51">
        <v>54820</v>
      </c>
      <c r="E295" s="13">
        <v>284</v>
      </c>
      <c r="F295" s="52">
        <v>8646</v>
      </c>
      <c r="G295" s="115"/>
      <c r="H295" s="115"/>
      <c r="I295" s="97">
        <v>82895046.335382</v>
      </c>
      <c r="J295" s="97"/>
      <c r="K295" s="13">
        <v>51631563.710326597</v>
      </c>
      <c r="L295" s="13">
        <v>25378983.032339402</v>
      </c>
      <c r="M295" s="13">
        <v>7768719.9743705597</v>
      </c>
    </row>
    <row r="296" spans="3:13" s="1" customFormat="1" ht="11.1" customHeight="1" x14ac:dyDescent="0.15">
      <c r="C296" s="50">
        <v>46174</v>
      </c>
      <c r="D296" s="51">
        <v>54848</v>
      </c>
      <c r="E296" s="13">
        <v>285</v>
      </c>
      <c r="F296" s="52">
        <v>8674</v>
      </c>
      <c r="G296" s="115"/>
      <c r="H296" s="115"/>
      <c r="I296" s="97">
        <v>76598874.895098001</v>
      </c>
      <c r="J296" s="97"/>
      <c r="K296" s="13">
        <v>47636869.455080204</v>
      </c>
      <c r="L296" s="13">
        <v>23361636.736605901</v>
      </c>
      <c r="M296" s="13">
        <v>7123829.7173170904</v>
      </c>
    </row>
    <row r="297" spans="3:13" s="1" customFormat="1" ht="11.1" customHeight="1" x14ac:dyDescent="0.15">
      <c r="C297" s="50">
        <v>46174</v>
      </c>
      <c r="D297" s="51">
        <v>54879</v>
      </c>
      <c r="E297" s="13">
        <v>286</v>
      </c>
      <c r="F297" s="52">
        <v>8705</v>
      </c>
      <c r="G297" s="115"/>
      <c r="H297" s="115"/>
      <c r="I297" s="97">
        <v>70479850.995029002</v>
      </c>
      <c r="J297" s="97"/>
      <c r="K297" s="13">
        <v>43757104.786081903</v>
      </c>
      <c r="L297" s="13">
        <v>21404383.574270502</v>
      </c>
      <c r="M297" s="13">
        <v>6499345.25516121</v>
      </c>
    </row>
    <row r="298" spans="3:13" s="1" customFormat="1" ht="11.1" customHeight="1" x14ac:dyDescent="0.15">
      <c r="C298" s="50">
        <v>46174</v>
      </c>
      <c r="D298" s="51">
        <v>54909</v>
      </c>
      <c r="E298" s="13">
        <v>287</v>
      </c>
      <c r="F298" s="52">
        <v>8735</v>
      </c>
      <c r="G298" s="115"/>
      <c r="H298" s="115"/>
      <c r="I298" s="97">
        <v>64775750.704861</v>
      </c>
      <c r="J298" s="97"/>
      <c r="K298" s="13">
        <v>40149728.876449697</v>
      </c>
      <c r="L298" s="13">
        <v>19591447.755226701</v>
      </c>
      <c r="M298" s="13">
        <v>5924469.8915363699</v>
      </c>
    </row>
    <row r="299" spans="3:13" s="1" customFormat="1" ht="11.1" customHeight="1" x14ac:dyDescent="0.15">
      <c r="C299" s="50">
        <v>46174</v>
      </c>
      <c r="D299" s="51">
        <v>54940</v>
      </c>
      <c r="E299" s="13">
        <v>288</v>
      </c>
      <c r="F299" s="52">
        <v>8766</v>
      </c>
      <c r="G299" s="115"/>
      <c r="H299" s="115"/>
      <c r="I299" s="97">
        <v>59365229.700611003</v>
      </c>
      <c r="J299" s="97"/>
      <c r="K299" s="13">
        <v>36733735.425563201</v>
      </c>
      <c r="L299" s="13">
        <v>17878994.8797112</v>
      </c>
      <c r="M299" s="13">
        <v>5383722.7418416599</v>
      </c>
    </row>
    <row r="300" spans="3:13" s="1" customFormat="1" ht="11.1" customHeight="1" x14ac:dyDescent="0.15">
      <c r="C300" s="50">
        <v>46174</v>
      </c>
      <c r="D300" s="51">
        <v>54970</v>
      </c>
      <c r="E300" s="13">
        <v>289</v>
      </c>
      <c r="F300" s="52">
        <v>8796</v>
      </c>
      <c r="G300" s="115"/>
      <c r="H300" s="115"/>
      <c r="I300" s="97">
        <v>54464954.575525999</v>
      </c>
      <c r="J300" s="97"/>
      <c r="K300" s="13">
        <v>33646248.429941803</v>
      </c>
      <c r="L300" s="13">
        <v>16335950.9558059</v>
      </c>
      <c r="M300" s="13">
        <v>4898917.0990943396</v>
      </c>
    </row>
    <row r="301" spans="3:13" s="1" customFormat="1" ht="11.1" customHeight="1" x14ac:dyDescent="0.15">
      <c r="C301" s="50">
        <v>46174</v>
      </c>
      <c r="D301" s="51">
        <v>55001</v>
      </c>
      <c r="E301" s="13">
        <v>290</v>
      </c>
      <c r="F301" s="52">
        <v>8827</v>
      </c>
      <c r="G301" s="115"/>
      <c r="H301" s="115"/>
      <c r="I301" s="97">
        <v>50021619.234664999</v>
      </c>
      <c r="J301" s="97"/>
      <c r="K301" s="13">
        <v>30848924.425554201</v>
      </c>
      <c r="L301" s="13">
        <v>14939700.5670934</v>
      </c>
      <c r="M301" s="13">
        <v>4461225.5628037797</v>
      </c>
    </row>
    <row r="302" spans="3:13" s="1" customFormat="1" ht="11.1" customHeight="1" x14ac:dyDescent="0.15">
      <c r="C302" s="50">
        <v>46174</v>
      </c>
      <c r="D302" s="51">
        <v>55032</v>
      </c>
      <c r="E302" s="13">
        <v>291</v>
      </c>
      <c r="F302" s="52">
        <v>8858</v>
      </c>
      <c r="G302" s="115"/>
      <c r="H302" s="115"/>
      <c r="I302" s="97">
        <v>46016037.295833997</v>
      </c>
      <c r="J302" s="97"/>
      <c r="K302" s="13">
        <v>28330502.386372399</v>
      </c>
      <c r="L302" s="13">
        <v>13685171.219078001</v>
      </c>
      <c r="M302" s="13">
        <v>4069294.7102381298</v>
      </c>
    </row>
    <row r="303" spans="3:13" s="1" customFormat="1" ht="11.1" customHeight="1" x14ac:dyDescent="0.15">
      <c r="C303" s="50">
        <v>46174</v>
      </c>
      <c r="D303" s="51">
        <v>55062</v>
      </c>
      <c r="E303" s="13">
        <v>292</v>
      </c>
      <c r="F303" s="52">
        <v>8888</v>
      </c>
      <c r="G303" s="115"/>
      <c r="H303" s="115"/>
      <c r="I303" s="97">
        <v>42495265.267080002</v>
      </c>
      <c r="J303" s="97"/>
      <c r="K303" s="13">
        <v>26119939.371543501</v>
      </c>
      <c r="L303" s="13">
        <v>12586294.5548616</v>
      </c>
      <c r="M303" s="13">
        <v>3727201.5943386601</v>
      </c>
    </row>
    <row r="304" spans="3:13" s="1" customFormat="1" ht="11.1" customHeight="1" x14ac:dyDescent="0.15">
      <c r="C304" s="50">
        <v>46174</v>
      </c>
      <c r="D304" s="51">
        <v>55093</v>
      </c>
      <c r="E304" s="13">
        <v>293</v>
      </c>
      <c r="F304" s="52">
        <v>8919</v>
      </c>
      <c r="G304" s="115"/>
      <c r="H304" s="115"/>
      <c r="I304" s="97">
        <v>39541167.022859</v>
      </c>
      <c r="J304" s="97"/>
      <c r="K304" s="13">
        <v>24262965.574008498</v>
      </c>
      <c r="L304" s="13">
        <v>11661749.319278199</v>
      </c>
      <c r="M304" s="13">
        <v>3438787.2919777101</v>
      </c>
    </row>
    <row r="305" spans="3:13" s="1" customFormat="1" ht="11.1" customHeight="1" x14ac:dyDescent="0.15">
      <c r="C305" s="50">
        <v>46174</v>
      </c>
      <c r="D305" s="51">
        <v>55123</v>
      </c>
      <c r="E305" s="13">
        <v>294</v>
      </c>
      <c r="F305" s="52">
        <v>8949</v>
      </c>
      <c r="G305" s="115"/>
      <c r="H305" s="115"/>
      <c r="I305" s="97">
        <v>37017454.350804999</v>
      </c>
      <c r="J305" s="97"/>
      <c r="K305" s="13">
        <v>22677099.671106301</v>
      </c>
      <c r="L305" s="13">
        <v>10872692.2555789</v>
      </c>
      <c r="M305" s="13">
        <v>3192969.6522013899</v>
      </c>
    </row>
    <row r="306" spans="3:13" s="1" customFormat="1" ht="11.1" customHeight="1" x14ac:dyDescent="0.15">
      <c r="C306" s="50">
        <v>46174</v>
      </c>
      <c r="D306" s="51">
        <v>55154</v>
      </c>
      <c r="E306" s="13">
        <v>295</v>
      </c>
      <c r="F306" s="52">
        <v>8980</v>
      </c>
      <c r="G306" s="115"/>
      <c r="H306" s="115"/>
      <c r="I306" s="97">
        <v>35020008.444788001</v>
      </c>
      <c r="J306" s="97"/>
      <c r="K306" s="13">
        <v>21417066.488012701</v>
      </c>
      <c r="L306" s="13">
        <v>10242445.5694698</v>
      </c>
      <c r="M306" s="13">
        <v>2995145.8765695598</v>
      </c>
    </row>
    <row r="307" spans="3:13" s="1" customFormat="1" ht="11.1" customHeight="1" x14ac:dyDescent="0.15">
      <c r="C307" s="50">
        <v>46174</v>
      </c>
      <c r="D307" s="51">
        <v>55185</v>
      </c>
      <c r="E307" s="13">
        <v>296</v>
      </c>
      <c r="F307" s="52">
        <v>9011</v>
      </c>
      <c r="G307" s="115"/>
      <c r="H307" s="115"/>
      <c r="I307" s="97">
        <v>33367742.835769001</v>
      </c>
      <c r="J307" s="97"/>
      <c r="K307" s="13">
        <v>20371984.977721401</v>
      </c>
      <c r="L307" s="13">
        <v>9717870.7806209791</v>
      </c>
      <c r="M307" s="13">
        <v>2829710.8110641302</v>
      </c>
    </row>
    <row r="308" spans="3:13" s="1" customFormat="1" ht="11.1" customHeight="1" x14ac:dyDescent="0.15">
      <c r="C308" s="50">
        <v>46174</v>
      </c>
      <c r="D308" s="51">
        <v>55213</v>
      </c>
      <c r="E308" s="13">
        <v>297</v>
      </c>
      <c r="F308" s="52">
        <v>9039</v>
      </c>
      <c r="G308" s="115"/>
      <c r="H308" s="115"/>
      <c r="I308" s="97">
        <v>32006344.09479</v>
      </c>
      <c r="J308" s="97"/>
      <c r="K308" s="13">
        <v>19510873.379410502</v>
      </c>
      <c r="L308" s="13">
        <v>9285720.3290774506</v>
      </c>
      <c r="M308" s="13">
        <v>2693528.31082694</v>
      </c>
    </row>
    <row r="309" spans="3:13" s="1" customFormat="1" ht="11.1" customHeight="1" x14ac:dyDescent="0.15">
      <c r="C309" s="50">
        <v>46174</v>
      </c>
      <c r="D309" s="51">
        <v>55244</v>
      </c>
      <c r="E309" s="13">
        <v>298</v>
      </c>
      <c r="F309" s="52">
        <v>9070</v>
      </c>
      <c r="G309" s="115"/>
      <c r="H309" s="115"/>
      <c r="I309" s="97">
        <v>30714995.658537999</v>
      </c>
      <c r="J309" s="97"/>
      <c r="K309" s="13">
        <v>18691918.460418001</v>
      </c>
      <c r="L309" s="13">
        <v>8873334.6227350105</v>
      </c>
      <c r="M309" s="13">
        <v>2563004.82907577</v>
      </c>
    </row>
    <row r="310" spans="3:13" s="1" customFormat="1" ht="11.1" customHeight="1" x14ac:dyDescent="0.15">
      <c r="C310" s="50">
        <v>46174</v>
      </c>
      <c r="D310" s="51">
        <v>55274</v>
      </c>
      <c r="E310" s="13">
        <v>299</v>
      </c>
      <c r="F310" s="52">
        <v>9100</v>
      </c>
      <c r="G310" s="115"/>
      <c r="H310" s="115"/>
      <c r="I310" s="97">
        <v>29432822.585820001</v>
      </c>
      <c r="J310" s="97"/>
      <c r="K310" s="13">
        <v>17882238.898442999</v>
      </c>
      <c r="L310" s="13">
        <v>8468073.9417997096</v>
      </c>
      <c r="M310" s="13">
        <v>2435921.5074334098</v>
      </c>
    </row>
    <row r="311" spans="3:13" s="1" customFormat="1" ht="11.1" customHeight="1" x14ac:dyDescent="0.15">
      <c r="C311" s="50">
        <v>46174</v>
      </c>
      <c r="D311" s="51">
        <v>55305</v>
      </c>
      <c r="E311" s="13">
        <v>300</v>
      </c>
      <c r="F311" s="52">
        <v>9131</v>
      </c>
      <c r="G311" s="115"/>
      <c r="H311" s="115"/>
      <c r="I311" s="97">
        <v>28165701.439805001</v>
      </c>
      <c r="J311" s="97"/>
      <c r="K311" s="13">
        <v>17083361.4734191</v>
      </c>
      <c r="L311" s="13">
        <v>8069194.2850101804</v>
      </c>
      <c r="M311" s="13">
        <v>2311348.5417680698</v>
      </c>
    </row>
    <row r="312" spans="3:13" s="1" customFormat="1" ht="11.1" customHeight="1" x14ac:dyDescent="0.15">
      <c r="C312" s="50">
        <v>46174</v>
      </c>
      <c r="D312" s="51">
        <v>55335</v>
      </c>
      <c r="E312" s="13">
        <v>301</v>
      </c>
      <c r="F312" s="52">
        <v>9161</v>
      </c>
      <c r="G312" s="115"/>
      <c r="H312" s="115"/>
      <c r="I312" s="97">
        <v>26909766.129089002</v>
      </c>
      <c r="J312" s="97"/>
      <c r="K312" s="13">
        <v>16294807.8176191</v>
      </c>
      <c r="L312" s="13">
        <v>7677783.3283565901</v>
      </c>
      <c r="M312" s="13">
        <v>2190217.2913912199</v>
      </c>
    </row>
    <row r="313" spans="3:13" s="1" customFormat="1" ht="11.1" customHeight="1" x14ac:dyDescent="0.15">
      <c r="C313" s="50">
        <v>46174</v>
      </c>
      <c r="D313" s="51">
        <v>55366</v>
      </c>
      <c r="E313" s="13">
        <v>302</v>
      </c>
      <c r="F313" s="52">
        <v>9192</v>
      </c>
      <c r="G313" s="115"/>
      <c r="H313" s="115"/>
      <c r="I313" s="97">
        <v>25658981.906133</v>
      </c>
      <c r="J313" s="97"/>
      <c r="K313" s="13">
        <v>15511061.4689693</v>
      </c>
      <c r="L313" s="13">
        <v>7289910.9123819796</v>
      </c>
      <c r="M313" s="13">
        <v>2070762.02482267</v>
      </c>
    </row>
    <row r="314" spans="3:13" s="1" customFormat="1" ht="11.1" customHeight="1" x14ac:dyDescent="0.15">
      <c r="C314" s="50">
        <v>46174</v>
      </c>
      <c r="D314" s="51">
        <v>55397</v>
      </c>
      <c r="E314" s="13">
        <v>303</v>
      </c>
      <c r="F314" s="52">
        <v>9223</v>
      </c>
      <c r="G314" s="115"/>
      <c r="H314" s="115"/>
      <c r="I314" s="97">
        <v>24419550.579036001</v>
      </c>
      <c r="J314" s="97"/>
      <c r="K314" s="13">
        <v>14736778.106273299</v>
      </c>
      <c r="L314" s="13">
        <v>6908397.8330493402</v>
      </c>
      <c r="M314" s="13">
        <v>1954078.1556009401</v>
      </c>
    </row>
    <row r="315" spans="3:13" s="1" customFormat="1" ht="11.1" customHeight="1" x14ac:dyDescent="0.15">
      <c r="C315" s="50">
        <v>46174</v>
      </c>
      <c r="D315" s="51">
        <v>55427</v>
      </c>
      <c r="E315" s="13">
        <v>304</v>
      </c>
      <c r="F315" s="52">
        <v>9253</v>
      </c>
      <c r="G315" s="115"/>
      <c r="H315" s="115"/>
      <c r="I315" s="97">
        <v>23188780.741601001</v>
      </c>
      <c r="J315" s="97"/>
      <c r="K315" s="13">
        <v>13971059.815045699</v>
      </c>
      <c r="L315" s="13">
        <v>6533319.7585540097</v>
      </c>
      <c r="M315" s="13">
        <v>1840410.0165967899</v>
      </c>
    </row>
    <row r="316" spans="3:13" s="1" customFormat="1" ht="11.1" customHeight="1" x14ac:dyDescent="0.15">
      <c r="C316" s="50">
        <v>46174</v>
      </c>
      <c r="D316" s="51">
        <v>55458</v>
      </c>
      <c r="E316" s="13">
        <v>305</v>
      </c>
      <c r="F316" s="52">
        <v>9284</v>
      </c>
      <c r="G316" s="115"/>
      <c r="H316" s="115"/>
      <c r="I316" s="97">
        <v>21977509.343029998</v>
      </c>
      <c r="J316" s="97"/>
      <c r="K316" s="13">
        <v>13218820.0423794</v>
      </c>
      <c r="L316" s="13">
        <v>6165827.1447769301</v>
      </c>
      <c r="M316" s="13">
        <v>1729532.1480423401</v>
      </c>
    </row>
    <row r="317" spans="3:13" s="1" customFormat="1" ht="11.1" customHeight="1" x14ac:dyDescent="0.15">
      <c r="C317" s="50">
        <v>46174</v>
      </c>
      <c r="D317" s="51">
        <v>55488</v>
      </c>
      <c r="E317" s="13">
        <v>306</v>
      </c>
      <c r="F317" s="52">
        <v>9314</v>
      </c>
      <c r="G317" s="115"/>
      <c r="H317" s="115"/>
      <c r="I317" s="97">
        <v>20778061.893054999</v>
      </c>
      <c r="J317" s="97"/>
      <c r="K317" s="13">
        <v>12476874.6770266</v>
      </c>
      <c r="L317" s="13">
        <v>5805427.8940475797</v>
      </c>
      <c r="M317" s="13">
        <v>1621763.8381070299</v>
      </c>
    </row>
    <row r="318" spans="3:13" s="1" customFormat="1" ht="11.1" customHeight="1" x14ac:dyDescent="0.15">
      <c r="C318" s="50">
        <v>46174</v>
      </c>
      <c r="D318" s="51">
        <v>55519</v>
      </c>
      <c r="E318" s="13">
        <v>307</v>
      </c>
      <c r="F318" s="52">
        <v>9345</v>
      </c>
      <c r="G318" s="115"/>
      <c r="H318" s="115"/>
      <c r="I318" s="97">
        <v>19587995.634502999</v>
      </c>
      <c r="J318" s="97"/>
      <c r="K318" s="13">
        <v>11742310.3569641</v>
      </c>
      <c r="L318" s="13">
        <v>5449743.6020169798</v>
      </c>
      <c r="M318" s="13">
        <v>1515954.15188817</v>
      </c>
    </row>
    <row r="319" spans="3:13" s="1" customFormat="1" ht="11.1" customHeight="1" x14ac:dyDescent="0.15">
      <c r="C319" s="50">
        <v>46174</v>
      </c>
      <c r="D319" s="51">
        <v>55550</v>
      </c>
      <c r="E319" s="13">
        <v>308</v>
      </c>
      <c r="F319" s="52">
        <v>9376</v>
      </c>
      <c r="G319" s="115"/>
      <c r="H319" s="115"/>
      <c r="I319" s="97">
        <v>18405040.496828001</v>
      </c>
      <c r="J319" s="97"/>
      <c r="K319" s="13">
        <v>11014457.531217899</v>
      </c>
      <c r="L319" s="13">
        <v>5098937.8790329201</v>
      </c>
      <c r="M319" s="13">
        <v>1412363.0175509001</v>
      </c>
    </row>
    <row r="320" spans="3:13" s="1" customFormat="1" ht="11.1" customHeight="1" x14ac:dyDescent="0.15">
      <c r="C320" s="50">
        <v>46174</v>
      </c>
      <c r="D320" s="51">
        <v>55579</v>
      </c>
      <c r="E320" s="13">
        <v>309</v>
      </c>
      <c r="F320" s="52">
        <v>9405</v>
      </c>
      <c r="G320" s="115"/>
      <c r="H320" s="115"/>
      <c r="I320" s="97">
        <v>17228707.980864</v>
      </c>
      <c r="J320" s="97"/>
      <c r="K320" s="13">
        <v>10294123.8033043</v>
      </c>
      <c r="L320" s="13">
        <v>4754134.2010497004</v>
      </c>
      <c r="M320" s="13">
        <v>1311636.82267467</v>
      </c>
    </row>
    <row r="321" spans="3:13" s="1" customFormat="1" ht="11.1" customHeight="1" x14ac:dyDescent="0.15">
      <c r="C321" s="50">
        <v>46174</v>
      </c>
      <c r="D321" s="51">
        <v>55610</v>
      </c>
      <c r="E321" s="13">
        <v>310</v>
      </c>
      <c r="F321" s="52">
        <v>9436</v>
      </c>
      <c r="G321" s="115"/>
      <c r="H321" s="115"/>
      <c r="I321" s="97">
        <v>16069061.746918</v>
      </c>
      <c r="J321" s="97"/>
      <c r="K321" s="13">
        <v>9584952.7362622805</v>
      </c>
      <c r="L321" s="13">
        <v>4415359.9956334801</v>
      </c>
      <c r="M321" s="13">
        <v>1213011.4535463899</v>
      </c>
    </row>
    <row r="322" spans="3:13" s="1" customFormat="1" ht="11.1" customHeight="1" x14ac:dyDescent="0.15">
      <c r="C322" s="50">
        <v>46174</v>
      </c>
      <c r="D322" s="51">
        <v>55640</v>
      </c>
      <c r="E322" s="13">
        <v>311</v>
      </c>
      <c r="F322" s="52">
        <v>9466</v>
      </c>
      <c r="G322" s="115"/>
      <c r="H322" s="115"/>
      <c r="I322" s="97">
        <v>14919815.746733001</v>
      </c>
      <c r="J322" s="97"/>
      <c r="K322" s="13">
        <v>8884837.2375362907</v>
      </c>
      <c r="L322" s="13">
        <v>4082774.4324468598</v>
      </c>
      <c r="M322" s="13">
        <v>1117043.93006221</v>
      </c>
    </row>
    <row r="323" spans="3:13" s="1" customFormat="1" ht="11.1" customHeight="1" x14ac:dyDescent="0.15">
      <c r="C323" s="50">
        <v>46174</v>
      </c>
      <c r="D323" s="51">
        <v>55671</v>
      </c>
      <c r="E323" s="13">
        <v>312</v>
      </c>
      <c r="F323" s="52">
        <v>9497</v>
      </c>
      <c r="G323" s="115"/>
      <c r="H323" s="115"/>
      <c r="I323" s="97">
        <v>13803557.410834</v>
      </c>
      <c r="J323" s="97"/>
      <c r="K323" s="13">
        <v>8206156.99635641</v>
      </c>
      <c r="L323" s="13">
        <v>3761316.0261183898</v>
      </c>
      <c r="M323" s="13">
        <v>1024734.38812662</v>
      </c>
    </row>
    <row r="324" spans="3:13" s="1" customFormat="1" ht="11.1" customHeight="1" x14ac:dyDescent="0.15">
      <c r="C324" s="50">
        <v>46174</v>
      </c>
      <c r="D324" s="51">
        <v>55701</v>
      </c>
      <c r="E324" s="13">
        <v>313</v>
      </c>
      <c r="F324" s="52">
        <v>9527</v>
      </c>
      <c r="G324" s="115"/>
      <c r="H324" s="115"/>
      <c r="I324" s="97">
        <v>12747990.269227</v>
      </c>
      <c r="J324" s="97"/>
      <c r="K324" s="13">
        <v>7566187.1471438399</v>
      </c>
      <c r="L324" s="13">
        <v>3459448.3388216598</v>
      </c>
      <c r="M324" s="13">
        <v>938629.97472243395</v>
      </c>
    </row>
    <row r="325" spans="3:13" s="1" customFormat="1" ht="11.1" customHeight="1" x14ac:dyDescent="0.15">
      <c r="C325" s="50">
        <v>46174</v>
      </c>
      <c r="D325" s="51">
        <v>55732</v>
      </c>
      <c r="E325" s="13">
        <v>314</v>
      </c>
      <c r="F325" s="52">
        <v>9558</v>
      </c>
      <c r="G325" s="115"/>
      <c r="H325" s="115"/>
      <c r="I325" s="97">
        <v>11778191.513776001</v>
      </c>
      <c r="J325" s="97"/>
      <c r="K325" s="13">
        <v>6978735.6309814099</v>
      </c>
      <c r="L325" s="13">
        <v>3182735.9513445399</v>
      </c>
      <c r="M325" s="13">
        <v>859893.76311990898</v>
      </c>
    </row>
    <row r="326" spans="3:13" s="1" customFormat="1" ht="11.1" customHeight="1" x14ac:dyDescent="0.15">
      <c r="C326" s="50">
        <v>46174</v>
      </c>
      <c r="D326" s="51">
        <v>55763</v>
      </c>
      <c r="E326" s="13">
        <v>315</v>
      </c>
      <c r="F326" s="52">
        <v>9589</v>
      </c>
      <c r="G326" s="115"/>
      <c r="H326" s="115"/>
      <c r="I326" s="97">
        <v>10963704.423898</v>
      </c>
      <c r="J326" s="97"/>
      <c r="K326" s="13">
        <v>6485123.2262052903</v>
      </c>
      <c r="L326" s="13">
        <v>2950096.27185879</v>
      </c>
      <c r="M326" s="13">
        <v>793664.57745583798</v>
      </c>
    </row>
    <row r="327" spans="3:13" s="1" customFormat="1" ht="11.1" customHeight="1" x14ac:dyDescent="0.15">
      <c r="C327" s="50">
        <v>46174</v>
      </c>
      <c r="D327" s="51">
        <v>55793</v>
      </c>
      <c r="E327" s="13">
        <v>316</v>
      </c>
      <c r="F327" s="52">
        <v>9619</v>
      </c>
      <c r="G327" s="115"/>
      <c r="H327" s="115"/>
      <c r="I327" s="97">
        <v>10294728.540927</v>
      </c>
      <c r="J327" s="97"/>
      <c r="K327" s="13">
        <v>6079423.1610840997</v>
      </c>
      <c r="L327" s="13">
        <v>2758735.7131537399</v>
      </c>
      <c r="M327" s="13">
        <v>739140.48273859499</v>
      </c>
    </row>
    <row r="328" spans="3:13" s="1" customFormat="1" ht="11.1" customHeight="1" x14ac:dyDescent="0.15">
      <c r="C328" s="50">
        <v>46174</v>
      </c>
      <c r="D328" s="51">
        <v>55824</v>
      </c>
      <c r="E328" s="13">
        <v>317</v>
      </c>
      <c r="F328" s="52">
        <v>9650</v>
      </c>
      <c r="G328" s="115"/>
      <c r="H328" s="115"/>
      <c r="I328" s="97">
        <v>9728393.9761660006</v>
      </c>
      <c r="J328" s="97"/>
      <c r="K328" s="13">
        <v>5735237.4547134498</v>
      </c>
      <c r="L328" s="13">
        <v>2595931.4491140898</v>
      </c>
      <c r="M328" s="13">
        <v>692574.87386460998</v>
      </c>
    </row>
    <row r="329" spans="3:13" s="1" customFormat="1" ht="11.1" customHeight="1" x14ac:dyDescent="0.15">
      <c r="C329" s="50">
        <v>46174</v>
      </c>
      <c r="D329" s="51">
        <v>55854</v>
      </c>
      <c r="E329" s="13">
        <v>318</v>
      </c>
      <c r="F329" s="52">
        <v>9680</v>
      </c>
      <c r="G329" s="115"/>
      <c r="H329" s="115"/>
      <c r="I329" s="97">
        <v>9223881.1985769998</v>
      </c>
      <c r="J329" s="97"/>
      <c r="K329" s="13">
        <v>5428883.4054517504</v>
      </c>
      <c r="L329" s="13">
        <v>2451218.90854361</v>
      </c>
      <c r="M329" s="13">
        <v>651285.92589388799</v>
      </c>
    </row>
    <row r="330" spans="3:13" s="1" customFormat="1" ht="11.1" customHeight="1" x14ac:dyDescent="0.15">
      <c r="C330" s="50">
        <v>46174</v>
      </c>
      <c r="D330" s="51">
        <v>55885</v>
      </c>
      <c r="E330" s="13">
        <v>319</v>
      </c>
      <c r="F330" s="52">
        <v>9711</v>
      </c>
      <c r="G330" s="115"/>
      <c r="H330" s="115"/>
      <c r="I330" s="97">
        <v>8770765.4820980001</v>
      </c>
      <c r="J330" s="97"/>
      <c r="K330" s="13">
        <v>5153438.4286104199</v>
      </c>
      <c r="L330" s="13">
        <v>2320933.8790845298</v>
      </c>
      <c r="M330" s="13">
        <v>614057.41897037299</v>
      </c>
    </row>
    <row r="331" spans="3:13" s="1" customFormat="1" ht="11.1" customHeight="1" x14ac:dyDescent="0.15">
      <c r="C331" s="50">
        <v>46174</v>
      </c>
      <c r="D331" s="51">
        <v>55916</v>
      </c>
      <c r="E331" s="13">
        <v>320</v>
      </c>
      <c r="F331" s="52">
        <v>9742</v>
      </c>
      <c r="G331" s="115"/>
      <c r="H331" s="115"/>
      <c r="I331" s="97">
        <v>8357629.2336919997</v>
      </c>
      <c r="J331" s="97"/>
      <c r="K331" s="13">
        <v>4902363.07771846</v>
      </c>
      <c r="L331" s="13">
        <v>2202243.01933933</v>
      </c>
      <c r="M331" s="13">
        <v>580187.110696177</v>
      </c>
    </row>
    <row r="332" spans="3:13" s="1" customFormat="1" ht="11.1" customHeight="1" x14ac:dyDescent="0.15">
      <c r="C332" s="50">
        <v>46174</v>
      </c>
      <c r="D332" s="51">
        <v>55944</v>
      </c>
      <c r="E332" s="13">
        <v>321</v>
      </c>
      <c r="F332" s="52">
        <v>9770</v>
      </c>
      <c r="G332" s="115"/>
      <c r="H332" s="115"/>
      <c r="I332" s="97">
        <v>7966050.7163000004</v>
      </c>
      <c r="J332" s="97"/>
      <c r="K332" s="13">
        <v>4665514.6984784296</v>
      </c>
      <c r="L332" s="13">
        <v>2091030.8847853299</v>
      </c>
      <c r="M332" s="13">
        <v>548780.02233287995</v>
      </c>
    </row>
    <row r="333" spans="3:13" s="1" customFormat="1" ht="11.1" customHeight="1" x14ac:dyDescent="0.15">
      <c r="C333" s="50">
        <v>46174</v>
      </c>
      <c r="D333" s="51">
        <v>55975</v>
      </c>
      <c r="E333" s="13">
        <v>322</v>
      </c>
      <c r="F333" s="52">
        <v>9801</v>
      </c>
      <c r="G333" s="115"/>
      <c r="H333" s="115"/>
      <c r="I333" s="97">
        <v>7574466.7709590001</v>
      </c>
      <c r="J333" s="97"/>
      <c r="K333" s="13">
        <v>4428649.7931245603</v>
      </c>
      <c r="L333" s="13">
        <v>1979822.7802569601</v>
      </c>
      <c r="M333" s="13">
        <v>517393.27816258598</v>
      </c>
    </row>
    <row r="334" spans="3:13" s="1" customFormat="1" ht="11.1" customHeight="1" x14ac:dyDescent="0.15">
      <c r="C334" s="50">
        <v>46174</v>
      </c>
      <c r="D334" s="51">
        <v>56005</v>
      </c>
      <c r="E334" s="13">
        <v>323</v>
      </c>
      <c r="F334" s="52">
        <v>9831</v>
      </c>
      <c r="G334" s="115"/>
      <c r="H334" s="115"/>
      <c r="I334" s="97">
        <v>7189093.3576579997</v>
      </c>
      <c r="J334" s="97"/>
      <c r="K334" s="13">
        <v>4196429.7552030003</v>
      </c>
      <c r="L334" s="13">
        <v>1871391.71921219</v>
      </c>
      <c r="M334" s="13">
        <v>487051.91138055403</v>
      </c>
    </row>
    <row r="335" spans="3:13" s="1" customFormat="1" ht="11.1" customHeight="1" x14ac:dyDescent="0.15">
      <c r="C335" s="50">
        <v>46174</v>
      </c>
      <c r="D335" s="51">
        <v>56036</v>
      </c>
      <c r="E335" s="13">
        <v>324</v>
      </c>
      <c r="F335" s="52">
        <v>9862</v>
      </c>
      <c r="G335" s="115"/>
      <c r="H335" s="115"/>
      <c r="I335" s="97">
        <v>6813152.4471859997</v>
      </c>
      <c r="J335" s="97"/>
      <c r="K335" s="13">
        <v>3970239.6293082</v>
      </c>
      <c r="L335" s="13">
        <v>1766019.7597272999</v>
      </c>
      <c r="M335" s="13">
        <v>457680.83458731498</v>
      </c>
    </row>
    <row r="336" spans="3:13" s="1" customFormat="1" ht="11.1" customHeight="1" x14ac:dyDescent="0.15">
      <c r="C336" s="50">
        <v>46174</v>
      </c>
      <c r="D336" s="51">
        <v>56066</v>
      </c>
      <c r="E336" s="13">
        <v>325</v>
      </c>
      <c r="F336" s="52">
        <v>9892</v>
      </c>
      <c r="G336" s="115"/>
      <c r="H336" s="115"/>
      <c r="I336" s="97">
        <v>6450402.4943350004</v>
      </c>
      <c r="J336" s="97"/>
      <c r="K336" s="13">
        <v>3752683.9390972801</v>
      </c>
      <c r="L336" s="13">
        <v>1665139.38960468</v>
      </c>
      <c r="M336" s="13">
        <v>429767.773060281</v>
      </c>
    </row>
    <row r="337" spans="3:13" s="1" customFormat="1" ht="11.1" customHeight="1" x14ac:dyDescent="0.15">
      <c r="C337" s="50">
        <v>46174</v>
      </c>
      <c r="D337" s="51">
        <v>56097</v>
      </c>
      <c r="E337" s="13">
        <v>326</v>
      </c>
      <c r="F337" s="52">
        <v>9923</v>
      </c>
      <c r="G337" s="115"/>
      <c r="H337" s="115"/>
      <c r="I337" s="97">
        <v>6091548.206123</v>
      </c>
      <c r="J337" s="97"/>
      <c r="K337" s="13">
        <v>3537900.6923458599</v>
      </c>
      <c r="L337" s="13">
        <v>1565843.43914388</v>
      </c>
      <c r="M337" s="13">
        <v>402428.01655739499</v>
      </c>
    </row>
    <row r="338" spans="3:13" s="1" customFormat="1" ht="11.1" customHeight="1" x14ac:dyDescent="0.15">
      <c r="C338" s="50">
        <v>46174</v>
      </c>
      <c r="D338" s="51">
        <v>56128</v>
      </c>
      <c r="E338" s="13">
        <v>327</v>
      </c>
      <c r="F338" s="52">
        <v>9954</v>
      </c>
      <c r="G338" s="115"/>
      <c r="H338" s="115"/>
      <c r="I338" s="97">
        <v>5738109.1234900001</v>
      </c>
      <c r="J338" s="97"/>
      <c r="K338" s="13">
        <v>3326974.9813535698</v>
      </c>
      <c r="L338" s="13">
        <v>1468744.7478489799</v>
      </c>
      <c r="M338" s="13">
        <v>375874.46017386997</v>
      </c>
    </row>
    <row r="339" spans="3:13" s="1" customFormat="1" ht="11.1" customHeight="1" x14ac:dyDescent="0.15">
      <c r="C339" s="50">
        <v>46174</v>
      </c>
      <c r="D339" s="51">
        <v>56158</v>
      </c>
      <c r="E339" s="13">
        <v>328</v>
      </c>
      <c r="F339" s="52">
        <v>9984</v>
      </c>
      <c r="G339" s="115"/>
      <c r="H339" s="115"/>
      <c r="I339" s="97">
        <v>5391187.332033</v>
      </c>
      <c r="J339" s="97"/>
      <c r="K339" s="13">
        <v>3120697.80264983</v>
      </c>
      <c r="L339" s="13">
        <v>1374289.64458569</v>
      </c>
      <c r="M339" s="13">
        <v>350260.24594200298</v>
      </c>
    </row>
    <row r="340" spans="3:13" s="1" customFormat="1" ht="11.1" customHeight="1" x14ac:dyDescent="0.15">
      <c r="C340" s="50">
        <v>46174</v>
      </c>
      <c r="D340" s="51">
        <v>56189</v>
      </c>
      <c r="E340" s="13">
        <v>329</v>
      </c>
      <c r="F340" s="52">
        <v>10015</v>
      </c>
      <c r="G340" s="115"/>
      <c r="H340" s="115"/>
      <c r="I340" s="97">
        <v>5051847.9021840002</v>
      </c>
      <c r="J340" s="97"/>
      <c r="K340" s="13">
        <v>2919310.8268659702</v>
      </c>
      <c r="L340" s="13">
        <v>1282333.5050029601</v>
      </c>
      <c r="M340" s="13">
        <v>325439.43970000697</v>
      </c>
    </row>
    <row r="341" spans="3:13" s="1" customFormat="1" ht="11.1" customHeight="1" x14ac:dyDescent="0.15">
      <c r="C341" s="50">
        <v>46174</v>
      </c>
      <c r="D341" s="51">
        <v>56219</v>
      </c>
      <c r="E341" s="13">
        <v>330</v>
      </c>
      <c r="F341" s="52">
        <v>10045</v>
      </c>
      <c r="G341" s="115"/>
      <c r="H341" s="115"/>
      <c r="I341" s="97">
        <v>4713611.9741219999</v>
      </c>
      <c r="J341" s="97"/>
      <c r="K341" s="13">
        <v>2719383.5125381001</v>
      </c>
      <c r="L341" s="13">
        <v>1191573.6180974001</v>
      </c>
      <c r="M341" s="13">
        <v>301166.14954089798</v>
      </c>
    </row>
    <row r="342" spans="3:13" s="1" customFormat="1" ht="11.1" customHeight="1" x14ac:dyDescent="0.15">
      <c r="C342" s="50">
        <v>46174</v>
      </c>
      <c r="D342" s="51">
        <v>56250</v>
      </c>
      <c r="E342" s="13">
        <v>331</v>
      </c>
      <c r="F342" s="52">
        <v>10076</v>
      </c>
      <c r="G342" s="115"/>
      <c r="H342" s="115"/>
      <c r="I342" s="97">
        <v>4385960.4600910004</v>
      </c>
      <c r="J342" s="97"/>
      <c r="K342" s="13">
        <v>2526062.6815349199</v>
      </c>
      <c r="L342" s="13">
        <v>1104049.7274428899</v>
      </c>
      <c r="M342" s="13">
        <v>277862.87930353201</v>
      </c>
    </row>
    <row r="343" spans="3:13" s="1" customFormat="1" ht="11.1" customHeight="1" x14ac:dyDescent="0.15">
      <c r="C343" s="50">
        <v>46174</v>
      </c>
      <c r="D343" s="51">
        <v>56281</v>
      </c>
      <c r="E343" s="13">
        <v>332</v>
      </c>
      <c r="F343" s="52">
        <v>10107</v>
      </c>
      <c r="G343" s="115"/>
      <c r="H343" s="115"/>
      <c r="I343" s="97">
        <v>4061652.9390159999</v>
      </c>
      <c r="J343" s="97"/>
      <c r="K343" s="13">
        <v>2335312.4830104699</v>
      </c>
      <c r="L343" s="13">
        <v>1018083.9845388</v>
      </c>
      <c r="M343" s="13">
        <v>255142.09780670999</v>
      </c>
    </row>
    <row r="344" spans="3:13" s="1" customFormat="1" ht="11.1" customHeight="1" x14ac:dyDescent="0.15">
      <c r="C344" s="50">
        <v>46174</v>
      </c>
      <c r="D344" s="51">
        <v>56309</v>
      </c>
      <c r="E344" s="13">
        <v>333</v>
      </c>
      <c r="F344" s="52">
        <v>10135</v>
      </c>
      <c r="G344" s="115"/>
      <c r="H344" s="115"/>
      <c r="I344" s="97">
        <v>3742329.541644</v>
      </c>
      <c r="J344" s="97"/>
      <c r="K344" s="13">
        <v>2148415.8153387499</v>
      </c>
      <c r="L344" s="13">
        <v>934454.28902484605</v>
      </c>
      <c r="M344" s="13">
        <v>233287.56461085399</v>
      </c>
    </row>
    <row r="345" spans="3:13" s="1" customFormat="1" ht="11.1" customHeight="1" x14ac:dyDescent="0.15">
      <c r="C345" s="50">
        <v>46174</v>
      </c>
      <c r="D345" s="51">
        <v>56340</v>
      </c>
      <c r="E345" s="13">
        <v>334</v>
      </c>
      <c r="F345" s="52">
        <v>10166</v>
      </c>
      <c r="G345" s="115"/>
      <c r="H345" s="115"/>
      <c r="I345" s="97">
        <v>3425615.1801789999</v>
      </c>
      <c r="J345" s="97"/>
      <c r="K345" s="13">
        <v>1963259.3133894</v>
      </c>
      <c r="L345" s="13">
        <v>851748.701647704</v>
      </c>
      <c r="M345" s="13">
        <v>211739.37529664999</v>
      </c>
    </row>
    <row r="346" spans="3:13" s="1" customFormat="1" ht="11.1" customHeight="1" x14ac:dyDescent="0.15">
      <c r="C346" s="50">
        <v>46174</v>
      </c>
      <c r="D346" s="51">
        <v>56370</v>
      </c>
      <c r="E346" s="13">
        <v>335</v>
      </c>
      <c r="F346" s="52">
        <v>10196</v>
      </c>
      <c r="G346" s="115"/>
      <c r="H346" s="115"/>
      <c r="I346" s="97">
        <v>3120587.0530300001</v>
      </c>
      <c r="J346" s="97"/>
      <c r="K346" s="13">
        <v>1785508.63386263</v>
      </c>
      <c r="L346" s="13">
        <v>772726.01869483595</v>
      </c>
      <c r="M346" s="13">
        <v>191307.39868967101</v>
      </c>
    </row>
    <row r="347" spans="3:13" s="1" customFormat="1" ht="11.1" customHeight="1" x14ac:dyDescent="0.15">
      <c r="C347" s="50">
        <v>46174</v>
      </c>
      <c r="D347" s="51">
        <v>56401</v>
      </c>
      <c r="E347" s="13">
        <v>336</v>
      </c>
      <c r="F347" s="52">
        <v>10227</v>
      </c>
      <c r="G347" s="115"/>
      <c r="H347" s="115"/>
      <c r="I347" s="97">
        <v>2820159.0622149999</v>
      </c>
      <c r="J347" s="97"/>
      <c r="K347" s="13">
        <v>1610875.71885236</v>
      </c>
      <c r="L347" s="13">
        <v>695376.01904754597</v>
      </c>
      <c r="M347" s="13">
        <v>171428.31627030001</v>
      </c>
    </row>
    <row r="348" spans="3:13" s="1" customFormat="1" ht="11.1" customHeight="1" x14ac:dyDescent="0.15">
      <c r="C348" s="50">
        <v>46174</v>
      </c>
      <c r="D348" s="51">
        <v>56431</v>
      </c>
      <c r="E348" s="13">
        <v>337</v>
      </c>
      <c r="F348" s="52">
        <v>10257</v>
      </c>
      <c r="G348" s="115"/>
      <c r="H348" s="115"/>
      <c r="I348" s="97">
        <v>2529283.8477699999</v>
      </c>
      <c r="J348" s="97"/>
      <c r="K348" s="13">
        <v>1442356.3214237599</v>
      </c>
      <c r="L348" s="13">
        <v>621097.81816685805</v>
      </c>
      <c r="M348" s="13">
        <v>152489.147793015</v>
      </c>
    </row>
    <row r="349" spans="3:13" s="1" customFormat="1" ht="11.1" customHeight="1" x14ac:dyDescent="0.15">
      <c r="C349" s="50">
        <v>46174</v>
      </c>
      <c r="D349" s="51">
        <v>56462</v>
      </c>
      <c r="E349" s="13">
        <v>338</v>
      </c>
      <c r="F349" s="52">
        <v>10288</v>
      </c>
      <c r="G349" s="115"/>
      <c r="H349" s="115"/>
      <c r="I349" s="97">
        <v>2250255.3307449999</v>
      </c>
      <c r="J349" s="97"/>
      <c r="K349" s="13">
        <v>1281060.2920137399</v>
      </c>
      <c r="L349" s="13">
        <v>550238.66422490403</v>
      </c>
      <c r="M349" s="13">
        <v>134519.93767517601</v>
      </c>
    </row>
    <row r="350" spans="3:13" s="1" customFormat="1" ht="11.1" customHeight="1" x14ac:dyDescent="0.15">
      <c r="C350" s="50">
        <v>46174</v>
      </c>
      <c r="D350" s="51">
        <v>56493</v>
      </c>
      <c r="E350" s="13">
        <v>339</v>
      </c>
      <c r="F350" s="52">
        <v>10319</v>
      </c>
      <c r="G350" s="115"/>
      <c r="H350" s="115"/>
      <c r="I350" s="97">
        <v>1990499.6607900001</v>
      </c>
      <c r="J350" s="97"/>
      <c r="K350" s="13">
        <v>1131260.58980641</v>
      </c>
      <c r="L350" s="13">
        <v>484661.23521120503</v>
      </c>
      <c r="M350" s="13">
        <v>117985.994528928</v>
      </c>
    </row>
    <row r="351" spans="3:13" s="1" customFormat="1" ht="11.1" customHeight="1" x14ac:dyDescent="0.15">
      <c r="C351" s="50">
        <v>46174</v>
      </c>
      <c r="D351" s="51">
        <v>56523</v>
      </c>
      <c r="E351" s="13">
        <v>340</v>
      </c>
      <c r="F351" s="52">
        <v>10349</v>
      </c>
      <c r="G351" s="115"/>
      <c r="H351" s="115"/>
      <c r="I351" s="97">
        <v>1753698.409585</v>
      </c>
      <c r="J351" s="97"/>
      <c r="K351" s="13">
        <v>995043.38819507696</v>
      </c>
      <c r="L351" s="13">
        <v>425253.026074956</v>
      </c>
      <c r="M351" s="13">
        <v>103099.288693157</v>
      </c>
    </row>
    <row r="352" spans="3:13" s="1" customFormat="1" ht="11.1" customHeight="1" x14ac:dyDescent="0.15">
      <c r="C352" s="50">
        <v>46174</v>
      </c>
      <c r="D352" s="51">
        <v>56554</v>
      </c>
      <c r="E352" s="13">
        <v>341</v>
      </c>
      <c r="F352" s="52">
        <v>10380</v>
      </c>
      <c r="G352" s="115"/>
      <c r="H352" s="115"/>
      <c r="I352" s="97">
        <v>1536336.254887</v>
      </c>
      <c r="J352" s="97"/>
      <c r="K352" s="13">
        <v>870234.24312294996</v>
      </c>
      <c r="L352" s="13">
        <v>370967.322769058</v>
      </c>
      <c r="M352" s="13">
        <v>89557.205097862403</v>
      </c>
    </row>
    <row r="353" spans="3:13" s="1" customFormat="1" ht="11.1" customHeight="1" x14ac:dyDescent="0.15">
      <c r="C353" s="50">
        <v>46174</v>
      </c>
      <c r="D353" s="51">
        <v>56584</v>
      </c>
      <c r="E353" s="13">
        <v>342</v>
      </c>
      <c r="F353" s="52">
        <v>10410</v>
      </c>
      <c r="G353" s="115"/>
      <c r="H353" s="115"/>
      <c r="I353" s="97">
        <v>1330449.257579</v>
      </c>
      <c r="J353" s="97"/>
      <c r="K353" s="13">
        <v>752375.70813681104</v>
      </c>
      <c r="L353" s="13">
        <v>319936.66962303902</v>
      </c>
      <c r="M353" s="13">
        <v>76921.010172924507</v>
      </c>
    </row>
    <row r="354" spans="3:13" s="1" customFormat="1" ht="11.1" customHeight="1" x14ac:dyDescent="0.15">
      <c r="C354" s="50">
        <v>46174</v>
      </c>
      <c r="D354" s="51">
        <v>56615</v>
      </c>
      <c r="E354" s="13">
        <v>343</v>
      </c>
      <c r="F354" s="52">
        <v>10441</v>
      </c>
      <c r="G354" s="115"/>
      <c r="H354" s="115"/>
      <c r="I354" s="97">
        <v>1148353.584822</v>
      </c>
      <c r="J354" s="97"/>
      <c r="K354" s="13">
        <v>648298.26467561699</v>
      </c>
      <c r="L354" s="13">
        <v>274978.16318423802</v>
      </c>
      <c r="M354" s="13">
        <v>65831.808425218594</v>
      </c>
    </row>
    <row r="355" spans="3:13" s="1" customFormat="1" ht="11.1" customHeight="1" x14ac:dyDescent="0.15">
      <c r="C355" s="50">
        <v>46174</v>
      </c>
      <c r="D355" s="51">
        <v>56646</v>
      </c>
      <c r="E355" s="13">
        <v>344</v>
      </c>
      <c r="F355" s="52">
        <v>10472</v>
      </c>
      <c r="G355" s="115"/>
      <c r="H355" s="115"/>
      <c r="I355" s="97">
        <v>983417.26828299998</v>
      </c>
      <c r="J355" s="97"/>
      <c r="K355" s="13">
        <v>554242.51624139305</v>
      </c>
      <c r="L355" s="13">
        <v>234486.19427533401</v>
      </c>
      <c r="M355" s="13">
        <v>55899.9573484836</v>
      </c>
    </row>
    <row r="356" spans="3:13" s="1" customFormat="1" ht="11.1" customHeight="1" x14ac:dyDescent="0.15">
      <c r="C356" s="50">
        <v>46174</v>
      </c>
      <c r="D356" s="51">
        <v>56674</v>
      </c>
      <c r="E356" s="13">
        <v>345</v>
      </c>
      <c r="F356" s="52">
        <v>10500</v>
      </c>
      <c r="G356" s="115"/>
      <c r="H356" s="115"/>
      <c r="I356" s="97">
        <v>831261.19969299994</v>
      </c>
      <c r="J356" s="97"/>
      <c r="K356" s="13">
        <v>467771.37335677497</v>
      </c>
      <c r="L356" s="13">
        <v>197447.75352731399</v>
      </c>
      <c r="M356" s="13">
        <v>46890.126736642698</v>
      </c>
    </row>
    <row r="357" spans="3:13" s="1" customFormat="1" ht="11.1" customHeight="1" x14ac:dyDescent="0.15">
      <c r="C357" s="50">
        <v>46174</v>
      </c>
      <c r="D357" s="51">
        <v>56705</v>
      </c>
      <c r="E357" s="13">
        <v>346</v>
      </c>
      <c r="F357" s="52">
        <v>10531</v>
      </c>
      <c r="G357" s="115"/>
      <c r="H357" s="115"/>
      <c r="I357" s="97">
        <v>689318.99829500006</v>
      </c>
      <c r="J357" s="97"/>
      <c r="K357" s="13">
        <v>387239.06067660201</v>
      </c>
      <c r="L357" s="13">
        <v>163039.11430353401</v>
      </c>
      <c r="M357" s="13">
        <v>38554.727386165498</v>
      </c>
    </row>
    <row r="358" spans="3:13" s="1" customFormat="1" ht="11.1" customHeight="1" x14ac:dyDescent="0.15">
      <c r="C358" s="50">
        <v>46174</v>
      </c>
      <c r="D358" s="51">
        <v>56735</v>
      </c>
      <c r="E358" s="13">
        <v>347</v>
      </c>
      <c r="F358" s="52">
        <v>10561</v>
      </c>
      <c r="G358" s="115"/>
      <c r="H358" s="115"/>
      <c r="I358" s="97">
        <v>559687.83695499995</v>
      </c>
      <c r="J358" s="97"/>
      <c r="K358" s="13">
        <v>313900.016927541</v>
      </c>
      <c r="L358" s="13">
        <v>131835.92049494199</v>
      </c>
      <c r="M358" s="13">
        <v>31048.145756334699</v>
      </c>
    </row>
    <row r="359" spans="3:13" s="1" customFormat="1" ht="11.1" customHeight="1" x14ac:dyDescent="0.15">
      <c r="C359" s="50">
        <v>46174</v>
      </c>
      <c r="D359" s="51">
        <v>56766</v>
      </c>
      <c r="E359" s="13">
        <v>348</v>
      </c>
      <c r="F359" s="52">
        <v>10592</v>
      </c>
      <c r="G359" s="115"/>
      <c r="H359" s="115"/>
      <c r="I359" s="97">
        <v>440693.089851</v>
      </c>
      <c r="J359" s="97"/>
      <c r="K359" s="13">
        <v>246742.80067709999</v>
      </c>
      <c r="L359" s="13">
        <v>103366.782817431</v>
      </c>
      <c r="M359" s="13">
        <v>24240.386034465901</v>
      </c>
    </row>
    <row r="360" spans="3:13" s="1" customFormat="1" ht="11.1" customHeight="1" x14ac:dyDescent="0.15">
      <c r="C360" s="50">
        <v>46174</v>
      </c>
      <c r="D360" s="51">
        <v>56796</v>
      </c>
      <c r="E360" s="13">
        <v>349</v>
      </c>
      <c r="F360" s="52">
        <v>10622</v>
      </c>
      <c r="G360" s="115"/>
      <c r="H360" s="115"/>
      <c r="I360" s="97">
        <v>338568.84640400001</v>
      </c>
      <c r="J360" s="97"/>
      <c r="K360" s="13">
        <v>189252.57762865501</v>
      </c>
      <c r="L360" s="13">
        <v>79087.542386611298</v>
      </c>
      <c r="M360" s="13">
        <v>18470.671988509799</v>
      </c>
    </row>
    <row r="361" spans="3:13" s="1" customFormat="1" ht="11.1" customHeight="1" x14ac:dyDescent="0.15">
      <c r="C361" s="50">
        <v>46174</v>
      </c>
      <c r="D361" s="51">
        <v>56827</v>
      </c>
      <c r="E361" s="13">
        <v>350</v>
      </c>
      <c r="F361" s="52">
        <v>10653</v>
      </c>
      <c r="G361" s="115"/>
      <c r="H361" s="115"/>
      <c r="I361" s="97">
        <v>254389.12</v>
      </c>
      <c r="J361" s="97"/>
      <c r="K361" s="13">
        <v>141956.774077882</v>
      </c>
      <c r="L361" s="13">
        <v>59172.033079801004</v>
      </c>
      <c r="M361" s="13">
        <v>13760.9281310104</v>
      </c>
    </row>
    <row r="362" spans="3:13" s="1" customFormat="1" ht="11.1" customHeight="1" x14ac:dyDescent="0.15">
      <c r="C362" s="50">
        <v>46174</v>
      </c>
      <c r="D362" s="51">
        <v>56858</v>
      </c>
      <c r="E362" s="13">
        <v>351</v>
      </c>
      <c r="F362" s="52">
        <v>10684</v>
      </c>
      <c r="G362" s="115"/>
      <c r="H362" s="115"/>
      <c r="I362" s="97">
        <v>179452.87</v>
      </c>
      <c r="J362" s="97"/>
      <c r="K362" s="13">
        <v>99970.249519172896</v>
      </c>
      <c r="L362" s="13">
        <v>41564.756321934903</v>
      </c>
      <c r="M362" s="13">
        <v>9625.2738299051198</v>
      </c>
    </row>
    <row r="363" spans="3:13" s="1" customFormat="1" ht="11.1" customHeight="1" x14ac:dyDescent="0.15">
      <c r="C363" s="50">
        <v>46174</v>
      </c>
      <c r="D363" s="51">
        <v>56888</v>
      </c>
      <c r="E363" s="13">
        <v>352</v>
      </c>
      <c r="F363" s="52">
        <v>10714</v>
      </c>
      <c r="G363" s="115"/>
      <c r="H363" s="115"/>
      <c r="I363" s="97">
        <v>116813.69</v>
      </c>
      <c r="J363" s="97"/>
      <c r="K363" s="13">
        <v>64968.175552782799</v>
      </c>
      <c r="L363" s="13">
        <v>26945.416501608401</v>
      </c>
      <c r="M363" s="13">
        <v>6214.25169303249</v>
      </c>
    </row>
    <row r="364" spans="3:13" s="1" customFormat="1" ht="11.1" customHeight="1" x14ac:dyDescent="0.15">
      <c r="C364" s="50">
        <v>46174</v>
      </c>
      <c r="D364" s="51">
        <v>56919</v>
      </c>
      <c r="E364" s="13">
        <v>353</v>
      </c>
      <c r="F364" s="52">
        <v>10745</v>
      </c>
      <c r="G364" s="115"/>
      <c r="H364" s="115"/>
      <c r="I364" s="97">
        <v>74820.399999999994</v>
      </c>
      <c r="J364" s="97"/>
      <c r="K364" s="13">
        <v>41542.2230039141</v>
      </c>
      <c r="L364" s="13">
        <v>17185.732816113901</v>
      </c>
      <c r="M364" s="13">
        <v>3946.64999869242</v>
      </c>
    </row>
    <row r="365" spans="3:13" s="1" customFormat="1" ht="11.1" customHeight="1" x14ac:dyDescent="0.15">
      <c r="C365" s="50">
        <v>46174</v>
      </c>
      <c r="D365" s="51">
        <v>56949</v>
      </c>
      <c r="E365" s="13">
        <v>354</v>
      </c>
      <c r="F365" s="52">
        <v>10775</v>
      </c>
      <c r="G365" s="115"/>
      <c r="H365" s="115"/>
      <c r="I365" s="97">
        <v>39309.22</v>
      </c>
      <c r="J365" s="97"/>
      <c r="K365" s="13">
        <v>21789.6720472206</v>
      </c>
      <c r="L365" s="13">
        <v>8992.0514668093801</v>
      </c>
      <c r="M365" s="13">
        <v>2056.5317808479999</v>
      </c>
    </row>
    <row r="366" spans="3:13" s="1" customFormat="1" ht="11.1" customHeight="1" x14ac:dyDescent="0.15">
      <c r="C366" s="50">
        <v>46174</v>
      </c>
      <c r="D366" s="51">
        <v>56980</v>
      </c>
      <c r="E366" s="13">
        <v>355</v>
      </c>
      <c r="F366" s="52">
        <v>10806</v>
      </c>
      <c r="G366" s="115"/>
      <c r="H366" s="115"/>
      <c r="I366" s="97">
        <v>18504.349999999999</v>
      </c>
      <c r="J366" s="97"/>
      <c r="K366" s="13">
        <v>0</v>
      </c>
      <c r="L366" s="13">
        <v>0</v>
      </c>
      <c r="M366" s="13">
        <v>0</v>
      </c>
    </row>
    <row r="367" spans="3:13" s="1" customFormat="1" ht="11.1" customHeight="1" x14ac:dyDescent="0.15">
      <c r="C367" s="50">
        <v>46174</v>
      </c>
      <c r="D367" s="51">
        <v>57011</v>
      </c>
      <c r="E367" s="13">
        <v>356</v>
      </c>
      <c r="F367" s="52">
        <v>10837</v>
      </c>
      <c r="G367" s="115"/>
      <c r="H367" s="115"/>
      <c r="I367" s="97">
        <v>6334.08</v>
      </c>
      <c r="J367" s="97"/>
      <c r="K367" s="13">
        <v>0</v>
      </c>
      <c r="L367" s="13">
        <v>0</v>
      </c>
      <c r="M367" s="13">
        <v>0</v>
      </c>
    </row>
    <row r="368" spans="3:13" s="1" customFormat="1" ht="11.1" customHeight="1" x14ac:dyDescent="0.15">
      <c r="C368" s="50">
        <v>46174</v>
      </c>
      <c r="D368" s="51">
        <v>57040</v>
      </c>
      <c r="E368" s="13">
        <v>357</v>
      </c>
      <c r="F368" s="52">
        <v>10866</v>
      </c>
      <c r="G368" s="115"/>
      <c r="H368" s="115"/>
      <c r="I368" s="97">
        <v>1937.29</v>
      </c>
      <c r="J368" s="97"/>
      <c r="K368" s="13">
        <v>0</v>
      </c>
      <c r="L368" s="13">
        <v>0</v>
      </c>
      <c r="M368" s="13">
        <v>0</v>
      </c>
    </row>
    <row r="369" spans="3:13" s="1" customFormat="1" ht="11.1" customHeight="1" x14ac:dyDescent="0.15">
      <c r="C369" s="50">
        <v>46174</v>
      </c>
      <c r="D369" s="51">
        <v>57071</v>
      </c>
      <c r="E369" s="13">
        <v>358</v>
      </c>
      <c r="F369" s="52">
        <v>10897</v>
      </c>
      <c r="G369" s="115"/>
      <c r="H369" s="115"/>
      <c r="I369" s="97">
        <v>1293.48</v>
      </c>
      <c r="J369" s="97"/>
      <c r="K369" s="13">
        <v>712.220818756835</v>
      </c>
      <c r="L369" s="13">
        <v>290.98491471531298</v>
      </c>
      <c r="M369" s="13">
        <v>65.447418689646398</v>
      </c>
    </row>
    <row r="370" spans="3:13" s="1" customFormat="1" ht="11.1" customHeight="1" x14ac:dyDescent="0.15">
      <c r="C370" s="50">
        <v>46174</v>
      </c>
      <c r="D370" s="51">
        <v>57101</v>
      </c>
      <c r="E370" s="13">
        <v>359</v>
      </c>
      <c r="F370" s="52">
        <v>10927</v>
      </c>
      <c r="G370" s="115"/>
      <c r="H370" s="115"/>
      <c r="I370" s="97">
        <v>647.72</v>
      </c>
      <c r="J370" s="97"/>
      <c r="K370" s="13">
        <v>356.064612869239</v>
      </c>
      <c r="L370" s="13">
        <v>145.11569686666701</v>
      </c>
      <c r="M370" s="13">
        <v>32.505176053405897</v>
      </c>
    </row>
    <row r="371" spans="3:13" s="1" customFormat="1" ht="11.1" customHeight="1" x14ac:dyDescent="0.15">
      <c r="C371" s="50">
        <v>46174</v>
      </c>
      <c r="D371" s="51">
        <v>57132</v>
      </c>
      <c r="E371" s="13">
        <v>360</v>
      </c>
      <c r="F371" s="52">
        <v>10958</v>
      </c>
      <c r="G371" s="115"/>
      <c r="H371" s="115"/>
      <c r="I371" s="97">
        <v>0</v>
      </c>
      <c r="J371" s="97"/>
      <c r="K371" s="13">
        <v>0</v>
      </c>
      <c r="L371" s="13">
        <v>0</v>
      </c>
      <c r="M371" s="13">
        <v>0</v>
      </c>
    </row>
    <row r="372" spans="3:13" s="1" customFormat="1" ht="11.1" customHeight="1" x14ac:dyDescent="0.15">
      <c r="C372" s="50">
        <v>46174</v>
      </c>
      <c r="D372" s="51">
        <v>57162</v>
      </c>
      <c r="E372" s="13">
        <v>361</v>
      </c>
      <c r="F372" s="52">
        <v>10988</v>
      </c>
      <c r="G372" s="115"/>
      <c r="H372" s="115"/>
      <c r="I372" s="97">
        <v>0</v>
      </c>
      <c r="J372" s="97"/>
      <c r="K372" s="13">
        <v>0</v>
      </c>
      <c r="L372" s="13">
        <v>0</v>
      </c>
      <c r="M372" s="13">
        <v>0</v>
      </c>
    </row>
    <row r="373" spans="3:13" s="1" customFormat="1" ht="11.1" customHeight="1" x14ac:dyDescent="0.15">
      <c r="C373" s="50">
        <v>46174</v>
      </c>
      <c r="D373" s="51">
        <v>57193</v>
      </c>
      <c r="E373" s="13">
        <v>362</v>
      </c>
      <c r="F373" s="52">
        <v>11019</v>
      </c>
      <c r="G373" s="115"/>
      <c r="H373" s="115"/>
      <c r="I373" s="97">
        <v>0</v>
      </c>
      <c r="J373" s="97"/>
      <c r="K373" s="13">
        <v>0</v>
      </c>
      <c r="L373" s="13">
        <v>0</v>
      </c>
      <c r="M373" s="13">
        <v>0</v>
      </c>
    </row>
    <row r="374" spans="3:13" s="1" customFormat="1" ht="11.1" customHeight="1" x14ac:dyDescent="0.15">
      <c r="C374" s="50">
        <v>46174</v>
      </c>
      <c r="D374" s="51">
        <v>57224</v>
      </c>
      <c r="E374" s="13">
        <v>363</v>
      </c>
      <c r="F374" s="52">
        <v>11050</v>
      </c>
      <c r="G374" s="115"/>
      <c r="H374" s="115"/>
      <c r="I374" s="97">
        <v>0</v>
      </c>
      <c r="J374" s="97"/>
      <c r="K374" s="13">
        <v>0</v>
      </c>
      <c r="L374" s="13">
        <v>0</v>
      </c>
      <c r="M374" s="13">
        <v>0</v>
      </c>
    </row>
    <row r="375" spans="3:13" s="1" customFormat="1" ht="11.1" customHeight="1" x14ac:dyDescent="0.15">
      <c r="C375" s="50">
        <v>46174</v>
      </c>
      <c r="D375" s="51">
        <v>57254</v>
      </c>
      <c r="E375" s="13">
        <v>364</v>
      </c>
      <c r="F375" s="52">
        <v>11080</v>
      </c>
      <c r="G375" s="115"/>
      <c r="H375" s="115"/>
      <c r="I375" s="97">
        <v>0</v>
      </c>
      <c r="J375" s="97"/>
      <c r="K375" s="13">
        <v>0</v>
      </c>
      <c r="L375" s="13">
        <v>0</v>
      </c>
      <c r="M375" s="13">
        <v>0</v>
      </c>
    </row>
    <row r="376" spans="3:13" s="1" customFormat="1" ht="11.1" customHeight="1" x14ac:dyDescent="0.15">
      <c r="C376" s="50">
        <v>46174</v>
      </c>
      <c r="D376" s="51">
        <v>57285</v>
      </c>
      <c r="E376" s="13">
        <v>365</v>
      </c>
      <c r="F376" s="52">
        <v>11111</v>
      </c>
      <c r="G376" s="115"/>
      <c r="H376" s="115"/>
      <c r="I376" s="97">
        <v>0</v>
      </c>
      <c r="J376" s="97"/>
      <c r="K376" s="13">
        <v>0</v>
      </c>
      <c r="L376" s="13">
        <v>0</v>
      </c>
      <c r="M376" s="13">
        <v>0</v>
      </c>
    </row>
    <row r="377" spans="3:13" s="1" customFormat="1" ht="11.1" customHeight="1" x14ac:dyDescent="0.15">
      <c r="C377" s="50">
        <v>46174</v>
      </c>
      <c r="D377" s="51">
        <v>57315</v>
      </c>
      <c r="E377" s="13">
        <v>366</v>
      </c>
      <c r="F377" s="52">
        <v>11141</v>
      </c>
      <c r="G377" s="115"/>
      <c r="H377" s="115"/>
      <c r="I377" s="97">
        <v>0</v>
      </c>
      <c r="J377" s="97"/>
      <c r="K377" s="13">
        <v>0</v>
      </c>
      <c r="L377" s="13">
        <v>0</v>
      </c>
      <c r="M377" s="13">
        <v>0</v>
      </c>
    </row>
    <row r="378" spans="3:13" s="1" customFormat="1" ht="11.1" customHeight="1" x14ac:dyDescent="0.15">
      <c r="C378" s="50">
        <v>46174</v>
      </c>
      <c r="D378" s="51">
        <v>57346</v>
      </c>
      <c r="E378" s="13">
        <v>367</v>
      </c>
      <c r="F378" s="52">
        <v>11172</v>
      </c>
      <c r="G378" s="115"/>
      <c r="H378" s="115"/>
      <c r="I378" s="97">
        <v>0</v>
      </c>
      <c r="J378" s="97"/>
      <c r="K378" s="13">
        <v>0</v>
      </c>
      <c r="L378" s="13">
        <v>0</v>
      </c>
      <c r="M378" s="13">
        <v>0</v>
      </c>
    </row>
    <row r="379" spans="3:13" s="1" customFormat="1" ht="11.1" customHeight="1" x14ac:dyDescent="0.15">
      <c r="C379" s="50">
        <v>46174</v>
      </c>
      <c r="D379" s="51">
        <v>57377</v>
      </c>
      <c r="E379" s="13">
        <v>368</v>
      </c>
      <c r="F379" s="52">
        <v>11203</v>
      </c>
      <c r="G379" s="115"/>
      <c r="H379" s="115"/>
      <c r="I379" s="97">
        <v>0</v>
      </c>
      <c r="J379" s="97"/>
      <c r="K379" s="13">
        <v>0</v>
      </c>
      <c r="L379" s="13">
        <v>0</v>
      </c>
      <c r="M379" s="13">
        <v>0</v>
      </c>
    </row>
    <row r="380" spans="3:13" s="1" customFormat="1" ht="11.1" customHeight="1" x14ac:dyDescent="0.15">
      <c r="C380" s="50">
        <v>46174</v>
      </c>
      <c r="D380" s="51">
        <v>57405</v>
      </c>
      <c r="E380" s="13">
        <v>369</v>
      </c>
      <c r="F380" s="52">
        <v>11231</v>
      </c>
      <c r="G380" s="115"/>
      <c r="H380" s="115"/>
      <c r="I380" s="97">
        <v>0</v>
      </c>
      <c r="J380" s="97"/>
      <c r="K380" s="13">
        <v>0</v>
      </c>
      <c r="L380" s="13">
        <v>0</v>
      </c>
      <c r="M380" s="13">
        <v>0</v>
      </c>
    </row>
    <row r="381" spans="3:13" s="1" customFormat="1" ht="11.1" customHeight="1" x14ac:dyDescent="0.15">
      <c r="C381" s="50">
        <v>46174</v>
      </c>
      <c r="D381" s="51">
        <v>57436</v>
      </c>
      <c r="E381" s="13">
        <v>370</v>
      </c>
      <c r="F381" s="52">
        <v>11262</v>
      </c>
      <c r="G381" s="115"/>
      <c r="H381" s="115"/>
      <c r="I381" s="97">
        <v>0</v>
      </c>
      <c r="J381" s="97"/>
      <c r="K381" s="13">
        <v>0</v>
      </c>
      <c r="L381" s="13">
        <v>0</v>
      </c>
      <c r="M381" s="13">
        <v>0</v>
      </c>
    </row>
    <row r="382" spans="3:13" s="1" customFormat="1" ht="11.1" customHeight="1" x14ac:dyDescent="0.15">
      <c r="C382" s="50">
        <v>46174</v>
      </c>
      <c r="D382" s="51">
        <v>57466</v>
      </c>
      <c r="E382" s="13">
        <v>371</v>
      </c>
      <c r="F382" s="52">
        <v>11292</v>
      </c>
      <c r="G382" s="115"/>
      <c r="H382" s="115"/>
      <c r="I382" s="97">
        <v>0</v>
      </c>
      <c r="J382" s="97"/>
      <c r="K382" s="13">
        <v>0</v>
      </c>
      <c r="L382" s="13">
        <v>0</v>
      </c>
      <c r="M382" s="13">
        <v>0</v>
      </c>
    </row>
    <row r="383" spans="3:13" s="1" customFormat="1" ht="11.1" customHeight="1" x14ac:dyDescent="0.15">
      <c r="C383" s="50">
        <v>46174</v>
      </c>
      <c r="D383" s="51">
        <v>57497</v>
      </c>
      <c r="E383" s="13">
        <v>372</v>
      </c>
      <c r="F383" s="52">
        <v>11323</v>
      </c>
      <c r="G383" s="115"/>
      <c r="H383" s="115"/>
      <c r="I383" s="97">
        <v>0</v>
      </c>
      <c r="J383" s="97"/>
      <c r="K383" s="13">
        <v>0</v>
      </c>
      <c r="L383" s="13">
        <v>0</v>
      </c>
      <c r="M383" s="13">
        <v>0</v>
      </c>
    </row>
    <row r="384" spans="3:13" s="1" customFormat="1" ht="11.1" customHeight="1" x14ac:dyDescent="0.15">
      <c r="C384" s="50">
        <v>46174</v>
      </c>
      <c r="D384" s="51">
        <v>57527</v>
      </c>
      <c r="E384" s="13">
        <v>373</v>
      </c>
      <c r="F384" s="52">
        <v>11353</v>
      </c>
      <c r="G384" s="115"/>
      <c r="H384" s="115"/>
      <c r="I384" s="97">
        <v>0</v>
      </c>
      <c r="J384" s="97"/>
      <c r="K384" s="13">
        <v>0</v>
      </c>
      <c r="L384" s="13">
        <v>0</v>
      </c>
      <c r="M384" s="13">
        <v>0</v>
      </c>
    </row>
    <row r="385" spans="3:13" s="1" customFormat="1" ht="11.1" customHeight="1" x14ac:dyDescent="0.15">
      <c r="C385" s="50">
        <v>46174</v>
      </c>
      <c r="D385" s="51">
        <v>57558</v>
      </c>
      <c r="E385" s="13">
        <v>374</v>
      </c>
      <c r="F385" s="52">
        <v>11384</v>
      </c>
      <c r="G385" s="115"/>
      <c r="H385" s="115"/>
      <c r="I385" s="97">
        <v>0</v>
      </c>
      <c r="J385" s="97"/>
      <c r="K385" s="13">
        <v>0</v>
      </c>
      <c r="L385" s="13">
        <v>0</v>
      </c>
      <c r="M385" s="13">
        <v>0</v>
      </c>
    </row>
    <row r="386" spans="3:13" s="1" customFormat="1" ht="11.1" customHeight="1" x14ac:dyDescent="0.15">
      <c r="C386" s="50">
        <v>46174</v>
      </c>
      <c r="D386" s="51">
        <v>57589</v>
      </c>
      <c r="E386" s="13">
        <v>375</v>
      </c>
      <c r="F386" s="52">
        <v>11415</v>
      </c>
      <c r="G386" s="115"/>
      <c r="H386" s="115"/>
      <c r="I386" s="97">
        <v>0</v>
      </c>
      <c r="J386" s="97"/>
      <c r="K386" s="13">
        <v>0</v>
      </c>
      <c r="L386" s="13">
        <v>0</v>
      </c>
      <c r="M386" s="13">
        <v>0</v>
      </c>
    </row>
    <row r="387" spans="3:13" s="1" customFormat="1" ht="11.1" customHeight="1" x14ac:dyDescent="0.15">
      <c r="C387" s="50">
        <v>46174</v>
      </c>
      <c r="D387" s="51">
        <v>57619</v>
      </c>
      <c r="E387" s="13">
        <v>376</v>
      </c>
      <c r="F387" s="52">
        <v>11445</v>
      </c>
      <c r="G387" s="115"/>
      <c r="H387" s="115"/>
      <c r="I387" s="97">
        <v>0</v>
      </c>
      <c r="J387" s="97"/>
      <c r="K387" s="13">
        <v>0</v>
      </c>
      <c r="L387" s="13">
        <v>0</v>
      </c>
      <c r="M387" s="13">
        <v>0</v>
      </c>
    </row>
    <row r="388" spans="3:13" s="1" customFormat="1" ht="11.1" customHeight="1" x14ac:dyDescent="0.15">
      <c r="C388" s="50">
        <v>46174</v>
      </c>
      <c r="D388" s="51">
        <v>57650</v>
      </c>
      <c r="E388" s="13">
        <v>377</v>
      </c>
      <c r="F388" s="52">
        <v>11476</v>
      </c>
      <c r="G388" s="115"/>
      <c r="H388" s="115"/>
      <c r="I388" s="97">
        <v>0</v>
      </c>
      <c r="J388" s="97"/>
      <c r="K388" s="13">
        <v>0</v>
      </c>
      <c r="L388" s="13">
        <v>0</v>
      </c>
      <c r="M388" s="13">
        <v>0</v>
      </c>
    </row>
    <row r="389" spans="3:13" s="1" customFormat="1" ht="11.1" customHeight="1" x14ac:dyDescent="0.15">
      <c r="C389" s="50">
        <v>46174</v>
      </c>
      <c r="D389" s="51">
        <v>57680</v>
      </c>
      <c r="E389" s="13">
        <v>378</v>
      </c>
      <c r="F389" s="52">
        <v>11506</v>
      </c>
      <c r="G389" s="115"/>
      <c r="H389" s="115"/>
      <c r="I389" s="97">
        <v>0</v>
      </c>
      <c r="J389" s="97"/>
      <c r="K389" s="13">
        <v>0</v>
      </c>
      <c r="L389" s="13">
        <v>0</v>
      </c>
      <c r="M389" s="13">
        <v>0</v>
      </c>
    </row>
    <row r="390" spans="3:13" s="1" customFormat="1" ht="11.1" customHeight="1" x14ac:dyDescent="0.15">
      <c r="C390" s="50">
        <v>46174</v>
      </c>
      <c r="D390" s="51">
        <v>57711</v>
      </c>
      <c r="E390" s="13">
        <v>379</v>
      </c>
      <c r="F390" s="52">
        <v>11537</v>
      </c>
      <c r="G390" s="115"/>
      <c r="H390" s="115"/>
      <c r="I390" s="97">
        <v>0</v>
      </c>
      <c r="J390" s="97"/>
      <c r="K390" s="13">
        <v>0</v>
      </c>
      <c r="L390" s="13">
        <v>0</v>
      </c>
      <c r="M390" s="13">
        <v>0</v>
      </c>
    </row>
    <row r="391" spans="3:13" s="1" customFormat="1" ht="11.1" customHeight="1" x14ac:dyDescent="0.15">
      <c r="C391" s="50">
        <v>46174</v>
      </c>
      <c r="D391" s="51">
        <v>57742</v>
      </c>
      <c r="E391" s="13">
        <v>380</v>
      </c>
      <c r="F391" s="52">
        <v>11568</v>
      </c>
      <c r="G391" s="115"/>
      <c r="H391" s="115"/>
      <c r="I391" s="97">
        <v>0</v>
      </c>
      <c r="J391" s="97"/>
      <c r="K391" s="13">
        <v>0</v>
      </c>
      <c r="L391" s="13">
        <v>0</v>
      </c>
      <c r="M391" s="13">
        <v>0</v>
      </c>
    </row>
    <row r="392" spans="3:13" s="1" customFormat="1" ht="11.1" customHeight="1" x14ac:dyDescent="0.15">
      <c r="C392" s="50">
        <v>46174</v>
      </c>
      <c r="D392" s="51">
        <v>57770</v>
      </c>
      <c r="E392" s="13">
        <v>381</v>
      </c>
      <c r="F392" s="52">
        <v>11596</v>
      </c>
      <c r="G392" s="115"/>
      <c r="H392" s="115"/>
      <c r="I392" s="97">
        <v>0</v>
      </c>
      <c r="J392" s="97"/>
      <c r="K392" s="13">
        <v>0</v>
      </c>
      <c r="L392" s="13">
        <v>0</v>
      </c>
      <c r="M392" s="13">
        <v>0</v>
      </c>
    </row>
    <row r="393" spans="3:13" s="1" customFormat="1" ht="11.1" customHeight="1" x14ac:dyDescent="0.15">
      <c r="C393" s="50">
        <v>46174</v>
      </c>
      <c r="D393" s="51">
        <v>57801</v>
      </c>
      <c r="E393" s="13">
        <v>382</v>
      </c>
      <c r="F393" s="52">
        <v>11627</v>
      </c>
      <c r="G393" s="115"/>
      <c r="H393" s="115"/>
      <c r="I393" s="97">
        <v>0</v>
      </c>
      <c r="J393" s="97"/>
      <c r="K393" s="13">
        <v>0</v>
      </c>
      <c r="L393" s="13">
        <v>0</v>
      </c>
      <c r="M393" s="13">
        <v>0</v>
      </c>
    </row>
    <row r="394" spans="3:13" s="1" customFormat="1" ht="11.1" customHeight="1" x14ac:dyDescent="0.15">
      <c r="C394" s="50">
        <v>46174</v>
      </c>
      <c r="D394" s="51">
        <v>57831</v>
      </c>
      <c r="E394" s="13">
        <v>383</v>
      </c>
      <c r="F394" s="52">
        <v>11657</v>
      </c>
      <c r="G394" s="115"/>
      <c r="H394" s="115"/>
      <c r="I394" s="97">
        <v>0</v>
      </c>
      <c r="J394" s="97"/>
      <c r="K394" s="13">
        <v>0</v>
      </c>
      <c r="L394" s="13">
        <v>0</v>
      </c>
      <c r="M394" s="13">
        <v>0</v>
      </c>
    </row>
    <row r="395" spans="3:13" s="1" customFormat="1" ht="11.1" customHeight="1" x14ac:dyDescent="0.15">
      <c r="C395" s="50">
        <v>46174</v>
      </c>
      <c r="D395" s="51">
        <v>57862</v>
      </c>
      <c r="E395" s="13">
        <v>384</v>
      </c>
      <c r="F395" s="52">
        <v>11688</v>
      </c>
      <c r="G395" s="115"/>
      <c r="H395" s="115"/>
      <c r="I395" s="97">
        <v>0</v>
      </c>
      <c r="J395" s="97"/>
      <c r="K395" s="13">
        <v>0</v>
      </c>
      <c r="L395" s="13">
        <v>0</v>
      </c>
      <c r="M395" s="13">
        <v>0</v>
      </c>
    </row>
    <row r="396" spans="3:13" s="1" customFormat="1" ht="11.1" customHeight="1" x14ac:dyDescent="0.15">
      <c r="C396" s="50">
        <v>46174</v>
      </c>
      <c r="D396" s="51">
        <v>57892</v>
      </c>
      <c r="E396" s="13">
        <v>385</v>
      </c>
      <c r="F396" s="52">
        <v>11718</v>
      </c>
      <c r="G396" s="115"/>
      <c r="H396" s="115"/>
      <c r="I396" s="97">
        <v>0</v>
      </c>
      <c r="J396" s="97"/>
      <c r="K396" s="13">
        <v>0</v>
      </c>
      <c r="L396" s="13">
        <v>0</v>
      </c>
      <c r="M396" s="13">
        <v>0</v>
      </c>
    </row>
    <row r="397" spans="3:13" s="1" customFormat="1" ht="11.1" customHeight="1" x14ac:dyDescent="0.15">
      <c r="C397" s="50">
        <v>46174</v>
      </c>
      <c r="D397" s="51">
        <v>57923</v>
      </c>
      <c r="E397" s="13">
        <v>386</v>
      </c>
      <c r="F397" s="52">
        <v>11749</v>
      </c>
      <c r="G397" s="115"/>
      <c r="H397" s="115"/>
      <c r="I397" s="97">
        <v>0</v>
      </c>
      <c r="J397" s="97"/>
      <c r="K397" s="13">
        <v>0</v>
      </c>
      <c r="L397" s="13">
        <v>0</v>
      </c>
      <c r="M397" s="13">
        <v>0</v>
      </c>
    </row>
    <row r="398" spans="3:13" s="1" customFormat="1" ht="11.1" customHeight="1" x14ac:dyDescent="0.15">
      <c r="C398" s="50">
        <v>46174</v>
      </c>
      <c r="D398" s="51">
        <v>57954</v>
      </c>
      <c r="E398" s="13">
        <v>387</v>
      </c>
      <c r="F398" s="52">
        <v>11780</v>
      </c>
      <c r="G398" s="115"/>
      <c r="H398" s="115"/>
      <c r="I398" s="97">
        <v>0</v>
      </c>
      <c r="J398" s="97"/>
      <c r="K398" s="13">
        <v>0</v>
      </c>
      <c r="L398" s="13">
        <v>0</v>
      </c>
      <c r="M398" s="13">
        <v>0</v>
      </c>
    </row>
    <row r="399" spans="3:13" s="1" customFormat="1" ht="11.1" customHeight="1" x14ac:dyDescent="0.15">
      <c r="C399" s="50">
        <v>46174</v>
      </c>
      <c r="D399" s="51">
        <v>57984</v>
      </c>
      <c r="E399" s="13">
        <v>388</v>
      </c>
      <c r="F399" s="52">
        <v>11810</v>
      </c>
      <c r="G399" s="115"/>
      <c r="H399" s="115"/>
      <c r="I399" s="97">
        <v>0</v>
      </c>
      <c r="J399" s="97"/>
      <c r="K399" s="13">
        <v>0</v>
      </c>
      <c r="L399" s="13">
        <v>0</v>
      </c>
      <c r="M399" s="13">
        <v>0</v>
      </c>
    </row>
    <row r="400" spans="3:13" s="1" customFormat="1" ht="11.1" customHeight="1" x14ac:dyDescent="0.15">
      <c r="C400" s="50">
        <v>46174</v>
      </c>
      <c r="D400" s="51">
        <v>58015</v>
      </c>
      <c r="E400" s="13">
        <v>389</v>
      </c>
      <c r="F400" s="52">
        <v>11841</v>
      </c>
      <c r="G400" s="115"/>
      <c r="H400" s="115"/>
      <c r="I400" s="97">
        <v>0</v>
      </c>
      <c r="J400" s="97"/>
      <c r="K400" s="13">
        <v>0</v>
      </c>
      <c r="L400" s="13">
        <v>0</v>
      </c>
      <c r="M400" s="13">
        <v>0</v>
      </c>
    </row>
    <row r="401" spans="3:13" s="1" customFormat="1" ht="11.1" customHeight="1" x14ac:dyDescent="0.15">
      <c r="C401" s="50">
        <v>46174</v>
      </c>
      <c r="D401" s="51">
        <v>58045</v>
      </c>
      <c r="E401" s="13">
        <v>390</v>
      </c>
      <c r="F401" s="52">
        <v>11871</v>
      </c>
      <c r="G401" s="115"/>
      <c r="H401" s="115"/>
      <c r="I401" s="97">
        <v>0</v>
      </c>
      <c r="J401" s="97"/>
      <c r="K401" s="13">
        <v>0</v>
      </c>
      <c r="L401" s="13">
        <v>0</v>
      </c>
      <c r="M401" s="13">
        <v>0</v>
      </c>
    </row>
    <row r="402" spans="3:13" s="1" customFormat="1" ht="11.1" customHeight="1" x14ac:dyDescent="0.15">
      <c r="C402" s="50">
        <v>46174</v>
      </c>
      <c r="D402" s="51">
        <v>58076</v>
      </c>
      <c r="E402" s="13">
        <v>391</v>
      </c>
      <c r="F402" s="52">
        <v>11902</v>
      </c>
      <c r="G402" s="115"/>
      <c r="H402" s="115"/>
      <c r="I402" s="97">
        <v>0</v>
      </c>
      <c r="J402" s="97"/>
      <c r="K402" s="13">
        <v>0</v>
      </c>
      <c r="L402" s="13">
        <v>0</v>
      </c>
      <c r="M402" s="13">
        <v>0</v>
      </c>
    </row>
    <row r="403" spans="3:13" s="1" customFormat="1" ht="11.1" customHeight="1" x14ac:dyDescent="0.15">
      <c r="C403" s="50">
        <v>46174</v>
      </c>
      <c r="D403" s="51">
        <v>58107</v>
      </c>
      <c r="E403" s="13">
        <v>392</v>
      </c>
      <c r="F403" s="52">
        <v>11933</v>
      </c>
      <c r="G403" s="115"/>
      <c r="H403" s="115"/>
      <c r="I403" s="97">
        <v>0</v>
      </c>
      <c r="J403" s="97"/>
      <c r="K403" s="13">
        <v>0</v>
      </c>
      <c r="L403" s="13">
        <v>0</v>
      </c>
      <c r="M403" s="13">
        <v>0</v>
      </c>
    </row>
    <row r="404" spans="3:13" s="1" customFormat="1" ht="11.1" customHeight="1" x14ac:dyDescent="0.15">
      <c r="C404" s="50">
        <v>46174</v>
      </c>
      <c r="D404" s="51">
        <v>58135</v>
      </c>
      <c r="E404" s="13">
        <v>393</v>
      </c>
      <c r="F404" s="52">
        <v>11961</v>
      </c>
      <c r="G404" s="115"/>
      <c r="H404" s="115"/>
      <c r="I404" s="97">
        <v>0</v>
      </c>
      <c r="J404" s="97"/>
      <c r="K404" s="13">
        <v>0</v>
      </c>
      <c r="L404" s="13">
        <v>0</v>
      </c>
      <c r="M404" s="13">
        <v>0</v>
      </c>
    </row>
    <row r="405" spans="3:13" s="1" customFormat="1" ht="11.1" customHeight="1" x14ac:dyDescent="0.15">
      <c r="C405" s="50">
        <v>46174</v>
      </c>
      <c r="D405" s="51">
        <v>58166</v>
      </c>
      <c r="E405" s="13">
        <v>394</v>
      </c>
      <c r="F405" s="52">
        <v>11992</v>
      </c>
      <c r="G405" s="115"/>
      <c r="H405" s="115"/>
      <c r="I405" s="97">
        <v>0</v>
      </c>
      <c r="J405" s="97"/>
      <c r="K405" s="13">
        <v>0</v>
      </c>
      <c r="L405" s="13">
        <v>0</v>
      </c>
      <c r="M405" s="13">
        <v>0</v>
      </c>
    </row>
    <row r="406" spans="3:13" s="1" customFormat="1" ht="11.1" customHeight="1" x14ac:dyDescent="0.15">
      <c r="C406" s="50">
        <v>46174</v>
      </c>
      <c r="D406" s="51">
        <v>58196</v>
      </c>
      <c r="E406" s="13">
        <v>395</v>
      </c>
      <c r="F406" s="52">
        <v>12022</v>
      </c>
      <c r="G406" s="115"/>
      <c r="H406" s="115"/>
      <c r="I406" s="97">
        <v>0</v>
      </c>
      <c r="J406" s="97"/>
      <c r="K406" s="13">
        <v>0</v>
      </c>
      <c r="L406" s="13">
        <v>0</v>
      </c>
      <c r="M406" s="13">
        <v>0</v>
      </c>
    </row>
    <row r="407" spans="3:13" s="1" customFormat="1" ht="11.1" customHeight="1" x14ac:dyDescent="0.15">
      <c r="C407" s="50">
        <v>46174</v>
      </c>
      <c r="D407" s="51">
        <v>58227</v>
      </c>
      <c r="E407" s="13">
        <v>396</v>
      </c>
      <c r="F407" s="52">
        <v>12053</v>
      </c>
      <c r="G407" s="115"/>
      <c r="H407" s="115"/>
      <c r="I407" s="97">
        <v>0</v>
      </c>
      <c r="J407" s="97"/>
      <c r="K407" s="13">
        <v>0</v>
      </c>
      <c r="L407" s="13">
        <v>0</v>
      </c>
      <c r="M407" s="13">
        <v>0</v>
      </c>
    </row>
    <row r="408" spans="3:13" s="1" customFormat="1" ht="11.1" customHeight="1" x14ac:dyDescent="0.15">
      <c r="C408" s="50">
        <v>46174</v>
      </c>
      <c r="D408" s="51">
        <v>58257</v>
      </c>
      <c r="E408" s="13">
        <v>397</v>
      </c>
      <c r="F408" s="52">
        <v>12083</v>
      </c>
      <c r="G408" s="115"/>
      <c r="H408" s="115"/>
      <c r="I408" s="97">
        <v>0</v>
      </c>
      <c r="J408" s="97"/>
      <c r="K408" s="13">
        <v>0</v>
      </c>
      <c r="L408" s="13">
        <v>0</v>
      </c>
      <c r="M408" s="13">
        <v>0</v>
      </c>
    </row>
    <row r="409" spans="3:13" s="1" customFormat="1" ht="11.1" customHeight="1" x14ac:dyDescent="0.15">
      <c r="C409" s="50">
        <v>46174</v>
      </c>
      <c r="D409" s="51">
        <v>58288</v>
      </c>
      <c r="E409" s="13">
        <v>398</v>
      </c>
      <c r="F409" s="52">
        <v>12114</v>
      </c>
      <c r="G409" s="115"/>
      <c r="H409" s="115"/>
      <c r="I409" s="97">
        <v>0</v>
      </c>
      <c r="J409" s="97"/>
      <c r="K409" s="13">
        <v>0</v>
      </c>
      <c r="L409" s="13">
        <v>0</v>
      </c>
      <c r="M409" s="13">
        <v>0</v>
      </c>
    </row>
    <row r="410" spans="3:13" s="1" customFormat="1" ht="11.1" customHeight="1" x14ac:dyDescent="0.15">
      <c r="C410" s="50">
        <v>46174</v>
      </c>
      <c r="D410" s="51">
        <v>58319</v>
      </c>
      <c r="E410" s="13">
        <v>399</v>
      </c>
      <c r="F410" s="52">
        <v>12145</v>
      </c>
      <c r="G410" s="115"/>
      <c r="H410" s="115"/>
      <c r="I410" s="97">
        <v>0</v>
      </c>
      <c r="J410" s="97"/>
      <c r="K410" s="13">
        <v>0</v>
      </c>
      <c r="L410" s="13">
        <v>0</v>
      </c>
      <c r="M410" s="13">
        <v>0</v>
      </c>
    </row>
    <row r="411" spans="3:13" s="1" customFormat="1" ht="11.1" customHeight="1" x14ac:dyDescent="0.15">
      <c r="C411" s="50">
        <v>46174</v>
      </c>
      <c r="D411" s="51">
        <v>58349</v>
      </c>
      <c r="E411" s="13">
        <v>400</v>
      </c>
      <c r="F411" s="52">
        <v>12175</v>
      </c>
      <c r="G411" s="115"/>
      <c r="H411" s="115"/>
      <c r="I411" s="97">
        <v>0</v>
      </c>
      <c r="J411" s="97"/>
      <c r="K411" s="13">
        <v>0</v>
      </c>
      <c r="L411" s="13">
        <v>0</v>
      </c>
      <c r="M411" s="13">
        <v>0</v>
      </c>
    </row>
    <row r="412" spans="3:13" s="1" customFormat="1" ht="11.1" customHeight="1" x14ac:dyDescent="0.15">
      <c r="C412" s="50">
        <v>46174</v>
      </c>
      <c r="D412" s="51">
        <v>58380</v>
      </c>
      <c r="E412" s="13">
        <v>401</v>
      </c>
      <c r="F412" s="52">
        <v>12206</v>
      </c>
      <c r="G412" s="115"/>
      <c r="H412" s="115"/>
      <c r="I412" s="97">
        <v>0</v>
      </c>
      <c r="J412" s="97"/>
      <c r="K412" s="13">
        <v>0</v>
      </c>
      <c r="L412" s="13">
        <v>0</v>
      </c>
      <c r="M412" s="13">
        <v>0</v>
      </c>
    </row>
    <row r="413" spans="3:13" s="1" customFormat="1" ht="11.1" customHeight="1" x14ac:dyDescent="0.15">
      <c r="C413" s="50">
        <v>46174</v>
      </c>
      <c r="D413" s="51">
        <v>58410</v>
      </c>
      <c r="E413" s="13">
        <v>402</v>
      </c>
      <c r="F413" s="52">
        <v>12236</v>
      </c>
      <c r="G413" s="115"/>
      <c r="H413" s="115"/>
      <c r="I413" s="97">
        <v>0</v>
      </c>
      <c r="J413" s="97"/>
      <c r="K413" s="13">
        <v>0</v>
      </c>
      <c r="L413" s="13">
        <v>0</v>
      </c>
      <c r="M413" s="13">
        <v>0</v>
      </c>
    </row>
    <row r="414" spans="3:13" s="1" customFormat="1" ht="11.1" customHeight="1" x14ac:dyDescent="0.15">
      <c r="C414" s="50">
        <v>46174</v>
      </c>
      <c r="D414" s="51">
        <v>58441</v>
      </c>
      <c r="E414" s="13">
        <v>403</v>
      </c>
      <c r="F414" s="52">
        <v>12267</v>
      </c>
      <c r="G414" s="115"/>
      <c r="H414" s="115"/>
      <c r="I414" s="97">
        <v>0</v>
      </c>
      <c r="J414" s="97"/>
      <c r="K414" s="13">
        <v>0</v>
      </c>
      <c r="L414" s="13">
        <v>0</v>
      </c>
      <c r="M414" s="13">
        <v>0</v>
      </c>
    </row>
    <row r="415" spans="3:13" s="1" customFormat="1" ht="11.1" customHeight="1" x14ac:dyDescent="0.15">
      <c r="C415" s="50">
        <v>46174</v>
      </c>
      <c r="D415" s="51">
        <v>58472</v>
      </c>
      <c r="E415" s="13">
        <v>404</v>
      </c>
      <c r="F415" s="52">
        <v>12298</v>
      </c>
      <c r="G415" s="115"/>
      <c r="H415" s="115"/>
      <c r="I415" s="97">
        <v>0</v>
      </c>
      <c r="J415" s="97"/>
      <c r="K415" s="13">
        <v>0</v>
      </c>
      <c r="L415" s="13">
        <v>0</v>
      </c>
      <c r="M415" s="13">
        <v>0</v>
      </c>
    </row>
    <row r="416" spans="3:13" s="1" customFormat="1" ht="11.1" customHeight="1" x14ac:dyDescent="0.15">
      <c r="C416" s="50">
        <v>46174</v>
      </c>
      <c r="D416" s="51">
        <v>58501</v>
      </c>
      <c r="E416" s="13">
        <v>405</v>
      </c>
      <c r="F416" s="52">
        <v>12327</v>
      </c>
      <c r="G416" s="115"/>
      <c r="H416" s="115"/>
      <c r="I416" s="97">
        <v>0</v>
      </c>
      <c r="J416" s="97"/>
      <c r="K416" s="13">
        <v>0</v>
      </c>
      <c r="L416" s="13">
        <v>0</v>
      </c>
      <c r="M416" s="13">
        <v>0</v>
      </c>
    </row>
    <row r="417" spans="3:13" s="1" customFormat="1" ht="11.1" customHeight="1" x14ac:dyDescent="0.15">
      <c r="C417" s="50">
        <v>46174</v>
      </c>
      <c r="D417" s="51">
        <v>58532</v>
      </c>
      <c r="E417" s="13">
        <v>406</v>
      </c>
      <c r="F417" s="52">
        <v>12358</v>
      </c>
      <c r="G417" s="115"/>
      <c r="H417" s="115"/>
      <c r="I417" s="97">
        <v>0</v>
      </c>
      <c r="J417" s="97"/>
      <c r="K417" s="13">
        <v>0</v>
      </c>
      <c r="L417" s="13">
        <v>0</v>
      </c>
      <c r="M417" s="13">
        <v>0</v>
      </c>
    </row>
    <row r="418" spans="3:13" s="1" customFormat="1" ht="11.1" customHeight="1" x14ac:dyDescent="0.15">
      <c r="C418" s="50">
        <v>46174</v>
      </c>
      <c r="D418" s="51">
        <v>58562</v>
      </c>
      <c r="E418" s="13">
        <v>407</v>
      </c>
      <c r="F418" s="52">
        <v>12388</v>
      </c>
      <c r="G418" s="115"/>
      <c r="H418" s="115"/>
      <c r="I418" s="97">
        <v>0</v>
      </c>
      <c r="J418" s="97"/>
      <c r="K418" s="13">
        <v>0</v>
      </c>
      <c r="L418" s="13">
        <v>0</v>
      </c>
      <c r="M418" s="13">
        <v>0</v>
      </c>
    </row>
    <row r="419" spans="3:13" s="1" customFormat="1" ht="11.1" customHeight="1" x14ac:dyDescent="0.15">
      <c r="C419" s="50">
        <v>46174</v>
      </c>
      <c r="D419" s="51">
        <v>58593</v>
      </c>
      <c r="E419" s="13">
        <v>408</v>
      </c>
      <c r="F419" s="52">
        <v>12419</v>
      </c>
      <c r="G419" s="115"/>
      <c r="H419" s="115"/>
      <c r="I419" s="97">
        <v>0</v>
      </c>
      <c r="J419" s="97"/>
      <c r="K419" s="13">
        <v>0</v>
      </c>
      <c r="L419" s="13">
        <v>0</v>
      </c>
      <c r="M419" s="13">
        <v>0</v>
      </c>
    </row>
    <row r="420" spans="3:13" s="1" customFormat="1" ht="11.1" customHeight="1" x14ac:dyDescent="0.15">
      <c r="C420" s="50">
        <v>46174</v>
      </c>
      <c r="D420" s="51">
        <v>58623</v>
      </c>
      <c r="E420" s="13">
        <v>409</v>
      </c>
      <c r="F420" s="52">
        <v>12449</v>
      </c>
      <c r="G420" s="115"/>
      <c r="H420" s="115"/>
      <c r="I420" s="97">
        <v>0</v>
      </c>
      <c r="J420" s="97"/>
      <c r="K420" s="13">
        <v>0</v>
      </c>
      <c r="L420" s="13">
        <v>0</v>
      </c>
      <c r="M420" s="13">
        <v>0</v>
      </c>
    </row>
    <row r="421" spans="3:13" s="1" customFormat="1" ht="11.1" customHeight="1" x14ac:dyDescent="0.15">
      <c r="C421" s="50">
        <v>46174</v>
      </c>
      <c r="D421" s="51">
        <v>58654</v>
      </c>
      <c r="E421" s="13">
        <v>410</v>
      </c>
      <c r="F421" s="52">
        <v>12480</v>
      </c>
      <c r="G421" s="115"/>
      <c r="H421" s="115"/>
      <c r="I421" s="97">
        <v>0</v>
      </c>
      <c r="J421" s="97"/>
      <c r="K421" s="13">
        <v>0</v>
      </c>
      <c r="L421" s="13">
        <v>0</v>
      </c>
      <c r="M421" s="13">
        <v>0</v>
      </c>
    </row>
    <row r="422" spans="3:13" s="1" customFormat="1" ht="11.1" customHeight="1" x14ac:dyDescent="0.15">
      <c r="C422" s="50">
        <v>46174</v>
      </c>
      <c r="D422" s="51">
        <v>58685</v>
      </c>
      <c r="E422" s="13">
        <v>411</v>
      </c>
      <c r="F422" s="52">
        <v>12511</v>
      </c>
      <c r="G422" s="115"/>
      <c r="H422" s="115"/>
      <c r="I422" s="97">
        <v>0</v>
      </c>
      <c r="J422" s="97"/>
      <c r="K422" s="13">
        <v>0</v>
      </c>
      <c r="L422" s="13">
        <v>0</v>
      </c>
      <c r="M422" s="13">
        <v>0</v>
      </c>
    </row>
    <row r="423" spans="3:13" s="1" customFormat="1" ht="11.1" customHeight="1" x14ac:dyDescent="0.15">
      <c r="C423" s="50">
        <v>46174</v>
      </c>
      <c r="D423" s="51">
        <v>58715</v>
      </c>
      <c r="E423" s="13">
        <v>412</v>
      </c>
      <c r="F423" s="52">
        <v>12541</v>
      </c>
      <c r="G423" s="115"/>
      <c r="H423" s="115"/>
      <c r="I423" s="97">
        <v>0</v>
      </c>
      <c r="J423" s="97"/>
      <c r="K423" s="13">
        <v>0</v>
      </c>
      <c r="L423" s="13">
        <v>0</v>
      </c>
      <c r="M423" s="13">
        <v>0</v>
      </c>
    </row>
    <row r="424" spans="3:13" s="1" customFormat="1" ht="11.1" customHeight="1" x14ac:dyDescent="0.15">
      <c r="C424" s="50">
        <v>46174</v>
      </c>
      <c r="D424" s="51">
        <v>58746</v>
      </c>
      <c r="E424" s="13">
        <v>413</v>
      </c>
      <c r="F424" s="52">
        <v>12572</v>
      </c>
      <c r="G424" s="115"/>
      <c r="H424" s="115"/>
      <c r="I424" s="97">
        <v>0</v>
      </c>
      <c r="J424" s="97"/>
      <c r="K424" s="13">
        <v>0</v>
      </c>
      <c r="L424" s="13">
        <v>0</v>
      </c>
      <c r="M424" s="13">
        <v>0</v>
      </c>
    </row>
    <row r="425" spans="3:13" s="1" customFormat="1" ht="11.1" customHeight="1" x14ac:dyDescent="0.15">
      <c r="C425" s="50">
        <v>46174</v>
      </c>
      <c r="D425" s="51">
        <v>58776</v>
      </c>
      <c r="E425" s="13">
        <v>414</v>
      </c>
      <c r="F425" s="52">
        <v>12602</v>
      </c>
      <c r="G425" s="115"/>
      <c r="H425" s="115"/>
      <c r="I425" s="97">
        <v>0</v>
      </c>
      <c r="J425" s="97"/>
      <c r="K425" s="13">
        <v>0</v>
      </c>
      <c r="L425" s="13">
        <v>0</v>
      </c>
      <c r="M425" s="13">
        <v>0</v>
      </c>
    </row>
    <row r="426" spans="3:13" s="1" customFormat="1" ht="11.1" customHeight="1" x14ac:dyDescent="0.15">
      <c r="C426" s="50">
        <v>46174</v>
      </c>
      <c r="D426" s="51">
        <v>58807</v>
      </c>
      <c r="E426" s="13">
        <v>415</v>
      </c>
      <c r="F426" s="52">
        <v>12633</v>
      </c>
      <c r="G426" s="115"/>
      <c r="H426" s="115"/>
      <c r="I426" s="97">
        <v>0</v>
      </c>
      <c r="J426" s="97"/>
      <c r="K426" s="13">
        <v>0</v>
      </c>
      <c r="L426" s="13">
        <v>0</v>
      </c>
      <c r="M426" s="13">
        <v>0</v>
      </c>
    </row>
    <row r="427" spans="3:13" s="1" customFormat="1" ht="11.1" customHeight="1" x14ac:dyDescent="0.15">
      <c r="C427" s="50">
        <v>46174</v>
      </c>
      <c r="D427" s="51">
        <v>58838</v>
      </c>
      <c r="E427" s="13">
        <v>416</v>
      </c>
      <c r="F427" s="52">
        <v>12664</v>
      </c>
      <c r="G427" s="115"/>
      <c r="H427" s="115"/>
      <c r="I427" s="97">
        <v>0</v>
      </c>
      <c r="J427" s="97"/>
      <c r="K427" s="13">
        <v>0</v>
      </c>
      <c r="L427" s="13">
        <v>0</v>
      </c>
      <c r="M427" s="13">
        <v>0</v>
      </c>
    </row>
    <row r="428" spans="3:13" s="1" customFormat="1" ht="11.1" customHeight="1" x14ac:dyDescent="0.15">
      <c r="C428" s="50">
        <v>46174</v>
      </c>
      <c r="D428" s="51">
        <v>58866</v>
      </c>
      <c r="E428" s="13">
        <v>417</v>
      </c>
      <c r="F428" s="52">
        <v>12692</v>
      </c>
      <c r="G428" s="115"/>
      <c r="H428" s="115"/>
      <c r="I428" s="97">
        <v>0</v>
      </c>
      <c r="J428" s="97"/>
      <c r="K428" s="13">
        <v>0</v>
      </c>
      <c r="L428" s="13">
        <v>0</v>
      </c>
      <c r="M428" s="13">
        <v>0</v>
      </c>
    </row>
    <row r="429" spans="3:13" s="1" customFormat="1" ht="11.1" customHeight="1" x14ac:dyDescent="0.15">
      <c r="C429" s="50">
        <v>46174</v>
      </c>
      <c r="D429" s="51">
        <v>58897</v>
      </c>
      <c r="E429" s="13">
        <v>418</v>
      </c>
      <c r="F429" s="52">
        <v>12723</v>
      </c>
      <c r="G429" s="115"/>
      <c r="H429" s="115"/>
      <c r="I429" s="97">
        <v>0</v>
      </c>
      <c r="J429" s="97"/>
      <c r="K429" s="13">
        <v>0</v>
      </c>
      <c r="L429" s="13">
        <v>0</v>
      </c>
      <c r="M429" s="13">
        <v>0</v>
      </c>
    </row>
    <row r="430" spans="3:13" s="1" customFormat="1" ht="11.1" customHeight="1" x14ac:dyDescent="0.15">
      <c r="C430" s="50">
        <v>46174</v>
      </c>
      <c r="D430" s="51">
        <v>58927</v>
      </c>
      <c r="E430" s="13">
        <v>419</v>
      </c>
      <c r="F430" s="52">
        <v>12753</v>
      </c>
      <c r="G430" s="115"/>
      <c r="H430" s="115"/>
      <c r="I430" s="97">
        <v>0</v>
      </c>
      <c r="J430" s="97"/>
      <c r="K430" s="13">
        <v>0</v>
      </c>
      <c r="L430" s="13">
        <v>0</v>
      </c>
      <c r="M430" s="13">
        <v>0</v>
      </c>
    </row>
    <row r="431" spans="3:13" s="1" customFormat="1" ht="11.1" customHeight="1" x14ac:dyDescent="0.15">
      <c r="C431" s="50">
        <v>46174</v>
      </c>
      <c r="D431" s="51">
        <v>58958</v>
      </c>
      <c r="E431" s="13">
        <v>420</v>
      </c>
      <c r="F431" s="52">
        <v>12784</v>
      </c>
      <c r="G431" s="115"/>
      <c r="H431" s="115"/>
      <c r="I431" s="97">
        <v>0</v>
      </c>
      <c r="J431" s="97"/>
      <c r="K431" s="13">
        <v>0</v>
      </c>
      <c r="L431" s="13">
        <v>0</v>
      </c>
      <c r="M431" s="13">
        <v>0</v>
      </c>
    </row>
    <row r="432" spans="3:13" s="1" customFormat="1" ht="11.1" customHeight="1" x14ac:dyDescent="0.15">
      <c r="C432" s="50">
        <v>46174</v>
      </c>
      <c r="D432" s="51">
        <v>58988</v>
      </c>
      <c r="E432" s="13">
        <v>421</v>
      </c>
      <c r="F432" s="52">
        <v>12814</v>
      </c>
      <c r="G432" s="115"/>
      <c r="H432" s="115"/>
      <c r="I432" s="97">
        <v>0</v>
      </c>
      <c r="J432" s="97"/>
      <c r="K432" s="13">
        <v>0</v>
      </c>
      <c r="L432" s="13">
        <v>0</v>
      </c>
      <c r="M432" s="13">
        <v>0</v>
      </c>
    </row>
    <row r="433" spans="3:13" s="1" customFormat="1" ht="11.1" customHeight="1" x14ac:dyDescent="0.15">
      <c r="C433" s="50">
        <v>46174</v>
      </c>
      <c r="D433" s="51">
        <v>59019</v>
      </c>
      <c r="E433" s="13">
        <v>422</v>
      </c>
      <c r="F433" s="52">
        <v>12845</v>
      </c>
      <c r="G433" s="115"/>
      <c r="H433" s="115"/>
      <c r="I433" s="97">
        <v>0</v>
      </c>
      <c r="J433" s="97"/>
      <c r="K433" s="13">
        <v>0</v>
      </c>
      <c r="L433" s="13">
        <v>0</v>
      </c>
      <c r="M433" s="13">
        <v>0</v>
      </c>
    </row>
    <row r="434" spans="3:13" s="1" customFormat="1" ht="11.1" customHeight="1" x14ac:dyDescent="0.15">
      <c r="C434" s="50">
        <v>46174</v>
      </c>
      <c r="D434" s="51">
        <v>59050</v>
      </c>
      <c r="E434" s="13">
        <v>423</v>
      </c>
      <c r="F434" s="52">
        <v>12876</v>
      </c>
      <c r="G434" s="115"/>
      <c r="H434" s="115"/>
      <c r="I434" s="97">
        <v>0</v>
      </c>
      <c r="J434" s="97"/>
      <c r="K434" s="13">
        <v>0</v>
      </c>
      <c r="L434" s="13">
        <v>0</v>
      </c>
      <c r="M434" s="13">
        <v>0</v>
      </c>
    </row>
    <row r="435" spans="3:13" s="1" customFormat="1" ht="11.1" customHeight="1" x14ac:dyDescent="0.15">
      <c r="C435" s="50">
        <v>46174</v>
      </c>
      <c r="D435" s="51">
        <v>59080</v>
      </c>
      <c r="E435" s="13">
        <v>424</v>
      </c>
      <c r="F435" s="52">
        <v>12906</v>
      </c>
      <c r="G435" s="115"/>
      <c r="H435" s="115"/>
      <c r="I435" s="97">
        <v>0</v>
      </c>
      <c r="J435" s="97"/>
      <c r="K435" s="13">
        <v>0</v>
      </c>
      <c r="L435" s="13">
        <v>0</v>
      </c>
      <c r="M435" s="13">
        <v>0</v>
      </c>
    </row>
    <row r="436" spans="3:13" s="1" customFormat="1" ht="11.1" customHeight="1" x14ac:dyDescent="0.15">
      <c r="C436" s="50">
        <v>46174</v>
      </c>
      <c r="D436" s="51">
        <v>59111</v>
      </c>
      <c r="E436" s="13">
        <v>425</v>
      </c>
      <c r="F436" s="52">
        <v>12937</v>
      </c>
      <c r="G436" s="115"/>
      <c r="H436" s="115"/>
      <c r="I436" s="97">
        <v>0</v>
      </c>
      <c r="J436" s="97"/>
      <c r="K436" s="13">
        <v>0</v>
      </c>
      <c r="L436" s="13">
        <v>0</v>
      </c>
      <c r="M436" s="13">
        <v>0</v>
      </c>
    </row>
    <row r="437" spans="3:13" s="1" customFormat="1" ht="11.1" customHeight="1" x14ac:dyDescent="0.15">
      <c r="C437" s="50">
        <v>46174</v>
      </c>
      <c r="D437" s="51">
        <v>59141</v>
      </c>
      <c r="E437" s="13">
        <v>426</v>
      </c>
      <c r="F437" s="52">
        <v>12967</v>
      </c>
      <c r="G437" s="115"/>
      <c r="H437" s="115"/>
      <c r="I437" s="97">
        <v>0</v>
      </c>
      <c r="J437" s="97"/>
      <c r="K437" s="13">
        <v>0</v>
      </c>
      <c r="L437" s="13">
        <v>0</v>
      </c>
      <c r="M437" s="13">
        <v>0</v>
      </c>
    </row>
    <row r="438" spans="3:13" s="1" customFormat="1" ht="11.1" customHeight="1" x14ac:dyDescent="0.15">
      <c r="C438" s="50">
        <v>46174</v>
      </c>
      <c r="D438" s="51">
        <v>59172</v>
      </c>
      <c r="E438" s="13">
        <v>427</v>
      </c>
      <c r="F438" s="52">
        <v>12998</v>
      </c>
      <c r="G438" s="115"/>
      <c r="H438" s="115"/>
      <c r="I438" s="97">
        <v>0</v>
      </c>
      <c r="J438" s="97"/>
      <c r="K438" s="13">
        <v>0</v>
      </c>
      <c r="L438" s="13">
        <v>0</v>
      </c>
      <c r="M438" s="13">
        <v>0</v>
      </c>
    </row>
    <row r="439" spans="3:13" s="1" customFormat="1" ht="11.1" customHeight="1" x14ac:dyDescent="0.15">
      <c r="C439" s="50">
        <v>46174</v>
      </c>
      <c r="D439" s="51">
        <v>59203</v>
      </c>
      <c r="E439" s="13">
        <v>428</v>
      </c>
      <c r="F439" s="52">
        <v>13029</v>
      </c>
      <c r="G439" s="115"/>
      <c r="H439" s="115"/>
      <c r="I439" s="97">
        <v>0</v>
      </c>
      <c r="J439" s="97"/>
      <c r="K439" s="13">
        <v>0</v>
      </c>
      <c r="L439" s="13">
        <v>0</v>
      </c>
      <c r="M439" s="13">
        <v>0</v>
      </c>
    </row>
    <row r="440" spans="3:13" s="1" customFormat="1" ht="11.1" customHeight="1" x14ac:dyDescent="0.15">
      <c r="C440" s="50">
        <v>46174</v>
      </c>
      <c r="D440" s="51">
        <v>59231</v>
      </c>
      <c r="E440" s="13">
        <v>429</v>
      </c>
      <c r="F440" s="52">
        <v>13057</v>
      </c>
      <c r="G440" s="115"/>
      <c r="H440" s="115"/>
      <c r="I440" s="97">
        <v>0</v>
      </c>
      <c r="J440" s="97"/>
      <c r="K440" s="13">
        <v>0</v>
      </c>
      <c r="L440" s="13">
        <v>0</v>
      </c>
      <c r="M440" s="13">
        <v>0</v>
      </c>
    </row>
    <row r="441" spans="3:13" s="1" customFormat="1" ht="11.1" customHeight="1" x14ac:dyDescent="0.15">
      <c r="C441" s="50">
        <v>46174</v>
      </c>
      <c r="D441" s="51">
        <v>59262</v>
      </c>
      <c r="E441" s="13">
        <v>430</v>
      </c>
      <c r="F441" s="52">
        <v>13088</v>
      </c>
      <c r="G441" s="115"/>
      <c r="H441" s="115"/>
      <c r="I441" s="97">
        <v>0</v>
      </c>
      <c r="J441" s="97"/>
      <c r="K441" s="13">
        <v>0</v>
      </c>
      <c r="L441" s="13">
        <v>0</v>
      </c>
      <c r="M441" s="13">
        <v>0</v>
      </c>
    </row>
    <row r="442" spans="3:13" s="1" customFormat="1" ht="11.1" customHeight="1" x14ac:dyDescent="0.15">
      <c r="C442" s="50">
        <v>46174</v>
      </c>
      <c r="D442" s="51">
        <v>59292</v>
      </c>
      <c r="E442" s="13">
        <v>431</v>
      </c>
      <c r="F442" s="52">
        <v>13118</v>
      </c>
      <c r="G442" s="115"/>
      <c r="H442" s="115"/>
      <c r="I442" s="97">
        <v>0</v>
      </c>
      <c r="J442" s="97"/>
      <c r="K442" s="13">
        <v>0</v>
      </c>
      <c r="L442" s="13">
        <v>0</v>
      </c>
      <c r="M442" s="13">
        <v>0</v>
      </c>
    </row>
    <row r="443" spans="3:13" s="1" customFormat="1" ht="11.1" customHeight="1" x14ac:dyDescent="0.15">
      <c r="C443" s="50">
        <v>46174</v>
      </c>
      <c r="D443" s="51">
        <v>59323</v>
      </c>
      <c r="E443" s="13">
        <v>432</v>
      </c>
      <c r="F443" s="52">
        <v>13149</v>
      </c>
      <c r="G443" s="115"/>
      <c r="H443" s="115"/>
      <c r="I443" s="97">
        <v>0</v>
      </c>
      <c r="J443" s="97"/>
      <c r="K443" s="13">
        <v>0</v>
      </c>
      <c r="L443" s="13">
        <v>0</v>
      </c>
      <c r="M443" s="13">
        <v>0</v>
      </c>
    </row>
    <row r="444" spans="3:13" s="1" customFormat="1" ht="11.1" customHeight="1" x14ac:dyDescent="0.15">
      <c r="C444" s="50">
        <v>46174</v>
      </c>
      <c r="D444" s="51">
        <v>59353</v>
      </c>
      <c r="E444" s="13">
        <v>433</v>
      </c>
      <c r="F444" s="52">
        <v>13179</v>
      </c>
      <c r="G444" s="115"/>
      <c r="H444" s="115"/>
      <c r="I444" s="97">
        <v>0</v>
      </c>
      <c r="J444" s="97"/>
      <c r="K444" s="13">
        <v>0</v>
      </c>
      <c r="L444" s="13">
        <v>0</v>
      </c>
      <c r="M444" s="13">
        <v>0</v>
      </c>
    </row>
    <row r="445" spans="3:13" s="1" customFormat="1" ht="11.1" customHeight="1" x14ac:dyDescent="0.15">
      <c r="C445" s="50">
        <v>46174</v>
      </c>
      <c r="D445" s="51">
        <v>59384</v>
      </c>
      <c r="E445" s="13">
        <v>434</v>
      </c>
      <c r="F445" s="52">
        <v>13210</v>
      </c>
      <c r="G445" s="115"/>
      <c r="H445" s="115"/>
      <c r="I445" s="97">
        <v>0</v>
      </c>
      <c r="J445" s="97"/>
      <c r="K445" s="13">
        <v>0</v>
      </c>
      <c r="L445" s="13">
        <v>0</v>
      </c>
      <c r="M445" s="13">
        <v>0</v>
      </c>
    </row>
    <row r="446" spans="3:13" s="1" customFormat="1" ht="11.1" customHeight="1" x14ac:dyDescent="0.15">
      <c r="C446" s="50">
        <v>46174</v>
      </c>
      <c r="D446" s="51">
        <v>59415</v>
      </c>
      <c r="E446" s="13">
        <v>435</v>
      </c>
      <c r="F446" s="52">
        <v>13241</v>
      </c>
      <c r="G446" s="115"/>
      <c r="H446" s="115"/>
      <c r="I446" s="97">
        <v>0</v>
      </c>
      <c r="J446" s="97"/>
      <c r="K446" s="13">
        <v>0</v>
      </c>
      <c r="L446" s="13">
        <v>0</v>
      </c>
      <c r="M446" s="13">
        <v>0</v>
      </c>
    </row>
    <row r="447" spans="3:13" s="1" customFormat="1" ht="11.1" customHeight="1" x14ac:dyDescent="0.15">
      <c r="C447" s="50">
        <v>46174</v>
      </c>
      <c r="D447" s="51">
        <v>59445</v>
      </c>
      <c r="E447" s="13">
        <v>436</v>
      </c>
      <c r="F447" s="52">
        <v>13271</v>
      </c>
      <c r="G447" s="115"/>
      <c r="H447" s="115"/>
      <c r="I447" s="97">
        <v>0</v>
      </c>
      <c r="J447" s="97"/>
      <c r="K447" s="13">
        <v>0</v>
      </c>
      <c r="L447" s="13">
        <v>0</v>
      </c>
      <c r="M447" s="13">
        <v>0</v>
      </c>
    </row>
    <row r="448" spans="3:13" s="1" customFormat="1" ht="11.1" customHeight="1" x14ac:dyDescent="0.15">
      <c r="C448" s="50">
        <v>46174</v>
      </c>
      <c r="D448" s="51">
        <v>59476</v>
      </c>
      <c r="E448" s="13">
        <v>437</v>
      </c>
      <c r="F448" s="52">
        <v>13302</v>
      </c>
      <c r="G448" s="115"/>
      <c r="H448" s="115"/>
      <c r="I448" s="97">
        <v>0</v>
      </c>
      <c r="J448" s="97"/>
      <c r="K448" s="13">
        <v>0</v>
      </c>
      <c r="L448" s="13">
        <v>0</v>
      </c>
      <c r="M448" s="13">
        <v>0</v>
      </c>
    </row>
    <row r="449" spans="3:13" s="1" customFormat="1" ht="11.1" customHeight="1" x14ac:dyDescent="0.15">
      <c r="C449" s="50">
        <v>46174</v>
      </c>
      <c r="D449" s="51">
        <v>59506</v>
      </c>
      <c r="E449" s="13">
        <v>438</v>
      </c>
      <c r="F449" s="52">
        <v>13332</v>
      </c>
      <c r="G449" s="115"/>
      <c r="H449" s="115"/>
      <c r="I449" s="97">
        <v>0</v>
      </c>
      <c r="J449" s="97"/>
      <c r="K449" s="13">
        <v>0</v>
      </c>
      <c r="L449" s="13">
        <v>0</v>
      </c>
      <c r="M449" s="13">
        <v>0</v>
      </c>
    </row>
    <row r="450" spans="3:13" s="1" customFormat="1" ht="11.1" customHeight="1" x14ac:dyDescent="0.15">
      <c r="C450" s="50">
        <v>46174</v>
      </c>
      <c r="D450" s="51">
        <v>59537</v>
      </c>
      <c r="E450" s="13">
        <v>439</v>
      </c>
      <c r="F450" s="52">
        <v>13363</v>
      </c>
      <c r="G450" s="115"/>
      <c r="H450" s="115"/>
      <c r="I450" s="97">
        <v>0</v>
      </c>
      <c r="J450" s="97"/>
      <c r="K450" s="13">
        <v>0</v>
      </c>
      <c r="L450" s="13">
        <v>0</v>
      </c>
      <c r="M450" s="13">
        <v>0</v>
      </c>
    </row>
    <row r="451" spans="3:13" s="1" customFormat="1" ht="11.1" customHeight="1" x14ac:dyDescent="0.15">
      <c r="C451" s="50">
        <v>46174</v>
      </c>
      <c r="D451" s="51">
        <v>59568</v>
      </c>
      <c r="E451" s="13">
        <v>440</v>
      </c>
      <c r="F451" s="52">
        <v>13394</v>
      </c>
      <c r="G451" s="115"/>
      <c r="H451" s="115"/>
      <c r="I451" s="97">
        <v>0</v>
      </c>
      <c r="J451" s="97"/>
      <c r="K451" s="13">
        <v>0</v>
      </c>
      <c r="L451" s="13">
        <v>0</v>
      </c>
      <c r="M451" s="13">
        <v>0</v>
      </c>
    </row>
    <row r="452" spans="3:13" s="1" customFormat="1" ht="11.1" customHeight="1" x14ac:dyDescent="0.15">
      <c r="C452" s="50">
        <v>46174</v>
      </c>
      <c r="D452" s="51">
        <v>59596</v>
      </c>
      <c r="E452" s="13">
        <v>441</v>
      </c>
      <c r="F452" s="52">
        <v>13422</v>
      </c>
      <c r="G452" s="115"/>
      <c r="H452" s="115"/>
      <c r="I452" s="97">
        <v>0</v>
      </c>
      <c r="J452" s="97"/>
      <c r="K452" s="13">
        <v>0</v>
      </c>
      <c r="L452" s="13">
        <v>0</v>
      </c>
      <c r="M452" s="13">
        <v>0</v>
      </c>
    </row>
    <row r="453" spans="3:13" s="1" customFormat="1" ht="11.1" customHeight="1" x14ac:dyDescent="0.15">
      <c r="C453" s="50">
        <v>46174</v>
      </c>
      <c r="D453" s="51">
        <v>59627</v>
      </c>
      <c r="E453" s="13">
        <v>442</v>
      </c>
      <c r="F453" s="52">
        <v>13453</v>
      </c>
      <c r="G453" s="115"/>
      <c r="H453" s="115"/>
      <c r="I453" s="97">
        <v>0</v>
      </c>
      <c r="J453" s="97"/>
      <c r="K453" s="13">
        <v>0</v>
      </c>
      <c r="L453" s="13">
        <v>0</v>
      </c>
      <c r="M453" s="13">
        <v>0</v>
      </c>
    </row>
    <row r="454" spans="3:13" s="1" customFormat="1" ht="11.1" customHeight="1" x14ac:dyDescent="0.15">
      <c r="C454" s="50">
        <v>46174</v>
      </c>
      <c r="D454" s="51">
        <v>59657</v>
      </c>
      <c r="E454" s="13">
        <v>443</v>
      </c>
      <c r="F454" s="52">
        <v>13483</v>
      </c>
      <c r="G454" s="115"/>
      <c r="H454" s="115"/>
      <c r="I454" s="97">
        <v>0</v>
      </c>
      <c r="J454" s="97"/>
      <c r="K454" s="13">
        <v>0</v>
      </c>
      <c r="L454" s="13">
        <v>0</v>
      </c>
      <c r="M454" s="13">
        <v>0</v>
      </c>
    </row>
    <row r="455" spans="3:13" s="1" customFormat="1" ht="11.1" customHeight="1" x14ac:dyDescent="0.15">
      <c r="C455" s="50">
        <v>46174</v>
      </c>
      <c r="D455" s="51">
        <v>59688</v>
      </c>
      <c r="E455" s="13">
        <v>444</v>
      </c>
      <c r="F455" s="52">
        <v>13514</v>
      </c>
      <c r="G455" s="115"/>
      <c r="H455" s="115"/>
      <c r="I455" s="97">
        <v>0</v>
      </c>
      <c r="J455" s="97"/>
      <c r="K455" s="13">
        <v>0</v>
      </c>
      <c r="L455" s="13">
        <v>0</v>
      </c>
      <c r="M455" s="13">
        <v>0</v>
      </c>
    </row>
    <row r="456" spans="3:13" s="1" customFormat="1" ht="11.1" customHeight="1" x14ac:dyDescent="0.15">
      <c r="C456" s="50">
        <v>46174</v>
      </c>
      <c r="D456" s="51">
        <v>59718</v>
      </c>
      <c r="E456" s="13">
        <v>445</v>
      </c>
      <c r="F456" s="52">
        <v>13544</v>
      </c>
      <c r="G456" s="115"/>
      <c r="H456" s="115"/>
      <c r="I456" s="97">
        <v>0</v>
      </c>
      <c r="J456" s="97"/>
      <c r="K456" s="13">
        <v>0</v>
      </c>
      <c r="L456" s="13">
        <v>0</v>
      </c>
      <c r="M456" s="13">
        <v>0</v>
      </c>
    </row>
    <row r="457" spans="3:13" s="1" customFormat="1" ht="11.1" customHeight="1" x14ac:dyDescent="0.15">
      <c r="C457" s="50">
        <v>46174</v>
      </c>
      <c r="D457" s="51">
        <v>59749</v>
      </c>
      <c r="E457" s="13">
        <v>446</v>
      </c>
      <c r="F457" s="52">
        <v>13575</v>
      </c>
      <c r="G457" s="115"/>
      <c r="H457" s="115"/>
      <c r="I457" s="97">
        <v>0</v>
      </c>
      <c r="J457" s="97"/>
      <c r="K457" s="13">
        <v>0</v>
      </c>
      <c r="L457" s="13">
        <v>0</v>
      </c>
      <c r="M457" s="13">
        <v>0</v>
      </c>
    </row>
    <row r="458" spans="3:13" s="1" customFormat="1" ht="11.1" customHeight="1" x14ac:dyDescent="0.15">
      <c r="C458" s="50">
        <v>46174</v>
      </c>
      <c r="D458" s="51">
        <v>59780</v>
      </c>
      <c r="E458" s="13">
        <v>447</v>
      </c>
      <c r="F458" s="52">
        <v>13606</v>
      </c>
      <c r="G458" s="115"/>
      <c r="H458" s="115"/>
      <c r="I458" s="97">
        <v>0</v>
      </c>
      <c r="J458" s="97"/>
      <c r="K458" s="13">
        <v>0</v>
      </c>
      <c r="L458" s="13">
        <v>0</v>
      </c>
      <c r="M458" s="13">
        <v>0</v>
      </c>
    </row>
    <row r="459" spans="3:13" s="1" customFormat="1" ht="11.1" customHeight="1" x14ac:dyDescent="0.15">
      <c r="C459" s="50">
        <v>46174</v>
      </c>
      <c r="D459" s="51">
        <v>59810</v>
      </c>
      <c r="E459" s="13">
        <v>448</v>
      </c>
      <c r="F459" s="52">
        <v>13636</v>
      </c>
      <c r="G459" s="115"/>
      <c r="H459" s="115"/>
      <c r="I459" s="97">
        <v>0</v>
      </c>
      <c r="J459" s="97"/>
      <c r="K459" s="13">
        <v>0</v>
      </c>
      <c r="L459" s="13">
        <v>0</v>
      </c>
      <c r="M459" s="13">
        <v>0</v>
      </c>
    </row>
    <row r="460" spans="3:13" s="1" customFormat="1" ht="11.1" customHeight="1" x14ac:dyDescent="0.15">
      <c r="C460" s="50">
        <v>46174</v>
      </c>
      <c r="D460" s="51">
        <v>59841</v>
      </c>
      <c r="E460" s="13">
        <v>449</v>
      </c>
      <c r="F460" s="52">
        <v>13667</v>
      </c>
      <c r="G460" s="115"/>
      <c r="H460" s="115"/>
      <c r="I460" s="97">
        <v>0</v>
      </c>
      <c r="J460" s="97"/>
      <c r="K460" s="13">
        <v>0</v>
      </c>
      <c r="L460" s="13">
        <v>0</v>
      </c>
      <c r="M460" s="13">
        <v>0</v>
      </c>
    </row>
    <row r="461" spans="3:13" s="1" customFormat="1" ht="11.1" customHeight="1" x14ac:dyDescent="0.15">
      <c r="C461" s="50">
        <v>46174</v>
      </c>
      <c r="D461" s="51">
        <v>59871</v>
      </c>
      <c r="E461" s="13">
        <v>450</v>
      </c>
      <c r="F461" s="52">
        <v>13697</v>
      </c>
      <c r="G461" s="115"/>
      <c r="H461" s="115"/>
      <c r="I461" s="97">
        <v>0</v>
      </c>
      <c r="J461" s="97"/>
      <c r="K461" s="13">
        <v>0</v>
      </c>
      <c r="L461" s="13">
        <v>0</v>
      </c>
      <c r="M461" s="13">
        <v>0</v>
      </c>
    </row>
    <row r="462" spans="3:13" s="1" customFormat="1" ht="11.1" customHeight="1" x14ac:dyDescent="0.15">
      <c r="C462" s="50">
        <v>46174</v>
      </c>
      <c r="D462" s="51">
        <v>59902</v>
      </c>
      <c r="E462" s="13">
        <v>451</v>
      </c>
      <c r="F462" s="52">
        <v>13728</v>
      </c>
      <c r="G462" s="115"/>
      <c r="H462" s="115"/>
      <c r="I462" s="97">
        <v>0</v>
      </c>
      <c r="J462" s="97"/>
      <c r="K462" s="13">
        <v>0</v>
      </c>
      <c r="L462" s="13">
        <v>0</v>
      </c>
      <c r="M462" s="13">
        <v>0</v>
      </c>
    </row>
    <row r="463" spans="3:13" s="1" customFormat="1" ht="11.1" customHeight="1" x14ac:dyDescent="0.15">
      <c r="C463" s="50">
        <v>46174</v>
      </c>
      <c r="D463" s="51">
        <v>59933</v>
      </c>
      <c r="E463" s="13">
        <v>452</v>
      </c>
      <c r="F463" s="52">
        <v>13759</v>
      </c>
      <c r="G463" s="115"/>
      <c r="H463" s="115"/>
      <c r="I463" s="97">
        <v>0</v>
      </c>
      <c r="J463" s="97"/>
      <c r="K463" s="13">
        <v>0</v>
      </c>
      <c r="L463" s="13">
        <v>0</v>
      </c>
      <c r="M463" s="13">
        <v>0</v>
      </c>
    </row>
    <row r="464" spans="3:13" s="1" customFormat="1" ht="11.1" customHeight="1" x14ac:dyDescent="0.15">
      <c r="C464" s="50">
        <v>46174</v>
      </c>
      <c r="D464" s="51">
        <v>59962</v>
      </c>
      <c r="E464" s="13">
        <v>453</v>
      </c>
      <c r="F464" s="52">
        <v>13788</v>
      </c>
      <c r="G464" s="115"/>
      <c r="H464" s="115"/>
      <c r="I464" s="97">
        <v>0</v>
      </c>
      <c r="J464" s="97"/>
      <c r="K464" s="13">
        <v>0</v>
      </c>
      <c r="L464" s="13">
        <v>0</v>
      </c>
      <c r="M464" s="13">
        <v>0</v>
      </c>
    </row>
    <row r="465" spans="3:13" s="1" customFormat="1" ht="11.1" customHeight="1" x14ac:dyDescent="0.15">
      <c r="C465" s="50">
        <v>46174</v>
      </c>
      <c r="D465" s="51">
        <v>59993</v>
      </c>
      <c r="E465" s="13">
        <v>454</v>
      </c>
      <c r="F465" s="52">
        <v>13819</v>
      </c>
      <c r="G465" s="115"/>
      <c r="H465" s="115"/>
      <c r="I465" s="97">
        <v>0</v>
      </c>
      <c r="J465" s="97"/>
      <c r="K465" s="13">
        <v>0</v>
      </c>
      <c r="L465" s="13">
        <v>0</v>
      </c>
      <c r="M465" s="13">
        <v>0</v>
      </c>
    </row>
    <row r="466" spans="3:13" s="1" customFormat="1" ht="11.1" customHeight="1" x14ac:dyDescent="0.15">
      <c r="C466" s="50">
        <v>46174</v>
      </c>
      <c r="D466" s="51">
        <v>60023</v>
      </c>
      <c r="E466" s="13">
        <v>455</v>
      </c>
      <c r="F466" s="52">
        <v>13849</v>
      </c>
      <c r="G466" s="115"/>
      <c r="H466" s="115"/>
      <c r="I466" s="97">
        <v>0</v>
      </c>
      <c r="J466" s="97"/>
      <c r="K466" s="13">
        <v>0</v>
      </c>
      <c r="L466" s="13">
        <v>0</v>
      </c>
      <c r="M466" s="13">
        <v>0</v>
      </c>
    </row>
    <row r="467" spans="3:13" s="1" customFormat="1" ht="11.1" customHeight="1" x14ac:dyDescent="0.15">
      <c r="C467" s="50">
        <v>46174</v>
      </c>
      <c r="D467" s="51">
        <v>60054</v>
      </c>
      <c r="E467" s="13">
        <v>456</v>
      </c>
      <c r="F467" s="52">
        <v>13880</v>
      </c>
      <c r="G467" s="115"/>
      <c r="H467" s="115"/>
      <c r="I467" s="97">
        <v>0</v>
      </c>
      <c r="J467" s="97"/>
      <c r="K467" s="13">
        <v>0</v>
      </c>
      <c r="L467" s="13">
        <v>0</v>
      </c>
      <c r="M467" s="13">
        <v>0</v>
      </c>
    </row>
    <row r="468" spans="3:13" s="1" customFormat="1" ht="11.1" customHeight="1" x14ac:dyDescent="0.15">
      <c r="C468" s="50">
        <v>46174</v>
      </c>
      <c r="D468" s="51">
        <v>60084</v>
      </c>
      <c r="E468" s="13">
        <v>457</v>
      </c>
      <c r="F468" s="52">
        <v>13910</v>
      </c>
      <c r="G468" s="115"/>
      <c r="H468" s="115"/>
      <c r="I468" s="97">
        <v>0</v>
      </c>
      <c r="J468" s="97"/>
      <c r="K468" s="13">
        <v>0</v>
      </c>
      <c r="L468" s="13">
        <v>0</v>
      </c>
      <c r="M468" s="13">
        <v>0</v>
      </c>
    </row>
    <row r="469" spans="3:13" s="1" customFormat="1" ht="11.1" customHeight="1" x14ac:dyDescent="0.15">
      <c r="C469" s="50">
        <v>46174</v>
      </c>
      <c r="D469" s="51">
        <v>60115</v>
      </c>
      <c r="E469" s="13">
        <v>458</v>
      </c>
      <c r="F469" s="52">
        <v>13941</v>
      </c>
      <c r="G469" s="115"/>
      <c r="H469" s="115"/>
      <c r="I469" s="97">
        <v>0</v>
      </c>
      <c r="J469" s="97"/>
      <c r="K469" s="13">
        <v>0</v>
      </c>
      <c r="L469" s="13">
        <v>0</v>
      </c>
      <c r="M469" s="13">
        <v>0</v>
      </c>
    </row>
    <row r="470" spans="3:13" s="1" customFormat="1" ht="11.1" customHeight="1" x14ac:dyDescent="0.15">
      <c r="C470" s="50">
        <v>46174</v>
      </c>
      <c r="D470" s="51">
        <v>60146</v>
      </c>
      <c r="E470" s="13">
        <v>459</v>
      </c>
      <c r="F470" s="52">
        <v>13972</v>
      </c>
      <c r="G470" s="115"/>
      <c r="H470" s="115"/>
      <c r="I470" s="97">
        <v>0</v>
      </c>
      <c r="J470" s="97"/>
      <c r="K470" s="13">
        <v>0</v>
      </c>
      <c r="L470" s="13">
        <v>0</v>
      </c>
      <c r="M470" s="13">
        <v>0</v>
      </c>
    </row>
    <row r="471" spans="3:13" s="1" customFormat="1" ht="11.1" customHeight="1" x14ac:dyDescent="0.15">
      <c r="C471" s="50">
        <v>46174</v>
      </c>
      <c r="D471" s="51">
        <v>60176</v>
      </c>
      <c r="E471" s="13">
        <v>460</v>
      </c>
      <c r="F471" s="52">
        <v>14002</v>
      </c>
      <c r="G471" s="115"/>
      <c r="H471" s="115"/>
      <c r="I471" s="97">
        <v>0</v>
      </c>
      <c r="J471" s="97"/>
      <c r="K471" s="13">
        <v>0</v>
      </c>
      <c r="L471" s="13">
        <v>0</v>
      </c>
      <c r="M471" s="13">
        <v>0</v>
      </c>
    </row>
    <row r="472" spans="3:13" s="1" customFormat="1" ht="11.1" customHeight="1" x14ac:dyDescent="0.15">
      <c r="C472" s="50">
        <v>46174</v>
      </c>
      <c r="D472" s="51">
        <v>60207</v>
      </c>
      <c r="E472" s="13">
        <v>461</v>
      </c>
      <c r="F472" s="52">
        <v>14033</v>
      </c>
      <c r="G472" s="115"/>
      <c r="H472" s="115"/>
      <c r="I472" s="97">
        <v>0</v>
      </c>
      <c r="J472" s="97"/>
      <c r="K472" s="13">
        <v>0</v>
      </c>
      <c r="L472" s="13">
        <v>0</v>
      </c>
      <c r="M472" s="13">
        <v>0</v>
      </c>
    </row>
    <row r="473" spans="3:13" s="1" customFormat="1" ht="11.1" customHeight="1" x14ac:dyDescent="0.15">
      <c r="C473" s="50">
        <v>46174</v>
      </c>
      <c r="D473" s="51">
        <v>60237</v>
      </c>
      <c r="E473" s="13">
        <v>462</v>
      </c>
      <c r="F473" s="52">
        <v>14063</v>
      </c>
      <c r="G473" s="115"/>
      <c r="H473" s="115"/>
      <c r="I473" s="97">
        <v>0</v>
      </c>
      <c r="J473" s="97"/>
      <c r="K473" s="13">
        <v>0</v>
      </c>
      <c r="L473" s="13">
        <v>0</v>
      </c>
      <c r="M473" s="13">
        <v>0</v>
      </c>
    </row>
    <row r="474" spans="3:13" s="1" customFormat="1" ht="11.1" customHeight="1" x14ac:dyDescent="0.15">
      <c r="C474" s="50">
        <v>46174</v>
      </c>
      <c r="D474" s="51">
        <v>60268</v>
      </c>
      <c r="E474" s="13">
        <v>463</v>
      </c>
      <c r="F474" s="52">
        <v>14094</v>
      </c>
      <c r="G474" s="115"/>
      <c r="H474" s="115"/>
      <c r="I474" s="97">
        <v>0</v>
      </c>
      <c r="J474" s="97"/>
      <c r="K474" s="13">
        <v>0</v>
      </c>
      <c r="L474" s="13">
        <v>0</v>
      </c>
      <c r="M474" s="13">
        <v>0</v>
      </c>
    </row>
    <row r="475" spans="3:13" s="1" customFormat="1" ht="11.1" customHeight="1" x14ac:dyDescent="0.15">
      <c r="C475" s="50">
        <v>46174</v>
      </c>
      <c r="D475" s="51">
        <v>60299</v>
      </c>
      <c r="E475" s="13">
        <v>464</v>
      </c>
      <c r="F475" s="52">
        <v>14125</v>
      </c>
      <c r="G475" s="115"/>
      <c r="H475" s="115"/>
      <c r="I475" s="97">
        <v>0</v>
      </c>
      <c r="J475" s="97"/>
      <c r="K475" s="13">
        <v>0</v>
      </c>
      <c r="L475" s="13">
        <v>0</v>
      </c>
      <c r="M475" s="13">
        <v>0</v>
      </c>
    </row>
    <row r="476" spans="3:13" s="1" customFormat="1" ht="11.1" customHeight="1" x14ac:dyDescent="0.15">
      <c r="C476" s="50">
        <v>46174</v>
      </c>
      <c r="D476" s="51">
        <v>60327</v>
      </c>
      <c r="E476" s="13">
        <v>465</v>
      </c>
      <c r="F476" s="52">
        <v>14153</v>
      </c>
      <c r="G476" s="115"/>
      <c r="H476" s="115"/>
      <c r="I476" s="97">
        <v>0</v>
      </c>
      <c r="J476" s="97"/>
      <c r="K476" s="13">
        <v>0</v>
      </c>
      <c r="L476" s="13">
        <v>0</v>
      </c>
      <c r="M476" s="13">
        <v>0</v>
      </c>
    </row>
    <row r="477" spans="3:13" s="1" customFormat="1" ht="11.1" customHeight="1" x14ac:dyDescent="0.15">
      <c r="C477" s="50">
        <v>46174</v>
      </c>
      <c r="D477" s="51">
        <v>60358</v>
      </c>
      <c r="E477" s="13">
        <v>466</v>
      </c>
      <c r="F477" s="52">
        <v>14184</v>
      </c>
      <c r="G477" s="115"/>
      <c r="H477" s="115"/>
      <c r="I477" s="97">
        <v>0</v>
      </c>
      <c r="J477" s="97"/>
      <c r="K477" s="13">
        <v>0</v>
      </c>
      <c r="L477" s="13">
        <v>0</v>
      </c>
      <c r="M477" s="13">
        <v>0</v>
      </c>
    </row>
    <row r="478" spans="3:13" s="1" customFormat="1" ht="11.1" customHeight="1" x14ac:dyDescent="0.15">
      <c r="C478" s="50">
        <v>46174</v>
      </c>
      <c r="D478" s="51">
        <v>60388</v>
      </c>
      <c r="E478" s="13">
        <v>467</v>
      </c>
      <c r="F478" s="52">
        <v>14214</v>
      </c>
      <c r="G478" s="115"/>
      <c r="H478" s="115"/>
      <c r="I478" s="97">
        <v>0</v>
      </c>
      <c r="J478" s="97"/>
      <c r="K478" s="13">
        <v>0</v>
      </c>
      <c r="L478" s="13">
        <v>0</v>
      </c>
      <c r="M478" s="13">
        <v>0</v>
      </c>
    </row>
    <row r="479" spans="3:13" s="1" customFormat="1" ht="11.1" customHeight="1" x14ac:dyDescent="0.15">
      <c r="C479" s="50">
        <v>46174</v>
      </c>
      <c r="D479" s="51">
        <v>60419</v>
      </c>
      <c r="E479" s="13">
        <v>468</v>
      </c>
      <c r="F479" s="52">
        <v>14245</v>
      </c>
      <c r="G479" s="115"/>
      <c r="H479" s="115"/>
      <c r="I479" s="97">
        <v>0</v>
      </c>
      <c r="J479" s="97"/>
      <c r="K479" s="13">
        <v>0</v>
      </c>
      <c r="L479" s="13">
        <v>0</v>
      </c>
      <c r="M479" s="13">
        <v>0</v>
      </c>
    </row>
    <row r="480" spans="3:13" s="1" customFormat="1" ht="11.1" customHeight="1" x14ac:dyDescent="0.15">
      <c r="C480" s="50">
        <v>46174</v>
      </c>
      <c r="D480" s="51">
        <v>60449</v>
      </c>
      <c r="E480" s="13">
        <v>469</v>
      </c>
      <c r="F480" s="52">
        <v>14275</v>
      </c>
      <c r="G480" s="115"/>
      <c r="H480" s="115"/>
      <c r="I480" s="97">
        <v>0</v>
      </c>
      <c r="J480" s="97"/>
      <c r="K480" s="13">
        <v>0</v>
      </c>
      <c r="L480" s="13">
        <v>0</v>
      </c>
      <c r="M480" s="13">
        <v>0</v>
      </c>
    </row>
    <row r="481" spans="3:13" s="1" customFormat="1" ht="14.85" customHeight="1" x14ac:dyDescent="0.15">
      <c r="C481" s="53"/>
      <c r="D481" s="54"/>
      <c r="E481" s="55"/>
      <c r="F481" s="56"/>
      <c r="G481" s="117"/>
      <c r="H481" s="117"/>
      <c r="I481" s="120">
        <v>2237070123668.29</v>
      </c>
      <c r="J481" s="120"/>
      <c r="K481" s="57">
        <v>1983459093906.04</v>
      </c>
      <c r="L481" s="57">
        <v>1681869115916.3799</v>
      </c>
      <c r="M481" s="57">
        <v>1323965153452.71</v>
      </c>
    </row>
  </sheetData>
  <mergeCells count="949">
    <mergeCell ref="I479:J479"/>
    <mergeCell ref="I48:J48"/>
    <mergeCell ref="I480:J480"/>
    <mergeCell ref="I481:J481"/>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470:J470"/>
    <mergeCell ref="I471:J471"/>
    <mergeCell ref="I472:J472"/>
    <mergeCell ref="I473:J473"/>
    <mergeCell ref="I474:J474"/>
    <mergeCell ref="I475:J475"/>
    <mergeCell ref="I476:J476"/>
    <mergeCell ref="I477:J477"/>
    <mergeCell ref="I478:J478"/>
    <mergeCell ref="I461:J461"/>
    <mergeCell ref="I462:J462"/>
    <mergeCell ref="I463:J463"/>
    <mergeCell ref="I464:J464"/>
    <mergeCell ref="I465:J465"/>
    <mergeCell ref="I466:J466"/>
    <mergeCell ref="I467:J467"/>
    <mergeCell ref="I468:J468"/>
    <mergeCell ref="I469:J469"/>
    <mergeCell ref="I453:J453"/>
    <mergeCell ref="I454:J454"/>
    <mergeCell ref="I455:J455"/>
    <mergeCell ref="I456:J456"/>
    <mergeCell ref="I457:J457"/>
    <mergeCell ref="I458:J458"/>
    <mergeCell ref="I459:J459"/>
    <mergeCell ref="I46:J46"/>
    <mergeCell ref="I460:J460"/>
    <mergeCell ref="I47:J47"/>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445:J445"/>
    <mergeCell ref="I446:J446"/>
    <mergeCell ref="I447:J447"/>
    <mergeCell ref="I448:J448"/>
    <mergeCell ref="I449:J449"/>
    <mergeCell ref="I45:J45"/>
    <mergeCell ref="I450:J450"/>
    <mergeCell ref="I451:J451"/>
    <mergeCell ref="I452:J45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437:J437"/>
    <mergeCell ref="I438:J438"/>
    <mergeCell ref="I439:J439"/>
    <mergeCell ref="I44:J44"/>
    <mergeCell ref="I440:J440"/>
    <mergeCell ref="I441:J441"/>
    <mergeCell ref="I442:J442"/>
    <mergeCell ref="I443:J443"/>
    <mergeCell ref="I444:J444"/>
    <mergeCell ref="I98:J98"/>
    <mergeCell ref="I99:J99"/>
    <mergeCell ref="I429:J429"/>
    <mergeCell ref="I43:J43"/>
    <mergeCell ref="I430:J430"/>
    <mergeCell ref="I431:J431"/>
    <mergeCell ref="I432:J432"/>
    <mergeCell ref="I433:J433"/>
    <mergeCell ref="I434:J434"/>
    <mergeCell ref="I435:J435"/>
    <mergeCell ref="I436:J436"/>
    <mergeCell ref="I420:J420"/>
    <mergeCell ref="I421:J421"/>
    <mergeCell ref="I422:J422"/>
    <mergeCell ref="I423:J423"/>
    <mergeCell ref="I424:J424"/>
    <mergeCell ref="I425:J425"/>
    <mergeCell ref="I426:J426"/>
    <mergeCell ref="I427:J427"/>
    <mergeCell ref="I428:J428"/>
    <mergeCell ref="I411:J411"/>
    <mergeCell ref="I412:J412"/>
    <mergeCell ref="I413:J413"/>
    <mergeCell ref="I414:J414"/>
    <mergeCell ref="I415:J415"/>
    <mergeCell ref="I416:J416"/>
    <mergeCell ref="I417:J417"/>
    <mergeCell ref="I418:J418"/>
    <mergeCell ref="I419:J419"/>
    <mergeCell ref="I403:J403"/>
    <mergeCell ref="I404:J404"/>
    <mergeCell ref="I405:J405"/>
    <mergeCell ref="I406:J406"/>
    <mergeCell ref="I407:J407"/>
    <mergeCell ref="I408:J408"/>
    <mergeCell ref="I409:J409"/>
    <mergeCell ref="I41:J41"/>
    <mergeCell ref="I410:J410"/>
    <mergeCell ref="I42:J42"/>
    <mergeCell ref="I395:J395"/>
    <mergeCell ref="I396:J396"/>
    <mergeCell ref="I397:J397"/>
    <mergeCell ref="I398:J398"/>
    <mergeCell ref="I399:J399"/>
    <mergeCell ref="I40:J40"/>
    <mergeCell ref="I400:J400"/>
    <mergeCell ref="I401:J401"/>
    <mergeCell ref="I402:J402"/>
    <mergeCell ref="I387:J387"/>
    <mergeCell ref="I388:J388"/>
    <mergeCell ref="I389:J389"/>
    <mergeCell ref="I39:J39"/>
    <mergeCell ref="I390:J390"/>
    <mergeCell ref="I391:J391"/>
    <mergeCell ref="I392:J392"/>
    <mergeCell ref="I393:J393"/>
    <mergeCell ref="I394:J394"/>
    <mergeCell ref="I379:J379"/>
    <mergeCell ref="I38:J38"/>
    <mergeCell ref="I380:J380"/>
    <mergeCell ref="I381:J381"/>
    <mergeCell ref="I382:J382"/>
    <mergeCell ref="I383:J383"/>
    <mergeCell ref="I384:J384"/>
    <mergeCell ref="I385:J385"/>
    <mergeCell ref="I386:J386"/>
    <mergeCell ref="I370:J370"/>
    <mergeCell ref="I371:J371"/>
    <mergeCell ref="I372:J372"/>
    <mergeCell ref="I373:J373"/>
    <mergeCell ref="I374:J374"/>
    <mergeCell ref="I375:J375"/>
    <mergeCell ref="I376:J376"/>
    <mergeCell ref="I377:J377"/>
    <mergeCell ref="I378:J378"/>
    <mergeCell ref="I361:J361"/>
    <mergeCell ref="I362:J362"/>
    <mergeCell ref="I363:J363"/>
    <mergeCell ref="I364:J364"/>
    <mergeCell ref="I365:J365"/>
    <mergeCell ref="I366:J366"/>
    <mergeCell ref="I367:J367"/>
    <mergeCell ref="I368:J368"/>
    <mergeCell ref="I369:J369"/>
    <mergeCell ref="I353:J353"/>
    <mergeCell ref="I354:J354"/>
    <mergeCell ref="I355:J355"/>
    <mergeCell ref="I356:J356"/>
    <mergeCell ref="I357:J357"/>
    <mergeCell ref="I358:J358"/>
    <mergeCell ref="I359:J359"/>
    <mergeCell ref="I36:J36"/>
    <mergeCell ref="I360:J360"/>
    <mergeCell ref="I37:J37"/>
    <mergeCell ref="I345:J345"/>
    <mergeCell ref="I346:J346"/>
    <mergeCell ref="I347:J347"/>
    <mergeCell ref="I348:J348"/>
    <mergeCell ref="I349:J349"/>
    <mergeCell ref="I35:J35"/>
    <mergeCell ref="I350:J350"/>
    <mergeCell ref="I351:J351"/>
    <mergeCell ref="I352:J352"/>
    <mergeCell ref="I337:J337"/>
    <mergeCell ref="I338:J338"/>
    <mergeCell ref="I339:J339"/>
    <mergeCell ref="I34:J34"/>
    <mergeCell ref="I340:J340"/>
    <mergeCell ref="I341:J341"/>
    <mergeCell ref="I342:J342"/>
    <mergeCell ref="I343:J343"/>
    <mergeCell ref="I344:J344"/>
    <mergeCell ref="I329:J329"/>
    <mergeCell ref="I33:J33"/>
    <mergeCell ref="I330:J330"/>
    <mergeCell ref="I331:J331"/>
    <mergeCell ref="I332:J332"/>
    <mergeCell ref="I333:J333"/>
    <mergeCell ref="I334:J334"/>
    <mergeCell ref="I335:J335"/>
    <mergeCell ref="I336:J336"/>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480:H480"/>
    <mergeCell ref="G481:H481"/>
    <mergeCell ref="G49:H49"/>
    <mergeCell ref="G50:H50"/>
    <mergeCell ref="G51:H51"/>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70:H70"/>
    <mergeCell ref="G471:H471"/>
    <mergeCell ref="G472:H472"/>
    <mergeCell ref="G473:H473"/>
    <mergeCell ref="G474:H474"/>
    <mergeCell ref="G475:H475"/>
    <mergeCell ref="G476:H476"/>
    <mergeCell ref="G477:H477"/>
    <mergeCell ref="G478:H478"/>
    <mergeCell ref="G479:H479"/>
    <mergeCell ref="G463:H463"/>
    <mergeCell ref="G464:H464"/>
    <mergeCell ref="G465:H465"/>
    <mergeCell ref="G466:H466"/>
    <mergeCell ref="G467:H467"/>
    <mergeCell ref="G468:H468"/>
    <mergeCell ref="G469:H469"/>
    <mergeCell ref="G47:H47"/>
    <mergeCell ref="G470:H470"/>
    <mergeCell ref="G48:H48"/>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455:H455"/>
    <mergeCell ref="G456:H456"/>
    <mergeCell ref="G457:H457"/>
    <mergeCell ref="G458:H458"/>
    <mergeCell ref="G459:H459"/>
    <mergeCell ref="G46:H46"/>
    <mergeCell ref="G460:H460"/>
    <mergeCell ref="G461:H461"/>
    <mergeCell ref="G462:H462"/>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447:H447"/>
    <mergeCell ref="G448:H448"/>
    <mergeCell ref="G449:H449"/>
    <mergeCell ref="G45:H45"/>
    <mergeCell ref="G450:H450"/>
    <mergeCell ref="G451:H451"/>
    <mergeCell ref="G452:H452"/>
    <mergeCell ref="G453:H453"/>
    <mergeCell ref="G454:H454"/>
    <mergeCell ref="G439:H439"/>
    <mergeCell ref="G44:H44"/>
    <mergeCell ref="G440:H440"/>
    <mergeCell ref="G441:H441"/>
    <mergeCell ref="G442:H442"/>
    <mergeCell ref="G443:H443"/>
    <mergeCell ref="G444:H444"/>
    <mergeCell ref="G445:H445"/>
    <mergeCell ref="G446:H446"/>
    <mergeCell ref="G430:H430"/>
    <mergeCell ref="G431:H431"/>
    <mergeCell ref="G432:H432"/>
    <mergeCell ref="G433:H433"/>
    <mergeCell ref="G434:H434"/>
    <mergeCell ref="G435:H435"/>
    <mergeCell ref="G436:H436"/>
    <mergeCell ref="G437:H437"/>
    <mergeCell ref="G438:H438"/>
    <mergeCell ref="G421:H421"/>
    <mergeCell ref="G422:H422"/>
    <mergeCell ref="G423:H423"/>
    <mergeCell ref="G424:H424"/>
    <mergeCell ref="G425:H425"/>
    <mergeCell ref="G426:H426"/>
    <mergeCell ref="G427:H427"/>
    <mergeCell ref="G428:H428"/>
    <mergeCell ref="G429:H429"/>
    <mergeCell ref="G413:H413"/>
    <mergeCell ref="G414:H414"/>
    <mergeCell ref="G415:H415"/>
    <mergeCell ref="G416:H416"/>
    <mergeCell ref="G417:H417"/>
    <mergeCell ref="G418:H418"/>
    <mergeCell ref="G419:H419"/>
    <mergeCell ref="G42:H42"/>
    <mergeCell ref="G420:H420"/>
    <mergeCell ref="G43:H43"/>
    <mergeCell ref="G405:H405"/>
    <mergeCell ref="G406:H406"/>
    <mergeCell ref="G407:H407"/>
    <mergeCell ref="G408:H408"/>
    <mergeCell ref="G409:H409"/>
    <mergeCell ref="G41:H41"/>
    <mergeCell ref="G410:H410"/>
    <mergeCell ref="G411:H411"/>
    <mergeCell ref="G412:H412"/>
    <mergeCell ref="G397:H397"/>
    <mergeCell ref="G398:H398"/>
    <mergeCell ref="G399:H399"/>
    <mergeCell ref="G40:H40"/>
    <mergeCell ref="G400:H400"/>
    <mergeCell ref="G401:H401"/>
    <mergeCell ref="G402:H402"/>
    <mergeCell ref="G403:H403"/>
    <mergeCell ref="G404:H404"/>
    <mergeCell ref="G389:H389"/>
    <mergeCell ref="G39:H39"/>
    <mergeCell ref="G390:H390"/>
    <mergeCell ref="G391:H391"/>
    <mergeCell ref="G392:H392"/>
    <mergeCell ref="G393:H393"/>
    <mergeCell ref="G394:H394"/>
    <mergeCell ref="G395:H395"/>
    <mergeCell ref="G396:H396"/>
    <mergeCell ref="G380:H380"/>
    <mergeCell ref="G381:H381"/>
    <mergeCell ref="G382:H382"/>
    <mergeCell ref="G383:H383"/>
    <mergeCell ref="G384:H384"/>
    <mergeCell ref="G385:H385"/>
    <mergeCell ref="G386:H386"/>
    <mergeCell ref="G387:H387"/>
    <mergeCell ref="G388:H388"/>
    <mergeCell ref="G371:H371"/>
    <mergeCell ref="G372:H372"/>
    <mergeCell ref="G373:H373"/>
    <mergeCell ref="G374:H374"/>
    <mergeCell ref="G375:H375"/>
    <mergeCell ref="G376:H376"/>
    <mergeCell ref="G377:H377"/>
    <mergeCell ref="G378:H378"/>
    <mergeCell ref="G379:H379"/>
    <mergeCell ref="G363:H363"/>
    <mergeCell ref="G364:H364"/>
    <mergeCell ref="G365:H365"/>
    <mergeCell ref="G366:H366"/>
    <mergeCell ref="G367:H367"/>
    <mergeCell ref="G368:H368"/>
    <mergeCell ref="G369:H369"/>
    <mergeCell ref="G37:H37"/>
    <mergeCell ref="G370:H370"/>
    <mergeCell ref="G38:H38"/>
    <mergeCell ref="G355:H355"/>
    <mergeCell ref="G356:H356"/>
    <mergeCell ref="G357:H357"/>
    <mergeCell ref="G358:H358"/>
    <mergeCell ref="G359:H359"/>
    <mergeCell ref="G36:H36"/>
    <mergeCell ref="G360:H360"/>
    <mergeCell ref="G361:H361"/>
    <mergeCell ref="G362:H362"/>
    <mergeCell ref="G347:H347"/>
    <mergeCell ref="G348:H348"/>
    <mergeCell ref="G349:H349"/>
    <mergeCell ref="G35:H35"/>
    <mergeCell ref="G350:H350"/>
    <mergeCell ref="G351:H351"/>
    <mergeCell ref="G352:H352"/>
    <mergeCell ref="G353:H353"/>
    <mergeCell ref="G354:H354"/>
    <mergeCell ref="G339:H339"/>
    <mergeCell ref="G34:H34"/>
    <mergeCell ref="G340:H340"/>
    <mergeCell ref="G341:H341"/>
    <mergeCell ref="G342:H342"/>
    <mergeCell ref="G343:H343"/>
    <mergeCell ref="G344:H344"/>
    <mergeCell ref="G345:H345"/>
    <mergeCell ref="G346:H346"/>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8:I8"/>
    <mergeCell ref="I10:M10"/>
    <mergeCell ref="I100:J100"/>
    <mergeCell ref="I101:J101"/>
    <mergeCell ref="I102:J102"/>
    <mergeCell ref="I103:J103"/>
    <mergeCell ref="I104:J104"/>
  </mergeCells>
  <pageMargins left="0.7" right="0.7" top="0.75" bottom="0.75" header="0.3" footer="0.3"/>
  <pageSetup paperSize="9" scale="97" orientation="portrait" r:id="rId1"/>
  <headerFooter alignWithMargins="0">
    <oddFooter>&amp;R_x000D_&amp;1#&amp;"Aptos"&amp;10&amp;K0078D7 Classification : Internal</oddFooter>
  </headerFooter>
  <rowBreaks count="1" manualBreakCount="1">
    <brk id="408" max="1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zoomScaleNormal="100" workbookViewId="0">
      <selection activeCell="G3" sqref="G3"/>
    </sheetView>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&amp;R_x000D_&amp;1#&amp;"Aptos"&amp;10&amp;K0078D7 Classification : Internal</oddFooter>
  </headerFooter>
  <colBreaks count="1" manualBreakCount="1">
    <brk id="2" max="7"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F5003-5351-4D30-B369-BAC7EA3EF890}">
  <sheetPr>
    <tabColor rgb="FF002060"/>
  </sheetPr>
  <dimension ref="A1:N112"/>
  <sheetViews>
    <sheetView view="pageBreakPreview" zoomScale="95" zoomScaleNormal="100" zoomScaleSheetLayoutView="95" workbookViewId="0">
      <selection activeCell="C82" sqref="C82:E87"/>
    </sheetView>
  </sheetViews>
  <sheetFormatPr defaultColWidth="8.88671875" defaultRowHeight="14.4" outlineLevelRow="1" x14ac:dyDescent="0.25"/>
  <cols>
    <col min="1" max="1" width="13.33203125" style="157" customWidth="1"/>
    <col min="2" max="2" width="60.5546875" style="157" bestFit="1" customWidth="1"/>
    <col min="3" max="7" width="41" style="157" customWidth="1"/>
    <col min="8" max="8" width="45.33203125" style="157" customWidth="1"/>
    <col min="9" max="9" width="92" style="157" customWidth="1"/>
    <col min="10" max="11" width="47.6640625" style="157" customWidth="1"/>
    <col min="12" max="12" width="7.33203125" style="157" customWidth="1"/>
    <col min="13" max="13" width="25.6640625" style="157" customWidth="1"/>
    <col min="14" max="14" width="25.6640625" style="156" customWidth="1"/>
    <col min="15" max="16384" width="8.88671875" style="155"/>
  </cols>
  <sheetData>
    <row r="1" spans="1:13" ht="45" customHeight="1" x14ac:dyDescent="0.25">
      <c r="A1" s="335" t="s">
        <v>1677</v>
      </c>
      <c r="B1" s="335"/>
    </row>
    <row r="2" spans="1:13" ht="31.2" x14ac:dyDescent="0.25">
      <c r="A2" s="273" t="s">
        <v>1676</v>
      </c>
      <c r="B2" s="273"/>
      <c r="C2" s="156"/>
      <c r="D2" s="156"/>
      <c r="E2" s="156"/>
      <c r="F2" s="274" t="s">
        <v>1532</v>
      </c>
      <c r="G2" s="281"/>
      <c r="H2" s="156"/>
      <c r="I2" s="273"/>
      <c r="J2" s="156"/>
      <c r="K2" s="156"/>
      <c r="L2" s="156"/>
      <c r="M2" s="156"/>
    </row>
    <row r="3" spans="1:13" ht="15" thickBot="1" x14ac:dyDescent="0.3">
      <c r="A3" s="156"/>
      <c r="B3" s="272"/>
      <c r="C3" s="272"/>
      <c r="D3" s="156"/>
      <c r="E3" s="156"/>
      <c r="F3" s="156"/>
      <c r="G3" s="156"/>
      <c r="H3" s="156"/>
      <c r="L3" s="156"/>
      <c r="M3" s="156"/>
    </row>
    <row r="4" spans="1:13" ht="18.600000000000001" thickBot="1" x14ac:dyDescent="0.3">
      <c r="A4" s="269"/>
      <c r="B4" s="271" t="s">
        <v>0</v>
      </c>
      <c r="C4" s="270" t="s">
        <v>1</v>
      </c>
      <c r="D4" s="269"/>
      <c r="E4" s="269"/>
      <c r="F4" s="156"/>
      <c r="G4" s="156"/>
      <c r="H4" s="156"/>
      <c r="I4" s="334"/>
      <c r="J4" s="334"/>
      <c r="L4" s="156"/>
      <c r="M4" s="156"/>
    </row>
    <row r="5" spans="1:13" ht="15" thickBot="1" x14ac:dyDescent="0.3">
      <c r="H5" s="156"/>
      <c r="I5" s="334"/>
      <c r="L5" s="156"/>
      <c r="M5" s="156"/>
    </row>
    <row r="6" spans="1:13" ht="18" x14ac:dyDescent="0.25">
      <c r="A6" s="166"/>
      <c r="B6" s="268" t="s">
        <v>1675</v>
      </c>
      <c r="C6" s="166"/>
      <c r="E6" s="165"/>
      <c r="F6" s="165"/>
      <c r="G6" s="165"/>
      <c r="H6" s="156"/>
      <c r="I6" s="334"/>
      <c r="L6" s="156"/>
      <c r="M6" s="156"/>
    </row>
    <row r="7" spans="1:13" x14ac:dyDescent="0.25">
      <c r="B7" s="266" t="s">
        <v>1674</v>
      </c>
      <c r="H7" s="156"/>
      <c r="I7" s="334"/>
      <c r="L7" s="156"/>
      <c r="M7" s="156"/>
    </row>
    <row r="8" spans="1:13" x14ac:dyDescent="0.25">
      <c r="B8" s="266" t="s">
        <v>817</v>
      </c>
      <c r="H8" s="156"/>
      <c r="I8" s="334"/>
      <c r="L8" s="156"/>
      <c r="M8" s="156"/>
    </row>
    <row r="9" spans="1:13" ht="15" thickBot="1" x14ac:dyDescent="0.3">
      <c r="B9" s="265" t="s">
        <v>818</v>
      </c>
      <c r="H9" s="156"/>
      <c r="L9" s="156"/>
      <c r="M9" s="156"/>
    </row>
    <row r="10" spans="1:13" x14ac:dyDescent="0.25">
      <c r="B10" s="264"/>
      <c r="H10" s="156"/>
      <c r="I10" s="333"/>
      <c r="L10" s="156"/>
      <c r="M10" s="156"/>
    </row>
    <row r="11" spans="1:13" x14ac:dyDescent="0.25">
      <c r="B11" s="264"/>
      <c r="H11" s="156"/>
      <c r="I11" s="333"/>
      <c r="L11" s="156"/>
      <c r="M11" s="156"/>
    </row>
    <row r="12" spans="1:13" ht="36" x14ac:dyDescent="0.25">
      <c r="A12" s="169" t="s">
        <v>5</v>
      </c>
      <c r="B12" s="169" t="s">
        <v>816</v>
      </c>
      <c r="C12" s="168"/>
      <c r="D12" s="168"/>
      <c r="E12" s="168"/>
      <c r="F12" s="168"/>
      <c r="G12" s="168"/>
      <c r="H12" s="156"/>
      <c r="L12" s="156"/>
      <c r="M12" s="156"/>
    </row>
    <row r="13" spans="1:13" ht="15" customHeight="1" x14ac:dyDescent="0.25">
      <c r="A13" s="163"/>
      <c r="B13" s="164" t="s">
        <v>819</v>
      </c>
      <c r="C13" s="163" t="s">
        <v>820</v>
      </c>
      <c r="D13" s="163" t="s">
        <v>1672</v>
      </c>
      <c r="E13" s="162"/>
      <c r="F13" s="161"/>
      <c r="G13" s="161"/>
      <c r="H13" s="156"/>
      <c r="L13" s="156"/>
      <c r="M13" s="156"/>
    </row>
    <row r="14" spans="1:13" x14ac:dyDescent="0.25">
      <c r="A14" s="158" t="s">
        <v>821</v>
      </c>
      <c r="B14" s="190" t="s">
        <v>822</v>
      </c>
      <c r="C14" s="329"/>
      <c r="D14" s="329"/>
      <c r="E14" s="165"/>
      <c r="F14" s="165"/>
      <c r="G14" s="165"/>
      <c r="H14" s="156"/>
      <c r="L14" s="156"/>
      <c r="M14" s="156"/>
    </row>
    <row r="15" spans="1:13" x14ac:dyDescent="0.25">
      <c r="A15" s="158" t="s">
        <v>823</v>
      </c>
      <c r="B15" s="190" t="s">
        <v>824</v>
      </c>
      <c r="C15" s="177" t="s">
        <v>825</v>
      </c>
      <c r="D15" s="177" t="s">
        <v>826</v>
      </c>
      <c r="E15" s="165"/>
      <c r="F15" s="165"/>
      <c r="G15" s="165"/>
      <c r="H15" s="156"/>
      <c r="L15" s="156"/>
      <c r="M15" s="156"/>
    </row>
    <row r="16" spans="1:13" x14ac:dyDescent="0.25">
      <c r="A16" s="158" t="s">
        <v>827</v>
      </c>
      <c r="B16" s="190" t="s">
        <v>828</v>
      </c>
      <c r="C16" s="177"/>
      <c r="D16" s="177"/>
      <c r="E16" s="165"/>
      <c r="F16" s="165"/>
      <c r="G16" s="165"/>
      <c r="H16" s="156"/>
      <c r="L16" s="156"/>
      <c r="M16" s="156"/>
    </row>
    <row r="17" spans="1:13" x14ac:dyDescent="0.25">
      <c r="A17" s="158" t="s">
        <v>829</v>
      </c>
      <c r="B17" s="190" t="s">
        <v>830</v>
      </c>
      <c r="C17" s="177"/>
      <c r="D17" s="177"/>
      <c r="E17" s="165"/>
      <c r="F17" s="165"/>
      <c r="G17" s="165"/>
      <c r="H17" s="156"/>
      <c r="L17" s="156"/>
      <c r="M17" s="156"/>
    </row>
    <row r="18" spans="1:13" x14ac:dyDescent="0.25">
      <c r="A18" s="158" t="s">
        <v>831</v>
      </c>
      <c r="B18" s="190" t="s">
        <v>832</v>
      </c>
      <c r="C18" s="177"/>
      <c r="D18" s="177"/>
      <c r="E18" s="165"/>
      <c r="F18" s="165"/>
      <c r="G18" s="165"/>
      <c r="H18" s="156"/>
      <c r="L18" s="156"/>
      <c r="M18" s="156"/>
    </row>
    <row r="19" spans="1:13" x14ac:dyDescent="0.25">
      <c r="A19" s="158" t="s">
        <v>833</v>
      </c>
      <c r="B19" s="190" t="s">
        <v>834</v>
      </c>
      <c r="C19" s="177"/>
      <c r="D19" s="177"/>
      <c r="E19" s="165"/>
      <c r="F19" s="165"/>
      <c r="G19" s="165"/>
      <c r="H19" s="156"/>
      <c r="L19" s="156"/>
      <c r="M19" s="156"/>
    </row>
    <row r="20" spans="1:13" x14ac:dyDescent="0.25">
      <c r="A20" s="158" t="s">
        <v>835</v>
      </c>
      <c r="B20" s="190" t="s">
        <v>836</v>
      </c>
      <c r="C20" s="177"/>
      <c r="D20" s="177"/>
      <c r="E20" s="165"/>
      <c r="F20" s="165"/>
      <c r="G20" s="165"/>
      <c r="H20" s="156"/>
      <c r="L20" s="156"/>
      <c r="M20" s="156"/>
    </row>
    <row r="21" spans="1:13" x14ac:dyDescent="0.25">
      <c r="A21" s="158" t="s">
        <v>837</v>
      </c>
      <c r="B21" s="190" t="s">
        <v>838</v>
      </c>
      <c r="C21" s="177"/>
      <c r="D21" s="177"/>
      <c r="E21" s="165"/>
      <c r="F21" s="165"/>
      <c r="G21" s="165"/>
      <c r="H21" s="156"/>
      <c r="L21" s="156"/>
      <c r="M21" s="156"/>
    </row>
    <row r="22" spans="1:13" x14ac:dyDescent="0.25">
      <c r="A22" s="158" t="s">
        <v>839</v>
      </c>
      <c r="B22" s="190" t="s">
        <v>840</v>
      </c>
      <c r="C22" s="177"/>
      <c r="D22" s="177"/>
      <c r="E22" s="165"/>
      <c r="F22" s="165"/>
      <c r="G22" s="165"/>
      <c r="H22" s="156"/>
      <c r="L22" s="156"/>
      <c r="M22" s="156"/>
    </row>
    <row r="23" spans="1:13" ht="28.8" x14ac:dyDescent="0.25">
      <c r="A23" s="158" t="s">
        <v>841</v>
      </c>
      <c r="B23" s="190" t="s">
        <v>842</v>
      </c>
      <c r="C23" s="177" t="s">
        <v>843</v>
      </c>
      <c r="D23" s="177"/>
      <c r="E23" s="165"/>
      <c r="F23" s="165"/>
      <c r="G23" s="165"/>
      <c r="H23" s="156"/>
      <c r="L23" s="156"/>
      <c r="M23" s="156"/>
    </row>
    <row r="24" spans="1:13" x14ac:dyDescent="0.25">
      <c r="A24" s="158" t="s">
        <v>844</v>
      </c>
      <c r="B24" s="190" t="s">
        <v>845</v>
      </c>
      <c r="C24" s="332" t="s">
        <v>846</v>
      </c>
      <c r="D24" s="331"/>
      <c r="E24" s="165"/>
      <c r="F24" s="165"/>
      <c r="G24" s="165"/>
      <c r="H24" s="156"/>
      <c r="L24" s="156"/>
      <c r="M24" s="156"/>
    </row>
    <row r="25" spans="1:13" outlineLevel="1" x14ac:dyDescent="0.25">
      <c r="A25" s="158" t="s">
        <v>847</v>
      </c>
      <c r="B25" s="160" t="s">
        <v>1673</v>
      </c>
      <c r="C25" s="177"/>
      <c r="D25" s="177"/>
      <c r="E25" s="165"/>
      <c r="F25" s="165"/>
      <c r="G25" s="165"/>
      <c r="H25" s="156"/>
      <c r="L25" s="156"/>
      <c r="M25" s="156"/>
    </row>
    <row r="26" spans="1:13" outlineLevel="1" x14ac:dyDescent="0.25">
      <c r="A26" s="158" t="s">
        <v>848</v>
      </c>
      <c r="B26" s="330"/>
      <c r="C26" s="177"/>
      <c r="D26" s="177"/>
      <c r="E26" s="165"/>
      <c r="F26" s="165"/>
      <c r="G26" s="165"/>
      <c r="H26" s="156"/>
      <c r="L26" s="156"/>
      <c r="M26" s="156"/>
    </row>
    <row r="27" spans="1:13" outlineLevel="1" x14ac:dyDescent="0.25">
      <c r="A27" s="158" t="s">
        <v>849</v>
      </c>
      <c r="B27" s="330"/>
      <c r="C27" s="177"/>
      <c r="D27" s="177"/>
      <c r="E27" s="165"/>
      <c r="F27" s="165"/>
      <c r="G27" s="165"/>
      <c r="H27" s="156"/>
      <c r="L27" s="156"/>
      <c r="M27" s="156"/>
    </row>
    <row r="28" spans="1:13" outlineLevel="1" x14ac:dyDescent="0.25">
      <c r="A28" s="158" t="s">
        <v>850</v>
      </c>
      <c r="B28" s="330"/>
      <c r="C28" s="177"/>
      <c r="D28" s="177"/>
      <c r="E28" s="165"/>
      <c r="F28" s="165"/>
      <c r="G28" s="165"/>
      <c r="H28" s="156"/>
      <c r="L28" s="156"/>
      <c r="M28" s="156"/>
    </row>
    <row r="29" spans="1:13" outlineLevel="1" x14ac:dyDescent="0.25">
      <c r="A29" s="158" t="s">
        <v>851</v>
      </c>
      <c r="B29" s="330"/>
      <c r="C29" s="177"/>
      <c r="D29" s="177"/>
      <c r="E29" s="165"/>
      <c r="F29" s="165"/>
      <c r="G29" s="165"/>
      <c r="H29" s="156"/>
      <c r="L29" s="156"/>
      <c r="M29" s="156"/>
    </row>
    <row r="30" spans="1:13" outlineLevel="1" x14ac:dyDescent="0.25">
      <c r="A30" s="158" t="s">
        <v>852</v>
      </c>
      <c r="B30" s="330"/>
      <c r="C30" s="177"/>
      <c r="D30" s="177"/>
      <c r="E30" s="165"/>
      <c r="F30" s="165"/>
      <c r="G30" s="165"/>
      <c r="H30" s="156"/>
      <c r="L30" s="156"/>
      <c r="M30" s="156"/>
    </row>
    <row r="31" spans="1:13" outlineLevel="1" x14ac:dyDescent="0.25">
      <c r="A31" s="158" t="s">
        <v>853</v>
      </c>
      <c r="B31" s="330"/>
      <c r="C31" s="177"/>
      <c r="D31" s="177"/>
      <c r="E31" s="165"/>
      <c r="F31" s="165"/>
      <c r="G31" s="165"/>
      <c r="H31" s="156"/>
      <c r="L31" s="156"/>
      <c r="M31" s="156"/>
    </row>
    <row r="32" spans="1:13" outlineLevel="1" x14ac:dyDescent="0.25">
      <c r="A32" s="158" t="s">
        <v>854</v>
      </c>
      <c r="B32" s="330"/>
      <c r="C32" s="177"/>
      <c r="D32" s="177"/>
      <c r="E32" s="165"/>
      <c r="F32" s="165"/>
      <c r="G32" s="165"/>
      <c r="H32" s="156"/>
      <c r="L32" s="156"/>
      <c r="M32" s="156"/>
    </row>
    <row r="33" spans="1:13" ht="18" x14ac:dyDescent="0.25">
      <c r="A33" s="168"/>
      <c r="B33" s="169" t="s">
        <v>817</v>
      </c>
      <c r="C33" s="168"/>
      <c r="D33" s="168"/>
      <c r="E33" s="168"/>
      <c r="F33" s="168"/>
      <c r="G33" s="168"/>
      <c r="H33" s="156"/>
      <c r="L33" s="156"/>
      <c r="M33" s="156"/>
    </row>
    <row r="34" spans="1:13" ht="15" customHeight="1" x14ac:dyDescent="0.25">
      <c r="A34" s="163"/>
      <c r="B34" s="164" t="s">
        <v>855</v>
      </c>
      <c r="C34" s="163" t="s">
        <v>856</v>
      </c>
      <c r="D34" s="163" t="s">
        <v>1672</v>
      </c>
      <c r="E34" s="163" t="s">
        <v>857</v>
      </c>
      <c r="F34" s="161"/>
      <c r="G34" s="161"/>
      <c r="H34" s="156"/>
      <c r="L34" s="156"/>
      <c r="M34" s="156"/>
    </row>
    <row r="35" spans="1:13" x14ac:dyDescent="0.25">
      <c r="A35" s="158" t="s">
        <v>858</v>
      </c>
      <c r="B35" s="329"/>
      <c r="C35" s="329"/>
      <c r="D35" s="329"/>
      <c r="E35" s="329"/>
      <c r="F35" s="328"/>
      <c r="G35" s="328"/>
      <c r="H35" s="156"/>
      <c r="L35" s="156"/>
      <c r="M35" s="156"/>
    </row>
    <row r="36" spans="1:13" x14ac:dyDescent="0.25">
      <c r="A36" s="158" t="s">
        <v>859</v>
      </c>
      <c r="B36" s="186"/>
      <c r="C36" s="177"/>
      <c r="D36" s="177"/>
      <c r="E36" s="177"/>
      <c r="H36" s="156"/>
      <c r="L36" s="156"/>
      <c r="M36" s="156"/>
    </row>
    <row r="37" spans="1:13" x14ac:dyDescent="0.25">
      <c r="A37" s="158" t="s">
        <v>860</v>
      </c>
      <c r="B37" s="186"/>
      <c r="C37" s="177"/>
      <c r="D37" s="177"/>
      <c r="E37" s="177"/>
      <c r="H37" s="156"/>
      <c r="L37" s="156"/>
      <c r="M37" s="156"/>
    </row>
    <row r="38" spans="1:13" x14ac:dyDescent="0.25">
      <c r="A38" s="158" t="s">
        <v>861</v>
      </c>
      <c r="B38" s="186"/>
      <c r="C38" s="177"/>
      <c r="D38" s="177"/>
      <c r="E38" s="177"/>
      <c r="H38" s="156"/>
      <c r="L38" s="156"/>
      <c r="M38" s="156"/>
    </row>
    <row r="39" spans="1:13" x14ac:dyDescent="0.25">
      <c r="A39" s="158" t="s">
        <v>862</v>
      </c>
      <c r="B39" s="186"/>
      <c r="C39" s="177"/>
      <c r="D39" s="177"/>
      <c r="E39" s="177"/>
      <c r="H39" s="156"/>
      <c r="L39" s="156"/>
      <c r="M39" s="156"/>
    </row>
    <row r="40" spans="1:13" x14ac:dyDescent="0.25">
      <c r="A40" s="158" t="s">
        <v>863</v>
      </c>
      <c r="B40" s="186"/>
      <c r="C40" s="177"/>
      <c r="D40" s="177"/>
      <c r="E40" s="177"/>
      <c r="H40" s="156"/>
      <c r="L40" s="156"/>
      <c r="M40" s="156"/>
    </row>
    <row r="41" spans="1:13" x14ac:dyDescent="0.25">
      <c r="A41" s="158" t="s">
        <v>864</v>
      </c>
      <c r="B41" s="186"/>
      <c r="C41" s="177"/>
      <c r="D41" s="177"/>
      <c r="E41" s="177"/>
      <c r="H41" s="156"/>
      <c r="L41" s="156"/>
      <c r="M41" s="156"/>
    </row>
    <row r="42" spans="1:13" x14ac:dyDescent="0.25">
      <c r="A42" s="158" t="s">
        <v>865</v>
      </c>
      <c r="B42" s="186"/>
      <c r="C42" s="177"/>
      <c r="D42" s="177"/>
      <c r="E42" s="177"/>
      <c r="H42" s="156"/>
      <c r="L42" s="156"/>
      <c r="M42" s="156"/>
    </row>
    <row r="43" spans="1:13" x14ac:dyDescent="0.25">
      <c r="A43" s="158" t="s">
        <v>866</v>
      </c>
      <c r="B43" s="186"/>
      <c r="C43" s="177"/>
      <c r="D43" s="177"/>
      <c r="E43" s="177"/>
      <c r="H43" s="156"/>
      <c r="L43" s="156"/>
      <c r="M43" s="156"/>
    </row>
    <row r="44" spans="1:13" x14ac:dyDescent="0.25">
      <c r="A44" s="158" t="s">
        <v>867</v>
      </c>
      <c r="B44" s="186"/>
      <c r="C44" s="177"/>
      <c r="D44" s="177"/>
      <c r="E44" s="177"/>
      <c r="H44" s="156"/>
      <c r="L44" s="156"/>
      <c r="M44" s="156"/>
    </row>
    <row r="45" spans="1:13" x14ac:dyDescent="0.25">
      <c r="A45" s="158" t="s">
        <v>868</v>
      </c>
      <c r="B45" s="186"/>
      <c r="C45" s="177"/>
      <c r="D45" s="177"/>
      <c r="E45" s="177"/>
      <c r="H45" s="156"/>
      <c r="L45" s="156"/>
      <c r="M45" s="156"/>
    </row>
    <row r="46" spans="1:13" x14ac:dyDescent="0.25">
      <c r="A46" s="158" t="s">
        <v>869</v>
      </c>
      <c r="B46" s="186"/>
      <c r="C46" s="177"/>
      <c r="D46" s="177"/>
      <c r="E46" s="177"/>
      <c r="H46" s="156"/>
      <c r="L46" s="156"/>
      <c r="M46" s="156"/>
    </row>
    <row r="47" spans="1:13" x14ac:dyDescent="0.25">
      <c r="A47" s="158" t="s">
        <v>870</v>
      </c>
      <c r="B47" s="186"/>
      <c r="C47" s="177"/>
      <c r="D47" s="177"/>
      <c r="E47" s="177"/>
      <c r="H47" s="156"/>
      <c r="L47" s="156"/>
      <c r="M47" s="156"/>
    </row>
    <row r="48" spans="1:13" x14ac:dyDescent="0.25">
      <c r="A48" s="158" t="s">
        <v>871</v>
      </c>
      <c r="B48" s="186"/>
      <c r="C48" s="177"/>
      <c r="D48" s="177"/>
      <c r="E48" s="177"/>
      <c r="H48" s="156"/>
      <c r="L48" s="156"/>
      <c r="M48" s="156"/>
    </row>
    <row r="49" spans="1:13" x14ac:dyDescent="0.25">
      <c r="A49" s="158" t="s">
        <v>872</v>
      </c>
      <c r="B49" s="186"/>
      <c r="C49" s="177"/>
      <c r="D49" s="177"/>
      <c r="E49" s="177"/>
      <c r="H49" s="156"/>
      <c r="L49" s="156"/>
      <c r="M49" s="156"/>
    </row>
    <row r="50" spans="1:13" x14ac:dyDescent="0.25">
      <c r="A50" s="158" t="s">
        <v>873</v>
      </c>
      <c r="B50" s="186"/>
      <c r="C50" s="177"/>
      <c r="D50" s="177"/>
      <c r="E50" s="177"/>
      <c r="H50" s="156"/>
      <c r="L50" s="156"/>
      <c r="M50" s="156"/>
    </row>
    <row r="51" spans="1:13" x14ac:dyDescent="0.25">
      <c r="A51" s="158" t="s">
        <v>874</v>
      </c>
      <c r="B51" s="186"/>
      <c r="C51" s="177"/>
      <c r="D51" s="177"/>
      <c r="E51" s="177"/>
      <c r="H51" s="156"/>
      <c r="L51" s="156"/>
      <c r="M51" s="156"/>
    </row>
    <row r="52" spans="1:13" x14ac:dyDescent="0.25">
      <c r="A52" s="158" t="s">
        <v>875</v>
      </c>
      <c r="B52" s="186"/>
      <c r="C52" s="177"/>
      <c r="D52" s="177"/>
      <c r="E52" s="177"/>
      <c r="H52" s="156"/>
      <c r="L52" s="156"/>
      <c r="M52" s="156"/>
    </row>
    <row r="53" spans="1:13" x14ac:dyDescent="0.25">
      <c r="A53" s="158" t="s">
        <v>876</v>
      </c>
      <c r="B53" s="186"/>
      <c r="C53" s="177"/>
      <c r="D53" s="177"/>
      <c r="E53" s="177"/>
      <c r="H53" s="156"/>
      <c r="L53" s="156"/>
      <c r="M53" s="156"/>
    </row>
    <row r="54" spans="1:13" x14ac:dyDescent="0.25">
      <c r="A54" s="158" t="s">
        <v>877</v>
      </c>
      <c r="B54" s="186"/>
      <c r="C54" s="177"/>
      <c r="D54" s="177"/>
      <c r="E54" s="177"/>
      <c r="H54" s="156"/>
      <c r="L54" s="156"/>
      <c r="M54" s="156"/>
    </row>
    <row r="55" spans="1:13" x14ac:dyDescent="0.25">
      <c r="A55" s="158" t="s">
        <v>878</v>
      </c>
      <c r="B55" s="186"/>
      <c r="C55" s="177"/>
      <c r="D55" s="177"/>
      <c r="E55" s="177"/>
      <c r="H55" s="156"/>
      <c r="L55" s="156"/>
      <c r="M55" s="156"/>
    </row>
    <row r="56" spans="1:13" x14ac:dyDescent="0.25">
      <c r="A56" s="158" t="s">
        <v>879</v>
      </c>
      <c r="B56" s="186"/>
      <c r="C56" s="177"/>
      <c r="D56" s="177"/>
      <c r="E56" s="177"/>
      <c r="H56" s="156"/>
      <c r="L56" s="156"/>
      <c r="M56" s="156"/>
    </row>
    <row r="57" spans="1:13" x14ac:dyDescent="0.25">
      <c r="A57" s="158" t="s">
        <v>880</v>
      </c>
      <c r="B57" s="186"/>
      <c r="C57" s="177"/>
      <c r="D57" s="177"/>
      <c r="E57" s="177"/>
      <c r="H57" s="156"/>
      <c r="L57" s="156"/>
      <c r="M57" s="156"/>
    </row>
    <row r="58" spans="1:13" x14ac:dyDescent="0.25">
      <c r="A58" s="158" t="s">
        <v>881</v>
      </c>
      <c r="B58" s="186"/>
      <c r="C58" s="177"/>
      <c r="D58" s="177"/>
      <c r="E58" s="177"/>
      <c r="H58" s="156"/>
      <c r="L58" s="156"/>
      <c r="M58" s="156"/>
    </row>
    <row r="59" spans="1:13" x14ac:dyDescent="0.25">
      <c r="A59" s="158" t="s">
        <v>882</v>
      </c>
      <c r="B59" s="186"/>
      <c r="C59" s="177"/>
      <c r="D59" s="177"/>
      <c r="E59" s="177"/>
      <c r="H59" s="156"/>
      <c r="L59" s="156"/>
      <c r="M59" s="156"/>
    </row>
    <row r="60" spans="1:13" outlineLevel="1" x14ac:dyDescent="0.25">
      <c r="A60" s="158" t="s">
        <v>883</v>
      </c>
      <c r="B60" s="185"/>
      <c r="E60" s="185"/>
      <c r="F60" s="185"/>
      <c r="G60" s="185"/>
      <c r="H60" s="156"/>
      <c r="L60" s="156"/>
      <c r="M60" s="156"/>
    </row>
    <row r="61" spans="1:13" outlineLevel="1" x14ac:dyDescent="0.25">
      <c r="A61" s="158" t="s">
        <v>884</v>
      </c>
      <c r="B61" s="185"/>
      <c r="E61" s="185"/>
      <c r="F61" s="185"/>
      <c r="G61" s="185"/>
      <c r="H61" s="156"/>
      <c r="L61" s="156"/>
      <c r="M61" s="156"/>
    </row>
    <row r="62" spans="1:13" outlineLevel="1" x14ac:dyDescent="0.25">
      <c r="A62" s="158" t="s">
        <v>885</v>
      </c>
      <c r="B62" s="185"/>
      <c r="E62" s="185"/>
      <c r="F62" s="185"/>
      <c r="G62" s="185"/>
      <c r="H62" s="156"/>
      <c r="L62" s="156"/>
      <c r="M62" s="156"/>
    </row>
    <row r="63" spans="1:13" outlineLevel="1" x14ac:dyDescent="0.25">
      <c r="A63" s="158" t="s">
        <v>886</v>
      </c>
      <c r="B63" s="185"/>
      <c r="E63" s="185"/>
      <c r="F63" s="185"/>
      <c r="G63" s="185"/>
      <c r="H63" s="156"/>
      <c r="L63" s="156"/>
      <c r="M63" s="156"/>
    </row>
    <row r="64" spans="1:13" outlineLevel="1" x14ac:dyDescent="0.25">
      <c r="A64" s="158" t="s">
        <v>887</v>
      </c>
      <c r="B64" s="185"/>
      <c r="E64" s="185"/>
      <c r="F64" s="185"/>
      <c r="G64" s="185"/>
      <c r="H64" s="156"/>
      <c r="L64" s="156"/>
      <c r="M64" s="156"/>
    </row>
    <row r="65" spans="1:14" outlineLevel="1" x14ac:dyDescent="0.25">
      <c r="A65" s="158" t="s">
        <v>888</v>
      </c>
      <c r="B65" s="185"/>
      <c r="E65" s="185"/>
      <c r="F65" s="185"/>
      <c r="G65" s="185"/>
      <c r="H65" s="156"/>
      <c r="L65" s="156"/>
      <c r="M65" s="156"/>
    </row>
    <row r="66" spans="1:14" outlineLevel="1" x14ac:dyDescent="0.25">
      <c r="A66" s="158" t="s">
        <v>889</v>
      </c>
      <c r="B66" s="185"/>
      <c r="E66" s="185"/>
      <c r="F66" s="185"/>
      <c r="G66" s="185"/>
      <c r="H66" s="156"/>
      <c r="L66" s="156"/>
      <c r="M66" s="156"/>
    </row>
    <row r="67" spans="1:14" outlineLevel="1" x14ac:dyDescent="0.25">
      <c r="A67" s="158" t="s">
        <v>890</v>
      </c>
      <c r="B67" s="185"/>
      <c r="E67" s="185"/>
      <c r="F67" s="185"/>
      <c r="G67" s="185"/>
      <c r="H67" s="156"/>
      <c r="L67" s="156"/>
      <c r="M67" s="156"/>
    </row>
    <row r="68" spans="1:14" outlineLevel="1" x14ac:dyDescent="0.25">
      <c r="A68" s="158" t="s">
        <v>891</v>
      </c>
      <c r="B68" s="185"/>
      <c r="E68" s="185"/>
      <c r="F68" s="185"/>
      <c r="G68" s="185"/>
      <c r="H68" s="156"/>
      <c r="L68" s="156"/>
      <c r="M68" s="156"/>
    </row>
    <row r="69" spans="1:14" outlineLevel="1" x14ac:dyDescent="0.25">
      <c r="A69" s="158" t="s">
        <v>892</v>
      </c>
      <c r="B69" s="185"/>
      <c r="E69" s="185"/>
      <c r="F69" s="185"/>
      <c r="G69" s="185"/>
      <c r="H69" s="156"/>
      <c r="L69" s="156"/>
      <c r="M69" s="156"/>
    </row>
    <row r="70" spans="1:14" outlineLevel="1" x14ac:dyDescent="0.25">
      <c r="A70" s="158" t="s">
        <v>893</v>
      </c>
      <c r="B70" s="185"/>
      <c r="E70" s="185"/>
      <c r="F70" s="185"/>
      <c r="G70" s="185"/>
      <c r="H70" s="156"/>
      <c r="L70" s="156"/>
      <c r="M70" s="156"/>
    </row>
    <row r="71" spans="1:14" outlineLevel="1" x14ac:dyDescent="0.25">
      <c r="A71" s="158" t="s">
        <v>894</v>
      </c>
      <c r="B71" s="185"/>
      <c r="E71" s="185"/>
      <c r="F71" s="185"/>
      <c r="G71" s="185"/>
      <c r="H71" s="156"/>
      <c r="L71" s="156"/>
      <c r="M71" s="156"/>
    </row>
    <row r="72" spans="1:14" outlineLevel="1" x14ac:dyDescent="0.25">
      <c r="A72" s="158" t="s">
        <v>895</v>
      </c>
      <c r="B72" s="185"/>
      <c r="E72" s="185"/>
      <c r="F72" s="185"/>
      <c r="G72" s="185"/>
      <c r="H72" s="156"/>
      <c r="L72" s="156"/>
      <c r="M72" s="156"/>
    </row>
    <row r="73" spans="1:14" ht="18" x14ac:dyDescent="0.25">
      <c r="A73" s="168"/>
      <c r="B73" s="169" t="s">
        <v>818</v>
      </c>
      <c r="C73" s="168"/>
      <c r="D73" s="168"/>
      <c r="E73" s="168"/>
      <c r="F73" s="168"/>
      <c r="G73" s="168"/>
      <c r="H73" s="156"/>
    </row>
    <row r="74" spans="1:14" ht="15" customHeight="1" x14ac:dyDescent="0.25">
      <c r="A74" s="163"/>
      <c r="B74" s="164" t="s">
        <v>896</v>
      </c>
      <c r="C74" s="163" t="s">
        <v>1671</v>
      </c>
      <c r="D74" s="163" t="s">
        <v>1670</v>
      </c>
      <c r="E74" s="161" t="s">
        <v>1669</v>
      </c>
      <c r="F74" s="161" t="s">
        <v>1668</v>
      </c>
      <c r="G74" s="163" t="s">
        <v>897</v>
      </c>
      <c r="H74" s="155"/>
      <c r="I74" s="155"/>
      <c r="J74" s="155"/>
      <c r="K74" s="155"/>
      <c r="L74" s="155"/>
      <c r="M74" s="155"/>
      <c r="N74" s="155"/>
    </row>
    <row r="75" spans="1:14" x14ac:dyDescent="0.25">
      <c r="A75" s="158" t="s">
        <v>898</v>
      </c>
      <c r="B75" s="158" t="s">
        <v>899</v>
      </c>
      <c r="C75" s="327">
        <v>5.3632685027511098</v>
      </c>
      <c r="D75" s="240"/>
      <c r="E75" s="240"/>
      <c r="F75" s="240"/>
      <c r="G75" s="172">
        <f>SUM(C75:F75)</f>
        <v>5.3632685027511098</v>
      </c>
      <c r="H75" s="156"/>
    </row>
    <row r="76" spans="1:14" x14ac:dyDescent="0.25">
      <c r="A76" s="158" t="s">
        <v>900</v>
      </c>
      <c r="B76" s="158" t="s">
        <v>1667</v>
      </c>
      <c r="C76" s="327">
        <v>15.4714974604847</v>
      </c>
      <c r="D76" s="240"/>
      <c r="E76" s="240"/>
      <c r="F76" s="240"/>
      <c r="G76" s="172">
        <f>SUM(C76:F76)</f>
        <v>15.4714974604847</v>
      </c>
    </row>
    <row r="77" spans="1:14" outlineLevel="1" x14ac:dyDescent="0.25">
      <c r="A77" s="158" t="s">
        <v>901</v>
      </c>
      <c r="H77" s="156"/>
    </row>
    <row r="78" spans="1:14" outlineLevel="1" x14ac:dyDescent="0.25">
      <c r="A78" s="158" t="s">
        <v>902</v>
      </c>
      <c r="H78" s="156"/>
    </row>
    <row r="79" spans="1:14" outlineLevel="1" x14ac:dyDescent="0.25">
      <c r="A79" s="158" t="s">
        <v>903</v>
      </c>
      <c r="H79" s="156"/>
    </row>
    <row r="80" spans="1:14" outlineLevel="1" x14ac:dyDescent="0.25">
      <c r="A80" s="158" t="s">
        <v>904</v>
      </c>
      <c r="H80" s="156"/>
    </row>
    <row r="81" spans="1:8" x14ac:dyDescent="0.25">
      <c r="A81" s="163"/>
      <c r="B81" s="164" t="s">
        <v>905</v>
      </c>
      <c r="C81" s="163" t="s">
        <v>506</v>
      </c>
      <c r="D81" s="163" t="s">
        <v>507</v>
      </c>
      <c r="E81" s="161" t="s">
        <v>906</v>
      </c>
      <c r="F81" s="161" t="s">
        <v>907</v>
      </c>
      <c r="G81" s="161" t="s">
        <v>908</v>
      </c>
      <c r="H81" s="156"/>
    </row>
    <row r="82" spans="1:8" x14ac:dyDescent="0.25">
      <c r="A82" s="158" t="s">
        <v>909</v>
      </c>
      <c r="B82" s="158" t="s">
        <v>1666</v>
      </c>
      <c r="C82" s="336">
        <v>1.94036183799151E-3</v>
      </c>
      <c r="D82" s="338"/>
      <c r="E82" s="338"/>
      <c r="F82" s="240"/>
      <c r="G82" s="282">
        <f>C82</f>
        <v>1.94036183799151E-3</v>
      </c>
      <c r="H82" s="156"/>
    </row>
    <row r="83" spans="1:8" x14ac:dyDescent="0.25">
      <c r="A83" s="158" t="s">
        <v>910</v>
      </c>
      <c r="B83" s="158" t="s">
        <v>911</v>
      </c>
      <c r="C83" s="336">
        <v>6.66456145008845E-6</v>
      </c>
      <c r="D83" s="338"/>
      <c r="E83" s="338"/>
      <c r="F83" s="240"/>
      <c r="G83" s="282">
        <f>C83</f>
        <v>6.66456145008845E-6</v>
      </c>
      <c r="H83" s="156"/>
    </row>
    <row r="84" spans="1:8" x14ac:dyDescent="0.25">
      <c r="A84" s="158" t="s">
        <v>912</v>
      </c>
      <c r="B84" s="158" t="s">
        <v>913</v>
      </c>
      <c r="C84" s="336">
        <v>5.48001525284094E-4</v>
      </c>
      <c r="D84" s="338"/>
      <c r="E84" s="338"/>
      <c r="F84" s="240"/>
      <c r="G84" s="282">
        <f>C84</f>
        <v>5.48001525284094E-4</v>
      </c>
      <c r="H84" s="156"/>
    </row>
    <row r="85" spans="1:8" x14ac:dyDescent="0.25">
      <c r="A85" s="158" t="s">
        <v>914</v>
      </c>
      <c r="B85" s="158" t="s">
        <v>915</v>
      </c>
      <c r="C85" s="336">
        <v>2.5379130075294703E-4</v>
      </c>
      <c r="D85" s="338"/>
      <c r="E85" s="338"/>
      <c r="F85" s="240"/>
      <c r="G85" s="282">
        <f>C85</f>
        <v>2.5379130075294703E-4</v>
      </c>
      <c r="H85" s="156"/>
    </row>
    <row r="86" spans="1:8" x14ac:dyDescent="0.25">
      <c r="A86" s="158" t="s">
        <v>916</v>
      </c>
      <c r="B86" s="158" t="s">
        <v>917</v>
      </c>
      <c r="C86" s="336">
        <v>0</v>
      </c>
      <c r="D86" s="338"/>
      <c r="E86" s="338"/>
      <c r="F86" s="240"/>
      <c r="G86" s="282">
        <f>C86</f>
        <v>0</v>
      </c>
      <c r="H86" s="156"/>
    </row>
    <row r="87" spans="1:8" outlineLevel="1" x14ac:dyDescent="0.25">
      <c r="A87" s="158" t="s">
        <v>918</v>
      </c>
      <c r="C87" s="339"/>
      <c r="D87" s="339"/>
      <c r="E87" s="339"/>
      <c r="H87" s="156"/>
    </row>
    <row r="88" spans="1:8" outlineLevel="1" x14ac:dyDescent="0.25">
      <c r="A88" s="158" t="s">
        <v>919</v>
      </c>
      <c r="H88" s="156"/>
    </row>
    <row r="89" spans="1:8" outlineLevel="1" x14ac:dyDescent="0.25">
      <c r="A89" s="158" t="s">
        <v>920</v>
      </c>
      <c r="H89" s="156"/>
    </row>
    <row r="90" spans="1:8" outlineLevel="1" x14ac:dyDescent="0.25">
      <c r="A90" s="158" t="s">
        <v>921</v>
      </c>
      <c r="H90" s="156"/>
    </row>
    <row r="91" spans="1:8" x14ac:dyDescent="0.25">
      <c r="H91" s="156"/>
    </row>
    <row r="92" spans="1:8" x14ac:dyDescent="0.25">
      <c r="H92" s="156"/>
    </row>
    <row r="93" spans="1:8" x14ac:dyDescent="0.25">
      <c r="H93" s="156"/>
    </row>
    <row r="94" spans="1:8" x14ac:dyDescent="0.25">
      <c r="H94" s="156"/>
    </row>
    <row r="95" spans="1:8" x14ac:dyDescent="0.25">
      <c r="H95" s="156"/>
    </row>
    <row r="96" spans="1:8" x14ac:dyDescent="0.25">
      <c r="H96" s="156"/>
    </row>
    <row r="97" spans="8:8" x14ac:dyDescent="0.25">
      <c r="H97" s="156"/>
    </row>
    <row r="98" spans="8:8" x14ac:dyDescent="0.25">
      <c r="H98" s="156"/>
    </row>
    <row r="99" spans="8:8" x14ac:dyDescent="0.25">
      <c r="H99" s="156"/>
    </row>
    <row r="100" spans="8:8" x14ac:dyDescent="0.25">
      <c r="H100" s="156"/>
    </row>
    <row r="101" spans="8:8" x14ac:dyDescent="0.25">
      <c r="H101" s="156"/>
    </row>
    <row r="102" spans="8:8" x14ac:dyDescent="0.25">
      <c r="H102" s="156"/>
    </row>
    <row r="103" spans="8:8" x14ac:dyDescent="0.25">
      <c r="H103" s="156"/>
    </row>
    <row r="104" spans="8:8" x14ac:dyDescent="0.25">
      <c r="H104" s="156"/>
    </row>
    <row r="105" spans="8:8" x14ac:dyDescent="0.25">
      <c r="H105" s="156"/>
    </row>
    <row r="106" spans="8:8" x14ac:dyDescent="0.25">
      <c r="H106" s="156"/>
    </row>
    <row r="107" spans="8:8" x14ac:dyDescent="0.25">
      <c r="H107" s="156"/>
    </row>
    <row r="108" spans="8:8" x14ac:dyDescent="0.25">
      <c r="H108" s="156"/>
    </row>
    <row r="109" spans="8:8" x14ac:dyDescent="0.25">
      <c r="H109" s="156"/>
    </row>
    <row r="110" spans="8:8" x14ac:dyDescent="0.25">
      <c r="H110" s="156"/>
    </row>
    <row r="111" spans="8:8" x14ac:dyDescent="0.25">
      <c r="H111" s="156"/>
    </row>
    <row r="112" spans="8:8" x14ac:dyDescent="0.25">
      <c r="H112" s="156"/>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256256FA-DDEF-437F-9BC3-B21CA1F58E4F}"/>
    <hyperlink ref="B7" location="'E. Optional ECB-ECAIs data'!B12" display="1. Additional information on the programme" xr:uid="{C7C96E63-CA35-418C-A01F-CC7E6E79FCA2}"/>
    <hyperlink ref="B9" location="'E. Optional ECB-ECAIs data'!B73" display="3.  Additional information on the asset distribution" xr:uid="{CC08885A-4D75-459A-90BB-0EED2A1AB760}"/>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4B19A-3549-49A9-9F91-8B1DF5D4C1CD}">
  <sheetPr>
    <tabColor rgb="FF847A75"/>
  </sheetPr>
  <dimension ref="B1:J43"/>
  <sheetViews>
    <sheetView topLeftCell="A3" zoomScale="80" zoomScaleNormal="80" workbookViewId="0">
      <selection activeCell="G18" sqref="G18"/>
    </sheetView>
  </sheetViews>
  <sheetFormatPr defaultColWidth="9.109375" defaultRowHeight="14.4" x14ac:dyDescent="0.3"/>
  <cols>
    <col min="1" max="1" width="9.109375" style="121"/>
    <col min="2" max="10" width="12.44140625" style="121" customWidth="1"/>
    <col min="11" max="16384" width="9.109375" style="121"/>
  </cols>
  <sheetData>
    <row r="1" spans="2:10" ht="15" thickBot="1" x14ac:dyDescent="0.35"/>
    <row r="2" spans="2:10" x14ac:dyDescent="0.3">
      <c r="B2" s="154"/>
      <c r="C2" s="153"/>
      <c r="D2" s="153"/>
      <c r="E2" s="153"/>
      <c r="F2" s="153"/>
      <c r="G2" s="153"/>
      <c r="H2" s="153"/>
      <c r="I2" s="153"/>
      <c r="J2" s="152"/>
    </row>
    <row r="3" spans="2:10" x14ac:dyDescent="0.3">
      <c r="B3" s="141"/>
      <c r="C3" s="138"/>
      <c r="D3" s="138"/>
      <c r="E3" s="138"/>
      <c r="F3" s="138"/>
      <c r="G3" s="138"/>
      <c r="H3" s="138"/>
      <c r="I3" s="138"/>
      <c r="J3" s="137"/>
    </row>
    <row r="4" spans="2:10" x14ac:dyDescent="0.3">
      <c r="B4" s="141"/>
      <c r="C4" s="138"/>
      <c r="D4" s="138"/>
      <c r="E4" s="138"/>
      <c r="F4" s="138"/>
      <c r="G4" s="138"/>
      <c r="H4" s="138"/>
      <c r="I4" s="138"/>
      <c r="J4" s="137"/>
    </row>
    <row r="5" spans="2:10" ht="31.2" x14ac:dyDescent="0.35">
      <c r="B5" s="141"/>
      <c r="C5" s="138"/>
      <c r="D5" s="138"/>
      <c r="E5" s="151"/>
      <c r="F5" s="150" t="s">
        <v>1461</v>
      </c>
      <c r="G5" s="138"/>
      <c r="H5" s="138"/>
      <c r="I5" s="138"/>
      <c r="J5" s="137"/>
    </row>
    <row r="6" spans="2:10" ht="41.25" customHeight="1" x14ac:dyDescent="0.3">
      <c r="B6" s="141"/>
      <c r="C6" s="138"/>
      <c r="D6" s="149" t="s">
        <v>1460</v>
      </c>
      <c r="E6" s="149"/>
      <c r="F6" s="149"/>
      <c r="G6" s="149"/>
      <c r="H6" s="149"/>
      <c r="I6" s="138"/>
      <c r="J6" s="137"/>
    </row>
    <row r="7" spans="2:10" ht="25.8" x14ac:dyDescent="0.3">
      <c r="B7" s="141"/>
      <c r="C7" s="138"/>
      <c r="D7" s="138"/>
      <c r="E7" s="138"/>
      <c r="F7" s="148" t="s">
        <v>8</v>
      </c>
      <c r="G7" s="138"/>
      <c r="H7" s="138"/>
      <c r="I7" s="138"/>
      <c r="J7" s="137"/>
    </row>
    <row r="8" spans="2:10" ht="25.8" x14ac:dyDescent="0.3">
      <c r="B8" s="141"/>
      <c r="C8" s="138"/>
      <c r="D8" s="138"/>
      <c r="E8" s="138"/>
      <c r="F8" s="148" t="s">
        <v>825</v>
      </c>
      <c r="G8" s="138"/>
      <c r="H8" s="138"/>
      <c r="I8" s="138"/>
      <c r="J8" s="137"/>
    </row>
    <row r="9" spans="2:10" ht="21" x14ac:dyDescent="0.3">
      <c r="B9" s="141"/>
      <c r="C9" s="138"/>
      <c r="D9" s="138"/>
      <c r="E9" s="138"/>
      <c r="F9" s="147" t="s">
        <v>1459</v>
      </c>
      <c r="G9" s="138"/>
      <c r="H9" s="138"/>
      <c r="I9" s="138"/>
      <c r="J9" s="137"/>
    </row>
    <row r="10" spans="2:10" ht="21" x14ac:dyDescent="0.3">
      <c r="B10" s="141"/>
      <c r="C10" s="138"/>
      <c r="D10" s="138"/>
      <c r="E10" s="138"/>
      <c r="F10" s="147" t="s">
        <v>1458</v>
      </c>
      <c r="G10" s="138"/>
      <c r="H10" s="138"/>
      <c r="I10" s="138"/>
      <c r="J10" s="137"/>
    </row>
    <row r="11" spans="2:10" ht="21" x14ac:dyDescent="0.3">
      <c r="B11" s="141"/>
      <c r="C11" s="138"/>
      <c r="D11" s="138"/>
      <c r="E11" s="138"/>
      <c r="F11" s="147"/>
      <c r="G11" s="138"/>
      <c r="H11" s="138"/>
      <c r="I11" s="138"/>
      <c r="J11" s="137"/>
    </row>
    <row r="12" spans="2:10" x14ac:dyDescent="0.3">
      <c r="B12" s="141"/>
      <c r="C12" s="138"/>
      <c r="D12" s="138"/>
      <c r="E12" s="138"/>
      <c r="F12" s="138"/>
      <c r="G12" s="138"/>
      <c r="H12" s="138"/>
      <c r="I12" s="138"/>
      <c r="J12" s="137"/>
    </row>
    <row r="13" spans="2:10" x14ac:dyDescent="0.3">
      <c r="B13" s="141"/>
      <c r="C13" s="138"/>
      <c r="D13" s="138"/>
      <c r="E13" s="138"/>
      <c r="F13" s="138"/>
      <c r="G13" s="138"/>
      <c r="H13" s="138"/>
      <c r="I13" s="138"/>
      <c r="J13" s="137"/>
    </row>
    <row r="14" spans="2:10" x14ac:dyDescent="0.3">
      <c r="B14" s="141"/>
      <c r="C14" s="138"/>
      <c r="D14" s="138"/>
      <c r="E14" s="138"/>
      <c r="F14" s="138"/>
      <c r="G14" s="138"/>
      <c r="H14" s="138"/>
      <c r="I14" s="138"/>
      <c r="J14" s="137"/>
    </row>
    <row r="15" spans="2:10" x14ac:dyDescent="0.3">
      <c r="B15" s="141"/>
      <c r="C15" s="138"/>
      <c r="D15" s="138"/>
      <c r="E15" s="138"/>
      <c r="F15" s="138"/>
      <c r="G15" s="138"/>
      <c r="H15" s="138"/>
      <c r="I15" s="138"/>
      <c r="J15" s="137"/>
    </row>
    <row r="16" spans="2:10" x14ac:dyDescent="0.3">
      <c r="B16" s="141"/>
      <c r="C16" s="138"/>
      <c r="D16" s="138"/>
      <c r="E16" s="138"/>
      <c r="F16" s="138"/>
      <c r="G16" s="138"/>
      <c r="H16" s="138"/>
      <c r="I16" s="138"/>
      <c r="J16" s="137"/>
    </row>
    <row r="17" spans="2:10" x14ac:dyDescent="0.3">
      <c r="B17" s="141"/>
      <c r="C17" s="138"/>
      <c r="D17" s="138"/>
      <c r="E17" s="138"/>
      <c r="F17" s="138"/>
      <c r="G17" s="138"/>
      <c r="H17" s="138"/>
      <c r="I17" s="138"/>
      <c r="J17" s="137"/>
    </row>
    <row r="18" spans="2:10" x14ac:dyDescent="0.3">
      <c r="B18" s="141"/>
      <c r="C18" s="138"/>
      <c r="D18" s="138"/>
      <c r="E18" s="138"/>
      <c r="F18" s="138"/>
      <c r="G18" s="138"/>
      <c r="H18" s="138"/>
      <c r="I18" s="138"/>
      <c r="J18" s="137"/>
    </row>
    <row r="19" spans="2:10" x14ac:dyDescent="0.3">
      <c r="B19" s="141"/>
      <c r="C19" s="138"/>
      <c r="D19" s="138"/>
      <c r="E19" s="138"/>
      <c r="F19" s="138"/>
      <c r="G19" s="138"/>
      <c r="H19" s="138"/>
      <c r="I19" s="138"/>
      <c r="J19" s="137"/>
    </row>
    <row r="20" spans="2:10" x14ac:dyDescent="0.3">
      <c r="B20" s="141"/>
      <c r="C20" s="138"/>
      <c r="D20" s="138"/>
      <c r="E20" s="138"/>
      <c r="F20" s="138"/>
      <c r="G20" s="138"/>
      <c r="H20" s="138"/>
      <c r="I20" s="138"/>
      <c r="J20" s="137"/>
    </row>
    <row r="21" spans="2:10" x14ac:dyDescent="0.3">
      <c r="B21" s="141"/>
      <c r="C21" s="138"/>
      <c r="D21" s="138"/>
      <c r="E21" s="138"/>
      <c r="F21" s="138"/>
      <c r="G21" s="138"/>
      <c r="H21" s="138"/>
      <c r="I21" s="138"/>
      <c r="J21" s="137"/>
    </row>
    <row r="22" spans="2:10" x14ac:dyDescent="0.3">
      <c r="B22" s="141"/>
      <c r="C22" s="138"/>
      <c r="D22" s="138"/>
      <c r="E22" s="138"/>
      <c r="F22" s="146" t="s">
        <v>1457</v>
      </c>
      <c r="G22" s="138"/>
      <c r="H22" s="138"/>
      <c r="I22" s="138"/>
      <c r="J22" s="137"/>
    </row>
    <row r="23" spans="2:10" x14ac:dyDescent="0.3">
      <c r="B23" s="141"/>
      <c r="C23" s="138"/>
      <c r="D23" s="138"/>
      <c r="E23" s="138"/>
      <c r="F23" s="143"/>
      <c r="G23" s="138"/>
      <c r="H23" s="138"/>
      <c r="I23" s="138"/>
      <c r="J23" s="137"/>
    </row>
    <row r="24" spans="2:10" x14ac:dyDescent="0.3">
      <c r="B24" s="141"/>
      <c r="C24" s="138"/>
      <c r="D24" s="145" t="s">
        <v>1456</v>
      </c>
      <c r="E24" s="144" t="s">
        <v>1447</v>
      </c>
      <c r="F24" s="144"/>
      <c r="G24" s="144"/>
      <c r="H24" s="144"/>
      <c r="I24" s="138"/>
      <c r="J24" s="137"/>
    </row>
    <row r="25" spans="2:10" x14ac:dyDescent="0.3">
      <c r="B25" s="141"/>
      <c r="C25" s="138"/>
      <c r="D25" s="138"/>
      <c r="H25" s="138"/>
      <c r="I25" s="138"/>
      <c r="J25" s="137"/>
    </row>
    <row r="26" spans="2:10" x14ac:dyDescent="0.3">
      <c r="B26" s="141"/>
      <c r="C26" s="138"/>
      <c r="D26" s="145" t="s">
        <v>1455</v>
      </c>
      <c r="E26" s="144"/>
      <c r="F26" s="144"/>
      <c r="G26" s="144"/>
      <c r="H26" s="144"/>
      <c r="I26" s="138"/>
      <c r="J26" s="137"/>
    </row>
    <row r="27" spans="2:10" x14ac:dyDescent="0.3">
      <c r="B27" s="141"/>
      <c r="C27" s="138"/>
      <c r="D27" s="142"/>
      <c r="E27" s="142"/>
      <c r="F27" s="142"/>
      <c r="G27" s="142"/>
      <c r="H27" s="142"/>
      <c r="I27" s="138"/>
      <c r="J27" s="137"/>
    </row>
    <row r="28" spans="2:10" x14ac:dyDescent="0.3">
      <c r="B28" s="141"/>
      <c r="C28" s="138"/>
      <c r="D28" s="145" t="s">
        <v>1454</v>
      </c>
      <c r="E28" s="144" t="s">
        <v>1447</v>
      </c>
      <c r="F28" s="144"/>
      <c r="G28" s="144"/>
      <c r="H28" s="144"/>
      <c r="I28" s="138"/>
      <c r="J28" s="137"/>
    </row>
    <row r="29" spans="2:10" x14ac:dyDescent="0.3">
      <c r="B29" s="141"/>
      <c r="C29" s="138"/>
      <c r="D29" s="142"/>
      <c r="E29" s="142"/>
      <c r="F29" s="142"/>
      <c r="G29" s="142"/>
      <c r="H29" s="142"/>
      <c r="I29" s="138"/>
      <c r="J29" s="137"/>
    </row>
    <row r="30" spans="2:10" x14ac:dyDescent="0.3">
      <c r="B30" s="141"/>
      <c r="C30" s="138"/>
      <c r="D30" s="145" t="s">
        <v>1453</v>
      </c>
      <c r="E30" s="144" t="s">
        <v>1447</v>
      </c>
      <c r="F30" s="144"/>
      <c r="G30" s="144"/>
      <c r="H30" s="144"/>
      <c r="I30" s="138"/>
      <c r="J30" s="137"/>
    </row>
    <row r="31" spans="2:10" x14ac:dyDescent="0.3">
      <c r="B31" s="141"/>
      <c r="C31" s="138"/>
      <c r="D31" s="142"/>
      <c r="E31" s="142"/>
      <c r="F31" s="142"/>
      <c r="G31" s="142"/>
      <c r="H31" s="142"/>
      <c r="I31" s="138"/>
      <c r="J31" s="137"/>
    </row>
    <row r="32" spans="2:10" x14ac:dyDescent="0.3">
      <c r="B32" s="141"/>
      <c r="C32" s="138"/>
      <c r="D32" s="145" t="s">
        <v>1452</v>
      </c>
      <c r="E32" s="144" t="s">
        <v>1447</v>
      </c>
      <c r="F32" s="144"/>
      <c r="G32" s="144"/>
      <c r="H32" s="144"/>
      <c r="I32" s="138"/>
      <c r="J32" s="137"/>
    </row>
    <row r="33" spans="2:10" x14ac:dyDescent="0.3">
      <c r="B33" s="141"/>
      <c r="C33" s="138"/>
      <c r="I33" s="138"/>
      <c r="J33" s="137"/>
    </row>
    <row r="34" spans="2:10" x14ac:dyDescent="0.3">
      <c r="B34" s="141"/>
      <c r="C34" s="138"/>
      <c r="D34" s="145" t="s">
        <v>1451</v>
      </c>
      <c r="E34" s="144" t="s">
        <v>1447</v>
      </c>
      <c r="F34" s="144"/>
      <c r="G34" s="144"/>
      <c r="H34" s="144"/>
      <c r="I34" s="138"/>
      <c r="J34" s="137"/>
    </row>
    <row r="35" spans="2:10" x14ac:dyDescent="0.3">
      <c r="B35" s="141"/>
      <c r="C35" s="138"/>
      <c r="D35" s="138"/>
      <c r="E35" s="138"/>
      <c r="F35" s="138"/>
      <c r="G35" s="138"/>
      <c r="H35" s="138"/>
      <c r="I35" s="138"/>
      <c r="J35" s="137"/>
    </row>
    <row r="36" spans="2:10" x14ac:dyDescent="0.3">
      <c r="B36" s="141"/>
      <c r="C36" s="138"/>
      <c r="D36" s="140" t="s">
        <v>1450</v>
      </c>
      <c r="E36" s="139"/>
      <c r="F36" s="139"/>
      <c r="G36" s="139"/>
      <c r="H36" s="139"/>
      <c r="I36" s="138"/>
      <c r="J36" s="137"/>
    </row>
    <row r="37" spans="2:10" x14ac:dyDescent="0.3">
      <c r="B37" s="141"/>
      <c r="C37" s="138"/>
      <c r="D37" s="138"/>
      <c r="E37" s="138"/>
      <c r="F37" s="143"/>
      <c r="G37" s="138"/>
      <c r="H37" s="138"/>
      <c r="I37" s="138"/>
      <c r="J37" s="137"/>
    </row>
    <row r="38" spans="2:10" x14ac:dyDescent="0.3">
      <c r="B38" s="141"/>
      <c r="C38" s="138"/>
      <c r="D38" s="140" t="s">
        <v>1449</v>
      </c>
      <c r="E38" s="139"/>
      <c r="F38" s="139"/>
      <c r="G38" s="139"/>
      <c r="H38" s="139"/>
      <c r="I38" s="138"/>
      <c r="J38" s="137"/>
    </row>
    <row r="39" spans="2:10" x14ac:dyDescent="0.3">
      <c r="B39" s="141"/>
      <c r="C39" s="138"/>
      <c r="I39" s="138"/>
      <c r="J39" s="137"/>
    </row>
    <row r="40" spans="2:10" x14ac:dyDescent="0.3">
      <c r="B40" s="141"/>
      <c r="C40" s="138"/>
      <c r="D40" s="140" t="s">
        <v>1448</v>
      </c>
      <c r="E40" s="139" t="s">
        <v>1447</v>
      </c>
      <c r="F40" s="139"/>
      <c r="G40" s="139"/>
      <c r="H40" s="139"/>
      <c r="I40" s="138"/>
      <c r="J40" s="137"/>
    </row>
    <row r="41" spans="2:10" x14ac:dyDescent="0.3">
      <c r="B41" s="141"/>
      <c r="C41" s="138"/>
      <c r="D41" s="138"/>
      <c r="E41" s="142"/>
      <c r="F41" s="142"/>
      <c r="G41" s="142"/>
      <c r="H41" s="142"/>
      <c r="I41" s="138"/>
      <c r="J41" s="137"/>
    </row>
    <row r="42" spans="2:10" x14ac:dyDescent="0.3">
      <c r="B42" s="141"/>
      <c r="C42" s="138"/>
      <c r="D42" s="140" t="s">
        <v>1446</v>
      </c>
      <c r="E42" s="139"/>
      <c r="F42" s="139"/>
      <c r="G42" s="139"/>
      <c r="H42" s="139"/>
      <c r="I42" s="138"/>
      <c r="J42" s="137"/>
    </row>
    <row r="43" spans="2:10" ht="15" thickBot="1" x14ac:dyDescent="0.35">
      <c r="B43" s="136"/>
      <c r="C43" s="135"/>
      <c r="D43" s="135"/>
      <c r="E43" s="135"/>
      <c r="F43" s="135"/>
      <c r="G43" s="135"/>
      <c r="H43" s="135"/>
      <c r="I43" s="135"/>
      <c r="J43" s="134"/>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B972A220-069B-4C51-A821-6984E2A382AD}"/>
    <hyperlink ref="D26:H26" location="'B1. HTT Mortgage Assets'!A1" display="Worksheet B1: HTT Mortgage Assets" xr:uid="{1F5EFE5C-D701-456E-B1A2-21E1D3B84FA7}"/>
    <hyperlink ref="D28:H28" location="'B2. HTT Public Sector Assets'!A1" display="Worksheet C: HTT Public Sector Assets" xr:uid="{DF2AB1CD-5413-42FE-88A2-C66F35289BBE}"/>
    <hyperlink ref="D32:H32" location="'C. HTT Harmonised Glossary'!A1" display="Worksheet C: HTT Harmonised Glossary" xr:uid="{F152D33D-A3BA-417E-AE1D-3F413C6C60D5}"/>
    <hyperlink ref="D30:H30" location="'B3. HTT Shipping Assets'!A1" display="Worksheet B3: HTT Shipping Assets" xr:uid="{C45E2B8B-0969-4BD8-BA2A-97B24E1E7BA8}"/>
    <hyperlink ref="D34:H34" location="Disclaimer!A1" display="Disclaimer" xr:uid="{939F17DD-8AC8-416F-AFBF-0C5B7077795E}"/>
    <hyperlink ref="D40:H40" location="'F1. Sustainable M data'!A1" display="Worksheet F1: Sustainable M data" xr:uid="{655B0A04-480A-49A3-AF7A-9F4E41324E01}"/>
    <hyperlink ref="D42:H42" location="'G1. Crisis M Payment Holidays'!A1" display="Worksheet G1. Crisis M Payment Holidays" xr:uid="{A2E2659C-7D51-4F32-A155-7AAD8E6D85A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095A-AFEA-4200-8851-09CFE63FB27C}">
  <sheetPr>
    <tabColor theme="5" tint="-0.249977111117893"/>
  </sheetPr>
  <dimension ref="A1:W413"/>
  <sheetViews>
    <sheetView zoomScaleNormal="100" zoomScaleSheetLayoutView="100" workbookViewId="0">
      <selection activeCell="G18" sqref="G18"/>
    </sheetView>
  </sheetViews>
  <sheetFormatPr defaultColWidth="8.88671875" defaultRowHeight="14.4" outlineLevelRow="1" x14ac:dyDescent="0.25"/>
  <cols>
    <col min="1" max="1" width="13.33203125" style="157" customWidth="1"/>
    <col min="2" max="2" width="60.6640625" style="157" customWidth="1"/>
    <col min="3" max="3" width="39.44140625" style="157" customWidth="1"/>
    <col min="4" max="4" width="35" style="157" bestFit="1" customWidth="1"/>
    <col min="5" max="5" width="6.6640625" style="157" customWidth="1"/>
    <col min="6" max="6" width="41.6640625" style="157" customWidth="1"/>
    <col min="7" max="7" width="41.6640625" style="156" customWidth="1"/>
    <col min="8" max="8" width="7.33203125" style="157" customWidth="1"/>
    <col min="9" max="10" width="38" style="157" customWidth="1"/>
    <col min="11" max="11" width="47.6640625" style="157" customWidth="1"/>
    <col min="12" max="12" width="7.33203125" style="157" customWidth="1"/>
    <col min="13" max="13" width="37" style="157" bestFit="1" customWidth="1"/>
    <col min="14" max="14" width="25.6640625" style="156" customWidth="1"/>
    <col min="15" max="16384" width="8.88671875" style="155"/>
  </cols>
  <sheetData>
    <row r="1" spans="1:13" ht="31.2" x14ac:dyDescent="0.25">
      <c r="A1" s="273" t="s">
        <v>1533</v>
      </c>
      <c r="B1" s="273"/>
      <c r="C1" s="156"/>
      <c r="D1" s="156"/>
      <c r="E1" s="156"/>
      <c r="F1" s="274" t="s">
        <v>1532</v>
      </c>
      <c r="H1" s="156"/>
      <c r="I1" s="273"/>
      <c r="J1" s="156"/>
      <c r="K1" s="156"/>
      <c r="L1" s="156"/>
      <c r="M1" s="156"/>
    </row>
    <row r="2" spans="1:13" ht="15" thickBot="1" x14ac:dyDescent="0.3">
      <c r="A2" s="156"/>
      <c r="B2" s="272"/>
      <c r="C2" s="272"/>
      <c r="D2" s="156"/>
      <c r="E2" s="156"/>
      <c r="F2" s="156"/>
      <c r="H2" s="156"/>
      <c r="L2" s="156"/>
      <c r="M2" s="156"/>
    </row>
    <row r="3" spans="1:13" ht="18.600000000000001" thickBot="1" x14ac:dyDescent="0.3">
      <c r="A3" s="269"/>
      <c r="B3" s="271" t="s">
        <v>0</v>
      </c>
      <c r="C3" s="270" t="s">
        <v>1</v>
      </c>
      <c r="D3" s="269"/>
      <c r="E3" s="269"/>
      <c r="F3" s="156"/>
      <c r="G3" s="269"/>
      <c r="H3" s="156"/>
      <c r="L3" s="156"/>
      <c r="M3" s="156"/>
    </row>
    <row r="4" spans="1:13" ht="15" thickBot="1" x14ac:dyDescent="0.3">
      <c r="H4" s="156"/>
      <c r="L4" s="156"/>
      <c r="M4" s="156"/>
    </row>
    <row r="5" spans="1:13" ht="18" x14ac:dyDescent="0.25">
      <c r="A5" s="166"/>
      <c r="B5" s="268" t="s">
        <v>2</v>
      </c>
      <c r="C5" s="166"/>
      <c r="E5" s="165"/>
      <c r="F5" s="165"/>
      <c r="H5" s="156"/>
      <c r="L5" s="156"/>
      <c r="M5" s="156"/>
    </row>
    <row r="6" spans="1:13" x14ac:dyDescent="0.25">
      <c r="B6" s="266" t="s">
        <v>3</v>
      </c>
      <c r="C6" s="165"/>
      <c r="D6" s="165"/>
      <c r="H6" s="156"/>
      <c r="L6" s="156"/>
      <c r="M6" s="156"/>
    </row>
    <row r="7" spans="1:13" x14ac:dyDescent="0.25">
      <c r="B7" s="267" t="s">
        <v>1522</v>
      </c>
      <c r="C7" s="165"/>
      <c r="D7" s="165"/>
      <c r="H7" s="156"/>
      <c r="L7" s="156"/>
      <c r="M7" s="156"/>
    </row>
    <row r="8" spans="1:13" x14ac:dyDescent="0.25">
      <c r="B8" s="267" t="s">
        <v>4</v>
      </c>
      <c r="C8" s="165"/>
      <c r="D8" s="165"/>
      <c r="F8" s="157" t="s">
        <v>1531</v>
      </c>
      <c r="H8" s="156"/>
      <c r="L8" s="156"/>
      <c r="M8" s="156"/>
    </row>
    <row r="9" spans="1:13" x14ac:dyDescent="0.25">
      <c r="B9" s="266" t="s">
        <v>1530</v>
      </c>
      <c r="H9" s="156"/>
      <c r="L9" s="156"/>
      <c r="M9" s="156"/>
    </row>
    <row r="10" spans="1:13" x14ac:dyDescent="0.25">
      <c r="B10" s="266" t="s">
        <v>403</v>
      </c>
      <c r="H10" s="156"/>
      <c r="L10" s="156"/>
      <c r="M10" s="156"/>
    </row>
    <row r="11" spans="1:13" ht="15" thickBot="1" x14ac:dyDescent="0.3">
      <c r="B11" s="265" t="s">
        <v>414</v>
      </c>
      <c r="H11" s="156"/>
      <c r="L11" s="156"/>
      <c r="M11" s="156"/>
    </row>
    <row r="12" spans="1:13" x14ac:dyDescent="0.25">
      <c r="B12" s="264"/>
      <c r="H12" s="156"/>
      <c r="L12" s="156"/>
      <c r="M12" s="156"/>
    </row>
    <row r="13" spans="1:13" ht="36" x14ac:dyDescent="0.25">
      <c r="A13" s="169" t="s">
        <v>5</v>
      </c>
      <c r="B13" s="169" t="s">
        <v>3</v>
      </c>
      <c r="C13" s="168"/>
      <c r="D13" s="168"/>
      <c r="E13" s="168"/>
      <c r="F13" s="168"/>
      <c r="G13" s="167"/>
      <c r="H13" s="156"/>
      <c r="L13" s="156"/>
      <c r="M13" s="156"/>
    </row>
    <row r="14" spans="1:13" x14ac:dyDescent="0.25">
      <c r="A14" s="158" t="s">
        <v>6</v>
      </c>
      <c r="B14" s="262" t="s">
        <v>7</v>
      </c>
      <c r="C14" s="177" t="s">
        <v>8</v>
      </c>
      <c r="E14" s="165"/>
      <c r="F14" s="165"/>
      <c r="H14" s="156"/>
      <c r="L14" s="156"/>
      <c r="M14" s="156"/>
    </row>
    <row r="15" spans="1:13" x14ac:dyDescent="0.25">
      <c r="A15" s="158" t="s">
        <v>9</v>
      </c>
      <c r="B15" s="262" t="s">
        <v>10</v>
      </c>
      <c r="C15" s="177" t="s">
        <v>11</v>
      </c>
      <c r="E15" s="165"/>
      <c r="F15" s="165"/>
      <c r="H15" s="156"/>
      <c r="L15" s="156"/>
      <c r="M15" s="156"/>
    </row>
    <row r="16" spans="1:13" x14ac:dyDescent="0.25">
      <c r="A16" s="158" t="s">
        <v>12</v>
      </c>
      <c r="B16" s="262" t="s">
        <v>13</v>
      </c>
      <c r="C16" s="177" t="s">
        <v>14</v>
      </c>
      <c r="E16" s="165"/>
      <c r="F16" s="165"/>
      <c r="H16" s="156"/>
      <c r="L16" s="156"/>
      <c r="M16" s="156"/>
    </row>
    <row r="17" spans="1:23" ht="28.8" x14ac:dyDescent="0.25">
      <c r="A17" s="158" t="s">
        <v>15</v>
      </c>
      <c r="B17" s="262" t="s">
        <v>16</v>
      </c>
      <c r="C17" s="177" t="s">
        <v>17</v>
      </c>
      <c r="E17" s="165"/>
      <c r="F17" s="165"/>
      <c r="H17" s="156"/>
      <c r="L17" s="156"/>
      <c r="M17" s="156"/>
    </row>
    <row r="18" spans="1:23" outlineLevel="1" x14ac:dyDescent="0.25">
      <c r="A18" s="158" t="s">
        <v>18</v>
      </c>
      <c r="B18" s="262" t="s">
        <v>19</v>
      </c>
      <c r="C18" s="263">
        <v>46203</v>
      </c>
      <c r="E18" s="165"/>
      <c r="F18" s="165"/>
      <c r="H18" s="156"/>
      <c r="L18" s="156"/>
      <c r="M18" s="156"/>
    </row>
    <row r="19" spans="1:23" outlineLevel="1" x14ac:dyDescent="0.25">
      <c r="A19" s="158" t="s">
        <v>1529</v>
      </c>
      <c r="B19" s="262" t="s">
        <v>1528</v>
      </c>
      <c r="C19" s="177"/>
      <c r="E19" s="165"/>
      <c r="F19" s="165"/>
      <c r="H19" s="156"/>
      <c r="L19" s="156"/>
      <c r="M19" s="156"/>
    </row>
    <row r="20" spans="1:23" outlineLevel="1" x14ac:dyDescent="0.25">
      <c r="A20" s="158" t="s">
        <v>20</v>
      </c>
      <c r="B20" s="175" t="s">
        <v>1527</v>
      </c>
      <c r="C20" s="177"/>
      <c r="E20" s="165"/>
      <c r="F20" s="165"/>
      <c r="H20" s="156"/>
      <c r="L20" s="156"/>
      <c r="M20" s="156"/>
    </row>
    <row r="21" spans="1:23" outlineLevel="1" x14ac:dyDescent="0.25">
      <c r="A21" s="158" t="s">
        <v>1526</v>
      </c>
      <c r="B21" s="175" t="s">
        <v>1525</v>
      </c>
      <c r="C21" s="177"/>
      <c r="E21" s="165"/>
      <c r="F21" s="165"/>
      <c r="H21" s="156"/>
      <c r="L21" s="156"/>
      <c r="M21" s="156"/>
    </row>
    <row r="22" spans="1:23" outlineLevel="1" x14ac:dyDescent="0.25">
      <c r="A22" s="158" t="s">
        <v>21</v>
      </c>
      <c r="B22" s="175"/>
      <c r="E22" s="165"/>
      <c r="F22" s="165"/>
      <c r="H22" s="156"/>
      <c r="L22" s="156"/>
      <c r="M22" s="156"/>
    </row>
    <row r="23" spans="1:23" outlineLevel="1" x14ac:dyDescent="0.25">
      <c r="A23" s="158" t="s">
        <v>22</v>
      </c>
      <c r="B23" s="175"/>
      <c r="E23" s="165"/>
      <c r="F23" s="165"/>
      <c r="H23" s="156"/>
      <c r="L23" s="156"/>
      <c r="M23" s="156"/>
    </row>
    <row r="24" spans="1:23" outlineLevel="1" x14ac:dyDescent="0.25">
      <c r="A24" s="158" t="s">
        <v>1524</v>
      </c>
      <c r="B24" s="175"/>
      <c r="E24" s="165"/>
      <c r="F24" s="165"/>
      <c r="H24" s="156"/>
      <c r="L24" s="156"/>
      <c r="M24" s="156"/>
    </row>
    <row r="25" spans="1:23" outlineLevel="1" x14ac:dyDescent="0.25">
      <c r="A25" s="158" t="s">
        <v>1523</v>
      </c>
      <c r="B25" s="175"/>
      <c r="E25" s="165"/>
      <c r="F25" s="165"/>
      <c r="H25" s="156"/>
      <c r="L25" s="156"/>
      <c r="M25" s="156"/>
    </row>
    <row r="26" spans="1:23" ht="18" x14ac:dyDescent="0.25">
      <c r="A26" s="168"/>
      <c r="B26" s="169" t="s">
        <v>1522</v>
      </c>
      <c r="C26" s="168"/>
      <c r="D26" s="168"/>
      <c r="E26" s="168"/>
      <c r="F26" s="168"/>
      <c r="G26" s="167"/>
      <c r="H26" s="156"/>
      <c r="L26" s="156"/>
      <c r="M26" s="156"/>
    </row>
    <row r="27" spans="1:23" x14ac:dyDescent="0.25">
      <c r="A27" s="158" t="s">
        <v>23</v>
      </c>
      <c r="B27" s="260" t="s">
        <v>1521</v>
      </c>
      <c r="C27" s="177" t="s">
        <v>1519</v>
      </c>
      <c r="D27" s="185"/>
      <c r="E27" s="185"/>
      <c r="F27" s="185"/>
      <c r="H27" s="156"/>
      <c r="L27" s="156"/>
      <c r="M27" s="156"/>
    </row>
    <row r="28" spans="1:23" x14ac:dyDescent="0.25">
      <c r="A28" s="158" t="s">
        <v>24</v>
      </c>
      <c r="B28" s="261" t="s">
        <v>1520</v>
      </c>
      <c r="C28" s="177" t="s">
        <v>1519</v>
      </c>
      <c r="E28" s="185"/>
      <c r="F28" s="185"/>
      <c r="H28" s="156"/>
      <c r="L28" s="156"/>
      <c r="W28" s="185" t="s">
        <v>1519</v>
      </c>
    </row>
    <row r="29" spans="1:23" x14ac:dyDescent="0.25">
      <c r="A29" s="158" t="s">
        <v>25</v>
      </c>
      <c r="B29" s="260" t="s">
        <v>26</v>
      </c>
      <c r="C29" s="177" t="s">
        <v>1519</v>
      </c>
      <c r="E29" s="185"/>
      <c r="F29" s="185"/>
      <c r="H29" s="156"/>
      <c r="L29" s="156"/>
      <c r="W29" s="157" t="s">
        <v>1518</v>
      </c>
    </row>
    <row r="30" spans="1:23" ht="39.6" customHeight="1" outlineLevel="1" x14ac:dyDescent="0.25">
      <c r="A30" s="158" t="s">
        <v>27</v>
      </c>
      <c r="B30" s="260" t="s">
        <v>28</v>
      </c>
      <c r="C30" s="177" t="s">
        <v>1517</v>
      </c>
      <c r="E30" s="185"/>
      <c r="F30" s="185"/>
      <c r="H30" s="156"/>
      <c r="L30" s="156"/>
      <c r="W30" s="177" t="s">
        <v>1516</v>
      </c>
    </row>
    <row r="31" spans="1:23" outlineLevel="1" x14ac:dyDescent="0.25">
      <c r="A31" s="158" t="s">
        <v>29</v>
      </c>
      <c r="B31" s="259"/>
      <c r="E31" s="185"/>
      <c r="F31" s="185"/>
      <c r="H31" s="156"/>
      <c r="L31" s="156"/>
      <c r="M31" s="156"/>
    </row>
    <row r="32" spans="1:23" outlineLevel="1" x14ac:dyDescent="0.25">
      <c r="A32" s="158" t="s">
        <v>30</v>
      </c>
      <c r="B32" s="259"/>
      <c r="E32" s="185"/>
      <c r="F32" s="185"/>
      <c r="H32" s="156"/>
      <c r="L32" s="156"/>
      <c r="M32" s="156"/>
    </row>
    <row r="33" spans="1:14" outlineLevel="1" x14ac:dyDescent="0.25">
      <c r="A33" s="158" t="s">
        <v>31</v>
      </c>
      <c r="B33" s="259"/>
      <c r="E33" s="185"/>
      <c r="F33" s="185"/>
      <c r="H33" s="156"/>
      <c r="L33" s="156"/>
      <c r="M33" s="156"/>
    </row>
    <row r="34" spans="1:14" outlineLevel="1" x14ac:dyDescent="0.25">
      <c r="A34" s="158" t="s">
        <v>32</v>
      </c>
      <c r="B34" s="259"/>
      <c r="E34" s="185"/>
      <c r="F34" s="185"/>
      <c r="H34" s="156"/>
      <c r="L34" s="156"/>
      <c r="M34" s="156"/>
    </row>
    <row r="35" spans="1:14" outlineLevel="1" x14ac:dyDescent="0.25">
      <c r="A35" s="158" t="s">
        <v>1515</v>
      </c>
      <c r="B35" s="258"/>
      <c r="E35" s="185"/>
      <c r="F35" s="185"/>
      <c r="H35" s="156"/>
      <c r="L35" s="156"/>
      <c r="M35" s="156"/>
    </row>
    <row r="36" spans="1:14" ht="18" x14ac:dyDescent="0.25">
      <c r="A36" s="169"/>
      <c r="B36" s="169" t="s">
        <v>4</v>
      </c>
      <c r="C36" s="169"/>
      <c r="D36" s="168"/>
      <c r="E36" s="168"/>
      <c r="F36" s="168"/>
      <c r="G36" s="167"/>
      <c r="H36" s="156"/>
      <c r="L36" s="156"/>
      <c r="M36" s="156"/>
    </row>
    <row r="37" spans="1:14" ht="15" customHeight="1" x14ac:dyDescent="0.25">
      <c r="A37" s="163"/>
      <c r="B37" s="164" t="s">
        <v>33</v>
      </c>
      <c r="C37" s="163" t="s">
        <v>57</v>
      </c>
      <c r="D37" s="162"/>
      <c r="E37" s="162"/>
      <c r="F37" s="162"/>
      <c r="G37" s="161"/>
      <c r="H37" s="156"/>
      <c r="L37" s="156"/>
      <c r="M37" s="156"/>
    </row>
    <row r="38" spans="1:14" x14ac:dyDescent="0.25">
      <c r="A38" s="158" t="s">
        <v>34</v>
      </c>
      <c r="B38" s="190" t="s">
        <v>1514</v>
      </c>
      <c r="C38" s="208">
        <v>23597.9419711599</v>
      </c>
      <c r="D38" s="201"/>
      <c r="F38" s="185"/>
      <c r="H38" s="156"/>
      <c r="L38" s="156"/>
      <c r="M38" s="156"/>
    </row>
    <row r="39" spans="1:14" x14ac:dyDescent="0.25">
      <c r="A39" s="158" t="s">
        <v>35</v>
      </c>
      <c r="B39" s="190" t="s">
        <v>36</v>
      </c>
      <c r="C39" s="188">
        <v>17000</v>
      </c>
      <c r="F39" s="185"/>
      <c r="H39" s="156"/>
      <c r="L39" s="156"/>
      <c r="M39" s="156"/>
      <c r="N39" s="155"/>
    </row>
    <row r="40" spans="1:14" outlineLevel="1" x14ac:dyDescent="0.25">
      <c r="A40" s="158" t="s">
        <v>37</v>
      </c>
      <c r="B40" s="173" t="s">
        <v>38</v>
      </c>
      <c r="C40" s="188">
        <v>21888.247721116499</v>
      </c>
      <c r="F40" s="185"/>
      <c r="H40" s="156"/>
      <c r="L40" s="156"/>
      <c r="M40" s="156"/>
      <c r="N40" s="155"/>
    </row>
    <row r="41" spans="1:14" outlineLevel="1" x14ac:dyDescent="0.25">
      <c r="A41" s="158" t="s">
        <v>39</v>
      </c>
      <c r="B41" s="173" t="s">
        <v>40</v>
      </c>
      <c r="C41" s="188">
        <v>16829.409005000001</v>
      </c>
      <c r="F41" s="185"/>
      <c r="H41" s="156"/>
      <c r="L41" s="156"/>
      <c r="M41" s="156"/>
      <c r="N41" s="155"/>
    </row>
    <row r="42" spans="1:14" outlineLevel="1" x14ac:dyDescent="0.25">
      <c r="A42" s="158" t="s">
        <v>41</v>
      </c>
      <c r="B42" s="171"/>
      <c r="C42" s="257"/>
      <c r="F42" s="185"/>
      <c r="H42" s="156"/>
      <c r="L42" s="156"/>
      <c r="M42" s="156"/>
      <c r="N42" s="155"/>
    </row>
    <row r="43" spans="1:14" outlineLevel="1" x14ac:dyDescent="0.25">
      <c r="A43" s="227" t="s">
        <v>1513</v>
      </c>
      <c r="B43" s="185"/>
      <c r="F43" s="185"/>
      <c r="H43" s="156"/>
      <c r="L43" s="156"/>
      <c r="M43" s="156"/>
      <c r="N43" s="155"/>
    </row>
    <row r="44" spans="1:14" ht="15" customHeight="1" x14ac:dyDescent="0.25">
      <c r="A44" s="163"/>
      <c r="B44" s="163" t="s">
        <v>1512</v>
      </c>
      <c r="C44" s="163" t="s">
        <v>42</v>
      </c>
      <c r="D44" s="163" t="s">
        <v>43</v>
      </c>
      <c r="E44" s="163"/>
      <c r="F44" s="163" t="s">
        <v>44</v>
      </c>
      <c r="G44" s="163" t="s">
        <v>45</v>
      </c>
      <c r="I44" s="156"/>
      <c r="J44" s="156"/>
      <c r="K44" s="155"/>
      <c r="L44" s="155"/>
      <c r="M44" s="155"/>
      <c r="N44" s="155"/>
    </row>
    <row r="45" spans="1:14" x14ac:dyDescent="0.25">
      <c r="A45" s="158" t="s">
        <v>46</v>
      </c>
      <c r="B45" s="190" t="s">
        <v>47</v>
      </c>
      <c r="C45" s="256">
        <v>0.05</v>
      </c>
      <c r="D45" s="193">
        <f>IF(OR(C38="[For completion]",C39="[For completion]"),"Please complete G.3.1.1 and G.3.1.2",(C38/C39-1-MAX(C45,F45)))</f>
        <v>0.33811423359764131</v>
      </c>
      <c r="E45" s="255"/>
      <c r="F45" s="254">
        <v>0.05</v>
      </c>
      <c r="G45" s="177" t="s">
        <v>48</v>
      </c>
      <c r="H45" s="156"/>
      <c r="L45" s="156"/>
      <c r="M45" s="156"/>
      <c r="N45" s="155"/>
    </row>
    <row r="46" spans="1:14" outlineLevel="1" x14ac:dyDescent="0.25">
      <c r="A46" s="158"/>
      <c r="B46" s="158"/>
      <c r="C46" s="254"/>
      <c r="D46" s="255"/>
      <c r="E46" s="255"/>
      <c r="F46" s="254"/>
      <c r="G46" s="253"/>
      <c r="H46" s="156"/>
      <c r="L46" s="156"/>
      <c r="M46" s="156"/>
      <c r="N46" s="155"/>
    </row>
    <row r="47" spans="1:14" outlineLevel="1" x14ac:dyDescent="0.25">
      <c r="A47" s="158" t="s">
        <v>49</v>
      </c>
      <c r="B47" s="158" t="s">
        <v>50</v>
      </c>
      <c r="C47" s="188">
        <f>IF(OR(C38="[For completion]",C39="[For completion]"),"", C38-C39)</f>
        <v>6597.9419711599003</v>
      </c>
      <c r="D47" s="255"/>
      <c r="E47" s="255"/>
      <c r="F47" s="254"/>
      <c r="G47" s="253"/>
      <c r="H47" s="156"/>
      <c r="L47" s="156"/>
      <c r="M47" s="156"/>
      <c r="N47" s="155"/>
    </row>
    <row r="48" spans="1:14" outlineLevel="1" x14ac:dyDescent="0.25">
      <c r="A48" s="158" t="s">
        <v>51</v>
      </c>
      <c r="B48" s="158"/>
      <c r="C48" s="253"/>
      <c r="D48" s="255"/>
      <c r="E48" s="180"/>
      <c r="F48" s="254"/>
      <c r="G48" s="253"/>
      <c r="H48" s="156"/>
      <c r="L48" s="156"/>
      <c r="M48" s="156"/>
      <c r="N48" s="155"/>
    </row>
    <row r="49" spans="1:14" outlineLevel="1" x14ac:dyDescent="0.25">
      <c r="A49" s="158" t="s">
        <v>52</v>
      </c>
      <c r="B49" s="160" t="s">
        <v>53</v>
      </c>
      <c r="C49" s="253"/>
      <c r="D49" s="255">
        <v>0.25873464506104199</v>
      </c>
      <c r="E49" s="180"/>
      <c r="F49" s="254"/>
      <c r="G49" s="253"/>
      <c r="H49" s="156"/>
      <c r="L49" s="156"/>
      <c r="M49" s="156"/>
      <c r="N49" s="155"/>
    </row>
    <row r="50" spans="1:14" outlineLevel="1" x14ac:dyDescent="0.25">
      <c r="A50" s="158" t="s">
        <v>54</v>
      </c>
      <c r="B50" s="160" t="s">
        <v>55</v>
      </c>
      <c r="C50" s="253"/>
      <c r="D50" s="255">
        <v>0.30059514951555899</v>
      </c>
      <c r="E50" s="180"/>
      <c r="F50" s="254"/>
      <c r="G50" s="253"/>
      <c r="H50" s="156"/>
      <c r="L50" s="156"/>
      <c r="M50" s="156"/>
      <c r="N50" s="155"/>
    </row>
    <row r="51" spans="1:14" outlineLevel="1" x14ac:dyDescent="0.25">
      <c r="A51" s="158" t="s">
        <v>56</v>
      </c>
      <c r="B51" s="160" t="s">
        <v>1511</v>
      </c>
      <c r="C51" s="253"/>
      <c r="D51" s="255"/>
      <c r="E51" s="180"/>
      <c r="F51" s="254"/>
      <c r="G51" s="253"/>
      <c r="H51" s="156"/>
      <c r="L51" s="156"/>
      <c r="M51" s="156"/>
      <c r="N51" s="155"/>
    </row>
    <row r="52" spans="1:14" ht="15" customHeight="1" x14ac:dyDescent="0.25">
      <c r="A52" s="163"/>
      <c r="B52" s="164" t="s">
        <v>1510</v>
      </c>
      <c r="C52" s="163" t="s">
        <v>57</v>
      </c>
      <c r="D52" s="163"/>
      <c r="E52" s="162"/>
      <c r="F52" s="161" t="s">
        <v>290</v>
      </c>
      <c r="G52" s="161"/>
      <c r="H52" s="156"/>
      <c r="L52" s="156"/>
      <c r="M52" s="156"/>
      <c r="N52" s="155"/>
    </row>
    <row r="53" spans="1:14" x14ac:dyDescent="0.25">
      <c r="A53" s="158" t="s">
        <v>58</v>
      </c>
      <c r="B53" s="190" t="s">
        <v>59</v>
      </c>
      <c r="C53" s="172">
        <v>22393.827578560202</v>
      </c>
      <c r="E53" s="235"/>
      <c r="F53" s="245">
        <f>IF($C$58=0,"",IF(C53="[for completion]","",C53/$C$58))</f>
        <v>0.94897375397941108</v>
      </c>
      <c r="G53" s="204"/>
      <c r="H53" s="156"/>
      <c r="L53" s="156"/>
      <c r="M53" s="156"/>
      <c r="N53" s="155"/>
    </row>
    <row r="54" spans="1:14" x14ac:dyDescent="0.25">
      <c r="A54" s="158" t="s">
        <v>60</v>
      </c>
      <c r="B54" s="190" t="s">
        <v>61</v>
      </c>
      <c r="C54" s="252" t="s">
        <v>62</v>
      </c>
      <c r="E54" s="235"/>
      <c r="F54" s="245"/>
      <c r="G54" s="204"/>
      <c r="H54" s="156"/>
      <c r="L54" s="156"/>
      <c r="M54" s="156"/>
      <c r="N54" s="155"/>
    </row>
    <row r="55" spans="1:14" x14ac:dyDescent="0.25">
      <c r="A55" s="158" t="s">
        <v>63</v>
      </c>
      <c r="B55" s="190" t="s">
        <v>64</v>
      </c>
      <c r="C55" s="251" t="s">
        <v>62</v>
      </c>
      <c r="E55" s="235"/>
      <c r="F55" s="245"/>
      <c r="G55" s="204"/>
      <c r="H55" s="156"/>
      <c r="L55" s="156"/>
      <c r="M55" s="156"/>
      <c r="N55" s="155"/>
    </row>
    <row r="56" spans="1:14" x14ac:dyDescent="0.25">
      <c r="A56" s="158" t="s">
        <v>65</v>
      </c>
      <c r="B56" s="190" t="s">
        <v>66</v>
      </c>
      <c r="C56" s="172">
        <v>266.5</v>
      </c>
      <c r="E56" s="235"/>
      <c r="F56" s="245">
        <f>IF($C$58=0,"",IF(C56="[for completion]","",C56/$C$58))</f>
        <v>1.1293357714231952E-2</v>
      </c>
      <c r="G56" s="204"/>
      <c r="H56" s="156"/>
      <c r="L56" s="156"/>
      <c r="M56" s="156"/>
      <c r="N56" s="155"/>
    </row>
    <row r="57" spans="1:14" x14ac:dyDescent="0.25">
      <c r="A57" s="158" t="s">
        <v>67</v>
      </c>
      <c r="B57" s="158" t="s">
        <v>68</v>
      </c>
      <c r="C57" s="172">
        <v>937.61439259999997</v>
      </c>
      <c r="E57" s="235"/>
      <c r="F57" s="245">
        <f>IF($C$58=0,"",IF(C57="[for completion]","",C57/$C$58))</f>
        <v>3.9732888306356906E-2</v>
      </c>
      <c r="G57" s="204"/>
      <c r="H57" s="156"/>
      <c r="L57" s="156"/>
      <c r="M57" s="156"/>
      <c r="N57" s="155"/>
    </row>
    <row r="58" spans="1:14" x14ac:dyDescent="0.25">
      <c r="A58" s="158" t="s">
        <v>69</v>
      </c>
      <c r="B58" s="203" t="s">
        <v>70</v>
      </c>
      <c r="C58" s="250">
        <f>IF(COUNT(C53:C57)=0, 0, IF(ROUND(SUM(C53:C57),2)=ROUND(C38,2), SUM(C53:C57), "The total should equal the Total Cover Assets reported in C38"))</f>
        <v>23597.941971160202</v>
      </c>
      <c r="D58" s="206"/>
      <c r="E58" s="206"/>
      <c r="F58" s="214">
        <f>SUM(F53:F57)</f>
        <v>0.99999999999999989</v>
      </c>
      <c r="G58" s="249"/>
      <c r="H58" s="156"/>
      <c r="L58" s="156"/>
      <c r="M58" s="156"/>
      <c r="N58" s="155"/>
    </row>
    <row r="59" spans="1:14" outlineLevel="1" x14ac:dyDescent="0.25">
      <c r="A59" s="158" t="s">
        <v>71</v>
      </c>
      <c r="B59" s="159" t="s">
        <v>176</v>
      </c>
      <c r="C59" s="188"/>
      <c r="E59" s="235"/>
      <c r="F59" s="245">
        <f>IF($C$58=0,"",IF(C59="[for completion]","",C59/$C$58))</f>
        <v>0</v>
      </c>
      <c r="G59" s="204"/>
      <c r="H59" s="156"/>
      <c r="L59" s="156"/>
      <c r="M59" s="156"/>
      <c r="N59" s="155"/>
    </row>
    <row r="60" spans="1:14" outlineLevel="1" x14ac:dyDescent="0.25">
      <c r="A60" s="158" t="s">
        <v>72</v>
      </c>
      <c r="B60" s="159" t="s">
        <v>176</v>
      </c>
      <c r="C60" s="188"/>
      <c r="E60" s="235"/>
      <c r="F60" s="245">
        <f>IF($C$58=0,"",IF(C60="[for completion]","",C60/$C$58))</f>
        <v>0</v>
      </c>
      <c r="G60" s="204"/>
      <c r="H60" s="156"/>
      <c r="L60" s="156"/>
      <c r="M60" s="156"/>
      <c r="N60" s="155"/>
    </row>
    <row r="61" spans="1:14" outlineLevel="1" x14ac:dyDescent="0.25">
      <c r="A61" s="158" t="s">
        <v>73</v>
      </c>
      <c r="B61" s="159" t="s">
        <v>176</v>
      </c>
      <c r="C61" s="188"/>
      <c r="E61" s="235"/>
      <c r="F61" s="245">
        <f>IF($C$58=0,"",IF(C61="[for completion]","",C61/$C$58))</f>
        <v>0</v>
      </c>
      <c r="G61" s="204"/>
      <c r="H61" s="156"/>
      <c r="L61" s="156"/>
      <c r="M61" s="156"/>
      <c r="N61" s="155"/>
    </row>
    <row r="62" spans="1:14" outlineLevel="1" x14ac:dyDescent="0.25">
      <c r="A62" s="158" t="s">
        <v>74</v>
      </c>
      <c r="B62" s="159" t="s">
        <v>176</v>
      </c>
      <c r="C62" s="188"/>
      <c r="E62" s="235"/>
      <c r="F62" s="245">
        <f>IF($C$58=0,"",IF(C62="[for completion]","",C62/$C$58))</f>
        <v>0</v>
      </c>
      <c r="G62" s="204"/>
      <c r="H62" s="156"/>
      <c r="L62" s="156"/>
      <c r="M62" s="156"/>
      <c r="N62" s="155"/>
    </row>
    <row r="63" spans="1:14" outlineLevel="1" x14ac:dyDescent="0.25">
      <c r="A63" s="158" t="s">
        <v>75</v>
      </c>
      <c r="B63" s="159" t="s">
        <v>176</v>
      </c>
      <c r="C63" s="188"/>
      <c r="E63" s="235"/>
      <c r="F63" s="245">
        <f>IF($C$58=0,"",IF(C63="[for completion]","",C63/$C$58))</f>
        <v>0</v>
      </c>
      <c r="G63" s="204"/>
      <c r="H63" s="156"/>
      <c r="L63" s="156"/>
      <c r="M63" s="156"/>
      <c r="N63" s="155"/>
    </row>
    <row r="64" spans="1:14" outlineLevel="1" x14ac:dyDescent="0.25">
      <c r="A64" s="158" t="s">
        <v>76</v>
      </c>
      <c r="B64" s="159" t="s">
        <v>176</v>
      </c>
      <c r="C64" s="248"/>
      <c r="D64" s="155"/>
      <c r="E64" s="155"/>
      <c r="F64" s="245">
        <f>IF($C$58=0,"",IF(C64="[for completion]","",C64/$C$58))</f>
        <v>0</v>
      </c>
      <c r="G64" s="197"/>
      <c r="H64" s="156"/>
      <c r="L64" s="156"/>
      <c r="M64" s="156"/>
      <c r="N64" s="155"/>
    </row>
    <row r="65" spans="1:14" ht="15" customHeight="1" x14ac:dyDescent="0.25">
      <c r="A65" s="163"/>
      <c r="B65" s="164" t="s">
        <v>77</v>
      </c>
      <c r="C65" s="228" t="s">
        <v>1509</v>
      </c>
      <c r="D65" s="228" t="s">
        <v>1508</v>
      </c>
      <c r="E65" s="162"/>
      <c r="F65" s="161" t="s">
        <v>78</v>
      </c>
      <c r="G65" s="161" t="s">
        <v>79</v>
      </c>
      <c r="H65" s="156"/>
      <c r="L65" s="156"/>
      <c r="M65" s="156"/>
      <c r="N65" s="155"/>
    </row>
    <row r="66" spans="1:14" x14ac:dyDescent="0.25">
      <c r="A66" s="158" t="s">
        <v>80</v>
      </c>
      <c r="B66" s="190" t="s">
        <v>1507</v>
      </c>
      <c r="C66" s="172">
        <v>8.2221800518796204</v>
      </c>
      <c r="D66" s="240" t="s">
        <v>48</v>
      </c>
      <c r="E66" s="239"/>
      <c r="F66" s="247"/>
      <c r="G66" s="246"/>
      <c r="H66" s="156"/>
      <c r="L66" s="156"/>
      <c r="M66" s="156"/>
      <c r="N66" s="155"/>
    </row>
    <row r="67" spans="1:14" x14ac:dyDescent="0.25">
      <c r="A67" s="158"/>
      <c r="B67" s="190"/>
      <c r="C67" s="177"/>
      <c r="D67" s="177"/>
      <c r="E67" s="239"/>
      <c r="F67" s="247"/>
      <c r="G67" s="246"/>
      <c r="H67" s="156"/>
      <c r="L67" s="156"/>
      <c r="M67" s="156"/>
      <c r="N67" s="155"/>
    </row>
    <row r="68" spans="1:14" x14ac:dyDescent="0.25">
      <c r="A68" s="158"/>
      <c r="B68" s="190" t="s">
        <v>82</v>
      </c>
      <c r="C68" s="216"/>
      <c r="D68" s="216"/>
      <c r="E68" s="239"/>
      <c r="F68" s="246"/>
      <c r="G68" s="246"/>
      <c r="H68" s="156"/>
      <c r="L68" s="156"/>
      <c r="M68" s="156"/>
      <c r="N68" s="155"/>
    </row>
    <row r="69" spans="1:14" x14ac:dyDescent="0.25">
      <c r="A69" s="158"/>
      <c r="B69" s="190" t="s">
        <v>83</v>
      </c>
      <c r="C69" s="177"/>
      <c r="D69" s="177"/>
      <c r="E69" s="239"/>
      <c r="F69" s="244"/>
      <c r="G69" s="244"/>
      <c r="H69" s="156"/>
      <c r="L69" s="156"/>
      <c r="M69" s="156"/>
      <c r="N69" s="155"/>
    </row>
    <row r="70" spans="1:14" x14ac:dyDescent="0.25">
      <c r="A70" s="158" t="s">
        <v>84</v>
      </c>
      <c r="B70" s="196" t="s">
        <v>112</v>
      </c>
      <c r="C70" s="172">
        <v>408.19844204000202</v>
      </c>
      <c r="D70" s="240" t="s">
        <v>48</v>
      </c>
      <c r="E70" s="232"/>
      <c r="F70" s="245">
        <f>IF($C$77=0,"",IF(C70="[for completion]","",C70/$C$77))</f>
        <v>1.8228167588055087E-2</v>
      </c>
      <c r="G70" s="244" t="str">
        <f>IF($D$77=0,"",IF(D70="[Mark as ND1 if not relevant]","",D70/$D$77))</f>
        <v/>
      </c>
      <c r="H70" s="156"/>
      <c r="L70" s="156"/>
      <c r="M70" s="156"/>
      <c r="N70" s="155"/>
    </row>
    <row r="71" spans="1:14" x14ac:dyDescent="0.25">
      <c r="A71" s="158" t="s">
        <v>85</v>
      </c>
      <c r="B71" s="196" t="s">
        <v>114</v>
      </c>
      <c r="C71" s="172">
        <v>601.266249409995</v>
      </c>
      <c r="D71" s="240" t="s">
        <v>48</v>
      </c>
      <c r="E71" s="232"/>
      <c r="F71" s="245">
        <f>IF($C$77=0,"",IF(C71="[for completion]","",C71/$C$77))</f>
        <v>2.6849641817625253E-2</v>
      </c>
      <c r="G71" s="244" t="str">
        <f>IF($D$77=0,"",IF(D71="[Mark as ND1 if not relevant]","",D71/$D$77))</f>
        <v/>
      </c>
      <c r="H71" s="156"/>
      <c r="L71" s="156"/>
      <c r="M71" s="156"/>
      <c r="N71" s="155"/>
    </row>
    <row r="72" spans="1:14" x14ac:dyDescent="0.25">
      <c r="A72" s="158" t="s">
        <v>86</v>
      </c>
      <c r="B72" s="196" t="s">
        <v>116</v>
      </c>
      <c r="C72" s="172">
        <v>721.58053576999896</v>
      </c>
      <c r="D72" s="240" t="s">
        <v>48</v>
      </c>
      <c r="E72" s="232"/>
      <c r="F72" s="245">
        <f>IF($C$77=0,"",IF(C72="[for completion]","",C72/$C$77))</f>
        <v>3.2222295774968102E-2</v>
      </c>
      <c r="G72" s="244" t="str">
        <f>IF($D$77=0,"",IF(D72="[Mark as ND1 if not relevant]","",D72/$D$77))</f>
        <v/>
      </c>
      <c r="H72" s="156"/>
      <c r="L72" s="156"/>
      <c r="M72" s="156"/>
      <c r="N72" s="155"/>
    </row>
    <row r="73" spans="1:14" x14ac:dyDescent="0.25">
      <c r="A73" s="158" t="s">
        <v>87</v>
      </c>
      <c r="B73" s="196" t="s">
        <v>118</v>
      </c>
      <c r="C73" s="172">
        <v>954.76124904000005</v>
      </c>
      <c r="D73" s="240" t="s">
        <v>48</v>
      </c>
      <c r="E73" s="232"/>
      <c r="F73" s="245">
        <f>IF($C$77=0,"",IF(C73="[for completion]","",C73/$C$77))</f>
        <v>4.2635018318801995E-2</v>
      </c>
      <c r="G73" s="244" t="str">
        <f>IF($D$77=0,"",IF(D73="[Mark as ND1 if not relevant]","",D73/$D$77))</f>
        <v/>
      </c>
      <c r="H73" s="156"/>
      <c r="L73" s="156"/>
      <c r="M73" s="156"/>
      <c r="N73" s="155"/>
    </row>
    <row r="74" spans="1:14" x14ac:dyDescent="0.25">
      <c r="A74" s="158" t="s">
        <v>88</v>
      </c>
      <c r="B74" s="196" t="s">
        <v>120</v>
      </c>
      <c r="C74" s="172">
        <v>1466.0443450499999</v>
      </c>
      <c r="D74" s="240" t="s">
        <v>48</v>
      </c>
      <c r="E74" s="232"/>
      <c r="F74" s="245">
        <f>IF($C$77=0,"",IF(C74="[for completion]","",C74/$C$77))</f>
        <v>6.5466447837331701E-2</v>
      </c>
      <c r="G74" s="244" t="str">
        <f>IF($D$77=0,"",IF(D74="[Mark as ND1 if not relevant]","",D74/$D$77))</f>
        <v/>
      </c>
      <c r="H74" s="156"/>
      <c r="L74" s="156"/>
      <c r="M74" s="156"/>
      <c r="N74" s="155"/>
    </row>
    <row r="75" spans="1:14" x14ac:dyDescent="0.25">
      <c r="A75" s="158" t="s">
        <v>89</v>
      </c>
      <c r="B75" s="196" t="s">
        <v>122</v>
      </c>
      <c r="C75" s="172">
        <v>11036.112532110001</v>
      </c>
      <c r="D75" s="240" t="s">
        <v>48</v>
      </c>
      <c r="E75" s="232"/>
      <c r="F75" s="245">
        <f>IF($C$77=0,"",IF(C75="[for completion]","",C75/$C$77))</f>
        <v>0.4928193937992108</v>
      </c>
      <c r="G75" s="244" t="str">
        <f>IF($D$77=0,"",IF(D75="[Mark as ND1 if not relevant]","",D75/$D$77))</f>
        <v/>
      </c>
      <c r="H75" s="156"/>
      <c r="L75" s="156"/>
      <c r="M75" s="156"/>
      <c r="N75" s="155"/>
    </row>
    <row r="76" spans="1:14" x14ac:dyDescent="0.25">
      <c r="A76" s="158" t="s">
        <v>90</v>
      </c>
      <c r="B76" s="196" t="s">
        <v>124</v>
      </c>
      <c r="C76" s="172">
        <v>7205.8642251400297</v>
      </c>
      <c r="D76" s="240" t="s">
        <v>48</v>
      </c>
      <c r="E76" s="232"/>
      <c r="F76" s="245">
        <f>IF($C$77=0,"",IF(C76="[for completion]","",C76/$C$77))</f>
        <v>0.32177903486400705</v>
      </c>
      <c r="G76" s="244" t="str">
        <f>IF($D$77=0,"",IF(D76="[Mark as ND1 if not relevant]","",D76/$D$77))</f>
        <v/>
      </c>
      <c r="H76" s="156"/>
      <c r="L76" s="156"/>
      <c r="M76" s="156"/>
      <c r="N76" s="155"/>
    </row>
    <row r="77" spans="1:14" x14ac:dyDescent="0.25">
      <c r="A77" s="158" t="s">
        <v>91</v>
      </c>
      <c r="B77" s="195" t="s">
        <v>70</v>
      </c>
      <c r="C77" s="215">
        <f>SUM(C70:C76)</f>
        <v>22393.827578560027</v>
      </c>
      <c r="D77" s="215">
        <f>SUM(D70:D76)</f>
        <v>0</v>
      </c>
      <c r="E77" s="215"/>
      <c r="F77" s="214">
        <f>SUM(F70:F76)</f>
        <v>1</v>
      </c>
      <c r="G77" s="214">
        <f>SUM(G70:G76)</f>
        <v>0</v>
      </c>
      <c r="H77" s="156"/>
      <c r="L77" s="156"/>
      <c r="M77" s="156"/>
      <c r="N77" s="155"/>
    </row>
    <row r="78" spans="1:14" outlineLevel="1" x14ac:dyDescent="0.25">
      <c r="A78" s="158" t="s">
        <v>93</v>
      </c>
      <c r="B78" s="238" t="s">
        <v>94</v>
      </c>
      <c r="C78" s="172">
        <v>17.418521609999999</v>
      </c>
      <c r="D78" s="187"/>
      <c r="E78" s="185"/>
      <c r="F78" s="191">
        <f>IF($C$77=0,"",IF(C78="[for completion]","",C78/$C$77))</f>
        <v>7.7782690560128213E-4</v>
      </c>
      <c r="G78" s="191" t="str">
        <f>IF($D$77=0,"",IF(D78="[for completion]","",D78/$D$77))</f>
        <v/>
      </c>
      <c r="H78" s="156"/>
      <c r="L78" s="156"/>
      <c r="M78" s="156"/>
      <c r="N78" s="155"/>
    </row>
    <row r="79" spans="1:14" outlineLevel="1" x14ac:dyDescent="0.25">
      <c r="A79" s="158" t="s">
        <v>95</v>
      </c>
      <c r="B79" s="238" t="s">
        <v>96</v>
      </c>
      <c r="C79" s="172">
        <v>200.52747950999901</v>
      </c>
      <c r="D79" s="187"/>
      <c r="E79" s="185"/>
      <c r="F79" s="191">
        <f>IF($C$77=0,"",IF(C79="[for completion]","",C79/$C$77))</f>
        <v>8.9545870980084312E-3</v>
      </c>
      <c r="G79" s="191" t="str">
        <f>IF($D$77=0,"",IF(D79="[for completion]","",D79/$D$77))</f>
        <v/>
      </c>
      <c r="H79" s="156"/>
      <c r="L79" s="156"/>
      <c r="M79" s="156"/>
      <c r="N79" s="155"/>
    </row>
    <row r="80" spans="1:14" outlineLevel="1" x14ac:dyDescent="0.25">
      <c r="A80" s="158" t="s">
        <v>97</v>
      </c>
      <c r="B80" s="238" t="s">
        <v>1503</v>
      </c>
      <c r="C80" s="172">
        <v>190.252440919999</v>
      </c>
      <c r="D80" s="187"/>
      <c r="E80" s="185"/>
      <c r="F80" s="191">
        <f>IF($C$77=0,"",IF(C80="[for completion]","",C80/$C$77))</f>
        <v>8.4957535844451953E-3</v>
      </c>
      <c r="G80" s="191" t="str">
        <f>IF($D$77=0,"",IF(D80="[for completion]","",D80/$D$77))</f>
        <v/>
      </c>
      <c r="H80" s="156"/>
      <c r="L80" s="156"/>
      <c r="M80" s="156"/>
      <c r="N80" s="155"/>
    </row>
    <row r="81" spans="1:14" outlineLevel="1" x14ac:dyDescent="0.25">
      <c r="A81" s="158" t="s">
        <v>98</v>
      </c>
      <c r="B81" s="238" t="s">
        <v>99</v>
      </c>
      <c r="C81" s="172">
        <v>218.81706208</v>
      </c>
      <c r="D81" s="187"/>
      <c r="E81" s="185"/>
      <c r="F81" s="191">
        <f>IF($C$77=0,"",IF(C81="[for completion]","",C81/$C$77))</f>
        <v>9.7713113719557557E-3</v>
      </c>
      <c r="G81" s="191" t="str">
        <f>IF($D$77=0,"",IF(D81="[for completion]","",D81/$D$77))</f>
        <v/>
      </c>
      <c r="H81" s="156"/>
      <c r="L81" s="156"/>
      <c r="M81" s="156"/>
      <c r="N81" s="155"/>
    </row>
    <row r="82" spans="1:14" outlineLevel="1" x14ac:dyDescent="0.25">
      <c r="A82" s="158" t="s">
        <v>100</v>
      </c>
      <c r="B82" s="238" t="s">
        <v>1502</v>
      </c>
      <c r="C82" s="172">
        <v>382.449187330001</v>
      </c>
      <c r="D82" s="187"/>
      <c r="E82" s="185"/>
      <c r="F82" s="191">
        <f>IF($C$77=0,"",IF(C82="[for completion]","",C82/$C$77))</f>
        <v>1.7078330445669768E-2</v>
      </c>
      <c r="G82" s="191" t="str">
        <f>IF($D$77=0,"",IF(D82="[for completion]","",D82/$D$77))</f>
        <v/>
      </c>
      <c r="H82" s="156"/>
      <c r="L82" s="156"/>
      <c r="M82" s="156"/>
      <c r="N82" s="155"/>
    </row>
    <row r="83" spans="1:14" outlineLevel="1" x14ac:dyDescent="0.25">
      <c r="A83" s="158" t="s">
        <v>101</v>
      </c>
      <c r="B83" s="236"/>
      <c r="C83" s="235"/>
      <c r="D83" s="235"/>
      <c r="E83" s="185"/>
      <c r="F83" s="209"/>
      <c r="G83" s="209"/>
      <c r="H83" s="156"/>
      <c r="L83" s="156"/>
      <c r="M83" s="156"/>
      <c r="N83" s="155"/>
    </row>
    <row r="84" spans="1:14" outlineLevel="1" x14ac:dyDescent="0.25">
      <c r="A84" s="158" t="s">
        <v>102</v>
      </c>
      <c r="B84" s="236"/>
      <c r="C84" s="235"/>
      <c r="D84" s="235"/>
      <c r="E84" s="185"/>
      <c r="F84" s="209"/>
      <c r="G84" s="209"/>
      <c r="H84" s="156"/>
      <c r="L84" s="156"/>
      <c r="M84" s="156"/>
      <c r="N84" s="155"/>
    </row>
    <row r="85" spans="1:14" outlineLevel="1" x14ac:dyDescent="0.25">
      <c r="A85" s="158" t="s">
        <v>103</v>
      </c>
      <c r="B85" s="236"/>
      <c r="C85" s="235"/>
      <c r="D85" s="235"/>
      <c r="E85" s="185"/>
      <c r="F85" s="209"/>
      <c r="G85" s="209"/>
      <c r="H85" s="156"/>
      <c r="L85" s="156"/>
      <c r="M85" s="156"/>
      <c r="N85" s="155"/>
    </row>
    <row r="86" spans="1:14" outlineLevel="1" x14ac:dyDescent="0.25">
      <c r="A86" s="158" t="s">
        <v>104</v>
      </c>
      <c r="B86" s="237"/>
      <c r="C86" s="235"/>
      <c r="D86" s="235"/>
      <c r="E86" s="185"/>
      <c r="F86" s="209">
        <f>IF($C$77=0,"",IF(C86="[for completion]","",C86/$C$77))</f>
        <v>0</v>
      </c>
      <c r="G86" s="209" t="str">
        <f>IF($D$77=0,"",IF(D86="[for completion]","",D86/$D$77))</f>
        <v/>
      </c>
      <c r="H86" s="156"/>
      <c r="L86" s="156"/>
      <c r="M86" s="156"/>
      <c r="N86" s="155"/>
    </row>
    <row r="87" spans="1:14" outlineLevel="1" x14ac:dyDescent="0.25">
      <c r="A87" s="158" t="s">
        <v>1506</v>
      </c>
      <c r="B87" s="236"/>
      <c r="C87" s="235"/>
      <c r="D87" s="235"/>
      <c r="E87" s="185"/>
      <c r="F87" s="209">
        <f>IF($C$77=0,"",IF(C87="[for completion]","",C87/$C$77))</f>
        <v>0</v>
      </c>
      <c r="G87" s="209" t="str">
        <f>IF($D$77=0,"",IF(D87="[for completion]","",D87/$D$77))</f>
        <v/>
      </c>
      <c r="H87" s="156"/>
      <c r="L87" s="156"/>
      <c r="M87" s="156"/>
      <c r="N87" s="155"/>
    </row>
    <row r="88" spans="1:14" ht="15" customHeight="1" x14ac:dyDescent="0.25">
      <c r="A88" s="163"/>
      <c r="B88" s="164" t="s">
        <v>105</v>
      </c>
      <c r="C88" s="228" t="s">
        <v>1505</v>
      </c>
      <c r="D88" s="228" t="s">
        <v>106</v>
      </c>
      <c r="E88" s="162"/>
      <c r="F88" s="161" t="s">
        <v>1504</v>
      </c>
      <c r="G88" s="163" t="s">
        <v>107</v>
      </c>
      <c r="H88" s="156"/>
      <c r="L88" s="156"/>
      <c r="M88" s="156"/>
      <c r="N88" s="155"/>
    </row>
    <row r="89" spans="1:14" x14ac:dyDescent="0.25">
      <c r="A89" s="158" t="s">
        <v>108</v>
      </c>
      <c r="B89" s="190" t="s">
        <v>81</v>
      </c>
      <c r="C89" s="172">
        <v>4.4877518130539897</v>
      </c>
      <c r="D89" s="172">
        <v>5.4877518130539897</v>
      </c>
      <c r="E89" s="239"/>
      <c r="F89" s="243"/>
      <c r="G89" s="241"/>
      <c r="H89" s="156"/>
      <c r="L89" s="156"/>
      <c r="M89" s="156"/>
      <c r="N89" s="155"/>
    </row>
    <row r="90" spans="1:14" x14ac:dyDescent="0.25">
      <c r="A90" s="158"/>
      <c r="B90" s="190"/>
      <c r="C90" s="240"/>
      <c r="D90" s="240"/>
      <c r="E90" s="239"/>
      <c r="F90" s="243"/>
      <c r="G90" s="241"/>
      <c r="H90" s="156"/>
      <c r="L90" s="156"/>
      <c r="M90" s="156"/>
      <c r="N90" s="155"/>
    </row>
    <row r="91" spans="1:14" x14ac:dyDescent="0.25">
      <c r="A91" s="158"/>
      <c r="B91" s="190" t="s">
        <v>109</v>
      </c>
      <c r="C91" s="242"/>
      <c r="D91" s="242"/>
      <c r="E91" s="239"/>
      <c r="F91" s="241"/>
      <c r="G91" s="241"/>
      <c r="H91" s="156"/>
      <c r="L91" s="156"/>
      <c r="M91" s="156"/>
      <c r="N91" s="155"/>
    </row>
    <row r="92" spans="1:14" x14ac:dyDescent="0.25">
      <c r="A92" s="158" t="s">
        <v>110</v>
      </c>
      <c r="B92" s="190" t="s">
        <v>83</v>
      </c>
      <c r="C92" s="240"/>
      <c r="D92" s="240"/>
      <c r="E92" s="239"/>
      <c r="F92" s="191"/>
      <c r="G92" s="191"/>
      <c r="H92" s="156"/>
      <c r="L92" s="156"/>
      <c r="M92" s="156"/>
      <c r="N92" s="155"/>
    </row>
    <row r="93" spans="1:14" x14ac:dyDescent="0.25">
      <c r="A93" s="158" t="s">
        <v>111</v>
      </c>
      <c r="B93" s="196" t="s">
        <v>112</v>
      </c>
      <c r="C93" s="172">
        <v>2500</v>
      </c>
      <c r="D93" s="172">
        <v>0</v>
      </c>
      <c r="E93" s="232"/>
      <c r="F93" s="191">
        <f>IF($C$100=0,"",IF(C93="[for completion]","",IF(C93="","",C93/$C$100)))</f>
        <v>0.14705882352941177</v>
      </c>
      <c r="G93" s="191">
        <f>IF($D$100=0,"",IF(D93="[Mark as ND1 if not relevant]","",IF(D93="","",D93/$D$100)))</f>
        <v>0</v>
      </c>
      <c r="H93" s="156"/>
      <c r="L93" s="156"/>
      <c r="M93" s="156"/>
      <c r="N93" s="155"/>
    </row>
    <row r="94" spans="1:14" x14ac:dyDescent="0.25">
      <c r="A94" s="158" t="s">
        <v>113</v>
      </c>
      <c r="B94" s="196" t="s">
        <v>114</v>
      </c>
      <c r="C94" s="172">
        <v>1500</v>
      </c>
      <c r="D94" s="172">
        <v>2500</v>
      </c>
      <c r="E94" s="232"/>
      <c r="F94" s="191">
        <f>IF($C$100=0,"",IF(C94="[for completion]","",IF(C94="","",C94/$C$100)))</f>
        <v>8.8235294117647065E-2</v>
      </c>
      <c r="G94" s="191">
        <f>IF($D$100=0,"",IF(D94="[Mark as ND1 if not relevant]","",IF(D94="","",D94/$D$100)))</f>
        <v>0.14705882352941177</v>
      </c>
      <c r="H94" s="156"/>
      <c r="L94" s="156"/>
      <c r="M94" s="156"/>
      <c r="N94" s="155"/>
    </row>
    <row r="95" spans="1:14" x14ac:dyDescent="0.25">
      <c r="A95" s="158" t="s">
        <v>115</v>
      </c>
      <c r="B95" s="196" t="s">
        <v>116</v>
      </c>
      <c r="C95" s="172">
        <v>2500</v>
      </c>
      <c r="D95" s="172">
        <v>1500</v>
      </c>
      <c r="E95" s="232"/>
      <c r="F95" s="191">
        <f>IF($C$100=0,"",IF(C95="[for completion]","",IF(C95="","",C95/$C$100)))</f>
        <v>0.14705882352941177</v>
      </c>
      <c r="G95" s="191">
        <f>IF($D$100=0,"",IF(D95="[Mark as ND1 if not relevant]","",IF(D95="","",D95/$D$100)))</f>
        <v>8.8235294117647065E-2</v>
      </c>
      <c r="H95" s="156"/>
      <c r="L95" s="156"/>
      <c r="M95" s="156"/>
      <c r="N95" s="155"/>
    </row>
    <row r="96" spans="1:14" x14ac:dyDescent="0.25">
      <c r="A96" s="158" t="s">
        <v>117</v>
      </c>
      <c r="B96" s="196" t="s">
        <v>118</v>
      </c>
      <c r="C96" s="172">
        <v>2500</v>
      </c>
      <c r="D96" s="172">
        <v>2500</v>
      </c>
      <c r="E96" s="232"/>
      <c r="F96" s="191">
        <f>IF($C$100=0,"",IF(C96="[for completion]","",IF(C96="","",C96/$C$100)))</f>
        <v>0.14705882352941177</v>
      </c>
      <c r="G96" s="191">
        <f>IF($D$100=0,"",IF(D96="[Mark as ND1 if not relevant]","",IF(D96="","",D96/$D$100)))</f>
        <v>0.14705882352941177</v>
      </c>
      <c r="H96" s="156"/>
      <c r="L96" s="156"/>
      <c r="M96" s="156"/>
      <c r="N96" s="155"/>
    </row>
    <row r="97" spans="1:14" x14ac:dyDescent="0.25">
      <c r="A97" s="158" t="s">
        <v>119</v>
      </c>
      <c r="B97" s="196" t="s">
        <v>120</v>
      </c>
      <c r="C97" s="172">
        <v>0</v>
      </c>
      <c r="D97" s="172">
        <v>2500</v>
      </c>
      <c r="E97" s="232"/>
      <c r="F97" s="191">
        <f>IF($C$100=0,"",IF(C97="[for completion]","",IF(C97="","",C97/$C$100)))</f>
        <v>0</v>
      </c>
      <c r="G97" s="191">
        <f>IF($D$100=0,"",IF(D97="[Mark as ND1 if not relevant]","",IF(D97="","",D97/$D$100)))</f>
        <v>0.14705882352941177</v>
      </c>
      <c r="H97" s="156"/>
      <c r="L97" s="156"/>
      <c r="M97" s="156"/>
    </row>
    <row r="98" spans="1:14" x14ac:dyDescent="0.25">
      <c r="A98" s="158" t="s">
        <v>121</v>
      </c>
      <c r="B98" s="196" t="s">
        <v>122</v>
      </c>
      <c r="C98" s="172">
        <v>8000</v>
      </c>
      <c r="D98" s="172">
        <v>8000</v>
      </c>
      <c r="E98" s="232"/>
      <c r="F98" s="191">
        <f>IF($C$100=0,"",IF(C98="[for completion]","",IF(C98="","",C98/$C$100)))</f>
        <v>0.47058823529411764</v>
      </c>
      <c r="G98" s="191">
        <f>IF($D$100=0,"",IF(D98="[Mark as ND1 if not relevant]","",IF(D98="","",D98/$D$100)))</f>
        <v>0.47058823529411764</v>
      </c>
      <c r="H98" s="156"/>
      <c r="L98" s="156"/>
      <c r="M98" s="156"/>
    </row>
    <row r="99" spans="1:14" x14ac:dyDescent="0.25">
      <c r="A99" s="158" t="s">
        <v>123</v>
      </c>
      <c r="B99" s="196" t="s">
        <v>124</v>
      </c>
      <c r="C99" s="172">
        <v>0</v>
      </c>
      <c r="D99" s="172">
        <v>0</v>
      </c>
      <c r="E99" s="232"/>
      <c r="F99" s="191">
        <f>IF($C$100=0,"",IF(C99="[for completion]","",IF(C99="","",C99/$C$100)))</f>
        <v>0</v>
      </c>
      <c r="G99" s="191">
        <f>IF($D$100=0,"",IF(D99="[Mark as ND1 if not relevant]","",IF(D99="","",D99/$D$100)))</f>
        <v>0</v>
      </c>
      <c r="H99" s="156"/>
      <c r="L99" s="156"/>
      <c r="M99" s="156"/>
    </row>
    <row r="100" spans="1:14" x14ac:dyDescent="0.25">
      <c r="A100" s="158" t="s">
        <v>125</v>
      </c>
      <c r="B100" s="195" t="s">
        <v>70</v>
      </c>
      <c r="C100" s="215">
        <f>SUM(C93:C99)</f>
        <v>17000</v>
      </c>
      <c r="D100" s="215">
        <f>SUM(D93:D99)</f>
        <v>17000</v>
      </c>
      <c r="E100" s="229"/>
      <c r="F100" s="214">
        <f>SUM(F93:F99)</f>
        <v>1</v>
      </c>
      <c r="G100" s="214">
        <f>SUM(G93:G99)</f>
        <v>1</v>
      </c>
      <c r="H100" s="156"/>
      <c r="L100" s="156"/>
      <c r="M100" s="156"/>
    </row>
    <row r="101" spans="1:14" outlineLevel="1" x14ac:dyDescent="0.25">
      <c r="A101" s="158" t="s">
        <v>126</v>
      </c>
      <c r="B101" s="238" t="s">
        <v>94</v>
      </c>
      <c r="C101" s="187"/>
      <c r="D101" s="187"/>
      <c r="E101" s="185"/>
      <c r="F101" s="191">
        <f>IF($C$100=0,"",IF(C101="[for completion]","",C101/$C$100))</f>
        <v>0</v>
      </c>
      <c r="G101" s="191">
        <f>IF($D$100=0,"",IF(D101="[for completion]","",D101/$D$100))</f>
        <v>0</v>
      </c>
      <c r="H101" s="156"/>
      <c r="L101" s="156"/>
      <c r="M101" s="156"/>
    </row>
    <row r="102" spans="1:14" outlineLevel="1" x14ac:dyDescent="0.25">
      <c r="A102" s="158" t="s">
        <v>127</v>
      </c>
      <c r="B102" s="238" t="s">
        <v>96</v>
      </c>
      <c r="C102" s="187"/>
      <c r="D102" s="187"/>
      <c r="E102" s="185"/>
      <c r="F102" s="191">
        <f>IF($C$100=0,"",IF(C102="[for completion]","",C102/$C$100))</f>
        <v>0</v>
      </c>
      <c r="G102" s="191">
        <f>IF($D$100=0,"",IF(D102="[for completion]","",D102/$D$100))</f>
        <v>0</v>
      </c>
      <c r="H102" s="156"/>
      <c r="L102" s="156"/>
      <c r="M102" s="156"/>
    </row>
    <row r="103" spans="1:14" outlineLevel="1" x14ac:dyDescent="0.25">
      <c r="A103" s="158" t="s">
        <v>128</v>
      </c>
      <c r="B103" s="238" t="s">
        <v>1503</v>
      </c>
      <c r="C103" s="187"/>
      <c r="D103" s="187"/>
      <c r="E103" s="185"/>
      <c r="F103" s="191">
        <f>IF($C$100=0,"",IF(C103="[for completion]","",C103/$C$100))</f>
        <v>0</v>
      </c>
      <c r="G103" s="191">
        <f>IF($D$100=0,"",IF(D103="[for completion]","",D103/$D$100))</f>
        <v>0</v>
      </c>
      <c r="H103" s="156"/>
      <c r="L103" s="156"/>
      <c r="M103" s="156"/>
    </row>
    <row r="104" spans="1:14" outlineLevel="1" x14ac:dyDescent="0.25">
      <c r="A104" s="158" t="s">
        <v>129</v>
      </c>
      <c r="B104" s="238" t="s">
        <v>99</v>
      </c>
      <c r="C104" s="187"/>
      <c r="D104" s="187"/>
      <c r="E104" s="185"/>
      <c r="F104" s="191">
        <f>IF($C$100=0,"",IF(C104="[for completion]","",C104/$C$100))</f>
        <v>0</v>
      </c>
      <c r="G104" s="191">
        <f>IF($D$100=0,"",IF(D104="[for completion]","",D104/$D$100))</f>
        <v>0</v>
      </c>
      <c r="H104" s="156"/>
      <c r="L104" s="156"/>
      <c r="M104" s="156"/>
    </row>
    <row r="105" spans="1:14" outlineLevel="1" x14ac:dyDescent="0.25">
      <c r="A105" s="158" t="s">
        <v>130</v>
      </c>
      <c r="B105" s="238" t="s">
        <v>1502</v>
      </c>
      <c r="C105" s="187"/>
      <c r="D105" s="187"/>
      <c r="E105" s="185"/>
      <c r="F105" s="191">
        <f>IF($C$100=0,"",IF(C105="[for completion]","",C105/$C$100))</f>
        <v>0</v>
      </c>
      <c r="G105" s="191">
        <f>IF($D$100=0,"",IF(D105="[for completion]","",D105/$D$100))</f>
        <v>0</v>
      </c>
      <c r="H105" s="156"/>
      <c r="L105" s="156"/>
      <c r="M105" s="156"/>
    </row>
    <row r="106" spans="1:14" outlineLevel="1" x14ac:dyDescent="0.25">
      <c r="A106" s="158" t="s">
        <v>131</v>
      </c>
      <c r="B106" s="236"/>
      <c r="C106" s="235"/>
      <c r="D106" s="235"/>
      <c r="E106" s="185"/>
      <c r="F106" s="209"/>
      <c r="G106" s="209"/>
      <c r="H106" s="156"/>
      <c r="L106" s="156"/>
      <c r="M106" s="156"/>
    </row>
    <row r="107" spans="1:14" outlineLevel="1" x14ac:dyDescent="0.25">
      <c r="A107" s="158" t="s">
        <v>132</v>
      </c>
      <c r="B107" s="236"/>
      <c r="C107" s="235"/>
      <c r="D107" s="235"/>
      <c r="E107" s="185"/>
      <c r="F107" s="209"/>
      <c r="G107" s="209"/>
      <c r="H107" s="156"/>
      <c r="L107" s="156"/>
      <c r="M107" s="156"/>
    </row>
    <row r="108" spans="1:14" outlineLevel="1" x14ac:dyDescent="0.25">
      <c r="A108" s="158" t="s">
        <v>133</v>
      </c>
      <c r="B108" s="237"/>
      <c r="C108" s="235"/>
      <c r="D108" s="235"/>
      <c r="E108" s="185"/>
      <c r="F108" s="209"/>
      <c r="G108" s="209"/>
      <c r="H108" s="156"/>
      <c r="L108" s="156"/>
      <c r="M108" s="156"/>
    </row>
    <row r="109" spans="1:14" outlineLevel="1" x14ac:dyDescent="0.25">
      <c r="A109" s="158" t="s">
        <v>134</v>
      </c>
      <c r="B109" s="236"/>
      <c r="C109" s="235"/>
      <c r="D109" s="235"/>
      <c r="E109" s="185"/>
      <c r="F109" s="209"/>
      <c r="G109" s="209"/>
      <c r="H109" s="156"/>
      <c r="L109" s="156"/>
      <c r="M109" s="156"/>
    </row>
    <row r="110" spans="1:14" outlineLevel="1" x14ac:dyDescent="0.25">
      <c r="A110" s="158" t="s">
        <v>135</v>
      </c>
      <c r="B110" s="236"/>
      <c r="C110" s="235"/>
      <c r="D110" s="235"/>
      <c r="E110" s="185"/>
      <c r="F110" s="209"/>
      <c r="G110" s="209"/>
      <c r="H110" s="156"/>
      <c r="L110" s="156"/>
      <c r="M110" s="156"/>
    </row>
    <row r="111" spans="1:14" ht="15" customHeight="1" x14ac:dyDescent="0.25">
      <c r="A111" s="163"/>
      <c r="B111" s="234" t="s">
        <v>1501</v>
      </c>
      <c r="C111" s="161" t="s">
        <v>136</v>
      </c>
      <c r="D111" s="161" t="s">
        <v>137</v>
      </c>
      <c r="E111" s="162"/>
      <c r="F111" s="161" t="s">
        <v>138</v>
      </c>
      <c r="G111" s="161" t="s">
        <v>139</v>
      </c>
      <c r="H111" s="156"/>
      <c r="L111" s="156"/>
      <c r="M111" s="156"/>
    </row>
    <row r="112" spans="1:14" s="230" customFormat="1" x14ac:dyDescent="0.25">
      <c r="A112" s="158" t="s">
        <v>140</v>
      </c>
      <c r="B112" s="190" t="s">
        <v>1</v>
      </c>
      <c r="C112" s="208">
        <v>22393.8275785599</v>
      </c>
      <c r="D112" s="224"/>
      <c r="E112" s="231"/>
      <c r="F112" s="233">
        <f>IF($C$131=0,"",IF(C112="[for completion]","",IF(C112="","",C112/$C$131)))</f>
        <v>1</v>
      </c>
      <c r="G112" s="205" t="str">
        <f>IF($D$131=0,"",IF(D112="[for completion]","",IF(D112="","",D112/$D$131)))</f>
        <v/>
      </c>
      <c r="I112" s="157"/>
      <c r="J112" s="157"/>
      <c r="K112" s="157"/>
      <c r="L112" s="156"/>
      <c r="M112" s="156"/>
      <c r="N112" s="156"/>
    </row>
    <row r="113" spans="1:14" s="230" customFormat="1" x14ac:dyDescent="0.25">
      <c r="A113" s="158" t="s">
        <v>141</v>
      </c>
      <c r="B113" s="190" t="s">
        <v>142</v>
      </c>
      <c r="C113" s="188"/>
      <c r="D113" s="188"/>
      <c r="E113" s="209"/>
      <c r="F113" s="188" t="str">
        <f>IF($C$131=0,"",IF(C113="[for completion]","",IF(C113="","",C113/$C$131)))</f>
        <v/>
      </c>
      <c r="G113" s="188" t="str">
        <f>IF($D$131=0,"",IF(D113="[for completion]","",IF(D113="","",D113/$D$131)))</f>
        <v/>
      </c>
      <c r="I113" s="157"/>
      <c r="J113" s="157"/>
      <c r="K113" s="157"/>
      <c r="L113" s="185"/>
      <c r="M113" s="156"/>
      <c r="N113" s="156"/>
    </row>
    <row r="114" spans="1:14" s="230" customFormat="1" x14ac:dyDescent="0.25">
      <c r="A114" s="158" t="s">
        <v>143</v>
      </c>
      <c r="B114" s="190" t="s">
        <v>144</v>
      </c>
      <c r="C114" s="188"/>
      <c r="D114" s="188"/>
      <c r="E114" s="209"/>
      <c r="F114" s="188" t="str">
        <f>IF($C$131=0,"",IF(C114="[for completion]","",IF(C114="","",C114/$C$131)))</f>
        <v/>
      </c>
      <c r="G114" s="188" t="str">
        <f>IF($D$131=0,"",IF(D114="[for completion]","",IF(D114="","",D114/$D$131)))</f>
        <v/>
      </c>
      <c r="I114" s="157"/>
      <c r="J114" s="157"/>
      <c r="K114" s="157"/>
      <c r="L114" s="185"/>
      <c r="M114" s="156"/>
      <c r="N114" s="156"/>
    </row>
    <row r="115" spans="1:14" s="230" customFormat="1" x14ac:dyDescent="0.25">
      <c r="A115" s="158" t="s">
        <v>145</v>
      </c>
      <c r="B115" s="190" t="s">
        <v>146</v>
      </c>
      <c r="C115" s="188"/>
      <c r="D115" s="188"/>
      <c r="E115" s="209"/>
      <c r="F115" s="188" t="str">
        <f>IF($C$131=0,"",IF(C115="[for completion]","",IF(C115="","",C115/$C$131)))</f>
        <v/>
      </c>
      <c r="G115" s="188" t="str">
        <f>IF($D$131=0,"",IF(D115="[for completion]","",IF(D115="","",D115/$D$131)))</f>
        <v/>
      </c>
      <c r="I115" s="157"/>
      <c r="J115" s="157"/>
      <c r="K115" s="157"/>
      <c r="L115" s="185"/>
      <c r="M115" s="156"/>
      <c r="N115" s="156"/>
    </row>
    <row r="116" spans="1:14" s="230" customFormat="1" x14ac:dyDescent="0.25">
      <c r="A116" s="158" t="s">
        <v>147</v>
      </c>
      <c r="B116" s="190" t="s">
        <v>148</v>
      </c>
      <c r="C116" s="188"/>
      <c r="D116" s="188"/>
      <c r="E116" s="209"/>
      <c r="F116" s="188" t="str">
        <f>IF($C$131=0,"",IF(C116="[for completion]","",IF(C116="","",C116/$C$131)))</f>
        <v/>
      </c>
      <c r="G116" s="188" t="str">
        <f>IF($D$131=0,"",IF(D116="[for completion]","",IF(D116="","",D116/$D$131)))</f>
        <v/>
      </c>
      <c r="I116" s="157"/>
      <c r="J116" s="157"/>
      <c r="K116" s="157"/>
      <c r="L116" s="185"/>
      <c r="M116" s="156"/>
      <c r="N116" s="156"/>
    </row>
    <row r="117" spans="1:14" s="230" customFormat="1" x14ac:dyDescent="0.25">
      <c r="A117" s="158" t="s">
        <v>149</v>
      </c>
      <c r="B117" s="190" t="s">
        <v>150</v>
      </c>
      <c r="C117" s="188"/>
      <c r="D117" s="188"/>
      <c r="E117" s="185"/>
      <c r="F117" s="188" t="str">
        <f>IF($C$131=0,"",IF(C117="[for completion]","",IF(C117="","",C117/$C$131)))</f>
        <v/>
      </c>
      <c r="G117" s="188" t="str">
        <f>IF($D$131=0,"",IF(D117="[for completion]","",IF(D117="","",D117/$D$131)))</f>
        <v/>
      </c>
      <c r="I117" s="157"/>
      <c r="J117" s="157"/>
      <c r="K117" s="157"/>
      <c r="L117" s="185"/>
      <c r="M117" s="156"/>
      <c r="N117" s="156"/>
    </row>
    <row r="118" spans="1:14" x14ac:dyDescent="0.25">
      <c r="A118" s="158" t="s">
        <v>151</v>
      </c>
      <c r="B118" s="190" t="s">
        <v>152</v>
      </c>
      <c r="C118" s="188"/>
      <c r="D118" s="188"/>
      <c r="E118" s="185"/>
      <c r="F118" s="188" t="str">
        <f>IF($C$131=0,"",IF(C118="[for completion]","",IF(C118="","",C118/$C$131)))</f>
        <v/>
      </c>
      <c r="G118" s="188" t="str">
        <f>IF($D$131=0,"",IF(D118="[for completion]","",IF(D118="","",D118/$D$131)))</f>
        <v/>
      </c>
      <c r="L118" s="185"/>
      <c r="M118" s="156"/>
    </row>
    <row r="119" spans="1:14" x14ac:dyDescent="0.25">
      <c r="A119" s="158" t="s">
        <v>153</v>
      </c>
      <c r="B119" s="190" t="s">
        <v>154</v>
      </c>
      <c r="C119" s="188"/>
      <c r="D119" s="188"/>
      <c r="E119" s="185"/>
      <c r="F119" s="188" t="str">
        <f>IF($C$131=0,"",IF(C119="[for completion]","",IF(C119="","",C119/$C$131)))</f>
        <v/>
      </c>
      <c r="G119" s="188" t="str">
        <f>IF($D$131=0,"",IF(D119="[for completion]","",IF(D119="","",D119/$D$131)))</f>
        <v/>
      </c>
      <c r="L119" s="185"/>
      <c r="M119" s="156"/>
    </row>
    <row r="120" spans="1:14" x14ac:dyDescent="0.25">
      <c r="A120" s="158" t="s">
        <v>155</v>
      </c>
      <c r="B120" s="190" t="s">
        <v>156</v>
      </c>
      <c r="C120" s="188"/>
      <c r="D120" s="188"/>
      <c r="E120" s="185"/>
      <c r="F120" s="188" t="str">
        <f>IF($C$131=0,"",IF(C120="[for completion]","",IF(C120="","",C120/$C$131)))</f>
        <v/>
      </c>
      <c r="G120" s="188" t="str">
        <f>IF($D$131=0,"",IF(D120="[for completion]","",IF(D120="","",D120/$D$131)))</f>
        <v/>
      </c>
      <c r="L120" s="185"/>
      <c r="M120" s="156"/>
    </row>
    <row r="121" spans="1:14" x14ac:dyDescent="0.25">
      <c r="A121" s="158" t="s">
        <v>157</v>
      </c>
      <c r="B121" s="158" t="s">
        <v>158</v>
      </c>
      <c r="C121" s="188"/>
      <c r="D121" s="188"/>
      <c r="F121" s="188" t="str">
        <f>IF($C$131=0,"",IF(C121="[for completion]","",IF(C121="","",C121/$C$131)))</f>
        <v/>
      </c>
      <c r="G121" s="188" t="str">
        <f>IF($D$131=0,"",IF(D121="[for completion]","",IF(D121="","",D121/$D$131)))</f>
        <v/>
      </c>
      <c r="L121" s="185"/>
      <c r="M121" s="156"/>
    </row>
    <row r="122" spans="1:14" x14ac:dyDescent="0.25">
      <c r="A122" s="158" t="s">
        <v>159</v>
      </c>
      <c r="B122" s="190" t="s">
        <v>160</v>
      </c>
      <c r="C122" s="188"/>
      <c r="D122" s="188"/>
      <c r="E122" s="185"/>
      <c r="F122" s="188" t="str">
        <f>IF($C$131=0,"",IF(C122="[for completion]","",IF(C122="","",C122/$C$131)))</f>
        <v/>
      </c>
      <c r="G122" s="188" t="str">
        <f>IF($D$131=0,"",IF(D122="[for completion]","",IF(D122="","",D122/$D$131)))</f>
        <v/>
      </c>
      <c r="L122" s="185"/>
      <c r="M122" s="156"/>
    </row>
    <row r="123" spans="1:14" x14ac:dyDescent="0.25">
      <c r="A123" s="158" t="s">
        <v>161</v>
      </c>
      <c r="B123" s="190" t="s">
        <v>162</v>
      </c>
      <c r="C123" s="188"/>
      <c r="D123" s="188"/>
      <c r="E123" s="185"/>
      <c r="F123" s="188" t="str">
        <f>IF($C$131=0,"",IF(C123="[for completion]","",IF(C123="","",C123/$C$131)))</f>
        <v/>
      </c>
      <c r="G123" s="188" t="str">
        <f>IF($D$131=0,"",IF(D123="[for completion]","",IF(D123="","",D123/$D$131)))</f>
        <v/>
      </c>
      <c r="L123" s="185"/>
      <c r="M123" s="156"/>
    </row>
    <row r="124" spans="1:14" x14ac:dyDescent="0.25">
      <c r="A124" s="158" t="s">
        <v>163</v>
      </c>
      <c r="B124" s="190" t="s">
        <v>164</v>
      </c>
      <c r="C124" s="188"/>
      <c r="D124" s="188"/>
      <c r="E124" s="185"/>
      <c r="F124" s="188" t="str">
        <f>IF($C$131=0,"",IF(C124="[for completion]","",IF(C124="","",C124/$C$131)))</f>
        <v/>
      </c>
      <c r="G124" s="188" t="str">
        <f>IF($D$131=0,"",IF(D124="[for completion]","",IF(D124="","",D124/$D$131)))</f>
        <v/>
      </c>
      <c r="L124" s="232"/>
      <c r="M124" s="156"/>
    </row>
    <row r="125" spans="1:14" x14ac:dyDescent="0.25">
      <c r="A125" s="158" t="s">
        <v>165</v>
      </c>
      <c r="B125" s="158" t="s">
        <v>1500</v>
      </c>
      <c r="C125" s="188"/>
      <c r="D125" s="188"/>
      <c r="E125" s="185"/>
      <c r="F125" s="188" t="str">
        <f>IF($C$131=0,"",IF(C125="[for completion]","",IF(C125="","",C125/$C$131)))</f>
        <v/>
      </c>
      <c r="G125" s="188" t="str">
        <f>IF($D$131=0,"",IF(D125="[for completion]","",IF(D125="","",D125/$D$131)))</f>
        <v/>
      </c>
      <c r="L125" s="185"/>
      <c r="M125" s="156"/>
    </row>
    <row r="126" spans="1:14" x14ac:dyDescent="0.25">
      <c r="A126" s="158" t="s">
        <v>167</v>
      </c>
      <c r="B126" s="196" t="s">
        <v>166</v>
      </c>
      <c r="C126" s="188"/>
      <c r="D126" s="188"/>
      <c r="E126" s="185"/>
      <c r="F126" s="188" t="str">
        <f>IF($C$131=0,"",IF(C126="[for completion]","",IF(C126="","",C126/$C$131)))</f>
        <v/>
      </c>
      <c r="G126" s="188" t="str">
        <f>IF($D$131=0,"",IF(D126="[for completion]","",IF(D126="","",D126/$D$131)))</f>
        <v/>
      </c>
      <c r="H126" s="155"/>
      <c r="L126" s="185"/>
      <c r="M126" s="156"/>
    </row>
    <row r="127" spans="1:14" x14ac:dyDescent="0.25">
      <c r="A127" s="158" t="s">
        <v>169</v>
      </c>
      <c r="B127" s="190" t="s">
        <v>168</v>
      </c>
      <c r="C127" s="188"/>
      <c r="D127" s="188"/>
      <c r="E127" s="185"/>
      <c r="F127" s="188" t="str">
        <f>IF($C$131=0,"",IF(C127="[for completion]","",IF(C127="","",C127/$C$131)))</f>
        <v/>
      </c>
      <c r="G127" s="188" t="str">
        <f>IF($D$131=0,"",IF(D127="[for completion]","",IF(D127="","",D127/$D$131)))</f>
        <v/>
      </c>
      <c r="H127" s="156"/>
      <c r="L127" s="185"/>
      <c r="M127" s="156"/>
    </row>
    <row r="128" spans="1:14" x14ac:dyDescent="0.25">
      <c r="A128" s="158" t="s">
        <v>171</v>
      </c>
      <c r="B128" s="190" t="s">
        <v>170</v>
      </c>
      <c r="C128" s="188"/>
      <c r="D128" s="188"/>
      <c r="E128" s="185"/>
      <c r="F128" s="188" t="str">
        <f>IF($C$131=0,"",IF(C128="[for completion]","",IF(C128="","",C128/$C$131)))</f>
        <v/>
      </c>
      <c r="G128" s="188" t="str">
        <f>IF($D$131=0,"",IF(D128="[for completion]","",IF(D128="","",D128/$D$131)))</f>
        <v/>
      </c>
      <c r="H128" s="156"/>
      <c r="L128" s="156"/>
      <c r="M128" s="156"/>
    </row>
    <row r="129" spans="1:14" x14ac:dyDescent="0.25">
      <c r="A129" s="158" t="s">
        <v>173</v>
      </c>
      <c r="B129" s="190" t="s">
        <v>172</v>
      </c>
      <c r="C129" s="188"/>
      <c r="D129" s="188"/>
      <c r="E129" s="185"/>
      <c r="F129" s="188" t="str">
        <f>IF($C$131=0,"",IF(C129="[for completion]","",IF(C129="","",C129/$C$131)))</f>
        <v/>
      </c>
      <c r="G129" s="188" t="str">
        <f>IF($D$131=0,"",IF(D129="[for completion]","",IF(D129="","",D129/$D$131)))</f>
        <v/>
      </c>
      <c r="H129" s="156"/>
      <c r="L129" s="156"/>
      <c r="M129" s="156"/>
    </row>
    <row r="130" spans="1:14" outlineLevel="1" x14ac:dyDescent="0.25">
      <c r="A130" s="158" t="s">
        <v>174</v>
      </c>
      <c r="B130" s="190" t="s">
        <v>68</v>
      </c>
      <c r="C130" s="188"/>
      <c r="D130" s="188"/>
      <c r="E130" s="185"/>
      <c r="F130" s="188" t="str">
        <f>IF($C$131=0,"",IF(C130="[for completion]","",IF(C130="","",C130/$C$131)))</f>
        <v/>
      </c>
      <c r="G130" s="188" t="str">
        <f>IF($D$131=0,"",IF(D130="[for completion]","",IF(D130="","",D130/$D$131)))</f>
        <v/>
      </c>
      <c r="H130" s="156"/>
      <c r="L130" s="156"/>
      <c r="M130" s="156"/>
    </row>
    <row r="131" spans="1:14" outlineLevel="1" x14ac:dyDescent="0.25">
      <c r="A131" s="158" t="s">
        <v>175</v>
      </c>
      <c r="B131" s="195" t="s">
        <v>70</v>
      </c>
      <c r="C131" s="194">
        <f>SUM(C112:C130)</f>
        <v>22393.8275785599</v>
      </c>
      <c r="D131" s="224"/>
      <c r="E131" s="229"/>
      <c r="F131" s="205">
        <f>SUM(F112:F130)</f>
        <v>1</v>
      </c>
      <c r="G131" s="205">
        <f>SUM(G112:G130)</f>
        <v>0</v>
      </c>
      <c r="H131" s="156"/>
      <c r="L131" s="156"/>
      <c r="M131" s="156"/>
    </row>
    <row r="132" spans="1:14" outlineLevel="1" x14ac:dyDescent="0.25">
      <c r="A132" s="158" t="s">
        <v>177</v>
      </c>
      <c r="B132" s="159" t="s">
        <v>176</v>
      </c>
      <c r="C132" s="188"/>
      <c r="D132" s="188"/>
      <c r="E132" s="185"/>
      <c r="F132" s="188" t="str">
        <f>IF($C$131=0,"",IF(C132="[for completion]","",IF(C132="","",C132/$C$131)))</f>
        <v/>
      </c>
      <c r="G132" s="188" t="str">
        <f>IF($D$131=0,"",IF(D132="[for completion]","",IF(D132="","",D132/$D$131)))</f>
        <v/>
      </c>
      <c r="H132" s="156"/>
      <c r="L132" s="156"/>
      <c r="M132" s="156"/>
    </row>
    <row r="133" spans="1:14" outlineLevel="1" x14ac:dyDescent="0.25">
      <c r="A133" s="158" t="s">
        <v>178</v>
      </c>
      <c r="B133" s="159" t="s">
        <v>176</v>
      </c>
      <c r="C133" s="188"/>
      <c r="D133" s="188"/>
      <c r="E133" s="185"/>
      <c r="F133" s="188" t="str">
        <f>IF($C$131=0,"",IF(C133="[for completion]","",IF(C133="","",C133/$C$131)))</f>
        <v/>
      </c>
      <c r="G133" s="188" t="str">
        <f>IF($D$131=0,"",IF(D133="[for completion]","",IF(D133="","",D133/$D$131)))</f>
        <v/>
      </c>
      <c r="H133" s="156"/>
      <c r="L133" s="156"/>
      <c r="M133" s="156"/>
    </row>
    <row r="134" spans="1:14" outlineLevel="1" x14ac:dyDescent="0.25">
      <c r="A134" s="158" t="s">
        <v>179</v>
      </c>
      <c r="B134" s="159" t="s">
        <v>176</v>
      </c>
      <c r="C134" s="188"/>
      <c r="D134" s="188"/>
      <c r="E134" s="185"/>
      <c r="F134" s="188" t="str">
        <f>IF($C$131=0,"",IF(C134="[for completion]","",IF(C134="","",C134/$C$131)))</f>
        <v/>
      </c>
      <c r="G134" s="188" t="str">
        <f>IF($D$131=0,"",IF(D134="[for completion]","",IF(D134="","",D134/$D$131)))</f>
        <v/>
      </c>
      <c r="H134" s="156"/>
      <c r="L134" s="156"/>
      <c r="M134" s="156"/>
    </row>
    <row r="135" spans="1:14" outlineLevel="1" x14ac:dyDescent="0.25">
      <c r="A135" s="158" t="s">
        <v>180</v>
      </c>
      <c r="B135" s="159" t="s">
        <v>176</v>
      </c>
      <c r="C135" s="188"/>
      <c r="D135" s="188"/>
      <c r="E135" s="185"/>
      <c r="F135" s="188" t="str">
        <f>IF($C$131=0,"",IF(C135="[for completion]","",IF(C135="","",C135/$C$131)))</f>
        <v/>
      </c>
      <c r="G135" s="188" t="str">
        <f>IF($D$131=0,"",IF(D135="[for completion]","",IF(D135="","",D135/$D$131)))</f>
        <v/>
      </c>
      <c r="H135" s="156"/>
      <c r="L135" s="156"/>
      <c r="M135" s="156"/>
    </row>
    <row r="136" spans="1:14" outlineLevel="1" x14ac:dyDescent="0.25">
      <c r="A136" s="158" t="s">
        <v>181</v>
      </c>
      <c r="B136" s="159" t="s">
        <v>176</v>
      </c>
      <c r="C136" s="188"/>
      <c r="D136" s="188"/>
      <c r="E136" s="185"/>
      <c r="F136" s="188" t="str">
        <f>IF($C$131=0,"",IF(C136="[for completion]","",IF(C136="","",C136/$C$131)))</f>
        <v/>
      </c>
      <c r="G136" s="188" t="str">
        <f>IF($D$131=0,"",IF(D136="[for completion]","",IF(D136="","",D136/$D$131)))</f>
        <v/>
      </c>
      <c r="H136" s="156"/>
      <c r="L136" s="156"/>
      <c r="M136" s="156"/>
    </row>
    <row r="137" spans="1:14" ht="15" customHeight="1" x14ac:dyDescent="0.25">
      <c r="A137" s="163"/>
      <c r="B137" s="164" t="s">
        <v>182</v>
      </c>
      <c r="C137" s="161" t="s">
        <v>136</v>
      </c>
      <c r="D137" s="161" t="s">
        <v>137</v>
      </c>
      <c r="E137" s="162"/>
      <c r="F137" s="161" t="s">
        <v>138</v>
      </c>
      <c r="G137" s="161" t="s">
        <v>139</v>
      </c>
      <c r="H137" s="156"/>
      <c r="L137" s="156"/>
      <c r="M137" s="156"/>
    </row>
    <row r="138" spans="1:14" s="230" customFormat="1" x14ac:dyDescent="0.25">
      <c r="A138" s="158" t="s">
        <v>183</v>
      </c>
      <c r="B138" s="190" t="s">
        <v>1</v>
      </c>
      <c r="C138" s="208">
        <v>17000</v>
      </c>
      <c r="D138" s="224"/>
      <c r="E138" s="231"/>
      <c r="F138" s="205">
        <f>IF($C$157=0,"",IF(C138="[for completion]","",IF(C138="","",C138/$C$157)))</f>
        <v>1</v>
      </c>
      <c r="G138" s="205" t="str">
        <f>IF($D$157=0,"",IF(D138="[for completion]","",IF(D138="","",D138/$D$157)))</f>
        <v/>
      </c>
      <c r="H138" s="156"/>
      <c r="I138" s="157"/>
      <c r="J138" s="157"/>
      <c r="K138" s="157"/>
      <c r="L138" s="156"/>
      <c r="M138" s="156"/>
      <c r="N138" s="156"/>
    </row>
    <row r="139" spans="1:14" s="230" customFormat="1" x14ac:dyDescent="0.25">
      <c r="A139" s="158" t="s">
        <v>184</v>
      </c>
      <c r="B139" s="190" t="s">
        <v>142</v>
      </c>
      <c r="C139" s="188"/>
      <c r="D139" s="188"/>
      <c r="E139" s="209"/>
      <c r="F139" s="188" t="str">
        <f>IF($C$157=0,"",IF(C139="[for completion]","",IF(C139="","",C139/$C$157)))</f>
        <v/>
      </c>
      <c r="G139" s="188" t="str">
        <f>IF($D$157=0,"",IF(D139="[for completion]","",IF(D139="","",D139/$D$157)))</f>
        <v/>
      </c>
      <c r="H139" s="156"/>
      <c r="I139" s="157"/>
      <c r="J139" s="157"/>
      <c r="K139" s="157"/>
      <c r="L139" s="156"/>
      <c r="M139" s="156"/>
      <c r="N139" s="156"/>
    </row>
    <row r="140" spans="1:14" s="230" customFormat="1" x14ac:dyDescent="0.25">
      <c r="A140" s="158" t="s">
        <v>185</v>
      </c>
      <c r="B140" s="190" t="s">
        <v>144</v>
      </c>
      <c r="C140" s="188"/>
      <c r="D140" s="188"/>
      <c r="E140" s="209"/>
      <c r="F140" s="188" t="str">
        <f>IF($C$157=0,"",IF(C140="[for completion]","",IF(C140="","",C140/$C$157)))</f>
        <v/>
      </c>
      <c r="G140" s="188" t="str">
        <f>IF($D$157=0,"",IF(D140="[for completion]","",IF(D140="","",D140/$D$157)))</f>
        <v/>
      </c>
      <c r="H140" s="156"/>
      <c r="I140" s="157"/>
      <c r="J140" s="157"/>
      <c r="K140" s="157"/>
      <c r="L140" s="156"/>
      <c r="M140" s="156"/>
      <c r="N140" s="156"/>
    </row>
    <row r="141" spans="1:14" s="230" customFormat="1" x14ac:dyDescent="0.25">
      <c r="A141" s="158" t="s">
        <v>186</v>
      </c>
      <c r="B141" s="190" t="s">
        <v>146</v>
      </c>
      <c r="C141" s="188"/>
      <c r="D141" s="188"/>
      <c r="E141" s="209"/>
      <c r="F141" s="188" t="str">
        <f>IF($C$157=0,"",IF(C141="[for completion]","",IF(C141="","",C141/$C$157)))</f>
        <v/>
      </c>
      <c r="G141" s="188" t="str">
        <f>IF($D$157=0,"",IF(D141="[for completion]","",IF(D141="","",D141/$D$157)))</f>
        <v/>
      </c>
      <c r="H141" s="156"/>
      <c r="I141" s="157"/>
      <c r="J141" s="157"/>
      <c r="K141" s="157"/>
      <c r="L141" s="156"/>
      <c r="M141" s="156"/>
      <c r="N141" s="156"/>
    </row>
    <row r="142" spans="1:14" s="230" customFormat="1" x14ac:dyDescent="0.25">
      <c r="A142" s="158" t="s">
        <v>187</v>
      </c>
      <c r="B142" s="190" t="s">
        <v>148</v>
      </c>
      <c r="C142" s="188"/>
      <c r="D142" s="188"/>
      <c r="E142" s="209"/>
      <c r="F142" s="188" t="str">
        <f>IF($C$157=0,"",IF(C142="[for completion]","",IF(C142="","",C142/$C$157)))</f>
        <v/>
      </c>
      <c r="G142" s="188" t="str">
        <f>IF($D$157=0,"",IF(D142="[for completion]","",IF(D142="","",D142/$D$157)))</f>
        <v/>
      </c>
      <c r="H142" s="156"/>
      <c r="I142" s="157"/>
      <c r="J142" s="157"/>
      <c r="K142" s="157"/>
      <c r="L142" s="156"/>
      <c r="M142" s="156"/>
      <c r="N142" s="156"/>
    </row>
    <row r="143" spans="1:14" s="230" customFormat="1" x14ac:dyDescent="0.25">
      <c r="A143" s="158" t="s">
        <v>188</v>
      </c>
      <c r="B143" s="190" t="s">
        <v>150</v>
      </c>
      <c r="C143" s="188"/>
      <c r="D143" s="188"/>
      <c r="E143" s="185"/>
      <c r="F143" s="188" t="str">
        <f>IF($C$157=0,"",IF(C143="[for completion]","",IF(C143="","",C143/$C$157)))</f>
        <v/>
      </c>
      <c r="G143" s="188" t="str">
        <f>IF($D$157=0,"",IF(D143="[for completion]","",IF(D143="","",D143/$D$157)))</f>
        <v/>
      </c>
      <c r="H143" s="156"/>
      <c r="I143" s="157"/>
      <c r="J143" s="157"/>
      <c r="K143" s="157"/>
      <c r="L143" s="156"/>
      <c r="M143" s="156"/>
      <c r="N143" s="156"/>
    </row>
    <row r="144" spans="1:14" x14ac:dyDescent="0.25">
      <c r="A144" s="158" t="s">
        <v>189</v>
      </c>
      <c r="B144" s="190" t="s">
        <v>152</v>
      </c>
      <c r="C144" s="188"/>
      <c r="D144" s="188"/>
      <c r="E144" s="185"/>
      <c r="F144" s="188" t="str">
        <f>IF($C$157=0,"",IF(C144="[for completion]","",IF(C144="","",C144/$C$157)))</f>
        <v/>
      </c>
      <c r="G144" s="188" t="str">
        <f>IF($D$157=0,"",IF(D144="[for completion]","",IF(D144="","",D144/$D$157)))</f>
        <v/>
      </c>
      <c r="H144" s="156"/>
      <c r="L144" s="156"/>
      <c r="M144" s="156"/>
    </row>
    <row r="145" spans="1:14" x14ac:dyDescent="0.25">
      <c r="A145" s="158" t="s">
        <v>190</v>
      </c>
      <c r="B145" s="190" t="s">
        <v>154</v>
      </c>
      <c r="C145" s="188"/>
      <c r="D145" s="188"/>
      <c r="E145" s="185"/>
      <c r="F145" s="188" t="str">
        <f>IF($C$157=0,"",IF(C145="[for completion]","",IF(C145="","",C145/$C$157)))</f>
        <v/>
      </c>
      <c r="G145" s="188" t="str">
        <f>IF($D$157=0,"",IF(D145="[for completion]","",IF(D145="","",D145/$D$157)))</f>
        <v/>
      </c>
      <c r="H145" s="156"/>
      <c r="L145" s="156"/>
      <c r="M145" s="156"/>
      <c r="N145" s="155"/>
    </row>
    <row r="146" spans="1:14" x14ac:dyDescent="0.25">
      <c r="A146" s="158" t="s">
        <v>191</v>
      </c>
      <c r="B146" s="190" t="s">
        <v>156</v>
      </c>
      <c r="C146" s="188"/>
      <c r="D146" s="188"/>
      <c r="E146" s="185"/>
      <c r="F146" s="188" t="str">
        <f>IF($C$157=0,"",IF(C146="[for completion]","",IF(C146="","",C146/$C$157)))</f>
        <v/>
      </c>
      <c r="G146" s="188" t="str">
        <f>IF($D$157=0,"",IF(D146="[for completion]","",IF(D146="","",D146/$D$157)))</f>
        <v/>
      </c>
      <c r="H146" s="156"/>
      <c r="L146" s="156"/>
      <c r="M146" s="156"/>
      <c r="N146" s="155"/>
    </row>
    <row r="147" spans="1:14" x14ac:dyDescent="0.25">
      <c r="A147" s="158" t="s">
        <v>192</v>
      </c>
      <c r="B147" s="158" t="s">
        <v>158</v>
      </c>
      <c r="C147" s="188"/>
      <c r="D147" s="188"/>
      <c r="F147" s="188" t="str">
        <f>IF($C$157=0,"",IF(C147="[for completion]","",IF(C147="","",C147/$C$157)))</f>
        <v/>
      </c>
      <c r="G147" s="188" t="str">
        <f>IF($D$157=0,"",IF(D147="[for completion]","",IF(D147="","",D147/$D$157)))</f>
        <v/>
      </c>
      <c r="H147" s="156"/>
      <c r="L147" s="156"/>
      <c r="M147" s="156"/>
      <c r="N147" s="155"/>
    </row>
    <row r="148" spans="1:14" x14ac:dyDescent="0.25">
      <c r="A148" s="158" t="s">
        <v>193</v>
      </c>
      <c r="B148" s="190" t="s">
        <v>160</v>
      </c>
      <c r="C148" s="188"/>
      <c r="D148" s="188"/>
      <c r="E148" s="185"/>
      <c r="F148" s="188" t="str">
        <f>IF($C$157=0,"",IF(C148="[for completion]","",IF(C148="","",C148/$C$157)))</f>
        <v/>
      </c>
      <c r="G148" s="188" t="str">
        <f>IF($D$157=0,"",IF(D148="[for completion]","",IF(D148="","",D148/$D$157)))</f>
        <v/>
      </c>
      <c r="H148" s="156"/>
      <c r="L148" s="156"/>
      <c r="M148" s="156"/>
      <c r="N148" s="155"/>
    </row>
    <row r="149" spans="1:14" x14ac:dyDescent="0.25">
      <c r="A149" s="158" t="s">
        <v>194</v>
      </c>
      <c r="B149" s="190" t="s">
        <v>162</v>
      </c>
      <c r="C149" s="188"/>
      <c r="D149" s="188"/>
      <c r="E149" s="185"/>
      <c r="F149" s="188" t="str">
        <f>IF($C$157=0,"",IF(C149="[for completion]","",IF(C149="","",C149/$C$157)))</f>
        <v/>
      </c>
      <c r="G149" s="188" t="str">
        <f>IF($D$157=0,"",IF(D149="[for completion]","",IF(D149="","",D149/$D$157)))</f>
        <v/>
      </c>
      <c r="H149" s="156"/>
      <c r="L149" s="156"/>
      <c r="M149" s="156"/>
      <c r="N149" s="155"/>
    </row>
    <row r="150" spans="1:14" x14ac:dyDescent="0.25">
      <c r="A150" s="158" t="s">
        <v>195</v>
      </c>
      <c r="B150" s="190" t="s">
        <v>164</v>
      </c>
      <c r="C150" s="188"/>
      <c r="D150" s="188"/>
      <c r="E150" s="185"/>
      <c r="F150" s="188" t="str">
        <f>IF($C$157=0,"",IF(C150="[for completion]","",IF(C150="","",C150/$C$157)))</f>
        <v/>
      </c>
      <c r="G150" s="188" t="str">
        <f>IF($D$157=0,"",IF(D150="[for completion]","",IF(D150="","",D150/$D$157)))</f>
        <v/>
      </c>
      <c r="H150" s="156"/>
      <c r="L150" s="156"/>
      <c r="M150" s="156"/>
      <c r="N150" s="155"/>
    </row>
    <row r="151" spans="1:14" x14ac:dyDescent="0.25">
      <c r="A151" s="158" t="s">
        <v>196</v>
      </c>
      <c r="B151" s="158" t="s">
        <v>1500</v>
      </c>
      <c r="C151" s="188"/>
      <c r="D151" s="188"/>
      <c r="E151" s="185"/>
      <c r="F151" s="188" t="str">
        <f>IF($C$157=0,"",IF(C151="[for completion]","",IF(C151="","",C151/$C$157)))</f>
        <v/>
      </c>
      <c r="G151" s="188" t="str">
        <f>IF($D$157=0,"",IF(D151="[for completion]","",IF(D151="","",D151/$D$157)))</f>
        <v/>
      </c>
      <c r="H151" s="156"/>
      <c r="L151" s="156"/>
      <c r="M151" s="156"/>
      <c r="N151" s="155"/>
    </row>
    <row r="152" spans="1:14" x14ac:dyDescent="0.25">
      <c r="A152" s="158" t="s">
        <v>197</v>
      </c>
      <c r="B152" s="196" t="s">
        <v>166</v>
      </c>
      <c r="C152" s="188"/>
      <c r="D152" s="188"/>
      <c r="E152" s="185"/>
      <c r="F152" s="188" t="str">
        <f>IF($C$157=0,"",IF(C152="[for completion]","",IF(C152="","",C152/$C$157)))</f>
        <v/>
      </c>
      <c r="G152" s="188" t="str">
        <f>IF($D$157=0,"",IF(D152="[for completion]","",IF(D152="","",D152/$D$157)))</f>
        <v/>
      </c>
      <c r="H152" s="156"/>
      <c r="L152" s="156"/>
      <c r="M152" s="156"/>
      <c r="N152" s="155"/>
    </row>
    <row r="153" spans="1:14" x14ac:dyDescent="0.25">
      <c r="A153" s="158" t="s">
        <v>198</v>
      </c>
      <c r="B153" s="190" t="s">
        <v>168</v>
      </c>
      <c r="C153" s="188"/>
      <c r="D153" s="188"/>
      <c r="E153" s="185"/>
      <c r="F153" s="188" t="str">
        <f>IF($C$157=0,"",IF(C153="[for completion]","",IF(C153="","",C153/$C$157)))</f>
        <v/>
      </c>
      <c r="G153" s="188" t="str">
        <f>IF($D$157=0,"",IF(D153="[for completion]","",IF(D153="","",D153/$D$157)))</f>
        <v/>
      </c>
      <c r="H153" s="156"/>
      <c r="L153" s="156"/>
      <c r="M153" s="156"/>
      <c r="N153" s="155"/>
    </row>
    <row r="154" spans="1:14" x14ac:dyDescent="0.25">
      <c r="A154" s="158" t="s">
        <v>199</v>
      </c>
      <c r="B154" s="190" t="s">
        <v>170</v>
      </c>
      <c r="C154" s="188"/>
      <c r="D154" s="188"/>
      <c r="E154" s="185"/>
      <c r="F154" s="188" t="str">
        <f>IF($C$157=0,"",IF(C154="[for completion]","",IF(C154="","",C154/$C$157)))</f>
        <v/>
      </c>
      <c r="G154" s="188" t="str">
        <f>IF($D$157=0,"",IF(D154="[for completion]","",IF(D154="","",D154/$D$157)))</f>
        <v/>
      </c>
      <c r="H154" s="156"/>
      <c r="L154" s="156"/>
      <c r="M154" s="156"/>
      <c r="N154" s="155"/>
    </row>
    <row r="155" spans="1:14" x14ac:dyDescent="0.25">
      <c r="A155" s="158" t="s">
        <v>200</v>
      </c>
      <c r="B155" s="190" t="s">
        <v>172</v>
      </c>
      <c r="C155" s="188"/>
      <c r="D155" s="188"/>
      <c r="E155" s="185"/>
      <c r="F155" s="188" t="str">
        <f>IF($C$157=0,"",IF(C155="[for completion]","",IF(C155="","",C155/$C$157)))</f>
        <v/>
      </c>
      <c r="G155" s="188" t="str">
        <f>IF($D$157=0,"",IF(D155="[for completion]","",IF(D155="","",D155/$D$157)))</f>
        <v/>
      </c>
      <c r="H155" s="156"/>
      <c r="L155" s="156"/>
      <c r="M155" s="156"/>
      <c r="N155" s="155"/>
    </row>
    <row r="156" spans="1:14" outlineLevel="1" x14ac:dyDescent="0.25">
      <c r="A156" s="158" t="s">
        <v>201</v>
      </c>
      <c r="B156" s="190" t="s">
        <v>68</v>
      </c>
      <c r="C156" s="188"/>
      <c r="D156" s="188"/>
      <c r="E156" s="185"/>
      <c r="F156" s="188" t="str">
        <f>IF($C$157=0,"",IF(C156="[for completion]","",IF(C156="","",C156/$C$157)))</f>
        <v/>
      </c>
      <c r="G156" s="188" t="str">
        <f>IF($D$157=0,"",IF(D156="[for completion]","",IF(D156="","",D156/$D$157)))</f>
        <v/>
      </c>
      <c r="H156" s="156"/>
      <c r="L156" s="156"/>
      <c r="M156" s="156"/>
      <c r="N156" s="155"/>
    </row>
    <row r="157" spans="1:14" outlineLevel="1" x14ac:dyDescent="0.25">
      <c r="A157" s="158" t="s">
        <v>202</v>
      </c>
      <c r="B157" s="195" t="s">
        <v>70</v>
      </c>
      <c r="C157" s="194">
        <f>SUM(C138:C156)</f>
        <v>17000</v>
      </c>
      <c r="D157" s="224"/>
      <c r="E157" s="229"/>
      <c r="F157" s="205">
        <f>SUM(F138:F156)</f>
        <v>1</v>
      </c>
      <c r="G157" s="205">
        <f>SUM(G138:G156)</f>
        <v>0</v>
      </c>
      <c r="H157" s="156"/>
      <c r="L157" s="156"/>
      <c r="M157" s="156"/>
      <c r="N157" s="155"/>
    </row>
    <row r="158" spans="1:14" outlineLevel="1" x14ac:dyDescent="0.25">
      <c r="A158" s="158" t="s">
        <v>203</v>
      </c>
      <c r="B158" s="159" t="s">
        <v>176</v>
      </c>
      <c r="C158" s="188"/>
      <c r="D158" s="188"/>
      <c r="E158" s="185"/>
      <c r="F158" s="188" t="str">
        <f>IF($C$157=0,"",IF(C158="[for completion]","",IF(C158="","",C158/$C$157)))</f>
        <v/>
      </c>
      <c r="G158" s="188" t="str">
        <f>IF($D$157=0,"",IF(D158="[for completion]","",IF(D158="","",D158/$D$157)))</f>
        <v/>
      </c>
      <c r="H158" s="156"/>
      <c r="L158" s="156"/>
      <c r="M158" s="156"/>
      <c r="N158" s="155"/>
    </row>
    <row r="159" spans="1:14" outlineLevel="1" x14ac:dyDescent="0.25">
      <c r="A159" s="158" t="s">
        <v>204</v>
      </c>
      <c r="B159" s="159" t="s">
        <v>176</v>
      </c>
      <c r="C159" s="188"/>
      <c r="D159" s="188"/>
      <c r="E159" s="185"/>
      <c r="F159" s="188" t="str">
        <f>IF($C$157=0,"",IF(C159="[for completion]","",IF(C159="","",C159/$C$157)))</f>
        <v/>
      </c>
      <c r="G159" s="188" t="str">
        <f>IF($D$157=0,"",IF(D159="[for completion]","",IF(D159="","",D159/$D$157)))</f>
        <v/>
      </c>
      <c r="H159" s="156"/>
      <c r="L159" s="156"/>
      <c r="M159" s="156"/>
      <c r="N159" s="155"/>
    </row>
    <row r="160" spans="1:14" outlineLevel="1" x14ac:dyDescent="0.25">
      <c r="A160" s="158" t="s">
        <v>205</v>
      </c>
      <c r="B160" s="159" t="s">
        <v>176</v>
      </c>
      <c r="C160" s="188"/>
      <c r="D160" s="188"/>
      <c r="E160" s="185"/>
      <c r="F160" s="188" t="str">
        <f>IF($C$157=0,"",IF(C160="[for completion]","",IF(C160="","",C160/$C$157)))</f>
        <v/>
      </c>
      <c r="G160" s="188" t="str">
        <f>IF($D$157=0,"",IF(D160="[for completion]","",IF(D160="","",D160/$D$157)))</f>
        <v/>
      </c>
      <c r="H160" s="156"/>
      <c r="L160" s="156"/>
      <c r="M160" s="156"/>
      <c r="N160" s="155"/>
    </row>
    <row r="161" spans="1:14" outlineLevel="1" x14ac:dyDescent="0.25">
      <c r="A161" s="158" t="s">
        <v>206</v>
      </c>
      <c r="B161" s="159" t="s">
        <v>176</v>
      </c>
      <c r="C161" s="188"/>
      <c r="D161" s="188"/>
      <c r="E161" s="185"/>
      <c r="F161" s="188" t="str">
        <f>IF($C$157=0,"",IF(C161="[for completion]","",IF(C161="","",C161/$C$157)))</f>
        <v/>
      </c>
      <c r="G161" s="188" t="str">
        <f>IF($D$157=0,"",IF(D161="[for completion]","",IF(D161="","",D161/$D$157)))</f>
        <v/>
      </c>
      <c r="H161" s="156"/>
      <c r="L161" s="156"/>
      <c r="M161" s="156"/>
      <c r="N161" s="155"/>
    </row>
    <row r="162" spans="1:14" outlineLevel="1" x14ac:dyDescent="0.25">
      <c r="A162" s="158" t="s">
        <v>207</v>
      </c>
      <c r="B162" s="159" t="s">
        <v>176</v>
      </c>
      <c r="C162" s="188"/>
      <c r="D162" s="188"/>
      <c r="E162" s="185"/>
      <c r="F162" s="188" t="str">
        <f>IF($C$157=0,"",IF(C162="[for completion]","",IF(C162="","",C162/$C$157)))</f>
        <v/>
      </c>
      <c r="G162" s="188" t="str">
        <f>IF($D$157=0,"",IF(D162="[for completion]","",IF(D162="","",D162/$D$157)))</f>
        <v/>
      </c>
      <c r="H162" s="156"/>
      <c r="L162" s="156"/>
      <c r="M162" s="156"/>
      <c r="N162" s="155"/>
    </row>
    <row r="163" spans="1:14" ht="15" customHeight="1" x14ac:dyDescent="0.25">
      <c r="A163" s="163"/>
      <c r="B163" s="164" t="s">
        <v>208</v>
      </c>
      <c r="C163" s="228" t="s">
        <v>136</v>
      </c>
      <c r="D163" s="228" t="s">
        <v>137</v>
      </c>
      <c r="E163" s="162"/>
      <c r="F163" s="228" t="s">
        <v>138</v>
      </c>
      <c r="G163" s="228" t="s">
        <v>139</v>
      </c>
      <c r="H163" s="156"/>
      <c r="L163" s="156"/>
      <c r="M163" s="156"/>
      <c r="N163" s="155"/>
    </row>
    <row r="164" spans="1:14" x14ac:dyDescent="0.25">
      <c r="A164" s="158" t="s">
        <v>209</v>
      </c>
      <c r="B164" s="227" t="s">
        <v>210</v>
      </c>
      <c r="C164" s="208">
        <v>17000</v>
      </c>
      <c r="D164" s="224"/>
      <c r="E164" s="223"/>
      <c r="F164" s="205">
        <f>IF($C$167=0,"",IF(C164="[for completion]","",IF(C164="","",C164/$C$167)))</f>
        <v>1</v>
      </c>
      <c r="G164" s="205" t="str">
        <f>IF($D$167=0,"",IF(D164="[for completion]","",IF(D164="","",D164/$D$167)))</f>
        <v/>
      </c>
      <c r="H164" s="156"/>
      <c r="L164" s="156"/>
      <c r="M164" s="156"/>
      <c r="N164" s="155"/>
    </row>
    <row r="165" spans="1:14" x14ac:dyDescent="0.25">
      <c r="A165" s="158" t="s">
        <v>211</v>
      </c>
      <c r="B165" s="227" t="s">
        <v>212</v>
      </c>
      <c r="C165" s="188"/>
      <c r="D165" s="188"/>
      <c r="E165" s="192"/>
      <c r="F165" s="188" t="str">
        <f>IF($C$167=0,"",IF(C165="[for completion]","",IF(C165="","",C165/$C$167)))</f>
        <v/>
      </c>
      <c r="G165" s="188" t="str">
        <f>IF($D$167=0,"",IF(D165="[for completion]","",IF(D165="","",D165/$D$167)))</f>
        <v/>
      </c>
      <c r="H165" s="156"/>
      <c r="L165" s="156"/>
      <c r="M165" s="156"/>
      <c r="N165" s="155"/>
    </row>
    <row r="166" spans="1:14" x14ac:dyDescent="0.25">
      <c r="A166" s="158" t="s">
        <v>213</v>
      </c>
      <c r="B166" s="227" t="s">
        <v>68</v>
      </c>
      <c r="C166" s="188"/>
      <c r="D166" s="188"/>
      <c r="E166" s="192"/>
      <c r="F166" s="188" t="str">
        <f>IF($C$167=0,"",IF(C166="[for completion]","",IF(C166="","",C166/$C$167)))</f>
        <v/>
      </c>
      <c r="G166" s="188" t="str">
        <f>IF($D$167=0,"",IF(D166="[for completion]","",IF(D166="","",D166/$D$167)))</f>
        <v/>
      </c>
      <c r="H166" s="156"/>
      <c r="L166" s="156"/>
      <c r="M166" s="156"/>
      <c r="N166" s="155"/>
    </row>
    <row r="167" spans="1:14" x14ac:dyDescent="0.25">
      <c r="A167" s="158" t="s">
        <v>214</v>
      </c>
      <c r="B167" s="226" t="s">
        <v>70</v>
      </c>
      <c r="C167" s="225">
        <f>SUM(C164:C166)</f>
        <v>17000</v>
      </c>
      <c r="D167" s="224"/>
      <c r="E167" s="223"/>
      <c r="F167" s="222">
        <f>SUM(F164:F166)</f>
        <v>1</v>
      </c>
      <c r="G167" s="221">
        <f>SUM(G164:G166)</f>
        <v>0</v>
      </c>
      <c r="H167" s="156"/>
      <c r="L167" s="156"/>
      <c r="M167" s="156"/>
      <c r="N167" s="155"/>
    </row>
    <row r="168" spans="1:14" outlineLevel="1" x14ac:dyDescent="0.25">
      <c r="A168" s="158" t="s">
        <v>215</v>
      </c>
      <c r="B168" s="220"/>
      <c r="C168" s="219"/>
      <c r="D168" s="219"/>
      <c r="E168" s="192"/>
      <c r="F168" s="218"/>
      <c r="G168" s="217"/>
      <c r="H168" s="156"/>
      <c r="L168" s="156"/>
      <c r="M168" s="156"/>
      <c r="N168" s="155"/>
    </row>
    <row r="169" spans="1:14" outlineLevel="1" x14ac:dyDescent="0.25">
      <c r="A169" s="158" t="s">
        <v>216</v>
      </c>
      <c r="B169" s="220"/>
      <c r="C169" s="219"/>
      <c r="D169" s="219"/>
      <c r="E169" s="192"/>
      <c r="F169" s="218"/>
      <c r="G169" s="217"/>
      <c r="H169" s="156"/>
      <c r="L169" s="156"/>
      <c r="M169" s="156"/>
      <c r="N169" s="155"/>
    </row>
    <row r="170" spans="1:14" outlineLevel="1" x14ac:dyDescent="0.25">
      <c r="A170" s="158" t="s">
        <v>217</v>
      </c>
      <c r="B170" s="220"/>
      <c r="C170" s="219"/>
      <c r="D170" s="219"/>
      <c r="E170" s="192"/>
      <c r="F170" s="218"/>
      <c r="G170" s="217"/>
      <c r="H170" s="156"/>
      <c r="L170" s="156"/>
      <c r="M170" s="156"/>
      <c r="N170" s="155"/>
    </row>
    <row r="171" spans="1:14" outlineLevel="1" x14ac:dyDescent="0.25">
      <c r="A171" s="158" t="s">
        <v>218</v>
      </c>
      <c r="B171" s="220"/>
      <c r="C171" s="219"/>
      <c r="D171" s="219"/>
      <c r="E171" s="192"/>
      <c r="F171" s="218"/>
      <c r="G171" s="217"/>
      <c r="H171" s="156"/>
      <c r="L171" s="156"/>
      <c r="M171" s="156"/>
      <c r="N171" s="155"/>
    </row>
    <row r="172" spans="1:14" outlineLevel="1" x14ac:dyDescent="0.25">
      <c r="A172" s="158" t="s">
        <v>219</v>
      </c>
      <c r="B172" s="220"/>
      <c r="C172" s="219"/>
      <c r="D172" s="219"/>
      <c r="E172" s="192"/>
      <c r="F172" s="218"/>
      <c r="G172" s="217"/>
      <c r="H172" s="156"/>
      <c r="L172" s="156"/>
      <c r="M172" s="156"/>
      <c r="N172" s="155"/>
    </row>
    <row r="173" spans="1:14" ht="15" customHeight="1" x14ac:dyDescent="0.25">
      <c r="A173" s="163"/>
      <c r="B173" s="164" t="s">
        <v>220</v>
      </c>
      <c r="C173" s="163" t="s">
        <v>57</v>
      </c>
      <c r="D173" s="163"/>
      <c r="E173" s="162"/>
      <c r="F173" s="161" t="s">
        <v>221</v>
      </c>
      <c r="G173" s="161"/>
      <c r="H173" s="156"/>
      <c r="L173" s="156"/>
      <c r="M173" s="156"/>
      <c r="N173" s="155"/>
    </row>
    <row r="174" spans="1:14" ht="15" customHeight="1" x14ac:dyDescent="0.25">
      <c r="A174" s="158" t="s">
        <v>222</v>
      </c>
      <c r="B174" s="190" t="s">
        <v>223</v>
      </c>
      <c r="C174" s="172">
        <v>0</v>
      </c>
      <c r="D174" s="216"/>
      <c r="E174" s="165"/>
      <c r="F174" s="191">
        <f>IF($C$179=0,"",IF(C174="[for completion]","",C174/$C$179))</f>
        <v>0</v>
      </c>
      <c r="G174" s="204"/>
      <c r="H174" s="156"/>
      <c r="L174" s="156"/>
      <c r="M174" s="156"/>
      <c r="N174" s="155"/>
    </row>
    <row r="175" spans="1:14" ht="30.75" customHeight="1" x14ac:dyDescent="0.25">
      <c r="A175" s="158" t="s">
        <v>224</v>
      </c>
      <c r="B175" s="190" t="s">
        <v>225</v>
      </c>
      <c r="C175" s="172">
        <v>266.5</v>
      </c>
      <c r="D175" s="177"/>
      <c r="E175" s="198"/>
      <c r="F175" s="191">
        <f>IF($C$179=0,"",IF(C175="[for completion]","",C175/$C$179))</f>
        <v>0.2213244868077329</v>
      </c>
      <c r="G175" s="204"/>
      <c r="H175" s="156"/>
      <c r="L175" s="156"/>
      <c r="M175" s="156"/>
      <c r="N175" s="155"/>
    </row>
    <row r="176" spans="1:14" x14ac:dyDescent="0.25">
      <c r="A176" s="158" t="s">
        <v>226</v>
      </c>
      <c r="B176" s="190" t="s">
        <v>227</v>
      </c>
      <c r="C176" s="172">
        <v>0</v>
      </c>
      <c r="D176" s="177"/>
      <c r="E176" s="198"/>
      <c r="F176" s="191">
        <f>IF($C$179=0,"",IF(C176="[for completion]","",C176/$C$179))</f>
        <v>0</v>
      </c>
      <c r="G176" s="204"/>
      <c r="H176" s="156"/>
      <c r="L176" s="156"/>
      <c r="M176" s="156"/>
      <c r="N176" s="155"/>
    </row>
    <row r="177" spans="1:14" x14ac:dyDescent="0.25">
      <c r="A177" s="158" t="s">
        <v>228</v>
      </c>
      <c r="B177" s="190" t="s">
        <v>229</v>
      </c>
      <c r="C177" s="172">
        <v>937.61439259999997</v>
      </c>
      <c r="D177" s="177"/>
      <c r="E177" s="198"/>
      <c r="F177" s="191">
        <f>IF($C$179=0,"",IF(C177="[for completion]","",C177/$C$179))</f>
        <v>0.77867551319226713</v>
      </c>
      <c r="G177" s="204"/>
      <c r="H177" s="156"/>
      <c r="L177" s="156"/>
      <c r="M177" s="156"/>
      <c r="N177" s="155"/>
    </row>
    <row r="178" spans="1:14" x14ac:dyDescent="0.25">
      <c r="A178" s="158" t="s">
        <v>230</v>
      </c>
      <c r="B178" s="190" t="s">
        <v>68</v>
      </c>
      <c r="C178" s="172">
        <v>0</v>
      </c>
      <c r="D178" s="177"/>
      <c r="E178" s="198"/>
      <c r="F178" s="191">
        <f>IF($C$179=0,"",IF(C178="[for completion]","",C178/$C$179))</f>
        <v>0</v>
      </c>
      <c r="G178" s="204"/>
      <c r="H178" s="156"/>
      <c r="L178" s="156"/>
      <c r="M178" s="156"/>
      <c r="N178" s="155"/>
    </row>
    <row r="179" spans="1:14" x14ac:dyDescent="0.25">
      <c r="A179" s="158" t="s">
        <v>231</v>
      </c>
      <c r="B179" s="195" t="s">
        <v>70</v>
      </c>
      <c r="C179" s="215">
        <f>SUM(C174:C178)</f>
        <v>1204.1143926</v>
      </c>
      <c r="D179" s="201"/>
      <c r="E179" s="200"/>
      <c r="F179" s="214">
        <f>SUM(F174:F178)</f>
        <v>1</v>
      </c>
      <c r="G179" s="204"/>
      <c r="H179" s="156"/>
      <c r="L179" s="156"/>
      <c r="M179" s="156"/>
      <c r="N179" s="155"/>
    </row>
    <row r="180" spans="1:14" outlineLevel="1" x14ac:dyDescent="0.25">
      <c r="A180" s="158" t="s">
        <v>232</v>
      </c>
      <c r="B180" s="211" t="s">
        <v>233</v>
      </c>
      <c r="C180" s="188"/>
      <c r="D180" s="177"/>
      <c r="E180" s="198"/>
      <c r="F180" s="209"/>
      <c r="G180" s="204"/>
      <c r="H180" s="156"/>
      <c r="L180" s="156"/>
      <c r="M180" s="156"/>
      <c r="N180" s="155"/>
    </row>
    <row r="181" spans="1:14" s="210" customFormat="1" ht="28.8" outlineLevel="1" x14ac:dyDescent="0.25">
      <c r="A181" s="158" t="s">
        <v>234</v>
      </c>
      <c r="B181" s="211" t="s">
        <v>235</v>
      </c>
      <c r="C181" s="213"/>
      <c r="D181" s="212"/>
      <c r="F181" s="209"/>
      <c r="G181" s="212"/>
    </row>
    <row r="182" spans="1:14" ht="28.8" outlineLevel="1" x14ac:dyDescent="0.25">
      <c r="A182" s="158" t="s">
        <v>236</v>
      </c>
      <c r="B182" s="211" t="s">
        <v>237</v>
      </c>
      <c r="C182" s="188"/>
      <c r="D182" s="177"/>
      <c r="E182" s="198"/>
      <c r="F182" s="209"/>
      <c r="G182" s="204"/>
      <c r="H182" s="156"/>
      <c r="L182" s="156"/>
      <c r="M182" s="156"/>
      <c r="N182" s="155"/>
    </row>
    <row r="183" spans="1:14" outlineLevel="1" x14ac:dyDescent="0.25">
      <c r="A183" s="158" t="s">
        <v>238</v>
      </c>
      <c r="B183" s="211" t="s">
        <v>239</v>
      </c>
      <c r="C183" s="188"/>
      <c r="D183" s="177"/>
      <c r="E183" s="198"/>
      <c r="F183" s="209"/>
      <c r="G183" s="204"/>
      <c r="H183" s="156"/>
      <c r="L183" s="156"/>
      <c r="M183" s="156"/>
      <c r="N183" s="155"/>
    </row>
    <row r="184" spans="1:14" s="210" customFormat="1" outlineLevel="1" x14ac:dyDescent="0.25">
      <c r="A184" s="158" t="s">
        <v>240</v>
      </c>
      <c r="B184" s="211" t="s">
        <v>241</v>
      </c>
      <c r="C184" s="213"/>
      <c r="D184" s="212"/>
      <c r="F184" s="209"/>
      <c r="G184" s="212"/>
    </row>
    <row r="185" spans="1:14" outlineLevel="1" x14ac:dyDescent="0.25">
      <c r="A185" s="158" t="s">
        <v>242</v>
      </c>
      <c r="B185" s="211" t="s">
        <v>243</v>
      </c>
      <c r="C185" s="188"/>
      <c r="D185" s="177"/>
      <c r="E185" s="198"/>
      <c r="F185" s="209"/>
      <c r="G185" s="204"/>
      <c r="H185" s="156"/>
      <c r="L185" s="156"/>
      <c r="M185" s="156"/>
      <c r="N185" s="155"/>
    </row>
    <row r="186" spans="1:14" outlineLevel="1" x14ac:dyDescent="0.25">
      <c r="A186" s="158" t="s">
        <v>244</v>
      </c>
      <c r="B186" s="211" t="s">
        <v>245</v>
      </c>
      <c r="C186" s="188"/>
      <c r="D186" s="177"/>
      <c r="E186" s="198"/>
      <c r="F186" s="209"/>
      <c r="G186" s="204"/>
      <c r="H186" s="156"/>
      <c r="L186" s="156"/>
      <c r="M186" s="156"/>
      <c r="N186" s="155"/>
    </row>
    <row r="187" spans="1:14" outlineLevel="1" x14ac:dyDescent="0.25">
      <c r="A187" s="158" t="s">
        <v>246</v>
      </c>
      <c r="B187" s="211" t="s">
        <v>247</v>
      </c>
      <c r="C187" s="188"/>
      <c r="D187" s="177"/>
      <c r="E187" s="198"/>
      <c r="F187" s="209"/>
      <c r="G187" s="204"/>
      <c r="H187" s="156"/>
      <c r="L187" s="156"/>
      <c r="M187" s="156"/>
      <c r="N187" s="155"/>
    </row>
    <row r="188" spans="1:14" outlineLevel="1" x14ac:dyDescent="0.25">
      <c r="A188" s="158" t="s">
        <v>248</v>
      </c>
      <c r="B188" s="210"/>
      <c r="E188" s="198"/>
      <c r="F188" s="209"/>
      <c r="G188" s="209"/>
      <c r="H188" s="156"/>
      <c r="L188" s="156"/>
      <c r="M188" s="156"/>
      <c r="N188" s="155"/>
    </row>
    <row r="189" spans="1:14" outlineLevel="1" x14ac:dyDescent="0.25">
      <c r="A189" s="158" t="s">
        <v>249</v>
      </c>
      <c r="B189" s="210"/>
      <c r="E189" s="198"/>
      <c r="F189" s="209"/>
      <c r="G189" s="209"/>
      <c r="H189" s="156"/>
      <c r="L189" s="156"/>
      <c r="M189" s="156"/>
      <c r="N189" s="155"/>
    </row>
    <row r="190" spans="1:14" outlineLevel="1" x14ac:dyDescent="0.25">
      <c r="A190" s="158" t="s">
        <v>250</v>
      </c>
      <c r="B190" s="210"/>
      <c r="E190" s="198"/>
      <c r="F190" s="209"/>
      <c r="G190" s="209"/>
      <c r="H190" s="156"/>
      <c r="L190" s="156"/>
      <c r="M190" s="156"/>
      <c r="N190" s="155"/>
    </row>
    <row r="191" spans="1:14" outlineLevel="1" x14ac:dyDescent="0.25">
      <c r="A191" s="158" t="s">
        <v>251</v>
      </c>
      <c r="B191" s="159"/>
      <c r="E191" s="198"/>
      <c r="F191" s="209"/>
      <c r="G191" s="209"/>
      <c r="H191" s="156"/>
      <c r="L191" s="156"/>
      <c r="M191" s="156"/>
      <c r="N191" s="155"/>
    </row>
    <row r="192" spans="1:14" ht="15" customHeight="1" x14ac:dyDescent="0.25">
      <c r="A192" s="163"/>
      <c r="B192" s="164" t="s">
        <v>252</v>
      </c>
      <c r="C192" s="163" t="s">
        <v>57</v>
      </c>
      <c r="D192" s="163"/>
      <c r="E192" s="162"/>
      <c r="F192" s="161" t="s">
        <v>221</v>
      </c>
      <c r="G192" s="161"/>
      <c r="H192" s="156"/>
      <c r="L192" s="156"/>
      <c r="M192" s="156"/>
      <c r="N192" s="155"/>
    </row>
    <row r="193" spans="1:14" x14ac:dyDescent="0.25">
      <c r="A193" s="158" t="s">
        <v>253</v>
      </c>
      <c r="B193" s="190" t="s">
        <v>254</v>
      </c>
      <c r="C193" s="208">
        <v>266.5</v>
      </c>
      <c r="D193" s="207"/>
      <c r="E193" s="206"/>
      <c r="F193" s="205">
        <f>IF($C$209=0,"",IF(C193="[for completion]","",C193/$C$209))</f>
        <v>1</v>
      </c>
      <c r="G193" s="204"/>
      <c r="H193" s="156"/>
      <c r="L193" s="156"/>
      <c r="M193" s="156"/>
      <c r="N193" s="155"/>
    </row>
    <row r="194" spans="1:14" x14ac:dyDescent="0.25">
      <c r="A194" s="158" t="s">
        <v>255</v>
      </c>
      <c r="B194" s="190" t="s">
        <v>256</v>
      </c>
      <c r="C194" s="172"/>
      <c r="D194" s="177"/>
      <c r="E194" s="198"/>
      <c r="F194" s="191"/>
      <c r="G194" s="197"/>
      <c r="H194" s="156"/>
      <c r="L194" s="156"/>
      <c r="M194" s="156"/>
      <c r="N194" s="155"/>
    </row>
    <row r="195" spans="1:14" x14ac:dyDescent="0.25">
      <c r="A195" s="158" t="s">
        <v>257</v>
      </c>
      <c r="B195" s="190" t="s">
        <v>258</v>
      </c>
      <c r="C195" s="172"/>
      <c r="D195" s="177"/>
      <c r="E195" s="198"/>
      <c r="F195" s="191"/>
      <c r="G195" s="197"/>
      <c r="H195" s="156"/>
      <c r="L195" s="156"/>
      <c r="M195" s="156"/>
      <c r="N195" s="155"/>
    </row>
    <row r="196" spans="1:14" x14ac:dyDescent="0.25">
      <c r="A196" s="158" t="s">
        <v>259</v>
      </c>
      <c r="B196" s="190" t="s">
        <v>260</v>
      </c>
      <c r="C196" s="172"/>
      <c r="D196" s="177"/>
      <c r="E196" s="198"/>
      <c r="F196" s="191"/>
      <c r="G196" s="197"/>
      <c r="H196" s="156"/>
      <c r="L196" s="156"/>
      <c r="M196" s="156"/>
      <c r="N196" s="155"/>
    </row>
    <row r="197" spans="1:14" x14ac:dyDescent="0.25">
      <c r="A197" s="158" t="s">
        <v>261</v>
      </c>
      <c r="B197" s="190" t="s">
        <v>262</v>
      </c>
      <c r="C197" s="172"/>
      <c r="D197" s="177"/>
      <c r="E197" s="198"/>
      <c r="F197" s="191"/>
      <c r="G197" s="197"/>
      <c r="H197" s="156"/>
      <c r="L197" s="156"/>
      <c r="M197" s="156"/>
      <c r="N197" s="155"/>
    </row>
    <row r="198" spans="1:14" x14ac:dyDescent="0.25">
      <c r="A198" s="158" t="s">
        <v>263</v>
      </c>
      <c r="B198" s="158" t="s">
        <v>264</v>
      </c>
      <c r="C198" s="172"/>
      <c r="D198" s="177"/>
      <c r="E198" s="198"/>
      <c r="F198" s="191"/>
      <c r="G198" s="197"/>
      <c r="H198" s="156"/>
      <c r="L198" s="156"/>
      <c r="M198" s="156"/>
      <c r="N198" s="155"/>
    </row>
    <row r="199" spans="1:14" x14ac:dyDescent="0.25">
      <c r="A199" s="158" t="s">
        <v>265</v>
      </c>
      <c r="B199" s="190" t="s">
        <v>266</v>
      </c>
      <c r="C199" s="172"/>
      <c r="D199" s="177"/>
      <c r="E199" s="198"/>
      <c r="F199" s="191"/>
      <c r="G199" s="197"/>
      <c r="H199" s="156"/>
      <c r="L199" s="156"/>
      <c r="M199" s="156"/>
      <c r="N199" s="155"/>
    </row>
    <row r="200" spans="1:14" x14ac:dyDescent="0.25">
      <c r="A200" s="158" t="s">
        <v>267</v>
      </c>
      <c r="B200" s="190" t="s">
        <v>268</v>
      </c>
      <c r="C200" s="172"/>
      <c r="D200" s="177"/>
      <c r="E200" s="198"/>
      <c r="F200" s="191"/>
      <c r="G200" s="197"/>
      <c r="H200" s="156"/>
      <c r="L200" s="156"/>
      <c r="M200" s="156"/>
      <c r="N200" s="155"/>
    </row>
    <row r="201" spans="1:14" x14ac:dyDescent="0.25">
      <c r="A201" s="158" t="s">
        <v>269</v>
      </c>
      <c r="B201" s="190" t="s">
        <v>270</v>
      </c>
      <c r="C201" s="172"/>
      <c r="D201" s="177"/>
      <c r="E201" s="198"/>
      <c r="F201" s="191"/>
      <c r="G201" s="197"/>
      <c r="H201" s="156"/>
      <c r="L201" s="156"/>
      <c r="M201" s="156"/>
      <c r="N201" s="155"/>
    </row>
    <row r="202" spans="1:14" x14ac:dyDescent="0.25">
      <c r="A202" s="158" t="s">
        <v>271</v>
      </c>
      <c r="B202" s="190" t="s">
        <v>272</v>
      </c>
      <c r="C202" s="172"/>
      <c r="D202" s="177"/>
      <c r="E202" s="198"/>
      <c r="F202" s="191"/>
      <c r="G202" s="197"/>
      <c r="H202" s="156"/>
      <c r="L202" s="156"/>
      <c r="M202" s="156"/>
      <c r="N202" s="155"/>
    </row>
    <row r="203" spans="1:14" x14ac:dyDescent="0.25">
      <c r="A203" s="158" t="s">
        <v>273</v>
      </c>
      <c r="B203" s="190" t="s">
        <v>274</v>
      </c>
      <c r="C203" s="172"/>
      <c r="D203" s="177"/>
      <c r="E203" s="198"/>
      <c r="F203" s="191"/>
      <c r="G203" s="197"/>
      <c r="H203" s="156"/>
      <c r="L203" s="156"/>
      <c r="M203" s="156"/>
      <c r="N203" s="155"/>
    </row>
    <row r="204" spans="1:14" x14ac:dyDescent="0.25">
      <c r="A204" s="158" t="s">
        <v>275</v>
      </c>
      <c r="B204" s="190" t="s">
        <v>276</v>
      </c>
      <c r="C204" s="172"/>
      <c r="D204" s="177"/>
      <c r="E204" s="198"/>
      <c r="F204" s="191"/>
      <c r="G204" s="197"/>
      <c r="H204" s="156"/>
      <c r="L204" s="156"/>
      <c r="M204" s="156"/>
      <c r="N204" s="155"/>
    </row>
    <row r="205" spans="1:14" x14ac:dyDescent="0.25">
      <c r="A205" s="158" t="s">
        <v>277</v>
      </c>
      <c r="B205" s="190" t="s">
        <v>278</v>
      </c>
      <c r="C205" s="172"/>
      <c r="D205" s="177"/>
      <c r="E205" s="198"/>
      <c r="F205" s="191"/>
      <c r="G205" s="197"/>
      <c r="H205" s="156"/>
      <c r="L205" s="156"/>
      <c r="M205" s="156"/>
      <c r="N205" s="155"/>
    </row>
    <row r="206" spans="1:14" x14ac:dyDescent="0.25">
      <c r="A206" s="158" t="s">
        <v>279</v>
      </c>
      <c r="B206" s="190" t="s">
        <v>280</v>
      </c>
      <c r="C206" s="172"/>
      <c r="D206" s="177"/>
      <c r="E206" s="198"/>
      <c r="F206" s="191"/>
      <c r="G206" s="197"/>
      <c r="H206" s="156"/>
      <c r="L206" s="156"/>
      <c r="M206" s="156"/>
      <c r="N206" s="155"/>
    </row>
    <row r="207" spans="1:14" x14ac:dyDescent="0.25">
      <c r="A207" s="158" t="s">
        <v>281</v>
      </c>
      <c r="B207" s="190" t="s">
        <v>68</v>
      </c>
      <c r="C207" s="172"/>
      <c r="D207" s="177"/>
      <c r="E207" s="198"/>
      <c r="F207" s="191"/>
      <c r="G207" s="197"/>
      <c r="H207" s="156"/>
      <c r="L207" s="156"/>
      <c r="M207" s="156"/>
      <c r="N207" s="155"/>
    </row>
    <row r="208" spans="1:14" x14ac:dyDescent="0.25">
      <c r="A208" s="158" t="s">
        <v>282</v>
      </c>
      <c r="B208" s="203" t="s">
        <v>283</v>
      </c>
      <c r="C208" s="172">
        <v>266.5</v>
      </c>
      <c r="D208" s="186"/>
      <c r="E208" s="198"/>
      <c r="F208" s="191">
        <f>IF($C$209=0,"",IF(C208="[for completion]","",C208/$C$209))</f>
        <v>1</v>
      </c>
      <c r="G208" s="197"/>
      <c r="H208" s="156"/>
      <c r="L208" s="156"/>
      <c r="M208" s="156"/>
      <c r="N208" s="155"/>
    </row>
    <row r="209" spans="1:14" outlineLevel="1" x14ac:dyDescent="0.25">
      <c r="A209" s="158" t="s">
        <v>284</v>
      </c>
      <c r="B209" s="195" t="s">
        <v>70</v>
      </c>
      <c r="C209" s="202">
        <f>SUM(C193:C207)</f>
        <v>266.5</v>
      </c>
      <c r="D209" s="201"/>
      <c r="E209" s="200"/>
      <c r="F209" s="199">
        <f>SUM(F193:F207)</f>
        <v>1</v>
      </c>
      <c r="G209" s="198"/>
      <c r="H209" s="156"/>
      <c r="L209" s="156"/>
      <c r="M209" s="156"/>
      <c r="N209" s="155"/>
    </row>
    <row r="210" spans="1:14" outlineLevel="1" x14ac:dyDescent="0.25">
      <c r="A210" s="158" t="s">
        <v>1499</v>
      </c>
      <c r="B210" s="159" t="s">
        <v>176</v>
      </c>
      <c r="C210" s="188"/>
      <c r="D210" s="177"/>
      <c r="E210" s="198"/>
      <c r="F210" s="191">
        <f>IF($C$209=0,"",IF(C210="[for completion]","",C210/$C$209))</f>
        <v>0</v>
      </c>
      <c r="G210" s="197"/>
      <c r="H210" s="156"/>
      <c r="L210" s="156"/>
      <c r="M210" s="156"/>
      <c r="N210" s="155"/>
    </row>
    <row r="211" spans="1:14" outlineLevel="1" x14ac:dyDescent="0.25">
      <c r="A211" s="158" t="s">
        <v>285</v>
      </c>
      <c r="B211" s="159" t="s">
        <v>176</v>
      </c>
      <c r="C211" s="188"/>
      <c r="D211" s="177"/>
      <c r="E211" s="198"/>
      <c r="F211" s="191">
        <f>IF($C$209=0,"",IF(C211="[for completion]","",C211/$C$209))</f>
        <v>0</v>
      </c>
      <c r="G211" s="197"/>
      <c r="H211" s="156"/>
      <c r="L211" s="156"/>
      <c r="M211" s="156"/>
      <c r="N211" s="155"/>
    </row>
    <row r="212" spans="1:14" outlineLevel="1" x14ac:dyDescent="0.25">
      <c r="A212" s="158" t="s">
        <v>286</v>
      </c>
      <c r="B212" s="159" t="s">
        <v>176</v>
      </c>
      <c r="C212" s="188"/>
      <c r="D212" s="177"/>
      <c r="E212" s="198"/>
      <c r="F212" s="191">
        <f>IF($C$209=0,"",IF(C212="[for completion]","",C212/$C$209))</f>
        <v>0</v>
      </c>
      <c r="G212" s="197"/>
      <c r="H212" s="156"/>
      <c r="L212" s="156"/>
      <c r="M212" s="156"/>
      <c r="N212" s="155"/>
    </row>
    <row r="213" spans="1:14" outlineLevel="1" x14ac:dyDescent="0.25">
      <c r="A213" s="158" t="s">
        <v>287</v>
      </c>
      <c r="B213" s="159" t="s">
        <v>176</v>
      </c>
      <c r="C213" s="188"/>
      <c r="D213" s="177"/>
      <c r="E213" s="198"/>
      <c r="F213" s="191">
        <f>IF($C$209=0,"",IF(C213="[for completion]","",C213/$C$209))</f>
        <v>0</v>
      </c>
      <c r="G213" s="197"/>
      <c r="H213" s="156"/>
      <c r="L213" s="156"/>
      <c r="M213" s="156"/>
      <c r="N213" s="155"/>
    </row>
    <row r="214" spans="1:14" outlineLevel="1" x14ac:dyDescent="0.25">
      <c r="A214" s="158" t="s">
        <v>288</v>
      </c>
      <c r="B214" s="159" t="s">
        <v>176</v>
      </c>
      <c r="C214" s="188"/>
      <c r="D214" s="177"/>
      <c r="E214" s="198"/>
      <c r="F214" s="191">
        <f>IF($C$209=0,"",IF(C214="[for completion]","",C214/$C$209))</f>
        <v>0</v>
      </c>
      <c r="G214" s="197"/>
      <c r="H214" s="156"/>
      <c r="L214" s="156"/>
      <c r="M214" s="156"/>
      <c r="N214" s="155"/>
    </row>
    <row r="215" spans="1:14" outlineLevel="1" x14ac:dyDescent="0.25">
      <c r="A215" s="158" t="s">
        <v>289</v>
      </c>
      <c r="B215" s="159" t="s">
        <v>176</v>
      </c>
      <c r="C215" s="188"/>
      <c r="D215" s="177"/>
      <c r="E215" s="198"/>
      <c r="F215" s="191">
        <f>IF($C$209=0,"",IF(C215="[for completion]","",C215/$C$209))</f>
        <v>0</v>
      </c>
      <c r="G215" s="197"/>
      <c r="H215" s="156"/>
      <c r="L215" s="156"/>
      <c r="M215" s="156"/>
      <c r="N215" s="155"/>
    </row>
    <row r="216" spans="1:14" ht="15" customHeight="1" x14ac:dyDescent="0.25">
      <c r="A216" s="163"/>
      <c r="B216" s="164" t="s">
        <v>1498</v>
      </c>
      <c r="C216" s="163" t="s">
        <v>57</v>
      </c>
      <c r="D216" s="163"/>
      <c r="E216" s="162"/>
      <c r="F216" s="163" t="s">
        <v>290</v>
      </c>
      <c r="G216" s="161" t="s">
        <v>291</v>
      </c>
      <c r="H216" s="156"/>
      <c r="L216" s="156"/>
      <c r="M216" s="156"/>
      <c r="N216" s="155"/>
    </row>
    <row r="217" spans="1:14" x14ac:dyDescent="0.25">
      <c r="A217" s="158" t="s">
        <v>292</v>
      </c>
      <c r="B217" s="196" t="s">
        <v>293</v>
      </c>
      <c r="C217" s="172">
        <v>266.5</v>
      </c>
      <c r="D217" s="177"/>
      <c r="E217" s="192"/>
      <c r="F217" s="191">
        <f>IF($C$38=0,"",IF(C217="[for completion]","",IF(C217="","",C217/$C$38)))</f>
        <v>1.1293357714232096E-2</v>
      </c>
      <c r="G217" s="191">
        <f>IF($C$39=0,"",IF(C217="[for completion]","",IF(C217="","",C217/$C$39)))</f>
        <v>1.5676470588235295E-2</v>
      </c>
      <c r="H217" s="156"/>
      <c r="L217" s="156"/>
      <c r="M217" s="156"/>
      <c r="N217" s="155"/>
    </row>
    <row r="218" spans="1:14" x14ac:dyDescent="0.25">
      <c r="A218" s="158" t="s">
        <v>294</v>
      </c>
      <c r="B218" s="196" t="s">
        <v>295</v>
      </c>
      <c r="C218" s="172">
        <v>0</v>
      </c>
      <c r="D218" s="177"/>
      <c r="E218" s="192"/>
      <c r="F218" s="191">
        <f>IF($C$38=0,"",IF(C218="[for completion]","",IF(C218="","",C218/$C$38)))</f>
        <v>0</v>
      </c>
      <c r="G218" s="191">
        <f>IF($C$39=0,"",IF(C218="[for completion]","",IF(C218="","",C218/$C$39)))</f>
        <v>0</v>
      </c>
      <c r="H218" s="156"/>
      <c r="L218" s="156"/>
      <c r="M218" s="156"/>
      <c r="N218" s="155"/>
    </row>
    <row r="219" spans="1:14" x14ac:dyDescent="0.25">
      <c r="A219" s="158" t="s">
        <v>296</v>
      </c>
      <c r="B219" s="196" t="s">
        <v>68</v>
      </c>
      <c r="C219" s="172">
        <v>0</v>
      </c>
      <c r="D219" s="177"/>
      <c r="E219" s="192"/>
      <c r="F219" s="191">
        <f>IF($C$38=0,"",IF(C219="[for completion]","",IF(C219="","",C219/$C$38)))</f>
        <v>0</v>
      </c>
      <c r="G219" s="191">
        <f>IF($C$39=0,"",IF(C219="[for completion]","",IF(C219="","",C219/$C$39)))</f>
        <v>0</v>
      </c>
      <c r="H219" s="156"/>
      <c r="L219" s="156"/>
      <c r="M219" s="156"/>
      <c r="N219" s="155"/>
    </row>
    <row r="220" spans="1:14" x14ac:dyDescent="0.25">
      <c r="A220" s="158" t="s">
        <v>297</v>
      </c>
      <c r="B220" s="195" t="s">
        <v>70</v>
      </c>
      <c r="C220" s="194">
        <f>SUM(C217:C219)</f>
        <v>266.5</v>
      </c>
      <c r="D220" s="193"/>
      <c r="E220" s="193"/>
      <c r="F220" s="193">
        <f>SUM(F217:F219)</f>
        <v>1.1293357714232096E-2</v>
      </c>
      <c r="G220" s="193">
        <f>SUM(G217:G219)</f>
        <v>1.5676470588235295E-2</v>
      </c>
      <c r="H220" s="156"/>
      <c r="L220" s="156"/>
      <c r="M220" s="156"/>
      <c r="N220" s="155"/>
    </row>
    <row r="221" spans="1:14" outlineLevel="1" x14ac:dyDescent="0.25">
      <c r="A221" s="158" t="s">
        <v>298</v>
      </c>
      <c r="B221" s="159" t="s">
        <v>176</v>
      </c>
      <c r="C221" s="188"/>
      <c r="D221" s="177"/>
      <c r="E221" s="192"/>
      <c r="F221" s="191" t="str">
        <f>IF($C$38=0,"",IF(C221="[for completion]","",IF(C221="","",C221/$C$38)))</f>
        <v/>
      </c>
      <c r="G221" s="191" t="str">
        <f>IF($C$39=0,"",IF(C221="[for completion]","",IF(C221="","",C221/$C$39)))</f>
        <v/>
      </c>
      <c r="H221" s="156"/>
      <c r="L221" s="156"/>
      <c r="M221" s="156"/>
      <c r="N221" s="155"/>
    </row>
    <row r="222" spans="1:14" outlineLevel="1" x14ac:dyDescent="0.25">
      <c r="A222" s="158" t="s">
        <v>299</v>
      </c>
      <c r="B222" s="159" t="s">
        <v>176</v>
      </c>
      <c r="C222" s="188"/>
      <c r="D222" s="177"/>
      <c r="E222" s="192"/>
      <c r="F222" s="191" t="str">
        <f>IF($C$38=0,"",IF(C222="[for completion]","",IF(C222="","",C222/$C$38)))</f>
        <v/>
      </c>
      <c r="G222" s="191" t="str">
        <f>IF($C$39=0,"",IF(C222="[for completion]","",IF(C222="","",C222/$C$39)))</f>
        <v/>
      </c>
      <c r="H222" s="156"/>
      <c r="L222" s="156"/>
      <c r="M222" s="156"/>
      <c r="N222" s="155"/>
    </row>
    <row r="223" spans="1:14" outlineLevel="1" x14ac:dyDescent="0.25">
      <c r="A223" s="158" t="s">
        <v>300</v>
      </c>
      <c r="B223" s="159" t="s">
        <v>176</v>
      </c>
      <c r="C223" s="188"/>
      <c r="D223" s="177"/>
      <c r="E223" s="192"/>
      <c r="F223" s="191" t="str">
        <f>IF($C$38=0,"",IF(C223="[for completion]","",IF(C223="","",C223/$C$38)))</f>
        <v/>
      </c>
      <c r="G223" s="191" t="str">
        <f>IF($C$39=0,"",IF(C223="[for completion]","",IF(C223="","",C223/$C$39)))</f>
        <v/>
      </c>
      <c r="H223" s="156"/>
      <c r="L223" s="156"/>
      <c r="M223" s="156"/>
      <c r="N223" s="155"/>
    </row>
    <row r="224" spans="1:14" outlineLevel="1" x14ac:dyDescent="0.25">
      <c r="A224" s="158" t="s">
        <v>301</v>
      </c>
      <c r="B224" s="159" t="s">
        <v>176</v>
      </c>
      <c r="C224" s="188"/>
      <c r="D224" s="177"/>
      <c r="E224" s="192"/>
      <c r="F224" s="191" t="str">
        <f>IF($C$38=0,"",IF(C224="[for completion]","",IF(C224="","",C224/$C$38)))</f>
        <v/>
      </c>
      <c r="G224" s="191" t="str">
        <f>IF($C$39=0,"",IF(C224="[for completion]","",IF(C224="","",C224/$C$39)))</f>
        <v/>
      </c>
      <c r="H224" s="156"/>
      <c r="L224" s="156"/>
      <c r="M224" s="156"/>
      <c r="N224" s="155"/>
    </row>
    <row r="225" spans="1:14" outlineLevel="1" x14ac:dyDescent="0.25">
      <c r="A225" s="158" t="s">
        <v>302</v>
      </c>
      <c r="B225" s="159" t="s">
        <v>176</v>
      </c>
      <c r="C225" s="188"/>
      <c r="D225" s="177"/>
      <c r="E225" s="192"/>
      <c r="F225" s="191" t="str">
        <f>IF($C$38=0,"",IF(C225="[for completion]","",IF(C225="","",C225/$C$38)))</f>
        <v/>
      </c>
      <c r="G225" s="191" t="str">
        <f>IF($C$39=0,"",IF(C225="[for completion]","",IF(C225="","",C225/$C$39)))</f>
        <v/>
      </c>
      <c r="H225" s="156"/>
      <c r="L225" s="156"/>
      <c r="M225" s="156"/>
    </row>
    <row r="226" spans="1:14" outlineLevel="1" x14ac:dyDescent="0.25">
      <c r="A226" s="158" t="s">
        <v>303</v>
      </c>
      <c r="B226" s="159" t="s">
        <v>176</v>
      </c>
      <c r="C226" s="188"/>
      <c r="D226" s="177"/>
      <c r="E226" s="185"/>
      <c r="F226" s="191" t="str">
        <f>IF($C$38=0,"",IF(C226="[for completion]","",IF(C226="","",C226/$C$38)))</f>
        <v/>
      </c>
      <c r="G226" s="191" t="str">
        <f>IF($C$39=0,"",IF(C226="[for completion]","",IF(C226="","",C226/$C$39)))</f>
        <v/>
      </c>
      <c r="H226" s="156"/>
      <c r="L226" s="156"/>
      <c r="M226" s="156"/>
    </row>
    <row r="227" spans="1:14" outlineLevel="1" x14ac:dyDescent="0.25">
      <c r="A227" s="158" t="s">
        <v>304</v>
      </c>
      <c r="B227" s="159" t="s">
        <v>176</v>
      </c>
      <c r="C227" s="188"/>
      <c r="D227" s="177"/>
      <c r="E227" s="192"/>
      <c r="F227" s="191" t="str">
        <f>IF($C$38=0,"",IF(C227="[for completion]","",IF(C227="","",C227/$C$38)))</f>
        <v/>
      </c>
      <c r="G227" s="191" t="str">
        <f>IF($C$39=0,"",IF(C227="[for completion]","",IF(C227="","",C227/$C$39)))</f>
        <v/>
      </c>
      <c r="H227" s="156"/>
      <c r="L227" s="156"/>
      <c r="M227" s="156"/>
    </row>
    <row r="228" spans="1:14" ht="15" customHeight="1" x14ac:dyDescent="0.25">
      <c r="A228" s="163"/>
      <c r="B228" s="164" t="s">
        <v>1497</v>
      </c>
      <c r="C228" s="163"/>
      <c r="D228" s="163"/>
      <c r="E228" s="162"/>
      <c r="F228" s="161"/>
      <c r="G228" s="161"/>
      <c r="H228" s="156"/>
      <c r="L228" s="156"/>
      <c r="M228" s="156"/>
    </row>
    <row r="229" spans="1:14" x14ac:dyDescent="0.25">
      <c r="A229" s="158" t="s">
        <v>305</v>
      </c>
      <c r="B229" s="190" t="s">
        <v>1496</v>
      </c>
      <c r="C229" s="181" t="str">
        <f>C30</f>
        <v>Level 1</v>
      </c>
      <c r="H229" s="156"/>
      <c r="L229" s="156"/>
      <c r="M229" s="156"/>
    </row>
    <row r="230" spans="1:14" ht="15" customHeight="1" x14ac:dyDescent="0.25">
      <c r="A230" s="163"/>
      <c r="B230" s="164" t="s">
        <v>306</v>
      </c>
      <c r="C230" s="163"/>
      <c r="D230" s="163"/>
      <c r="E230" s="162"/>
      <c r="F230" s="161"/>
      <c r="G230" s="161"/>
      <c r="H230" s="156"/>
      <c r="L230" s="156"/>
      <c r="M230" s="156"/>
    </row>
    <row r="231" spans="1:14" x14ac:dyDescent="0.25">
      <c r="A231" s="158" t="s">
        <v>307</v>
      </c>
      <c r="B231" s="158" t="s">
        <v>308</v>
      </c>
      <c r="C231" s="188"/>
      <c r="D231" s="177"/>
      <c r="E231" s="185"/>
      <c r="H231" s="156"/>
      <c r="L231" s="156"/>
      <c r="M231" s="156"/>
    </row>
    <row r="232" spans="1:14" x14ac:dyDescent="0.3">
      <c r="A232" s="158" t="s">
        <v>309</v>
      </c>
      <c r="B232" s="189" t="s">
        <v>310</v>
      </c>
      <c r="C232" s="188"/>
      <c r="D232" s="177"/>
      <c r="E232" s="185"/>
      <c r="H232" s="156"/>
      <c r="L232" s="156"/>
      <c r="M232" s="156"/>
    </row>
    <row r="233" spans="1:14" x14ac:dyDescent="0.3">
      <c r="A233" s="158" t="s">
        <v>311</v>
      </c>
      <c r="B233" s="189" t="s">
        <v>312</v>
      </c>
      <c r="C233" s="188"/>
      <c r="D233" s="177"/>
      <c r="E233" s="185"/>
      <c r="H233" s="156"/>
      <c r="L233" s="156"/>
      <c r="M233" s="156"/>
    </row>
    <row r="234" spans="1:14" outlineLevel="1" x14ac:dyDescent="0.25">
      <c r="A234" s="158" t="s">
        <v>313</v>
      </c>
      <c r="B234" s="160" t="s">
        <v>314</v>
      </c>
      <c r="C234" s="187"/>
      <c r="D234" s="186"/>
      <c r="E234" s="185"/>
      <c r="H234" s="156"/>
      <c r="L234" s="156"/>
      <c r="M234" s="156"/>
    </row>
    <row r="235" spans="1:14" outlineLevel="1" x14ac:dyDescent="0.25">
      <c r="A235" s="158" t="s">
        <v>315</v>
      </c>
      <c r="B235" s="160" t="s">
        <v>316</v>
      </c>
      <c r="C235" s="187"/>
      <c r="D235" s="186"/>
      <c r="E235" s="185"/>
      <c r="H235" s="156"/>
      <c r="L235" s="156"/>
      <c r="M235" s="156"/>
    </row>
    <row r="236" spans="1:14" outlineLevel="1" x14ac:dyDescent="0.25">
      <c r="A236" s="158" t="s">
        <v>317</v>
      </c>
      <c r="B236" s="160" t="s">
        <v>318</v>
      </c>
      <c r="C236" s="186"/>
      <c r="D236" s="186"/>
      <c r="E236" s="185"/>
      <c r="H236" s="156"/>
      <c r="L236" s="156"/>
      <c r="M236" s="156"/>
    </row>
    <row r="237" spans="1:14" outlineLevel="1" x14ac:dyDescent="0.25">
      <c r="A237" s="158" t="s">
        <v>319</v>
      </c>
      <c r="C237" s="185"/>
      <c r="D237" s="185"/>
      <c r="E237" s="185"/>
      <c r="H237" s="156"/>
      <c r="L237" s="156"/>
      <c r="M237" s="156"/>
    </row>
    <row r="238" spans="1:14" outlineLevel="1" x14ac:dyDescent="0.25">
      <c r="A238" s="158" t="s">
        <v>320</v>
      </c>
      <c r="C238" s="185"/>
      <c r="D238" s="185"/>
      <c r="E238" s="185"/>
      <c r="H238" s="156"/>
      <c r="L238" s="156"/>
      <c r="M238" s="156"/>
    </row>
    <row r="239" spans="1:14" outlineLevel="1" x14ac:dyDescent="0.3">
      <c r="A239" s="163"/>
      <c r="B239" s="164" t="s">
        <v>321</v>
      </c>
      <c r="C239" s="163"/>
      <c r="D239" s="163"/>
      <c r="E239" s="163"/>
      <c r="F239" s="163"/>
      <c r="G239" s="163"/>
      <c r="H239" s="156"/>
      <c r="K239" s="179"/>
      <c r="L239" s="179"/>
      <c r="M239" s="179"/>
      <c r="N239" s="179"/>
    </row>
    <row r="240" spans="1:14" ht="28.8" outlineLevel="1" x14ac:dyDescent="0.3">
      <c r="A240" s="158" t="s">
        <v>322</v>
      </c>
      <c r="B240" s="158" t="s">
        <v>1495</v>
      </c>
      <c r="C240" s="177"/>
      <c r="D240" s="177"/>
      <c r="G240" s="179"/>
      <c r="H240" s="156"/>
      <c r="K240" s="179"/>
      <c r="L240" s="179"/>
      <c r="M240" s="179"/>
      <c r="N240" s="179"/>
    </row>
    <row r="241" spans="1:14" outlineLevel="1" x14ac:dyDescent="0.3">
      <c r="A241" s="158" t="s">
        <v>323</v>
      </c>
      <c r="B241" s="158" t="s">
        <v>324</v>
      </c>
      <c r="C241" s="177"/>
      <c r="D241" s="177"/>
      <c r="G241" s="179"/>
      <c r="H241" s="156"/>
      <c r="K241" s="179"/>
      <c r="L241" s="179"/>
      <c r="M241" s="179"/>
      <c r="N241" s="179"/>
    </row>
    <row r="242" spans="1:14" outlineLevel="1" x14ac:dyDescent="0.3">
      <c r="A242" s="158" t="s">
        <v>325</v>
      </c>
      <c r="B242" s="158" t="s">
        <v>326</v>
      </c>
      <c r="C242" s="177"/>
      <c r="D242" s="177"/>
      <c r="G242" s="179"/>
      <c r="H242" s="156"/>
      <c r="K242" s="179"/>
      <c r="L242" s="179"/>
      <c r="M242" s="179"/>
      <c r="N242" s="179"/>
    </row>
    <row r="243" spans="1:14" ht="28.8" outlineLevel="1" x14ac:dyDescent="0.3">
      <c r="A243" s="158" t="s">
        <v>327</v>
      </c>
      <c r="B243" s="158" t="s">
        <v>1494</v>
      </c>
      <c r="C243" s="177"/>
      <c r="D243" s="177"/>
      <c r="G243" s="179"/>
      <c r="H243" s="156"/>
      <c r="K243" s="179"/>
      <c r="L243" s="179"/>
      <c r="M243" s="179"/>
      <c r="N243" s="179"/>
    </row>
    <row r="244" spans="1:14" outlineLevel="1" x14ac:dyDescent="0.3">
      <c r="A244" s="158" t="s">
        <v>328</v>
      </c>
      <c r="B244" s="158" t="s">
        <v>329</v>
      </c>
      <c r="C244" s="177"/>
      <c r="D244" s="177"/>
      <c r="E244" s="177"/>
      <c r="G244" s="179"/>
      <c r="H244" s="156"/>
      <c r="K244" s="179"/>
      <c r="L244" s="179"/>
      <c r="M244" s="179"/>
      <c r="N244" s="179"/>
    </row>
    <row r="245" spans="1:14" outlineLevel="1" x14ac:dyDescent="0.3">
      <c r="A245" s="158" t="s">
        <v>330</v>
      </c>
      <c r="B245" s="158" t="s">
        <v>1493</v>
      </c>
      <c r="C245" s="177"/>
      <c r="D245" s="177"/>
      <c r="G245" s="179"/>
      <c r="H245" s="156"/>
      <c r="K245" s="179"/>
      <c r="L245" s="179"/>
      <c r="M245" s="179"/>
      <c r="N245" s="179"/>
    </row>
    <row r="246" spans="1:14" outlineLevel="1" x14ac:dyDescent="0.3">
      <c r="A246" s="158" t="s">
        <v>331</v>
      </c>
      <c r="B246" s="158" t="s">
        <v>332</v>
      </c>
      <c r="C246" s="177"/>
      <c r="D246" s="177"/>
      <c r="G246" s="179"/>
      <c r="H246" s="156"/>
      <c r="K246" s="179"/>
      <c r="L246" s="179"/>
      <c r="M246" s="179"/>
      <c r="N246" s="179"/>
    </row>
    <row r="247" spans="1:14" outlineLevel="1" x14ac:dyDescent="0.3">
      <c r="A247" s="158" t="s">
        <v>333</v>
      </c>
      <c r="D247" s="179"/>
      <c r="E247" s="179"/>
      <c r="F247" s="179"/>
      <c r="G247" s="179"/>
      <c r="H247" s="156"/>
      <c r="K247" s="179"/>
      <c r="L247" s="179"/>
      <c r="M247" s="179"/>
      <c r="N247" s="179"/>
    </row>
    <row r="248" spans="1:14" outlineLevel="1" x14ac:dyDescent="0.3">
      <c r="A248" s="158" t="s">
        <v>334</v>
      </c>
      <c r="D248" s="179"/>
      <c r="E248" s="179"/>
      <c r="F248" s="179"/>
      <c r="G248" s="179"/>
      <c r="H248" s="156"/>
      <c r="K248" s="179"/>
      <c r="L248" s="179"/>
      <c r="M248" s="179"/>
      <c r="N248" s="179"/>
    </row>
    <row r="249" spans="1:14" outlineLevel="1" x14ac:dyDescent="0.3">
      <c r="A249" s="158" t="s">
        <v>335</v>
      </c>
      <c r="D249" s="179"/>
      <c r="E249" s="179"/>
      <c r="F249" s="179"/>
      <c r="G249" s="179"/>
      <c r="H249" s="156"/>
      <c r="K249" s="179"/>
      <c r="L249" s="179"/>
      <c r="M249" s="179"/>
      <c r="N249" s="179"/>
    </row>
    <row r="250" spans="1:14" outlineLevel="1" x14ac:dyDescent="0.3">
      <c r="A250" s="158" t="s">
        <v>336</v>
      </c>
      <c r="D250" s="179"/>
      <c r="E250" s="179"/>
      <c r="F250" s="179"/>
      <c r="G250" s="179"/>
      <c r="H250" s="156"/>
      <c r="K250" s="179"/>
      <c r="L250" s="179"/>
      <c r="M250" s="179"/>
      <c r="N250" s="179"/>
    </row>
    <row r="251" spans="1:14" outlineLevel="1" x14ac:dyDescent="0.3">
      <c r="A251" s="158" t="s">
        <v>337</v>
      </c>
      <c r="D251" s="179"/>
      <c r="E251" s="179"/>
      <c r="F251" s="179"/>
      <c r="G251" s="179"/>
      <c r="H251" s="156"/>
      <c r="K251" s="179"/>
      <c r="L251" s="179"/>
      <c r="M251" s="179"/>
      <c r="N251" s="179"/>
    </row>
    <row r="252" spans="1:14" outlineLevel="1" x14ac:dyDescent="0.3">
      <c r="A252" s="158" t="s">
        <v>338</v>
      </c>
      <c r="D252" s="179"/>
      <c r="E252" s="179"/>
      <c r="F252" s="179"/>
      <c r="G252" s="179"/>
      <c r="H252" s="156"/>
      <c r="K252" s="179"/>
      <c r="L252" s="179"/>
      <c r="M252" s="179"/>
      <c r="N252" s="179"/>
    </row>
    <row r="253" spans="1:14" outlineLevel="1" x14ac:dyDescent="0.3">
      <c r="A253" s="158" t="s">
        <v>339</v>
      </c>
      <c r="D253" s="179"/>
      <c r="E253" s="179"/>
      <c r="F253" s="179"/>
      <c r="G253" s="179"/>
      <c r="H253" s="156"/>
      <c r="K253" s="179"/>
      <c r="L253" s="179"/>
      <c r="M253" s="179"/>
      <c r="N253" s="179"/>
    </row>
    <row r="254" spans="1:14" outlineLevel="1" x14ac:dyDescent="0.3">
      <c r="A254" s="158" t="s">
        <v>340</v>
      </c>
      <c r="D254" s="179"/>
      <c r="E254" s="179"/>
      <c r="F254" s="179"/>
      <c r="G254" s="179"/>
      <c r="H254" s="156"/>
      <c r="K254" s="179"/>
      <c r="L254" s="179"/>
      <c r="M254" s="179"/>
      <c r="N254" s="179"/>
    </row>
    <row r="255" spans="1:14" outlineLevel="1" x14ac:dyDescent="0.3">
      <c r="A255" s="158" t="s">
        <v>341</v>
      </c>
      <c r="D255" s="179"/>
      <c r="E255" s="179"/>
      <c r="F255" s="179"/>
      <c r="G255" s="179"/>
      <c r="H255" s="156"/>
      <c r="K255" s="179"/>
      <c r="L255" s="179"/>
      <c r="M255" s="179"/>
      <c r="N255" s="179"/>
    </row>
    <row r="256" spans="1:14" outlineLevel="1" x14ac:dyDescent="0.3">
      <c r="A256" s="158" t="s">
        <v>342</v>
      </c>
      <c r="D256" s="179"/>
      <c r="E256" s="179"/>
      <c r="F256" s="179"/>
      <c r="G256" s="179"/>
      <c r="H256" s="156"/>
      <c r="K256" s="179"/>
      <c r="L256" s="179"/>
      <c r="M256" s="179"/>
      <c r="N256" s="179"/>
    </row>
    <row r="257" spans="1:14" outlineLevel="1" x14ac:dyDescent="0.3">
      <c r="A257" s="158" t="s">
        <v>343</v>
      </c>
      <c r="D257" s="179"/>
      <c r="E257" s="179"/>
      <c r="F257" s="179"/>
      <c r="G257" s="179"/>
      <c r="H257" s="156"/>
      <c r="K257" s="179"/>
      <c r="L257" s="179"/>
      <c r="M257" s="179"/>
      <c r="N257" s="179"/>
    </row>
    <row r="258" spans="1:14" outlineLevel="1" x14ac:dyDescent="0.3">
      <c r="A258" s="158" t="s">
        <v>344</v>
      </c>
      <c r="D258" s="179"/>
      <c r="E258" s="179"/>
      <c r="F258" s="179"/>
      <c r="G258" s="179"/>
      <c r="H258" s="156"/>
      <c r="K258" s="179"/>
      <c r="L258" s="179"/>
      <c r="M258" s="179"/>
      <c r="N258" s="179"/>
    </row>
    <row r="259" spans="1:14" outlineLevel="1" x14ac:dyDescent="0.3">
      <c r="A259" s="158" t="s">
        <v>345</v>
      </c>
      <c r="D259" s="179"/>
      <c r="E259" s="179"/>
      <c r="F259" s="179"/>
      <c r="G259" s="179"/>
      <c r="H259" s="156"/>
      <c r="K259" s="179"/>
      <c r="L259" s="179"/>
      <c r="M259" s="179"/>
      <c r="N259" s="179"/>
    </row>
    <row r="260" spans="1:14" outlineLevel="1" x14ac:dyDescent="0.3">
      <c r="A260" s="158" t="s">
        <v>346</v>
      </c>
      <c r="D260" s="179"/>
      <c r="E260" s="179"/>
      <c r="F260" s="179"/>
      <c r="G260" s="179"/>
      <c r="H260" s="156"/>
      <c r="K260" s="179"/>
      <c r="L260" s="179"/>
      <c r="M260" s="179"/>
      <c r="N260" s="179"/>
    </row>
    <row r="261" spans="1:14" outlineLevel="1" x14ac:dyDescent="0.3">
      <c r="A261" s="158" t="s">
        <v>347</v>
      </c>
      <c r="D261" s="179"/>
      <c r="E261" s="179"/>
      <c r="F261" s="179"/>
      <c r="G261" s="179"/>
      <c r="H261" s="156"/>
      <c r="K261" s="179"/>
      <c r="L261" s="179"/>
      <c r="M261" s="179"/>
      <c r="N261" s="179"/>
    </row>
    <row r="262" spans="1:14" outlineLevel="1" x14ac:dyDescent="0.3">
      <c r="A262" s="158" t="s">
        <v>348</v>
      </c>
      <c r="D262" s="179"/>
      <c r="E262" s="179"/>
      <c r="F262" s="179"/>
      <c r="G262" s="179"/>
      <c r="H262" s="156"/>
      <c r="K262" s="179"/>
      <c r="L262" s="179"/>
      <c r="M262" s="179"/>
      <c r="N262" s="179"/>
    </row>
    <row r="263" spans="1:14" outlineLevel="1" x14ac:dyDescent="0.3">
      <c r="A263" s="158" t="s">
        <v>349</v>
      </c>
      <c r="D263" s="179"/>
      <c r="E263" s="179"/>
      <c r="F263" s="179"/>
      <c r="G263" s="179"/>
      <c r="H263" s="156"/>
      <c r="K263" s="179"/>
      <c r="L263" s="179"/>
      <c r="M263" s="179"/>
      <c r="N263" s="179"/>
    </row>
    <row r="264" spans="1:14" outlineLevel="1" x14ac:dyDescent="0.3">
      <c r="A264" s="158" t="s">
        <v>350</v>
      </c>
      <c r="D264" s="179"/>
      <c r="E264" s="179"/>
      <c r="F264" s="179"/>
      <c r="G264" s="179"/>
      <c r="H264" s="156"/>
      <c r="K264" s="179"/>
      <c r="L264" s="179"/>
      <c r="M264" s="179"/>
      <c r="N264" s="179"/>
    </row>
    <row r="265" spans="1:14" outlineLevel="1" x14ac:dyDescent="0.3">
      <c r="A265" s="158" t="s">
        <v>351</v>
      </c>
      <c r="D265" s="179"/>
      <c r="E265" s="179"/>
      <c r="F265" s="179"/>
      <c r="G265" s="179"/>
      <c r="H265" s="156"/>
      <c r="K265" s="179"/>
      <c r="L265" s="179"/>
      <c r="M265" s="179"/>
      <c r="N265" s="179"/>
    </row>
    <row r="266" spans="1:14" outlineLevel="1" x14ac:dyDescent="0.3">
      <c r="A266" s="158" t="s">
        <v>352</v>
      </c>
      <c r="D266" s="179"/>
      <c r="E266" s="179"/>
      <c r="F266" s="179"/>
      <c r="G266" s="179"/>
      <c r="H266" s="156"/>
      <c r="K266" s="179"/>
      <c r="L266" s="179"/>
      <c r="M266" s="179"/>
      <c r="N266" s="179"/>
    </row>
    <row r="267" spans="1:14" outlineLevel="1" x14ac:dyDescent="0.3">
      <c r="A267" s="158" t="s">
        <v>353</v>
      </c>
      <c r="D267" s="179"/>
      <c r="E267" s="179"/>
      <c r="F267" s="179"/>
      <c r="G267" s="179"/>
      <c r="H267" s="156"/>
      <c r="K267" s="179"/>
      <c r="L267" s="179"/>
      <c r="M267" s="179"/>
      <c r="N267" s="179"/>
    </row>
    <row r="268" spans="1:14" outlineLevel="1" x14ac:dyDescent="0.3">
      <c r="A268" s="158" t="s">
        <v>354</v>
      </c>
      <c r="D268" s="179"/>
      <c r="E268" s="179"/>
      <c r="F268" s="179"/>
      <c r="G268" s="179"/>
      <c r="H268" s="156"/>
      <c r="K268" s="179"/>
      <c r="L268" s="179"/>
      <c r="M268" s="179"/>
      <c r="N268" s="179"/>
    </row>
    <row r="269" spans="1:14" outlineLevel="1" x14ac:dyDescent="0.3">
      <c r="A269" s="158" t="s">
        <v>355</v>
      </c>
      <c r="D269" s="179"/>
      <c r="E269" s="179"/>
      <c r="F269" s="179"/>
      <c r="G269" s="179"/>
      <c r="H269" s="156"/>
      <c r="K269" s="179"/>
      <c r="L269" s="179"/>
      <c r="M269" s="179"/>
      <c r="N269" s="179"/>
    </row>
    <row r="270" spans="1:14" outlineLevel="1" x14ac:dyDescent="0.3">
      <c r="A270" s="158" t="s">
        <v>356</v>
      </c>
      <c r="D270" s="179"/>
      <c r="E270" s="179"/>
      <c r="F270" s="179"/>
      <c r="G270" s="179"/>
      <c r="H270" s="156"/>
      <c r="K270" s="179"/>
      <c r="L270" s="179"/>
      <c r="M270" s="179"/>
      <c r="N270" s="179"/>
    </row>
    <row r="271" spans="1:14" outlineLevel="1" x14ac:dyDescent="0.3">
      <c r="A271" s="158" t="s">
        <v>357</v>
      </c>
      <c r="D271" s="179"/>
      <c r="E271" s="179"/>
      <c r="F271" s="179"/>
      <c r="G271" s="179"/>
      <c r="H271" s="156"/>
      <c r="K271" s="179"/>
      <c r="L271" s="179"/>
      <c r="M271" s="179"/>
      <c r="N271" s="179"/>
    </row>
    <row r="272" spans="1:14" outlineLevel="1" x14ac:dyDescent="0.3">
      <c r="A272" s="158" t="s">
        <v>358</v>
      </c>
      <c r="D272" s="179"/>
      <c r="E272" s="179"/>
      <c r="F272" s="179"/>
      <c r="G272" s="179"/>
      <c r="H272" s="156"/>
      <c r="K272" s="179"/>
      <c r="L272" s="179"/>
      <c r="M272" s="179"/>
      <c r="N272" s="179"/>
    </row>
    <row r="273" spans="1:14" outlineLevel="1" x14ac:dyDescent="0.3">
      <c r="A273" s="158" t="s">
        <v>359</v>
      </c>
      <c r="D273" s="179"/>
      <c r="E273" s="179"/>
      <c r="F273" s="179"/>
      <c r="G273" s="179"/>
      <c r="H273" s="156"/>
      <c r="K273" s="179"/>
      <c r="L273" s="179"/>
      <c r="M273" s="179"/>
      <c r="N273" s="179"/>
    </row>
    <row r="274" spans="1:14" outlineLevel="1" x14ac:dyDescent="0.3">
      <c r="A274" s="158" t="s">
        <v>360</v>
      </c>
      <c r="D274" s="179"/>
      <c r="E274" s="179"/>
      <c r="F274" s="179"/>
      <c r="G274" s="179"/>
      <c r="H274" s="156"/>
      <c r="K274" s="179"/>
      <c r="L274" s="179"/>
      <c r="M274" s="179"/>
      <c r="N274" s="179"/>
    </row>
    <row r="275" spans="1:14" outlineLevel="1" x14ac:dyDescent="0.3">
      <c r="A275" s="158" t="s">
        <v>361</v>
      </c>
      <c r="D275" s="179"/>
      <c r="E275" s="179"/>
      <c r="F275" s="179"/>
      <c r="G275" s="179"/>
      <c r="H275" s="156"/>
      <c r="K275" s="179"/>
      <c r="L275" s="179"/>
      <c r="M275" s="179"/>
      <c r="N275" s="179"/>
    </row>
    <row r="276" spans="1:14" outlineLevel="1" x14ac:dyDescent="0.3">
      <c r="A276" s="158" t="s">
        <v>362</v>
      </c>
      <c r="D276" s="179"/>
      <c r="E276" s="179"/>
      <c r="F276" s="179"/>
      <c r="G276" s="179"/>
      <c r="H276" s="156"/>
      <c r="K276" s="179"/>
      <c r="L276" s="179"/>
      <c r="M276" s="179"/>
      <c r="N276" s="179"/>
    </row>
    <row r="277" spans="1:14" outlineLevel="1" x14ac:dyDescent="0.3">
      <c r="A277" s="158" t="s">
        <v>363</v>
      </c>
      <c r="D277" s="179"/>
      <c r="E277" s="179"/>
      <c r="F277" s="179"/>
      <c r="G277" s="179"/>
      <c r="H277" s="156"/>
      <c r="K277" s="179"/>
      <c r="L277" s="179"/>
      <c r="M277" s="179"/>
      <c r="N277" s="179"/>
    </row>
    <row r="278" spans="1:14" outlineLevel="1" x14ac:dyDescent="0.3">
      <c r="A278" s="158" t="s">
        <v>364</v>
      </c>
      <c r="D278" s="179"/>
      <c r="E278" s="179"/>
      <c r="F278" s="179"/>
      <c r="G278" s="179"/>
      <c r="H278" s="156"/>
      <c r="K278" s="179"/>
      <c r="L278" s="179"/>
      <c r="M278" s="179"/>
      <c r="N278" s="179"/>
    </row>
    <row r="279" spans="1:14" outlineLevel="1" x14ac:dyDescent="0.3">
      <c r="A279" s="158" t="s">
        <v>365</v>
      </c>
      <c r="D279" s="179"/>
      <c r="E279" s="179"/>
      <c r="F279" s="179"/>
      <c r="G279" s="179"/>
      <c r="H279" s="156"/>
      <c r="K279" s="179"/>
      <c r="L279" s="179"/>
      <c r="M279" s="179"/>
      <c r="N279" s="179"/>
    </row>
    <row r="280" spans="1:14" outlineLevel="1" x14ac:dyDescent="0.3">
      <c r="A280" s="158" t="s">
        <v>366</v>
      </c>
      <c r="D280" s="179"/>
      <c r="E280" s="179"/>
      <c r="F280" s="179"/>
      <c r="G280" s="179"/>
      <c r="H280" s="156"/>
      <c r="K280" s="179"/>
      <c r="L280" s="179"/>
      <c r="M280" s="179"/>
      <c r="N280" s="179"/>
    </row>
    <row r="281" spans="1:14" outlineLevel="1" x14ac:dyDescent="0.3">
      <c r="A281" s="158" t="s">
        <v>367</v>
      </c>
      <c r="D281" s="179"/>
      <c r="E281" s="179"/>
      <c r="F281" s="179"/>
      <c r="G281" s="179"/>
      <c r="H281" s="156"/>
      <c r="K281" s="179"/>
      <c r="L281" s="179"/>
      <c r="M281" s="179"/>
      <c r="N281" s="179"/>
    </row>
    <row r="282" spans="1:14" outlineLevel="1" x14ac:dyDescent="0.3">
      <c r="A282" s="158" t="s">
        <v>368</v>
      </c>
      <c r="D282" s="179"/>
      <c r="E282" s="179"/>
      <c r="F282" s="179"/>
      <c r="G282" s="179"/>
      <c r="H282" s="156"/>
      <c r="K282" s="179"/>
      <c r="L282" s="179"/>
      <c r="M282" s="179"/>
      <c r="N282" s="179"/>
    </row>
    <row r="283" spans="1:14" outlineLevel="1" x14ac:dyDescent="0.3">
      <c r="A283" s="158" t="s">
        <v>369</v>
      </c>
      <c r="D283" s="179"/>
      <c r="E283" s="179"/>
      <c r="F283" s="179"/>
      <c r="G283" s="179"/>
      <c r="H283" s="156"/>
      <c r="K283" s="179"/>
      <c r="L283" s="179"/>
      <c r="M283" s="179"/>
      <c r="N283" s="179"/>
    </row>
    <row r="284" spans="1:14" outlineLevel="1" x14ac:dyDescent="0.3">
      <c r="A284" s="158" t="s">
        <v>370</v>
      </c>
      <c r="D284" s="179"/>
      <c r="E284" s="179"/>
      <c r="F284" s="179"/>
      <c r="G284" s="179"/>
      <c r="H284" s="156"/>
      <c r="K284" s="179"/>
      <c r="L284" s="179"/>
      <c r="M284" s="179"/>
      <c r="N284" s="179"/>
    </row>
    <row r="285" spans="1:14" ht="18" x14ac:dyDescent="0.25">
      <c r="A285" s="169"/>
      <c r="B285" s="169" t="s">
        <v>1492</v>
      </c>
      <c r="C285" s="169"/>
      <c r="D285" s="169"/>
      <c r="E285" s="169"/>
      <c r="F285" s="168"/>
      <c r="G285" s="167"/>
      <c r="H285" s="156"/>
      <c r="I285" s="166"/>
      <c r="J285" s="166"/>
      <c r="K285" s="166"/>
      <c r="L285" s="166"/>
      <c r="M285" s="165"/>
    </row>
    <row r="286" spans="1:14" ht="18" x14ac:dyDescent="0.25">
      <c r="A286" s="184" t="s">
        <v>1491</v>
      </c>
      <c r="B286" s="182"/>
      <c r="C286" s="182"/>
      <c r="D286" s="182"/>
      <c r="E286" s="182"/>
      <c r="F286" s="183"/>
      <c r="G286" s="182"/>
      <c r="H286" s="156"/>
      <c r="I286" s="166"/>
      <c r="J286" s="166"/>
      <c r="K286" s="166"/>
      <c r="L286" s="166"/>
      <c r="M286" s="165"/>
    </row>
    <row r="287" spans="1:14" ht="18" x14ac:dyDescent="0.25">
      <c r="A287" s="184" t="s">
        <v>1490</v>
      </c>
      <c r="B287" s="182"/>
      <c r="C287" s="182"/>
      <c r="D287" s="182"/>
      <c r="E287" s="182"/>
      <c r="F287" s="183"/>
      <c r="G287" s="182"/>
      <c r="H287" s="156"/>
      <c r="I287" s="166"/>
      <c r="J287" s="166"/>
      <c r="K287" s="166"/>
      <c r="L287" s="166"/>
      <c r="M287" s="165"/>
    </row>
    <row r="288" spans="1:14" x14ac:dyDescent="0.25">
      <c r="A288" s="158" t="s">
        <v>371</v>
      </c>
      <c r="B288" s="160" t="s">
        <v>1489</v>
      </c>
      <c r="C288" s="176">
        <f>ROW(B38)</f>
        <v>38</v>
      </c>
      <c r="D288" s="180"/>
      <c r="E288" s="180"/>
      <c r="F288" s="180"/>
      <c r="G288" s="180"/>
      <c r="H288" s="156"/>
      <c r="I288" s="175"/>
      <c r="J288" s="170"/>
      <c r="L288" s="180"/>
      <c r="M288" s="180"/>
      <c r="N288" s="180"/>
    </row>
    <row r="289" spans="1:14" x14ac:dyDescent="0.25">
      <c r="A289" s="158" t="s">
        <v>372</v>
      </c>
      <c r="B289" s="160" t="s">
        <v>1488</v>
      </c>
      <c r="C289" s="176">
        <f>ROW(B39)</f>
        <v>39</v>
      </c>
      <c r="E289" s="180"/>
      <c r="F289" s="180"/>
      <c r="H289" s="156"/>
      <c r="I289" s="175"/>
      <c r="J289" s="170"/>
      <c r="L289" s="180"/>
      <c r="M289" s="180"/>
    </row>
    <row r="290" spans="1:14" ht="28.8" x14ac:dyDescent="0.25">
      <c r="A290" s="158" t="s">
        <v>373</v>
      </c>
      <c r="B290" s="160" t="s">
        <v>1487</v>
      </c>
      <c r="C290" s="181" t="s">
        <v>374</v>
      </c>
      <c r="G290" s="174"/>
      <c r="H290" s="156"/>
      <c r="I290" s="175"/>
      <c r="J290" s="170"/>
      <c r="K290" s="170"/>
      <c r="L290" s="174"/>
      <c r="M290" s="180"/>
      <c r="N290" s="174"/>
    </row>
    <row r="291" spans="1:14" x14ac:dyDescent="0.25">
      <c r="A291" s="158" t="s">
        <v>375</v>
      </c>
      <c r="B291" s="160" t="s">
        <v>1486</v>
      </c>
      <c r="C291" s="176" t="s">
        <v>376</v>
      </c>
      <c r="D291" s="176" t="s">
        <v>1465</v>
      </c>
      <c r="E291" s="174"/>
      <c r="F291" s="180"/>
      <c r="H291" s="156"/>
      <c r="I291" s="175"/>
      <c r="J291" s="170"/>
    </row>
    <row r="292" spans="1:14" x14ac:dyDescent="0.3">
      <c r="A292" s="158" t="s">
        <v>377</v>
      </c>
      <c r="B292" s="160" t="s">
        <v>1485</v>
      </c>
      <c r="C292" s="176">
        <f>ROW(B52)</f>
        <v>52</v>
      </c>
      <c r="G292" s="174"/>
      <c r="H292" s="156"/>
      <c r="I292" s="175"/>
      <c r="J292" s="179"/>
      <c r="K292" s="170"/>
      <c r="L292" s="174"/>
      <c r="N292" s="174"/>
    </row>
    <row r="293" spans="1:14" x14ac:dyDescent="0.3">
      <c r="A293" s="158" t="s">
        <v>378</v>
      </c>
      <c r="B293" s="160" t="s">
        <v>1484</v>
      </c>
      <c r="C293" s="178" t="s">
        <v>379</v>
      </c>
      <c r="D293" s="176" t="s">
        <v>1483</v>
      </c>
      <c r="E293" s="174"/>
      <c r="F293" s="176" t="s">
        <v>1465</v>
      </c>
      <c r="G293" s="176" t="s">
        <v>1465</v>
      </c>
      <c r="H293" s="156"/>
      <c r="I293" s="175"/>
      <c r="M293" s="174"/>
    </row>
    <row r="294" spans="1:14" x14ac:dyDescent="0.3">
      <c r="A294" s="158" t="s">
        <v>380</v>
      </c>
      <c r="B294" s="160" t="s">
        <v>1482</v>
      </c>
      <c r="C294" s="178" t="s">
        <v>1481</v>
      </c>
      <c r="H294" s="156"/>
      <c r="I294" s="175"/>
      <c r="J294" s="170"/>
      <c r="M294" s="174"/>
    </row>
    <row r="295" spans="1:14" x14ac:dyDescent="0.25">
      <c r="A295" s="158" t="s">
        <v>381</v>
      </c>
      <c r="B295" s="160" t="s">
        <v>1480</v>
      </c>
      <c r="C295" s="176" t="s">
        <v>382</v>
      </c>
      <c r="D295" s="176" t="s">
        <v>1465</v>
      </c>
      <c r="F295" s="176" t="s">
        <v>1465</v>
      </c>
      <c r="H295" s="156"/>
      <c r="I295" s="175"/>
      <c r="J295" s="170"/>
      <c r="L295" s="174"/>
      <c r="M295" s="174"/>
    </row>
    <row r="296" spans="1:14" x14ac:dyDescent="0.25">
      <c r="A296" s="158" t="s">
        <v>383</v>
      </c>
      <c r="B296" s="160" t="s">
        <v>1479</v>
      </c>
      <c r="C296" s="176">
        <f>ROW(B111)</f>
        <v>111</v>
      </c>
      <c r="F296" s="174"/>
      <c r="H296" s="156"/>
      <c r="I296" s="175"/>
      <c r="J296" s="170"/>
      <c r="L296" s="174"/>
      <c r="M296" s="174"/>
    </row>
    <row r="297" spans="1:14" x14ac:dyDescent="0.25">
      <c r="A297" s="158" t="s">
        <v>384</v>
      </c>
      <c r="B297" s="160" t="s">
        <v>1478</v>
      </c>
      <c r="C297" s="176">
        <f>ROW(B163)</f>
        <v>163</v>
      </c>
      <c r="E297" s="174"/>
      <c r="F297" s="174"/>
      <c r="H297" s="156"/>
      <c r="J297" s="170"/>
      <c r="L297" s="174"/>
    </row>
    <row r="298" spans="1:14" x14ac:dyDescent="0.25">
      <c r="A298" s="158" t="s">
        <v>385</v>
      </c>
      <c r="B298" s="160" t="s">
        <v>1477</v>
      </c>
      <c r="C298" s="176">
        <f>ROW(B137)</f>
        <v>137</v>
      </c>
      <c r="E298" s="174"/>
      <c r="F298" s="174"/>
      <c r="H298" s="156"/>
      <c r="I298" s="175"/>
      <c r="J298" s="170"/>
      <c r="L298" s="174"/>
    </row>
    <row r="299" spans="1:14" x14ac:dyDescent="0.25">
      <c r="A299" s="158" t="s">
        <v>386</v>
      </c>
      <c r="B299" s="160" t="s">
        <v>1476</v>
      </c>
      <c r="C299" s="177"/>
      <c r="E299" s="174"/>
      <c r="H299" s="156"/>
      <c r="I299" s="175"/>
      <c r="L299" s="174"/>
    </row>
    <row r="300" spans="1:14" x14ac:dyDescent="0.25">
      <c r="A300" s="158" t="s">
        <v>387</v>
      </c>
      <c r="B300" s="160" t="s">
        <v>1475</v>
      </c>
      <c r="C300" s="176" t="s">
        <v>388</v>
      </c>
      <c r="D300" s="176" t="s">
        <v>1474</v>
      </c>
      <c r="E300" s="174"/>
      <c r="F300" s="176" t="s">
        <v>1473</v>
      </c>
      <c r="H300" s="156"/>
      <c r="I300" s="175"/>
      <c r="K300" s="170"/>
      <c r="L300" s="174"/>
    </row>
    <row r="301" spans="1:14" outlineLevel="1" x14ac:dyDescent="0.25">
      <c r="A301" s="158" t="s">
        <v>389</v>
      </c>
      <c r="B301" s="160" t="s">
        <v>1472</v>
      </c>
      <c r="C301" s="176" t="s">
        <v>390</v>
      </c>
      <c r="H301" s="156"/>
      <c r="I301" s="175"/>
      <c r="K301" s="170"/>
      <c r="L301" s="174"/>
    </row>
    <row r="302" spans="1:14" outlineLevel="1" x14ac:dyDescent="0.25">
      <c r="A302" s="158" t="s">
        <v>391</v>
      </c>
      <c r="B302" s="160" t="s">
        <v>1471</v>
      </c>
      <c r="C302" s="176" t="s">
        <v>392</v>
      </c>
      <c r="H302" s="156"/>
      <c r="I302" s="175"/>
      <c r="K302" s="170"/>
      <c r="L302" s="174"/>
    </row>
    <row r="303" spans="1:14" outlineLevel="1" x14ac:dyDescent="0.25">
      <c r="A303" s="158" t="s">
        <v>393</v>
      </c>
      <c r="B303" s="160" t="s">
        <v>1470</v>
      </c>
      <c r="C303" s="176">
        <f>ROW(B65)</f>
        <v>65</v>
      </c>
      <c r="H303" s="156"/>
      <c r="I303" s="175"/>
      <c r="J303" s="170"/>
      <c r="K303" s="170"/>
      <c r="L303" s="174"/>
    </row>
    <row r="304" spans="1:14" outlineLevel="1" x14ac:dyDescent="0.25">
      <c r="A304" s="158" t="s">
        <v>394</v>
      </c>
      <c r="B304" s="160" t="s">
        <v>1469</v>
      </c>
      <c r="C304" s="176">
        <f>ROW(B88)</f>
        <v>88</v>
      </c>
      <c r="H304" s="156"/>
      <c r="I304" s="175"/>
      <c r="J304" s="170"/>
      <c r="K304" s="170"/>
      <c r="L304" s="174"/>
    </row>
    <row r="305" spans="1:14" outlineLevel="1" x14ac:dyDescent="0.25">
      <c r="A305" s="158" t="s">
        <v>395</v>
      </c>
      <c r="B305" s="160" t="s">
        <v>1468</v>
      </c>
      <c r="C305" s="176" t="s">
        <v>396</v>
      </c>
      <c r="E305" s="174"/>
      <c r="H305" s="156"/>
      <c r="I305" s="175"/>
      <c r="J305" s="170"/>
      <c r="K305" s="170"/>
      <c r="L305" s="174"/>
      <c r="N305" s="155"/>
    </row>
    <row r="306" spans="1:14" outlineLevel="1" x14ac:dyDescent="0.25">
      <c r="A306" s="158" t="s">
        <v>397</v>
      </c>
      <c r="B306" s="160" t="s">
        <v>1467</v>
      </c>
      <c r="C306" s="176">
        <v>44</v>
      </c>
      <c r="E306" s="174"/>
      <c r="H306" s="156"/>
      <c r="I306" s="175"/>
      <c r="J306" s="170"/>
      <c r="K306" s="170"/>
      <c r="L306" s="174"/>
      <c r="N306" s="155"/>
    </row>
    <row r="307" spans="1:14" outlineLevel="1" x14ac:dyDescent="0.25">
      <c r="A307" s="158" t="s">
        <v>398</v>
      </c>
      <c r="B307" s="160" t="s">
        <v>1466</v>
      </c>
      <c r="C307" s="176" t="s">
        <v>399</v>
      </c>
      <c r="D307" s="176" t="s">
        <v>1465</v>
      </c>
      <c r="E307" s="174"/>
      <c r="F307" s="176" t="s">
        <v>1465</v>
      </c>
      <c r="H307" s="156"/>
      <c r="I307" s="175"/>
      <c r="J307" s="170"/>
      <c r="K307" s="170"/>
      <c r="L307" s="174"/>
      <c r="N307" s="155"/>
    </row>
    <row r="308" spans="1:14" outlineLevel="1" x14ac:dyDescent="0.25">
      <c r="A308" s="158" t="s">
        <v>400</v>
      </c>
      <c r="B308" s="175"/>
      <c r="E308" s="174"/>
      <c r="H308" s="156"/>
      <c r="I308" s="175"/>
      <c r="J308" s="170"/>
      <c r="K308" s="170"/>
      <c r="L308" s="174"/>
      <c r="N308" s="155"/>
    </row>
    <row r="309" spans="1:14" outlineLevel="1" x14ac:dyDescent="0.25">
      <c r="A309" s="158" t="s">
        <v>401</v>
      </c>
      <c r="E309" s="174"/>
      <c r="H309" s="156"/>
      <c r="I309" s="175"/>
      <c r="J309" s="170"/>
      <c r="K309" s="170"/>
      <c r="L309" s="174"/>
      <c r="N309" s="155"/>
    </row>
    <row r="310" spans="1:14" outlineLevel="1" x14ac:dyDescent="0.25">
      <c r="A310" s="158" t="s">
        <v>402</v>
      </c>
      <c r="H310" s="156"/>
      <c r="N310" s="155"/>
    </row>
    <row r="311" spans="1:14" ht="36" x14ac:dyDescent="0.25">
      <c r="A311" s="168"/>
      <c r="B311" s="169" t="s">
        <v>403</v>
      </c>
      <c r="C311" s="168"/>
      <c r="D311" s="168"/>
      <c r="E311" s="168"/>
      <c r="F311" s="168"/>
      <c r="G311" s="167"/>
      <c r="H311" s="156"/>
      <c r="I311" s="166"/>
      <c r="J311" s="165"/>
      <c r="K311" s="165"/>
      <c r="L311" s="165"/>
      <c r="M311" s="165"/>
      <c r="N311" s="155"/>
    </row>
    <row r="312" spans="1:14" x14ac:dyDescent="0.25">
      <c r="A312" s="158" t="s">
        <v>404</v>
      </c>
      <c r="B312" s="173" t="s">
        <v>405</v>
      </c>
      <c r="C312" s="172">
        <v>937.61439259999997</v>
      </c>
      <c r="H312" s="156"/>
      <c r="I312" s="171"/>
      <c r="J312" s="170"/>
      <c r="N312" s="155"/>
    </row>
    <row r="313" spans="1:14" outlineLevel="1" x14ac:dyDescent="0.25">
      <c r="A313" s="158" t="s">
        <v>406</v>
      </c>
      <c r="B313" s="173" t="s">
        <v>407</v>
      </c>
      <c r="C313" s="172">
        <v>0</v>
      </c>
      <c r="H313" s="156"/>
      <c r="I313" s="171"/>
      <c r="J313" s="170"/>
      <c r="N313" s="155"/>
    </row>
    <row r="314" spans="1:14" outlineLevel="1" x14ac:dyDescent="0.25">
      <c r="A314" s="158" t="s">
        <v>408</v>
      </c>
      <c r="B314" s="173" t="s">
        <v>409</v>
      </c>
      <c r="C314" s="172">
        <v>0</v>
      </c>
      <c r="H314" s="156"/>
      <c r="I314" s="171"/>
      <c r="J314" s="170"/>
      <c r="N314" s="155"/>
    </row>
    <row r="315" spans="1:14" outlineLevel="1" x14ac:dyDescent="0.25">
      <c r="A315" s="158" t="s">
        <v>410</v>
      </c>
      <c r="B315" s="171"/>
      <c r="C315" s="170"/>
      <c r="H315" s="156"/>
      <c r="I315" s="171"/>
      <c r="J315" s="170"/>
      <c r="N315" s="155"/>
    </row>
    <row r="316" spans="1:14" outlineLevel="1" x14ac:dyDescent="0.25">
      <c r="A316" s="158" t="s">
        <v>411</v>
      </c>
      <c r="B316" s="171"/>
      <c r="C316" s="170"/>
      <c r="H316" s="156"/>
      <c r="I316" s="171"/>
      <c r="J316" s="170"/>
      <c r="N316" s="155"/>
    </row>
    <row r="317" spans="1:14" outlineLevel="1" x14ac:dyDescent="0.25">
      <c r="A317" s="158" t="s">
        <v>412</v>
      </c>
      <c r="B317" s="171"/>
      <c r="C317" s="170"/>
      <c r="H317" s="156"/>
      <c r="I317" s="171"/>
      <c r="J317" s="170"/>
      <c r="N317" s="155"/>
    </row>
    <row r="318" spans="1:14" outlineLevel="1" x14ac:dyDescent="0.25">
      <c r="A318" s="158" t="s">
        <v>413</v>
      </c>
      <c r="B318" s="171"/>
      <c r="C318" s="170"/>
      <c r="H318" s="156"/>
      <c r="I318" s="171"/>
      <c r="J318" s="170"/>
      <c r="N318" s="155"/>
    </row>
    <row r="319" spans="1:14" ht="18" x14ac:dyDescent="0.25">
      <c r="A319" s="168"/>
      <c r="B319" s="169" t="s">
        <v>414</v>
      </c>
      <c r="C319" s="168"/>
      <c r="D319" s="168"/>
      <c r="E319" s="168"/>
      <c r="F319" s="168"/>
      <c r="G319" s="167"/>
      <c r="H319" s="156"/>
      <c r="I319" s="166"/>
      <c r="J319" s="165"/>
      <c r="K319" s="165"/>
      <c r="L319" s="165"/>
      <c r="M319" s="165"/>
      <c r="N319" s="155"/>
    </row>
    <row r="320" spans="1:14" ht="15" customHeight="1" outlineLevel="1" x14ac:dyDescent="0.25">
      <c r="A320" s="163"/>
      <c r="B320" s="164" t="s">
        <v>415</v>
      </c>
      <c r="C320" s="163"/>
      <c r="D320" s="163"/>
      <c r="E320" s="162"/>
      <c r="F320" s="161"/>
      <c r="G320" s="161"/>
      <c r="H320" s="156"/>
      <c r="L320" s="156"/>
      <c r="M320" s="156"/>
      <c r="N320" s="155"/>
    </row>
    <row r="321" spans="1:14" outlineLevel="1" x14ac:dyDescent="0.25">
      <c r="A321" s="158" t="s">
        <v>416</v>
      </c>
      <c r="B321" s="160" t="s">
        <v>1464</v>
      </c>
      <c r="H321" s="156"/>
      <c r="I321" s="155"/>
      <c r="J321" s="155"/>
      <c r="K321" s="155"/>
      <c r="L321" s="155"/>
      <c r="M321" s="155"/>
      <c r="N321" s="155"/>
    </row>
    <row r="322" spans="1:14" outlineLevel="1" x14ac:dyDescent="0.25">
      <c r="A322" s="158" t="s">
        <v>417</v>
      </c>
      <c r="B322" s="160" t="s">
        <v>1463</v>
      </c>
      <c r="H322" s="156"/>
      <c r="I322" s="155"/>
      <c r="J322" s="155"/>
      <c r="K322" s="155"/>
      <c r="L322" s="155"/>
      <c r="M322" s="155"/>
      <c r="N322" s="155"/>
    </row>
    <row r="323" spans="1:14" outlineLevel="1" x14ac:dyDescent="0.25">
      <c r="A323" s="158" t="s">
        <v>418</v>
      </c>
      <c r="B323" s="160" t="s">
        <v>419</v>
      </c>
      <c r="H323" s="156"/>
      <c r="I323" s="155"/>
      <c r="J323" s="155"/>
      <c r="K323" s="155"/>
      <c r="L323" s="155"/>
      <c r="M323" s="155"/>
      <c r="N323" s="155"/>
    </row>
    <row r="324" spans="1:14" outlineLevel="1" x14ac:dyDescent="0.25">
      <c r="A324" s="158" t="s">
        <v>420</v>
      </c>
      <c r="B324" s="160" t="s">
        <v>421</v>
      </c>
      <c r="H324" s="156"/>
      <c r="I324" s="155"/>
      <c r="J324" s="155"/>
      <c r="K324" s="155"/>
      <c r="L324" s="155"/>
      <c r="M324" s="155"/>
      <c r="N324" s="155"/>
    </row>
    <row r="325" spans="1:14" outlineLevel="1" x14ac:dyDescent="0.25">
      <c r="A325" s="158" t="s">
        <v>422</v>
      </c>
      <c r="B325" s="160" t="s">
        <v>423</v>
      </c>
      <c r="H325" s="156"/>
      <c r="I325" s="155"/>
      <c r="J325" s="155"/>
      <c r="K325" s="155"/>
      <c r="L325" s="155"/>
      <c r="M325" s="155"/>
      <c r="N325" s="155"/>
    </row>
    <row r="326" spans="1:14" outlineLevel="1" x14ac:dyDescent="0.25">
      <c r="A326" s="158" t="s">
        <v>424</v>
      </c>
      <c r="B326" s="160" t="s">
        <v>824</v>
      </c>
      <c r="H326" s="156"/>
      <c r="I326" s="155"/>
      <c r="J326" s="155"/>
      <c r="K326" s="155"/>
      <c r="L326" s="155"/>
      <c r="M326" s="155"/>
      <c r="N326" s="155"/>
    </row>
    <row r="327" spans="1:14" outlineLevel="1" x14ac:dyDescent="0.25">
      <c r="A327" s="158" t="s">
        <v>425</v>
      </c>
      <c r="B327" s="160" t="s">
        <v>426</v>
      </c>
      <c r="H327" s="156"/>
      <c r="I327" s="155"/>
      <c r="J327" s="155"/>
      <c r="K327" s="155"/>
      <c r="L327" s="155"/>
      <c r="M327" s="155"/>
      <c r="N327" s="155"/>
    </row>
    <row r="328" spans="1:14" outlineLevel="1" x14ac:dyDescent="0.25">
      <c r="A328" s="158" t="s">
        <v>427</v>
      </c>
      <c r="B328" s="160" t="s">
        <v>428</v>
      </c>
      <c r="H328" s="156"/>
      <c r="I328" s="155"/>
      <c r="J328" s="155"/>
      <c r="K328" s="155"/>
      <c r="L328" s="155"/>
      <c r="M328" s="155"/>
      <c r="N328" s="155"/>
    </row>
    <row r="329" spans="1:14" outlineLevel="1" x14ac:dyDescent="0.25">
      <c r="A329" s="158" t="s">
        <v>429</v>
      </c>
      <c r="B329" s="160" t="s">
        <v>1462</v>
      </c>
      <c r="H329" s="156"/>
      <c r="I329" s="155"/>
      <c r="J329" s="155"/>
      <c r="K329" s="155"/>
      <c r="L329" s="155"/>
      <c r="M329" s="155"/>
      <c r="N329" s="155"/>
    </row>
    <row r="330" spans="1:14" outlineLevel="1" x14ac:dyDescent="0.25">
      <c r="A330" s="158" t="s">
        <v>430</v>
      </c>
      <c r="B330" s="159" t="s">
        <v>431</v>
      </c>
      <c r="H330" s="156"/>
      <c r="I330" s="155"/>
      <c r="J330" s="155"/>
      <c r="K330" s="155"/>
      <c r="L330" s="155"/>
      <c r="M330" s="155"/>
      <c r="N330" s="155"/>
    </row>
    <row r="331" spans="1:14" outlineLevel="1" x14ac:dyDescent="0.25">
      <c r="A331" s="158" t="s">
        <v>432</v>
      </c>
      <c r="B331" s="159" t="s">
        <v>431</v>
      </c>
      <c r="H331" s="156"/>
      <c r="I331" s="155"/>
      <c r="J331" s="155"/>
      <c r="K331" s="155"/>
      <c r="L331" s="155"/>
      <c r="M331" s="155"/>
      <c r="N331" s="155"/>
    </row>
    <row r="332" spans="1:14" outlineLevel="1" x14ac:dyDescent="0.25">
      <c r="A332" s="158" t="s">
        <v>433</v>
      </c>
      <c r="B332" s="159" t="s">
        <v>431</v>
      </c>
      <c r="H332" s="156"/>
      <c r="I332" s="155"/>
      <c r="J332" s="155"/>
      <c r="K332" s="155"/>
      <c r="L332" s="155"/>
      <c r="M332" s="155"/>
      <c r="N332" s="155"/>
    </row>
    <row r="333" spans="1:14" outlineLevel="1" x14ac:dyDescent="0.25">
      <c r="A333" s="158" t="s">
        <v>434</v>
      </c>
      <c r="B333" s="159" t="s">
        <v>431</v>
      </c>
      <c r="H333" s="156"/>
      <c r="I333" s="155"/>
      <c r="J333" s="155"/>
      <c r="K333" s="155"/>
      <c r="L333" s="155"/>
      <c r="M333" s="155"/>
      <c r="N333" s="155"/>
    </row>
    <row r="334" spans="1:14" outlineLevel="1" x14ac:dyDescent="0.25">
      <c r="A334" s="158" t="s">
        <v>435</v>
      </c>
      <c r="B334" s="159" t="s">
        <v>431</v>
      </c>
      <c r="H334" s="156"/>
      <c r="I334" s="155"/>
      <c r="J334" s="155"/>
      <c r="K334" s="155"/>
      <c r="L334" s="155"/>
      <c r="M334" s="155"/>
      <c r="N334" s="155"/>
    </row>
    <row r="335" spans="1:14" outlineLevel="1" x14ac:dyDescent="0.25">
      <c r="A335" s="158" t="s">
        <v>436</v>
      </c>
      <c r="B335" s="159" t="s">
        <v>431</v>
      </c>
      <c r="H335" s="156"/>
      <c r="I335" s="155"/>
      <c r="J335" s="155"/>
      <c r="K335" s="155"/>
      <c r="L335" s="155"/>
      <c r="M335" s="155"/>
      <c r="N335" s="155"/>
    </row>
    <row r="336" spans="1:14" outlineLevel="1" x14ac:dyDescent="0.25">
      <c r="A336" s="158" t="s">
        <v>437</v>
      </c>
      <c r="B336" s="159" t="s">
        <v>431</v>
      </c>
      <c r="H336" s="156"/>
      <c r="I336" s="155"/>
      <c r="J336" s="155"/>
      <c r="K336" s="155"/>
      <c r="L336" s="155"/>
      <c r="M336" s="155"/>
      <c r="N336" s="155"/>
    </row>
    <row r="337" spans="1:14" outlineLevel="1" x14ac:dyDescent="0.25">
      <c r="A337" s="158" t="s">
        <v>438</v>
      </c>
      <c r="B337" s="159" t="s">
        <v>431</v>
      </c>
      <c r="H337" s="156"/>
      <c r="I337" s="155"/>
      <c r="J337" s="155"/>
      <c r="K337" s="155"/>
      <c r="L337" s="155"/>
      <c r="M337" s="155"/>
      <c r="N337" s="155"/>
    </row>
    <row r="338" spans="1:14" outlineLevel="1" x14ac:dyDescent="0.25">
      <c r="A338" s="158" t="s">
        <v>439</v>
      </c>
      <c r="B338" s="159" t="s">
        <v>431</v>
      </c>
      <c r="H338" s="156"/>
      <c r="I338" s="155"/>
      <c r="J338" s="155"/>
      <c r="K338" s="155"/>
      <c r="L338" s="155"/>
      <c r="M338" s="155"/>
      <c r="N338" s="155"/>
    </row>
    <row r="339" spans="1:14" outlineLevel="1" x14ac:dyDescent="0.25">
      <c r="A339" s="158" t="s">
        <v>440</v>
      </c>
      <c r="B339" s="159" t="s">
        <v>431</v>
      </c>
      <c r="H339" s="156"/>
      <c r="I339" s="155"/>
      <c r="J339" s="155"/>
      <c r="K339" s="155"/>
      <c r="L339" s="155"/>
      <c r="M339" s="155"/>
      <c r="N339" s="155"/>
    </row>
    <row r="340" spans="1:14" outlineLevel="1" x14ac:dyDescent="0.25">
      <c r="A340" s="158" t="s">
        <v>441</v>
      </c>
      <c r="B340" s="159" t="s">
        <v>431</v>
      </c>
      <c r="H340" s="156"/>
      <c r="I340" s="155"/>
      <c r="J340" s="155"/>
      <c r="K340" s="155"/>
      <c r="L340" s="155"/>
      <c r="M340" s="155"/>
      <c r="N340" s="155"/>
    </row>
    <row r="341" spans="1:14" outlineLevel="1" x14ac:dyDescent="0.25">
      <c r="A341" s="158" t="s">
        <v>442</v>
      </c>
      <c r="B341" s="159" t="s">
        <v>431</v>
      </c>
      <c r="H341" s="156"/>
      <c r="I341" s="155"/>
      <c r="J341" s="155"/>
      <c r="K341" s="155"/>
      <c r="L341" s="155"/>
      <c r="M341" s="155"/>
      <c r="N341" s="155"/>
    </row>
    <row r="342" spans="1:14" outlineLevel="1" x14ac:dyDescent="0.25">
      <c r="A342" s="158" t="s">
        <v>443</v>
      </c>
      <c r="B342" s="159" t="s">
        <v>431</v>
      </c>
      <c r="H342" s="156"/>
      <c r="I342" s="155"/>
      <c r="J342" s="155"/>
      <c r="K342" s="155"/>
      <c r="L342" s="155"/>
      <c r="M342" s="155"/>
      <c r="N342" s="155"/>
    </row>
    <row r="343" spans="1:14" outlineLevel="1" x14ac:dyDescent="0.25">
      <c r="A343" s="158" t="s">
        <v>444</v>
      </c>
      <c r="B343" s="159" t="s">
        <v>431</v>
      </c>
      <c r="H343" s="156"/>
      <c r="I343" s="155"/>
      <c r="J343" s="155"/>
      <c r="K343" s="155"/>
      <c r="L343" s="155"/>
      <c r="M343" s="155"/>
      <c r="N343" s="155"/>
    </row>
    <row r="344" spans="1:14" outlineLevel="1" x14ac:dyDescent="0.25">
      <c r="A344" s="158" t="s">
        <v>445</v>
      </c>
      <c r="B344" s="159" t="s">
        <v>431</v>
      </c>
      <c r="H344" s="156"/>
      <c r="I344" s="155"/>
      <c r="J344" s="155"/>
      <c r="K344" s="155"/>
      <c r="L344" s="155"/>
      <c r="M344" s="155"/>
      <c r="N344" s="155"/>
    </row>
    <row r="345" spans="1:14" outlineLevel="1" x14ac:dyDescent="0.25">
      <c r="A345" s="158" t="s">
        <v>446</v>
      </c>
      <c r="B345" s="159" t="s">
        <v>431</v>
      </c>
      <c r="H345" s="156"/>
      <c r="I345" s="155"/>
      <c r="J345" s="155"/>
      <c r="K345" s="155"/>
      <c r="L345" s="155"/>
      <c r="M345" s="155"/>
      <c r="N345" s="155"/>
    </row>
    <row r="346" spans="1:14" outlineLevel="1" x14ac:dyDescent="0.25">
      <c r="A346" s="158" t="s">
        <v>447</v>
      </c>
      <c r="B346" s="159" t="s">
        <v>431</v>
      </c>
      <c r="H346" s="156"/>
      <c r="I346" s="155"/>
      <c r="J346" s="155"/>
      <c r="K346" s="155"/>
      <c r="L346" s="155"/>
      <c r="M346" s="155"/>
      <c r="N346" s="155"/>
    </row>
    <row r="347" spans="1:14" outlineLevel="1" x14ac:dyDescent="0.25">
      <c r="A347" s="158" t="s">
        <v>448</v>
      </c>
      <c r="B347" s="159" t="s">
        <v>431</v>
      </c>
      <c r="H347" s="156"/>
      <c r="I347" s="155"/>
      <c r="J347" s="155"/>
      <c r="K347" s="155"/>
      <c r="L347" s="155"/>
      <c r="M347" s="155"/>
      <c r="N347" s="155"/>
    </row>
    <row r="348" spans="1:14" outlineLevel="1" x14ac:dyDescent="0.25">
      <c r="A348" s="158" t="s">
        <v>449</v>
      </c>
      <c r="B348" s="159" t="s">
        <v>431</v>
      </c>
      <c r="H348" s="156"/>
      <c r="I348" s="155"/>
      <c r="J348" s="155"/>
      <c r="K348" s="155"/>
      <c r="L348" s="155"/>
      <c r="M348" s="155"/>
      <c r="N348" s="155"/>
    </row>
    <row r="349" spans="1:14" outlineLevel="1" x14ac:dyDescent="0.25">
      <c r="A349" s="158" t="s">
        <v>450</v>
      </c>
      <c r="B349" s="159" t="s">
        <v>431</v>
      </c>
      <c r="H349" s="156"/>
      <c r="I349" s="155"/>
      <c r="J349" s="155"/>
      <c r="K349" s="155"/>
      <c r="L349" s="155"/>
      <c r="M349" s="155"/>
      <c r="N349" s="155"/>
    </row>
    <row r="350" spans="1:14" outlineLevel="1" x14ac:dyDescent="0.25">
      <c r="A350" s="158" t="s">
        <v>451</v>
      </c>
      <c r="B350" s="159" t="s">
        <v>431</v>
      </c>
      <c r="H350" s="156"/>
      <c r="I350" s="155"/>
      <c r="J350" s="155"/>
      <c r="K350" s="155"/>
      <c r="L350" s="155"/>
      <c r="M350" s="155"/>
      <c r="N350" s="155"/>
    </row>
    <row r="351" spans="1:14" outlineLevel="1" x14ac:dyDescent="0.25">
      <c r="A351" s="158" t="s">
        <v>452</v>
      </c>
      <c r="B351" s="159" t="s">
        <v>431</v>
      </c>
      <c r="H351" s="156"/>
      <c r="I351" s="155"/>
      <c r="J351" s="155"/>
      <c r="K351" s="155"/>
      <c r="L351" s="155"/>
      <c r="M351" s="155"/>
      <c r="N351" s="155"/>
    </row>
    <row r="352" spans="1:14" outlineLevel="1" x14ac:dyDescent="0.25">
      <c r="A352" s="158" t="s">
        <v>453</v>
      </c>
      <c r="B352" s="159" t="s">
        <v>431</v>
      </c>
      <c r="H352" s="156"/>
      <c r="I352" s="155"/>
      <c r="J352" s="155"/>
      <c r="K352" s="155"/>
      <c r="L352" s="155"/>
      <c r="M352" s="155"/>
      <c r="N352" s="155"/>
    </row>
    <row r="353" spans="1:14" outlineLevel="1" x14ac:dyDescent="0.25">
      <c r="A353" s="158" t="s">
        <v>454</v>
      </c>
      <c r="B353" s="159" t="s">
        <v>431</v>
      </c>
      <c r="H353" s="156"/>
      <c r="I353" s="155"/>
      <c r="J353" s="155"/>
      <c r="K353" s="155"/>
      <c r="L353" s="155"/>
      <c r="M353" s="155"/>
      <c r="N353" s="155"/>
    </row>
    <row r="354" spans="1:14" outlineLevel="1" x14ac:dyDescent="0.25">
      <c r="A354" s="158" t="s">
        <v>455</v>
      </c>
      <c r="B354" s="159" t="s">
        <v>431</v>
      </c>
      <c r="H354" s="156"/>
      <c r="I354" s="155"/>
      <c r="J354" s="155"/>
      <c r="K354" s="155"/>
      <c r="L354" s="155"/>
      <c r="M354" s="155"/>
      <c r="N354" s="155"/>
    </row>
    <row r="355" spans="1:14" outlineLevel="1" x14ac:dyDescent="0.25">
      <c r="A355" s="158" t="s">
        <v>456</v>
      </c>
      <c r="B355" s="159" t="s">
        <v>431</v>
      </c>
      <c r="H355" s="156"/>
      <c r="I355" s="155"/>
      <c r="J355" s="155"/>
      <c r="K355" s="155"/>
      <c r="L355" s="155"/>
      <c r="M355" s="155"/>
      <c r="N355" s="155"/>
    </row>
    <row r="356" spans="1:14" outlineLevel="1" x14ac:dyDescent="0.25">
      <c r="A356" s="158" t="s">
        <v>457</v>
      </c>
      <c r="B356" s="159" t="s">
        <v>431</v>
      </c>
      <c r="H356" s="156"/>
      <c r="I356" s="155"/>
      <c r="J356" s="155"/>
      <c r="K356" s="155"/>
      <c r="L356" s="155"/>
      <c r="M356" s="155"/>
      <c r="N356" s="155"/>
    </row>
    <row r="357" spans="1:14" outlineLevel="1" x14ac:dyDescent="0.25">
      <c r="A357" s="158" t="s">
        <v>458</v>
      </c>
      <c r="B357" s="159" t="s">
        <v>431</v>
      </c>
      <c r="H357" s="156"/>
      <c r="I357" s="155"/>
      <c r="J357" s="155"/>
      <c r="K357" s="155"/>
      <c r="L357" s="155"/>
      <c r="M357" s="155"/>
      <c r="N357" s="155"/>
    </row>
    <row r="358" spans="1:14" outlineLevel="1" x14ac:dyDescent="0.25">
      <c r="A358" s="158" t="s">
        <v>459</v>
      </c>
      <c r="B358" s="159" t="s">
        <v>431</v>
      </c>
      <c r="H358" s="156"/>
      <c r="I358" s="155"/>
      <c r="J358" s="155"/>
      <c r="K358" s="155"/>
      <c r="L358" s="155"/>
      <c r="M358" s="155"/>
      <c r="N358" s="155"/>
    </row>
    <row r="359" spans="1:14" outlineLevel="1" x14ac:dyDescent="0.25">
      <c r="A359" s="158" t="s">
        <v>460</v>
      </c>
      <c r="B359" s="159" t="s">
        <v>431</v>
      </c>
      <c r="H359" s="156"/>
      <c r="I359" s="155"/>
      <c r="J359" s="155"/>
      <c r="K359" s="155"/>
      <c r="L359" s="155"/>
      <c r="M359" s="155"/>
      <c r="N359" s="155"/>
    </row>
    <row r="360" spans="1:14" outlineLevel="1" x14ac:dyDescent="0.25">
      <c r="A360" s="158" t="s">
        <v>461</v>
      </c>
      <c r="B360" s="159" t="s">
        <v>431</v>
      </c>
      <c r="H360" s="156"/>
      <c r="I360" s="155"/>
      <c r="J360" s="155"/>
      <c r="K360" s="155"/>
      <c r="L360" s="155"/>
      <c r="M360" s="155"/>
      <c r="N360" s="155"/>
    </row>
    <row r="361" spans="1:14" outlineLevel="1" x14ac:dyDescent="0.25">
      <c r="A361" s="158" t="s">
        <v>462</v>
      </c>
      <c r="B361" s="159" t="s">
        <v>431</v>
      </c>
      <c r="H361" s="156"/>
      <c r="I361" s="155"/>
      <c r="J361" s="155"/>
      <c r="K361" s="155"/>
      <c r="L361" s="155"/>
      <c r="M361" s="155"/>
      <c r="N361" s="155"/>
    </row>
    <row r="362" spans="1:14" outlineLevel="1" x14ac:dyDescent="0.25">
      <c r="A362" s="158" t="s">
        <v>463</v>
      </c>
      <c r="B362" s="159" t="s">
        <v>431</v>
      </c>
      <c r="H362" s="156"/>
      <c r="I362" s="155"/>
      <c r="J362" s="155"/>
      <c r="K362" s="155"/>
      <c r="L362" s="155"/>
      <c r="M362" s="155"/>
      <c r="N362" s="155"/>
    </row>
    <row r="363" spans="1:14" outlineLevel="1" x14ac:dyDescent="0.25">
      <c r="A363" s="158" t="s">
        <v>464</v>
      </c>
      <c r="B363" s="159" t="s">
        <v>431</v>
      </c>
      <c r="H363" s="156"/>
      <c r="I363" s="155"/>
      <c r="J363" s="155"/>
      <c r="K363" s="155"/>
      <c r="L363" s="155"/>
      <c r="M363" s="155"/>
      <c r="N363" s="155"/>
    </row>
    <row r="364" spans="1:14" outlineLevel="1" x14ac:dyDescent="0.25">
      <c r="A364" s="158" t="s">
        <v>465</v>
      </c>
      <c r="B364" s="159" t="s">
        <v>431</v>
      </c>
      <c r="H364" s="156"/>
      <c r="I364" s="155"/>
      <c r="J364" s="155"/>
      <c r="K364" s="155"/>
      <c r="L364" s="155"/>
      <c r="M364" s="155"/>
      <c r="N364" s="155"/>
    </row>
    <row r="365" spans="1:14" outlineLevel="1" x14ac:dyDescent="0.25">
      <c r="A365" s="158" t="s">
        <v>466</v>
      </c>
      <c r="B365" s="159" t="s">
        <v>431</v>
      </c>
      <c r="H365" s="156"/>
      <c r="I365" s="155"/>
      <c r="J365" s="155"/>
      <c r="K365" s="155"/>
      <c r="L365" s="155"/>
      <c r="M365" s="155"/>
      <c r="N365" s="155"/>
    </row>
    <row r="366" spans="1:14" x14ac:dyDescent="0.25">
      <c r="A366" s="158"/>
      <c r="H366" s="156"/>
      <c r="I366" s="155"/>
      <c r="J366" s="155"/>
      <c r="K366" s="155"/>
      <c r="L366" s="155"/>
      <c r="M366" s="155"/>
      <c r="N366" s="155"/>
    </row>
    <row r="367" spans="1:14" x14ac:dyDescent="0.25">
      <c r="H367" s="156"/>
      <c r="I367" s="155"/>
      <c r="J367" s="155"/>
      <c r="K367" s="155"/>
      <c r="L367" s="155"/>
      <c r="M367" s="155"/>
      <c r="N367" s="155"/>
    </row>
    <row r="368" spans="1:14" x14ac:dyDescent="0.25">
      <c r="H368" s="156"/>
      <c r="I368" s="155"/>
      <c r="J368" s="155"/>
      <c r="K368" s="155"/>
      <c r="L368" s="155"/>
      <c r="M368" s="155"/>
      <c r="N368" s="155"/>
    </row>
    <row r="369" spans="8:8" s="155" customFormat="1" x14ac:dyDescent="0.25">
      <c r="H369" s="156"/>
    </row>
    <row r="370" spans="8:8" s="155" customFormat="1" x14ac:dyDescent="0.25">
      <c r="H370" s="156"/>
    </row>
    <row r="371" spans="8:8" s="155" customFormat="1" x14ac:dyDescent="0.25">
      <c r="H371" s="156"/>
    </row>
    <row r="372" spans="8:8" s="155" customFormat="1" x14ac:dyDescent="0.25">
      <c r="H372" s="156"/>
    </row>
    <row r="373" spans="8:8" s="155" customFormat="1" x14ac:dyDescent="0.25">
      <c r="H373" s="156"/>
    </row>
    <row r="374" spans="8:8" s="155" customFormat="1" x14ac:dyDescent="0.25">
      <c r="H374" s="156"/>
    </row>
    <row r="375" spans="8:8" s="155" customFormat="1" x14ac:dyDescent="0.25">
      <c r="H375" s="156"/>
    </row>
    <row r="376" spans="8:8" s="155" customFormat="1" x14ac:dyDescent="0.25">
      <c r="H376" s="156"/>
    </row>
    <row r="377" spans="8:8" s="155" customFormat="1" x14ac:dyDescent="0.25">
      <c r="H377" s="156"/>
    </row>
    <row r="378" spans="8:8" s="155" customFormat="1" x14ac:dyDescent="0.25">
      <c r="H378" s="156"/>
    </row>
    <row r="379" spans="8:8" s="155" customFormat="1" x14ac:dyDescent="0.25">
      <c r="H379" s="156"/>
    </row>
    <row r="380" spans="8:8" s="155" customFormat="1" x14ac:dyDescent="0.25">
      <c r="H380" s="156"/>
    </row>
    <row r="381" spans="8:8" s="155" customFormat="1" x14ac:dyDescent="0.25">
      <c r="H381" s="156"/>
    </row>
    <row r="382" spans="8:8" s="155" customFormat="1" x14ac:dyDescent="0.25">
      <c r="H382" s="156"/>
    </row>
    <row r="383" spans="8:8" s="155" customFormat="1" x14ac:dyDescent="0.25">
      <c r="H383" s="156"/>
    </row>
    <row r="384" spans="8:8" s="155" customFormat="1" x14ac:dyDescent="0.25">
      <c r="H384" s="156"/>
    </row>
    <row r="385" spans="8:8" s="155" customFormat="1" x14ac:dyDescent="0.25">
      <c r="H385" s="156"/>
    </row>
    <row r="386" spans="8:8" s="155" customFormat="1" x14ac:dyDescent="0.25">
      <c r="H386" s="156"/>
    </row>
    <row r="387" spans="8:8" s="155" customFormat="1" x14ac:dyDescent="0.25">
      <c r="H387" s="156"/>
    </row>
    <row r="388" spans="8:8" s="155" customFormat="1" x14ac:dyDescent="0.25">
      <c r="H388" s="156"/>
    </row>
    <row r="389" spans="8:8" s="155" customFormat="1" x14ac:dyDescent="0.25">
      <c r="H389" s="156"/>
    </row>
    <row r="390" spans="8:8" s="155" customFormat="1" x14ac:dyDescent="0.25">
      <c r="H390" s="156"/>
    </row>
    <row r="391" spans="8:8" s="155" customFormat="1" x14ac:dyDescent="0.25">
      <c r="H391" s="156"/>
    </row>
    <row r="392" spans="8:8" s="155" customFormat="1" x14ac:dyDescent="0.25">
      <c r="H392" s="156"/>
    </row>
    <row r="393" spans="8:8" s="155" customFormat="1" x14ac:dyDescent="0.25">
      <c r="H393" s="156"/>
    </row>
    <row r="394" spans="8:8" s="155" customFormat="1" x14ac:dyDescent="0.25">
      <c r="H394" s="156"/>
    </row>
    <row r="395" spans="8:8" s="155" customFormat="1" x14ac:dyDescent="0.25">
      <c r="H395" s="156"/>
    </row>
    <row r="396" spans="8:8" s="155" customFormat="1" x14ac:dyDescent="0.25">
      <c r="H396" s="156"/>
    </row>
    <row r="397" spans="8:8" s="155" customFormat="1" x14ac:dyDescent="0.25">
      <c r="H397" s="156"/>
    </row>
    <row r="398" spans="8:8" s="155" customFormat="1" x14ac:dyDescent="0.25">
      <c r="H398" s="156"/>
    </row>
    <row r="399" spans="8:8" s="155" customFormat="1" x14ac:dyDescent="0.25">
      <c r="H399" s="156"/>
    </row>
    <row r="400" spans="8:8" s="155" customFormat="1" x14ac:dyDescent="0.25">
      <c r="H400" s="156"/>
    </row>
    <row r="401" spans="8:8" s="155" customFormat="1" x14ac:dyDescent="0.25">
      <c r="H401" s="156"/>
    </row>
    <row r="402" spans="8:8" s="155" customFormat="1" x14ac:dyDescent="0.25">
      <c r="H402" s="156"/>
    </row>
    <row r="403" spans="8:8" s="155" customFormat="1" x14ac:dyDescent="0.25">
      <c r="H403" s="156"/>
    </row>
    <row r="404" spans="8:8" s="155" customFormat="1" x14ac:dyDescent="0.25">
      <c r="H404" s="156"/>
    </row>
    <row r="405" spans="8:8" s="155" customFormat="1" x14ac:dyDescent="0.25">
      <c r="H405" s="156"/>
    </row>
    <row r="406" spans="8:8" s="155" customFormat="1" x14ac:dyDescent="0.25">
      <c r="H406" s="156"/>
    </row>
    <row r="407" spans="8:8" s="155" customFormat="1" x14ac:dyDescent="0.25">
      <c r="H407" s="156"/>
    </row>
    <row r="408" spans="8:8" s="155" customFormat="1" x14ac:dyDescent="0.25">
      <c r="H408" s="156"/>
    </row>
    <row r="409" spans="8:8" s="155" customFormat="1" x14ac:dyDescent="0.25">
      <c r="H409" s="156"/>
    </row>
    <row r="410" spans="8:8" s="155" customFormat="1" x14ac:dyDescent="0.25">
      <c r="H410" s="156"/>
    </row>
    <row r="411" spans="8:8" s="155" customFormat="1" x14ac:dyDescent="0.25">
      <c r="H411" s="156"/>
    </row>
    <row r="412" spans="8:8" s="155" customFormat="1" x14ac:dyDescent="0.25">
      <c r="H412" s="156"/>
    </row>
    <row r="413" spans="8:8" s="155" customFormat="1" x14ac:dyDescent="0.25">
      <c r="H413" s="156"/>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493EB104-C0BF-4D98-A2B0-F2B4C1BB5C71}"/>
    <hyperlink ref="B7" location="'A. HTT General'!B26" display="2. Regulatory Summary" xr:uid="{2CF4664F-A5B4-43E4-ACA1-8687F5BFA4E1}"/>
    <hyperlink ref="B8" location="'A. HTT General'!B36" display="3. General Cover Pool / Covered Bond Information" xr:uid="{67EDB01E-8927-4897-8EDF-25E179F3DE62}"/>
    <hyperlink ref="B9" location="'A. HTT General'!B285" display="4. References to Capital Requirements Regulation (CRR) 129(7)" xr:uid="{6B16BBD2-1B5A-4192-BCEA-82CD116E4523}"/>
    <hyperlink ref="B11" location="'A. HTT General'!B319" display="6. Other relevant information" xr:uid="{2AA89A22-05D6-4B58-80D3-9483677EAD2A}"/>
    <hyperlink ref="C289" location="'A. HTT General'!A39" display="'A. HTT General'!A39" xr:uid="{F0137A92-A3A2-46D9-9849-FFC0DCF22610}"/>
    <hyperlink ref="C291" location="'B1. HTT Mortgage Assets'!B43" display="'B1. HTT Mortgage Assets'!B43" xr:uid="{48203963-443E-4DB5-97AD-94B30F2BD8AE}"/>
    <hyperlink ref="D291" location="'B2. HTT Public Sector Assets'!B48" display="'B2. HTT Public Sector Assets'!B48" xr:uid="{5322B446-EBF0-4052-917C-108CED68284F}"/>
    <hyperlink ref="C292" location="'A. HTT General'!A52" display="'A. HTT General'!A52" xr:uid="{78B0B969-8F2F-4BD4-AAE9-668E720D06B4}"/>
    <hyperlink ref="C297" location="'A. HTT General'!B163" display="'A. HTT General'!B163" xr:uid="{32031A16-A810-40A0-BF0F-196941AD4BA1}"/>
    <hyperlink ref="C298" location="'A. HTT General'!B137" display="'A. HTT General'!B137" xr:uid="{7C561053-7BB8-4122-B420-B859D9D874A6}"/>
    <hyperlink ref="C302" location="'C. HTT Harmonised Glossary'!B18" display="'C. HTT Harmonised Glossary'!B18" xr:uid="{F585DE9F-718E-4E9F-8739-3672663B6255}"/>
    <hyperlink ref="C303" location="'A. HTT General'!B65" display="'A. HTT General'!B65" xr:uid="{826B23CC-BDB8-4FA6-958D-5F740F4B3DBD}"/>
    <hyperlink ref="C304" location="'A. HTT General'!B88" display="'A. HTT General'!B88" xr:uid="{CBE5EF7C-BB21-4651-A0F4-5AF68D364458}"/>
    <hyperlink ref="C307" location="'B1. HTT Mortgage Assets'!B179" display="'B1. HTT Mortgage Assets'!B179" xr:uid="{9761464D-D34D-485F-BC87-D5526D161947}"/>
    <hyperlink ref="D307" location="'B2. HTT Public Sector Assets'!B166" display="'B2. HTT Public Sector Assets'!B166" xr:uid="{AF8EBA55-F415-4A73-8606-0DE83DD3DA20}"/>
    <hyperlink ref="B27" r:id="rId1" display="Basel Compliance (Y/N)" xr:uid="{2F75358F-7EA6-4E5E-981A-456B938D12BD}"/>
    <hyperlink ref="B29" r:id="rId2" xr:uid="{EFF33072-25FA-4DCC-BE8C-7D8D4D9AA526}"/>
    <hyperlink ref="B30" r:id="rId3" xr:uid="{2F860FE3-5E3D-4D44-AAF0-2D38497EC73D}"/>
    <hyperlink ref="B10" location="'A. HTT General'!B311" display="5. References to Capital Requirements Regulation (CRR) 129(1)" xr:uid="{B8A4F3B1-E028-451C-8E17-7573E20FBA1C}"/>
    <hyperlink ref="D293" location="'B1. HTT Mortgage Assets'!B424" display="'B1. HTT Mortgage Assets'!B424" xr:uid="{6EC0759A-BB7F-422A-BAED-FBC372D82DC5}"/>
    <hyperlink ref="C293" location="'B1. HTT Mortgage Assets'!B186" display="'B1. HTT Mortgage Assets'!B186" xr:uid="{F8F2B04D-BD8A-42D5-9361-B84367AA6C2D}"/>
    <hyperlink ref="C288" location="'A. HTT General'!A38" display="'A. HTT General'!A38" xr:uid="{7A25A450-8513-4A08-98D0-3E46420D2325}"/>
    <hyperlink ref="C296" location="'A. HTT General'!B111" display="'A. HTT General'!B111" xr:uid="{AA96417A-7BBC-498B-B60C-591590200420}"/>
    <hyperlink ref="D295" location="'B2. HTT Public Sector Assets'!B129" display="'B2. HTT Public Sector Assets'!B129" xr:uid="{F16E0C7C-342F-488F-A628-ABB2F7CE73DC}"/>
    <hyperlink ref="C295" location="'B1. HTT Mortgage Assets'!B149" display="'B1. HTT Mortgage Assets'!B149" xr:uid="{1EF7DCBA-5488-4928-B41E-AA683DE72EC0}"/>
    <hyperlink ref="C294" location="'C. HTT Harmonised Glossary'!B20" display="link to Glossary HG.1.15" xr:uid="{AECB6131-58DB-466B-A69B-EF8D7C27004B}"/>
    <hyperlink ref="C306" location="'A. HTT General'!B44" display="'A. HTT General'!B44" xr:uid="{2B945F71-B711-4F89-9655-40A1FD2CFAB2}"/>
    <hyperlink ref="C300" location="'B1. HTT Mortgage Assets'!B215" display="215 LTV residential mortgage" xr:uid="{2932EF94-68AA-4AD4-AC14-9ADE61C96388}"/>
    <hyperlink ref="D300" location="'B1. HTT Mortgage Assets'!B453" display="441 LTV Commercial Mortgage" xr:uid="{5913528C-C7B2-4888-8C93-EBE4F771B048}"/>
    <hyperlink ref="C301" location="'A. HTT General'!B230" display="230 Derivatives and Swaps" xr:uid="{4C62EE29-9476-49B4-A5D6-C50FE6CA7465}"/>
    <hyperlink ref="B28" r:id="rId4" display="CBD Compliance (Y/N)" xr:uid="{0197613E-5D12-45BC-A6A5-3781F8C6E85E}"/>
    <hyperlink ref="F293" location="'B2. HTT Public Sector Assets'!A18" display="'B2. HTT Public Sector Assets'!A18" xr:uid="{8EB1D4F1-5643-4B89-A5F1-EB93733E1198}"/>
    <hyperlink ref="G293" location="'B3. HTT Shipping Assets'!B116" display="'B3. HTT Shipping Assets'!B116" xr:uid="{CD762198-6CB6-4B93-91EB-3C7952B2AEFC}"/>
    <hyperlink ref="F295" location="'B3. HTT Shipping Assets'!B80" display="'B3. HTT Shipping Assets'!B80" xr:uid="{90493EFD-202B-4A13-B120-62F1AFD3BB55}"/>
    <hyperlink ref="C305" location="'C. HTT Harmonised Glossary'!B12" display="link to Glossary HG 1.7" xr:uid="{0FD45485-4549-4D1C-9AFA-5CEB3FDB69BA}"/>
    <hyperlink ref="F307" location="'B3. HTT Shipping Assets'!B110" display="'B3. HTT Shipping Assets'!B110" xr:uid="{68B2E7C0-6AE0-47D8-9025-9A36148E87A1}"/>
    <hyperlink ref="B44" location="'C. HTT Harmonised Glossary'!B6" display="2. Over-collateralisation (OC) " xr:uid="{C2051714-0B01-48EC-87BA-55504E294FD8}"/>
    <hyperlink ref="F300" location="'B2. HTT Public Sector Assets'!B147" display="147 for Public Sector Asset - type of debtor" xr:uid="{B6233E7C-1B7F-47DE-AC51-1D4874D00845}"/>
    <hyperlink ref="D244" location="'F2. Sustainable PS data'!A1" display="F2. Tab" xr:uid="{EAFCF804-55AC-4DDC-9EFF-AC0EB5AA08C7}"/>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8B812-3D8D-48B5-9CBD-4C8C30D47D75}">
  <sheetPr>
    <tabColor theme="5" tint="-0.249977111117893"/>
  </sheetPr>
  <dimension ref="A1:N284"/>
  <sheetViews>
    <sheetView topLeftCell="A2" zoomScaleNormal="100" zoomScaleSheetLayoutView="100" workbookViewId="0">
      <selection activeCell="C53" sqref="C53"/>
    </sheetView>
  </sheetViews>
  <sheetFormatPr defaultColWidth="8.88671875" defaultRowHeight="14.4" outlineLevelRow="1" x14ac:dyDescent="0.25"/>
  <cols>
    <col min="1" max="1" width="13.88671875" style="157" customWidth="1"/>
    <col min="2" max="2" width="62.88671875" style="157" customWidth="1"/>
    <col min="3" max="3" width="41" style="157" customWidth="1"/>
    <col min="4" max="4" width="40.88671875" style="157" customWidth="1"/>
    <col min="5" max="5" width="6.6640625" style="157" customWidth="1"/>
    <col min="6" max="6" width="41.5546875" style="157" customWidth="1"/>
    <col min="7" max="7" width="41.5546875" style="156" customWidth="1"/>
    <col min="8" max="16384" width="8.88671875" style="155"/>
  </cols>
  <sheetData>
    <row r="1" spans="1:7" ht="31.2" x14ac:dyDescent="0.25">
      <c r="A1" s="273" t="s">
        <v>815</v>
      </c>
      <c r="B1" s="273"/>
      <c r="C1" s="156"/>
      <c r="D1" s="156"/>
      <c r="E1" s="156"/>
      <c r="F1" s="274" t="s">
        <v>1532</v>
      </c>
    </row>
    <row r="2" spans="1:7" ht="15" thickBot="1" x14ac:dyDescent="0.3">
      <c r="A2" s="156"/>
      <c r="B2" s="156"/>
      <c r="C2" s="156"/>
      <c r="D2" s="156"/>
      <c r="E2" s="156"/>
      <c r="F2" s="156"/>
    </row>
    <row r="3" spans="1:7" ht="18.600000000000001" thickBot="1" x14ac:dyDescent="0.3">
      <c r="A3" s="269"/>
      <c r="B3" s="271" t="s">
        <v>0</v>
      </c>
      <c r="C3" s="270" t="s">
        <v>1564</v>
      </c>
      <c r="D3" s="269"/>
      <c r="E3" s="269"/>
      <c r="F3" s="156"/>
      <c r="G3" s="269"/>
    </row>
    <row r="4" spans="1:7" ht="15" thickBot="1" x14ac:dyDescent="0.3"/>
    <row r="5" spans="1:7" ht="18" x14ac:dyDescent="0.25">
      <c r="A5" s="166"/>
      <c r="B5" s="268" t="s">
        <v>467</v>
      </c>
      <c r="C5" s="166"/>
      <c r="E5" s="165"/>
      <c r="F5" s="165"/>
    </row>
    <row r="6" spans="1:7" x14ac:dyDescent="0.25">
      <c r="B6" s="315" t="s">
        <v>468</v>
      </c>
    </row>
    <row r="7" spans="1:7" x14ac:dyDescent="0.25">
      <c r="B7" s="314" t="s">
        <v>469</v>
      </c>
    </row>
    <row r="8" spans="1:7" ht="15" thickBot="1" x14ac:dyDescent="0.3">
      <c r="B8" s="313" t="s">
        <v>470</v>
      </c>
    </row>
    <row r="9" spans="1:7" x14ac:dyDescent="0.25">
      <c r="B9" s="312"/>
    </row>
    <row r="10" spans="1:7" ht="36" x14ac:dyDescent="0.25">
      <c r="A10" s="169" t="s">
        <v>5</v>
      </c>
      <c r="B10" s="169" t="s">
        <v>468</v>
      </c>
      <c r="C10" s="168"/>
      <c r="D10" s="168"/>
      <c r="E10" s="168"/>
      <c r="F10" s="168"/>
      <c r="G10" s="167"/>
    </row>
    <row r="11" spans="1:7" ht="15" customHeight="1" x14ac:dyDescent="0.25">
      <c r="A11" s="163"/>
      <c r="B11" s="164" t="s">
        <v>471</v>
      </c>
      <c r="C11" s="163" t="s">
        <v>57</v>
      </c>
      <c r="D11" s="163"/>
      <c r="E11" s="163"/>
      <c r="F11" s="161" t="s">
        <v>472</v>
      </c>
      <c r="G11" s="161"/>
    </row>
    <row r="12" spans="1:7" x14ac:dyDescent="0.25">
      <c r="A12" s="158" t="s">
        <v>473</v>
      </c>
      <c r="B12" s="158" t="s">
        <v>474</v>
      </c>
      <c r="C12" s="188">
        <v>22393.8275785599</v>
      </c>
      <c r="D12" s="177"/>
      <c r="F12" s="191">
        <f>IF($C$15=0,"",IF(C12="[for completion]","",C12/$C$15))</f>
        <v>1</v>
      </c>
    </row>
    <row r="13" spans="1:7" x14ac:dyDescent="0.25">
      <c r="A13" s="158" t="s">
        <v>475</v>
      </c>
      <c r="B13" s="158" t="s">
        <v>476</v>
      </c>
      <c r="C13" s="188"/>
      <c r="D13" s="177"/>
      <c r="F13" s="191"/>
    </row>
    <row r="14" spans="1:7" x14ac:dyDescent="0.25">
      <c r="A14" s="158" t="s">
        <v>477</v>
      </c>
      <c r="B14" s="158" t="s">
        <v>68</v>
      </c>
      <c r="C14" s="188"/>
      <c r="D14" s="177"/>
      <c r="F14" s="191"/>
    </row>
    <row r="15" spans="1:7" x14ac:dyDescent="0.25">
      <c r="A15" s="158" t="s">
        <v>478</v>
      </c>
      <c r="B15" s="311" t="s">
        <v>70</v>
      </c>
      <c r="C15" s="194">
        <f>SUM(C12:C14)</f>
        <v>22393.8275785599</v>
      </c>
      <c r="D15" s="201"/>
      <c r="E15" s="201"/>
      <c r="F15" s="285">
        <f>SUM(F12:F14)</f>
        <v>1</v>
      </c>
    </row>
    <row r="16" spans="1:7" outlineLevel="1" x14ac:dyDescent="0.25">
      <c r="A16" s="158" t="s">
        <v>479</v>
      </c>
      <c r="B16" s="278" t="s">
        <v>480</v>
      </c>
      <c r="C16" s="188"/>
      <c r="D16" s="177"/>
      <c r="E16" s="177"/>
      <c r="F16" s="309">
        <f>IF($C$15=0,"",IF(C16="[for completion]","",C16/$C$15))</f>
        <v>0</v>
      </c>
    </row>
    <row r="17" spans="1:7" outlineLevel="1" x14ac:dyDescent="0.25">
      <c r="A17" s="158" t="s">
        <v>481</v>
      </c>
      <c r="B17" s="278" t="s">
        <v>482</v>
      </c>
      <c r="C17" s="188"/>
      <c r="D17" s="177"/>
      <c r="E17" s="177"/>
      <c r="F17" s="309">
        <f>IF($C$15=0,"",IF(C17="[for completion]","",C17/$C$15))</f>
        <v>0</v>
      </c>
    </row>
    <row r="18" spans="1:7" outlineLevel="1" x14ac:dyDescent="0.25">
      <c r="A18" s="158" t="s">
        <v>483</v>
      </c>
      <c r="B18" s="159" t="s">
        <v>176</v>
      </c>
      <c r="C18" s="188"/>
      <c r="D18" s="177"/>
      <c r="E18" s="177"/>
      <c r="F18" s="309">
        <f>IF($C$15=0,"",IF(C18="[for completion]","",C18/$C$15))</f>
        <v>0</v>
      </c>
    </row>
    <row r="19" spans="1:7" outlineLevel="1" x14ac:dyDescent="0.25">
      <c r="A19" s="158" t="s">
        <v>484</v>
      </c>
      <c r="B19" s="159" t="s">
        <v>176</v>
      </c>
      <c r="C19" s="188"/>
      <c r="D19" s="177"/>
      <c r="E19" s="177"/>
      <c r="F19" s="309">
        <f>IF($C$15=0,"",IF(C19="[for completion]","",C19/$C$15))</f>
        <v>0</v>
      </c>
    </row>
    <row r="20" spans="1:7" outlineLevel="1" x14ac:dyDescent="0.25">
      <c r="A20" s="158" t="s">
        <v>485</v>
      </c>
      <c r="B20" s="159" t="s">
        <v>176</v>
      </c>
      <c r="C20" s="188"/>
      <c r="D20" s="177"/>
      <c r="E20" s="177"/>
      <c r="F20" s="309">
        <f>IF($C$15=0,"",IF(C20="[for completion]","",C20/$C$15))</f>
        <v>0</v>
      </c>
    </row>
    <row r="21" spans="1:7" outlineLevel="1" x14ac:dyDescent="0.25">
      <c r="A21" s="158" t="s">
        <v>486</v>
      </c>
      <c r="B21" s="159" t="s">
        <v>176</v>
      </c>
      <c r="C21" s="188"/>
      <c r="D21" s="177"/>
      <c r="E21" s="177"/>
      <c r="F21" s="309">
        <f>IF($C$15=0,"",IF(C21="[for completion]","",C21/$C$15))</f>
        <v>0</v>
      </c>
    </row>
    <row r="22" spans="1:7" outlineLevel="1" x14ac:dyDescent="0.25">
      <c r="A22" s="158" t="s">
        <v>487</v>
      </c>
      <c r="B22" s="159" t="s">
        <v>176</v>
      </c>
      <c r="C22" s="188"/>
      <c r="D22" s="177"/>
      <c r="E22" s="177"/>
      <c r="F22" s="309">
        <f>IF($C$15=0,"",IF(C22="[for completion]","",C22/$C$15))</f>
        <v>0</v>
      </c>
    </row>
    <row r="23" spans="1:7" outlineLevel="1" x14ac:dyDescent="0.25">
      <c r="A23" s="158" t="s">
        <v>488</v>
      </c>
      <c r="B23" s="159" t="s">
        <v>176</v>
      </c>
      <c r="C23" s="188"/>
      <c r="D23" s="177"/>
      <c r="E23" s="177"/>
      <c r="F23" s="309">
        <f>IF($C$15=0,"",IF(C23="[for completion]","",C23/$C$15))</f>
        <v>0</v>
      </c>
    </row>
    <row r="24" spans="1:7" outlineLevel="1" x14ac:dyDescent="0.25">
      <c r="A24" s="158" t="s">
        <v>489</v>
      </c>
      <c r="B24" s="159" t="s">
        <v>176</v>
      </c>
      <c r="C24" s="188"/>
      <c r="D24" s="177"/>
      <c r="E24" s="177"/>
      <c r="F24" s="309">
        <f>IF($C$15=0,"",IF(C24="[for completion]","",C24/$C$15))</f>
        <v>0</v>
      </c>
    </row>
    <row r="25" spans="1:7" outlineLevel="1" x14ac:dyDescent="0.25">
      <c r="A25" s="158" t="s">
        <v>490</v>
      </c>
      <c r="B25" s="159" t="s">
        <v>176</v>
      </c>
      <c r="C25" s="188"/>
      <c r="D25" s="177"/>
      <c r="E25" s="177"/>
      <c r="F25" s="309">
        <f>IF($C$15=0,"",IF(C25="[for completion]","",C25/$C$15))</f>
        <v>0</v>
      </c>
    </row>
    <row r="26" spans="1:7" outlineLevel="1" x14ac:dyDescent="0.25">
      <c r="A26" s="158" t="s">
        <v>1563</v>
      </c>
      <c r="B26" s="159" t="s">
        <v>176</v>
      </c>
      <c r="C26" s="248"/>
      <c r="D26" s="310"/>
      <c r="E26" s="310"/>
      <c r="F26" s="309">
        <f>IF($C$15=0,"",IF(C26="[for completion]","",C26/$C$15))</f>
        <v>0</v>
      </c>
    </row>
    <row r="27" spans="1:7" ht="15" customHeight="1" x14ac:dyDescent="0.25">
      <c r="A27" s="163"/>
      <c r="B27" s="164" t="s">
        <v>491</v>
      </c>
      <c r="C27" s="163" t="s">
        <v>492</v>
      </c>
      <c r="D27" s="163" t="s">
        <v>493</v>
      </c>
      <c r="E27" s="162"/>
      <c r="F27" s="163" t="s">
        <v>494</v>
      </c>
      <c r="G27" s="161"/>
    </row>
    <row r="28" spans="1:7" x14ac:dyDescent="0.25">
      <c r="A28" s="158" t="s">
        <v>495</v>
      </c>
      <c r="B28" s="158" t="s">
        <v>496</v>
      </c>
      <c r="C28" s="308">
        <v>298970</v>
      </c>
      <c r="D28" s="288"/>
      <c r="E28" s="177"/>
      <c r="F28" s="307">
        <f>IF(AND(C28="[For completion]",D28="[For completion]"),"[For completion]",SUM(C28:D28))</f>
        <v>298970</v>
      </c>
    </row>
    <row r="29" spans="1:7" outlineLevel="1" x14ac:dyDescent="0.25">
      <c r="A29" s="158" t="s">
        <v>497</v>
      </c>
      <c r="B29" s="175" t="s">
        <v>1562</v>
      </c>
      <c r="C29" s="308">
        <v>142817</v>
      </c>
      <c r="D29" s="288"/>
      <c r="E29" s="177"/>
      <c r="F29" s="307">
        <f>IF(AND(C29="[For completion]",D29="[For completion]"),"[For completion]",SUM(C29:D29))</f>
        <v>142817</v>
      </c>
    </row>
    <row r="30" spans="1:7" outlineLevel="1" x14ac:dyDescent="0.25">
      <c r="A30" s="158" t="s">
        <v>499</v>
      </c>
      <c r="B30" s="175" t="s">
        <v>500</v>
      </c>
      <c r="C30" s="288"/>
      <c r="D30" s="288"/>
      <c r="E30" s="177"/>
      <c r="F30" s="288"/>
    </row>
    <row r="31" spans="1:7" outlineLevel="1" x14ac:dyDescent="0.25">
      <c r="A31" s="158" t="s">
        <v>501</v>
      </c>
      <c r="B31" s="175"/>
      <c r="C31" s="177"/>
      <c r="D31" s="177"/>
      <c r="E31" s="177"/>
      <c r="F31" s="177"/>
    </row>
    <row r="32" spans="1:7" outlineLevel="1" x14ac:dyDescent="0.25">
      <c r="A32" s="158" t="s">
        <v>502</v>
      </c>
      <c r="B32" s="175"/>
      <c r="C32" s="177"/>
      <c r="D32" s="177"/>
      <c r="E32" s="177"/>
      <c r="F32" s="177"/>
    </row>
    <row r="33" spans="1:7" outlineLevel="1" x14ac:dyDescent="0.25">
      <c r="A33" s="158" t="s">
        <v>503</v>
      </c>
      <c r="B33" s="175"/>
      <c r="C33" s="177"/>
      <c r="D33" s="177"/>
      <c r="E33" s="177"/>
      <c r="F33" s="177"/>
    </row>
    <row r="34" spans="1:7" outlineLevel="1" x14ac:dyDescent="0.25">
      <c r="A34" s="158" t="s">
        <v>504</v>
      </c>
      <c r="B34" s="175"/>
      <c r="C34" s="177"/>
      <c r="D34" s="177"/>
      <c r="E34" s="177"/>
      <c r="F34" s="177"/>
    </row>
    <row r="35" spans="1:7" ht="15" customHeight="1" x14ac:dyDescent="0.25">
      <c r="A35" s="163"/>
      <c r="B35" s="164" t="s">
        <v>505</v>
      </c>
      <c r="C35" s="163" t="s">
        <v>506</v>
      </c>
      <c r="D35" s="163" t="s">
        <v>507</v>
      </c>
      <c r="E35" s="162"/>
      <c r="F35" s="161" t="s">
        <v>472</v>
      </c>
      <c r="G35" s="161"/>
    </row>
    <row r="36" spans="1:7" x14ac:dyDescent="0.25">
      <c r="A36" s="158" t="s">
        <v>508</v>
      </c>
      <c r="B36" s="158" t="s">
        <v>509</v>
      </c>
      <c r="C36" s="306">
        <v>2.8529720350784502E-3</v>
      </c>
      <c r="D36" s="256"/>
      <c r="E36" s="305"/>
      <c r="F36" s="304">
        <f>C36</f>
        <v>2.8529720350784502E-3</v>
      </c>
    </row>
    <row r="37" spans="1:7" outlineLevel="1" x14ac:dyDescent="0.25">
      <c r="A37" s="158" t="s">
        <v>510</v>
      </c>
      <c r="B37" s="177"/>
      <c r="C37" s="254"/>
      <c r="D37" s="254"/>
      <c r="E37" s="287"/>
      <c r="F37" s="254"/>
    </row>
    <row r="38" spans="1:7" outlineLevel="1" x14ac:dyDescent="0.25">
      <c r="A38" s="158" t="s">
        <v>511</v>
      </c>
      <c r="B38" s="177"/>
      <c r="C38" s="254"/>
      <c r="D38" s="254"/>
      <c r="E38" s="287"/>
      <c r="F38" s="254"/>
    </row>
    <row r="39" spans="1:7" outlineLevel="1" x14ac:dyDescent="0.25">
      <c r="A39" s="158" t="s">
        <v>512</v>
      </c>
      <c r="B39" s="177"/>
      <c r="C39" s="254"/>
      <c r="D39" s="254"/>
      <c r="E39" s="287"/>
      <c r="F39" s="254"/>
    </row>
    <row r="40" spans="1:7" outlineLevel="1" x14ac:dyDescent="0.25">
      <c r="A40" s="158" t="s">
        <v>513</v>
      </c>
      <c r="B40" s="177"/>
      <c r="C40" s="254"/>
      <c r="D40" s="254"/>
      <c r="E40" s="287"/>
      <c r="F40" s="254"/>
    </row>
    <row r="41" spans="1:7" outlineLevel="1" x14ac:dyDescent="0.25">
      <c r="A41" s="158" t="s">
        <v>514</v>
      </c>
      <c r="B41" s="177"/>
      <c r="C41" s="254"/>
      <c r="D41" s="254"/>
      <c r="E41" s="287"/>
      <c r="F41" s="254"/>
    </row>
    <row r="42" spans="1:7" outlineLevel="1" x14ac:dyDescent="0.25">
      <c r="A42" s="158" t="s">
        <v>515</v>
      </c>
      <c r="B42" s="177"/>
      <c r="C42" s="254"/>
      <c r="D42" s="254"/>
      <c r="E42" s="287"/>
      <c r="F42" s="254"/>
    </row>
    <row r="43" spans="1:7" ht="15" customHeight="1" x14ac:dyDescent="0.25">
      <c r="A43" s="163"/>
      <c r="B43" s="164" t="s">
        <v>516</v>
      </c>
      <c r="C43" s="163" t="s">
        <v>506</v>
      </c>
      <c r="D43" s="163" t="s">
        <v>507</v>
      </c>
      <c r="E43" s="162"/>
      <c r="F43" s="161" t="s">
        <v>472</v>
      </c>
      <c r="G43" s="161"/>
    </row>
    <row r="44" spans="1:7" x14ac:dyDescent="0.25">
      <c r="A44" s="303" t="s">
        <v>517</v>
      </c>
      <c r="B44" s="302" t="s">
        <v>518</v>
      </c>
      <c r="C44" s="301">
        <f>SUM(C45:C71)</f>
        <v>1</v>
      </c>
      <c r="D44" s="301">
        <f>SUM(D45:D71)</f>
        <v>0</v>
      </c>
      <c r="E44" s="301"/>
      <c r="F44" s="301">
        <f>C44</f>
        <v>1</v>
      </c>
      <c r="G44" s="157"/>
    </row>
    <row r="45" spans="1:7" x14ac:dyDescent="0.25">
      <c r="A45" s="158" t="s">
        <v>519</v>
      </c>
      <c r="B45" s="158" t="s">
        <v>520</v>
      </c>
      <c r="C45" s="254"/>
      <c r="D45" s="254"/>
      <c r="E45" s="254"/>
      <c r="F45" s="254"/>
      <c r="G45" s="157"/>
    </row>
    <row r="46" spans="1:7" x14ac:dyDescent="0.25">
      <c r="A46" s="158" t="s">
        <v>521</v>
      </c>
      <c r="B46" s="158" t="s">
        <v>8</v>
      </c>
      <c r="C46" s="282">
        <v>1</v>
      </c>
      <c r="D46" s="337"/>
      <c r="E46" s="254"/>
      <c r="F46" s="254">
        <f>C46</f>
        <v>1</v>
      </c>
      <c r="G46" s="157"/>
    </row>
    <row r="47" spans="1:7" x14ac:dyDescent="0.25">
      <c r="A47" s="158" t="s">
        <v>522</v>
      </c>
      <c r="B47" s="158" t="s">
        <v>523</v>
      </c>
      <c r="C47" s="337"/>
      <c r="D47" s="337"/>
      <c r="E47" s="254"/>
      <c r="F47" s="254"/>
      <c r="G47" s="157"/>
    </row>
    <row r="48" spans="1:7" x14ac:dyDescent="0.25">
      <c r="A48" s="158" t="s">
        <v>524</v>
      </c>
      <c r="B48" s="158" t="s">
        <v>525</v>
      </c>
      <c r="C48" s="337"/>
      <c r="D48" s="337"/>
      <c r="E48" s="254"/>
      <c r="F48" s="254"/>
      <c r="G48" s="157"/>
    </row>
    <row r="49" spans="1:7" x14ac:dyDescent="0.25">
      <c r="A49" s="158" t="s">
        <v>526</v>
      </c>
      <c r="B49" s="158" t="s">
        <v>527</v>
      </c>
      <c r="C49" s="337"/>
      <c r="D49" s="337"/>
      <c r="E49" s="254"/>
      <c r="F49" s="254"/>
      <c r="G49" s="157"/>
    </row>
    <row r="50" spans="1:7" x14ac:dyDescent="0.25">
      <c r="A50" s="158" t="s">
        <v>528</v>
      </c>
      <c r="B50" s="158" t="s">
        <v>1561</v>
      </c>
      <c r="C50" s="254"/>
      <c r="D50" s="254"/>
      <c r="E50" s="254"/>
      <c r="F50" s="254"/>
      <c r="G50" s="157"/>
    </row>
    <row r="51" spans="1:7" x14ac:dyDescent="0.25">
      <c r="A51" s="158" t="s">
        <v>529</v>
      </c>
      <c r="B51" s="158" t="s">
        <v>530</v>
      </c>
      <c r="C51" s="254"/>
      <c r="D51" s="254"/>
      <c r="E51" s="254"/>
      <c r="F51" s="254"/>
      <c r="G51" s="157"/>
    </row>
    <row r="52" spans="1:7" x14ac:dyDescent="0.25">
      <c r="A52" s="158" t="s">
        <v>531</v>
      </c>
      <c r="B52" s="158" t="s">
        <v>532</v>
      </c>
      <c r="C52" s="254"/>
      <c r="D52" s="254"/>
      <c r="E52" s="254"/>
      <c r="F52" s="254"/>
      <c r="G52" s="157"/>
    </row>
    <row r="53" spans="1:7" x14ac:dyDescent="0.25">
      <c r="A53" s="158" t="s">
        <v>533</v>
      </c>
      <c r="B53" s="158" t="s">
        <v>534</v>
      </c>
      <c r="C53" s="254"/>
      <c r="D53" s="254"/>
      <c r="E53" s="254"/>
      <c r="F53" s="254"/>
      <c r="G53" s="157"/>
    </row>
    <row r="54" spans="1:7" x14ac:dyDescent="0.25">
      <c r="A54" s="158" t="s">
        <v>535</v>
      </c>
      <c r="B54" s="158" t="s">
        <v>536</v>
      </c>
      <c r="C54" s="254"/>
      <c r="D54" s="254"/>
      <c r="E54" s="254"/>
      <c r="F54" s="254"/>
      <c r="G54" s="157"/>
    </row>
    <row r="55" spans="1:7" x14ac:dyDescent="0.25">
      <c r="A55" s="158" t="s">
        <v>537</v>
      </c>
      <c r="B55" s="158" t="s">
        <v>538</v>
      </c>
      <c r="C55" s="254"/>
      <c r="D55" s="254"/>
      <c r="E55" s="254"/>
      <c r="F55" s="254"/>
      <c r="G55" s="157"/>
    </row>
    <row r="56" spans="1:7" x14ac:dyDescent="0.25">
      <c r="A56" s="158" t="s">
        <v>539</v>
      </c>
      <c r="B56" s="158" t="s">
        <v>540</v>
      </c>
      <c r="C56" s="254"/>
      <c r="D56" s="254"/>
      <c r="E56" s="254"/>
      <c r="F56" s="254"/>
      <c r="G56" s="157"/>
    </row>
    <row r="57" spans="1:7" x14ac:dyDescent="0.25">
      <c r="A57" s="158" t="s">
        <v>541</v>
      </c>
      <c r="B57" s="158" t="s">
        <v>542</v>
      </c>
      <c r="C57" s="254"/>
      <c r="D57" s="254"/>
      <c r="E57" s="254"/>
      <c r="F57" s="254"/>
      <c r="G57" s="157"/>
    </row>
    <row r="58" spans="1:7" x14ac:dyDescent="0.25">
      <c r="A58" s="158" t="s">
        <v>543</v>
      </c>
      <c r="B58" s="158" t="s">
        <v>544</v>
      </c>
      <c r="C58" s="254"/>
      <c r="D58" s="254"/>
      <c r="E58" s="254"/>
      <c r="F58" s="254"/>
      <c r="G58" s="157"/>
    </row>
    <row r="59" spans="1:7" x14ac:dyDescent="0.25">
      <c r="A59" s="158" t="s">
        <v>545</v>
      </c>
      <c r="B59" s="158" t="s">
        <v>546</v>
      </c>
      <c r="C59" s="254"/>
      <c r="D59" s="254"/>
      <c r="E59" s="254"/>
      <c r="F59" s="254"/>
      <c r="G59" s="157"/>
    </row>
    <row r="60" spans="1:7" x14ac:dyDescent="0.25">
      <c r="A60" s="158" t="s">
        <v>547</v>
      </c>
      <c r="B60" s="158" t="s">
        <v>548</v>
      </c>
      <c r="C60" s="254"/>
      <c r="D60" s="254"/>
      <c r="E60" s="254"/>
      <c r="F60" s="254"/>
      <c r="G60" s="157"/>
    </row>
    <row r="61" spans="1:7" x14ac:dyDescent="0.25">
      <c r="A61" s="158" t="s">
        <v>549</v>
      </c>
      <c r="B61" s="158" t="s">
        <v>550</v>
      </c>
      <c r="C61" s="254"/>
      <c r="D61" s="254"/>
      <c r="E61" s="254"/>
      <c r="F61" s="254"/>
      <c r="G61" s="157"/>
    </row>
    <row r="62" spans="1:7" x14ac:dyDescent="0.25">
      <c r="A62" s="158" t="s">
        <v>551</v>
      </c>
      <c r="B62" s="158" t="s">
        <v>552</v>
      </c>
      <c r="C62" s="254"/>
      <c r="D62" s="254"/>
      <c r="E62" s="254"/>
      <c r="F62" s="254"/>
      <c r="G62" s="157"/>
    </row>
    <row r="63" spans="1:7" x14ac:dyDescent="0.25">
      <c r="A63" s="158" t="s">
        <v>553</v>
      </c>
      <c r="B63" s="158" t="s">
        <v>554</v>
      </c>
      <c r="C63" s="254"/>
      <c r="D63" s="254"/>
      <c r="E63" s="254"/>
      <c r="F63" s="254"/>
      <c r="G63" s="157"/>
    </row>
    <row r="64" spans="1:7" x14ac:dyDescent="0.25">
      <c r="A64" s="158" t="s">
        <v>555</v>
      </c>
      <c r="B64" s="158" t="s">
        <v>556</v>
      </c>
      <c r="C64" s="254"/>
      <c r="D64" s="254"/>
      <c r="E64" s="254"/>
      <c r="F64" s="254"/>
      <c r="G64" s="157"/>
    </row>
    <row r="65" spans="1:7" x14ac:dyDescent="0.25">
      <c r="A65" s="158" t="s">
        <v>557</v>
      </c>
      <c r="B65" s="158" t="s">
        <v>558</v>
      </c>
      <c r="C65" s="254"/>
      <c r="D65" s="254"/>
      <c r="E65" s="254"/>
      <c r="F65" s="254"/>
      <c r="G65" s="157"/>
    </row>
    <row r="66" spans="1:7" x14ac:dyDescent="0.25">
      <c r="A66" s="158" t="s">
        <v>559</v>
      </c>
      <c r="B66" s="158" t="s">
        <v>560</v>
      </c>
      <c r="C66" s="254"/>
      <c r="D66" s="254"/>
      <c r="E66" s="254"/>
      <c r="F66" s="254"/>
      <c r="G66" s="157"/>
    </row>
    <row r="67" spans="1:7" x14ac:dyDescent="0.25">
      <c r="A67" s="158" t="s">
        <v>561</v>
      </c>
      <c r="B67" s="158" t="s">
        <v>562</v>
      </c>
      <c r="C67" s="254"/>
      <c r="D67" s="254"/>
      <c r="E67" s="254"/>
      <c r="F67" s="254"/>
      <c r="G67" s="157"/>
    </row>
    <row r="68" spans="1:7" x14ac:dyDescent="0.25">
      <c r="A68" s="158" t="s">
        <v>563</v>
      </c>
      <c r="B68" s="158" t="s">
        <v>564</v>
      </c>
      <c r="C68" s="254"/>
      <c r="D68" s="254"/>
      <c r="E68" s="254"/>
      <c r="F68" s="254"/>
      <c r="G68" s="157"/>
    </row>
    <row r="69" spans="1:7" x14ac:dyDescent="0.25">
      <c r="A69" s="158" t="s">
        <v>565</v>
      </c>
      <c r="B69" s="158" t="s">
        <v>566</v>
      </c>
      <c r="C69" s="254"/>
      <c r="D69" s="254"/>
      <c r="E69" s="254"/>
      <c r="F69" s="254"/>
      <c r="G69" s="157"/>
    </row>
    <row r="70" spans="1:7" x14ac:dyDescent="0.25">
      <c r="A70" s="158" t="s">
        <v>567</v>
      </c>
      <c r="B70" s="158" t="s">
        <v>568</v>
      </c>
      <c r="C70" s="254"/>
      <c r="D70" s="254"/>
      <c r="E70" s="254"/>
      <c r="F70" s="254"/>
      <c r="G70" s="157"/>
    </row>
    <row r="71" spans="1:7" x14ac:dyDescent="0.25">
      <c r="A71" s="158" t="s">
        <v>569</v>
      </c>
      <c r="B71" s="158" t="s">
        <v>570</v>
      </c>
      <c r="C71" s="254"/>
      <c r="D71" s="254"/>
      <c r="E71" s="254"/>
      <c r="F71" s="254"/>
      <c r="G71" s="157"/>
    </row>
    <row r="72" spans="1:7" x14ac:dyDescent="0.25">
      <c r="A72" s="303" t="s">
        <v>571</v>
      </c>
      <c r="B72" s="302" t="s">
        <v>260</v>
      </c>
      <c r="C72" s="301">
        <f>SUM(C73:C75)</f>
        <v>0</v>
      </c>
      <c r="D72" s="301">
        <f>SUM(D73:D75)</f>
        <v>0</v>
      </c>
      <c r="E72" s="301"/>
      <c r="F72" s="301">
        <f>SUM(F73:F75)</f>
        <v>0</v>
      </c>
      <c r="G72" s="157"/>
    </row>
    <row r="73" spans="1:7" x14ac:dyDescent="0.25">
      <c r="A73" s="158" t="s">
        <v>572</v>
      </c>
      <c r="B73" s="158" t="s">
        <v>573</v>
      </c>
      <c r="C73" s="254"/>
      <c r="D73" s="254"/>
      <c r="E73" s="254"/>
      <c r="F73" s="254" t="s">
        <v>1540</v>
      </c>
      <c r="G73" s="157"/>
    </row>
    <row r="74" spans="1:7" x14ac:dyDescent="0.25">
      <c r="A74" s="158" t="s">
        <v>574</v>
      </c>
      <c r="B74" s="158" t="s">
        <v>575</v>
      </c>
      <c r="C74" s="254"/>
      <c r="D74" s="254"/>
      <c r="E74" s="254"/>
      <c r="F74" s="254" t="s">
        <v>1540</v>
      </c>
      <c r="G74" s="157"/>
    </row>
    <row r="75" spans="1:7" x14ac:dyDescent="0.25">
      <c r="A75" s="158" t="s">
        <v>576</v>
      </c>
      <c r="B75" s="158" t="s">
        <v>577</v>
      </c>
      <c r="C75" s="254"/>
      <c r="D75" s="254"/>
      <c r="E75" s="254"/>
      <c r="F75" s="254" t="s">
        <v>1540</v>
      </c>
      <c r="G75" s="157"/>
    </row>
    <row r="76" spans="1:7" x14ac:dyDescent="0.25">
      <c r="A76" s="303" t="s">
        <v>578</v>
      </c>
      <c r="B76" s="302" t="s">
        <v>68</v>
      </c>
      <c r="C76" s="301">
        <f>SUM(C77:C87)</f>
        <v>0</v>
      </c>
      <c r="D76" s="301">
        <f>SUM(D77:D87)</f>
        <v>0</v>
      </c>
      <c r="E76" s="301"/>
      <c r="F76" s="301">
        <f>SUM(F77:F87)</f>
        <v>0</v>
      </c>
      <c r="G76" s="157"/>
    </row>
    <row r="77" spans="1:7" x14ac:dyDescent="0.25">
      <c r="A77" s="158" t="s">
        <v>579</v>
      </c>
      <c r="B77" s="190" t="s">
        <v>262</v>
      </c>
      <c r="C77" s="254"/>
      <c r="D77" s="254"/>
      <c r="E77" s="254"/>
      <c r="F77" s="254" t="s">
        <v>1540</v>
      </c>
      <c r="G77" s="157"/>
    </row>
    <row r="78" spans="1:7" x14ac:dyDescent="0.25">
      <c r="A78" s="158" t="s">
        <v>580</v>
      </c>
      <c r="B78" s="158" t="s">
        <v>264</v>
      </c>
      <c r="C78" s="254"/>
      <c r="D78" s="254"/>
      <c r="E78" s="254"/>
      <c r="F78" s="254" t="s">
        <v>1540</v>
      </c>
      <c r="G78" s="157"/>
    </row>
    <row r="79" spans="1:7" x14ac:dyDescent="0.25">
      <c r="A79" s="158" t="s">
        <v>581</v>
      </c>
      <c r="B79" s="190" t="s">
        <v>266</v>
      </c>
      <c r="C79" s="254"/>
      <c r="D79" s="254"/>
      <c r="E79" s="254"/>
      <c r="F79" s="254" t="s">
        <v>1540</v>
      </c>
      <c r="G79" s="157"/>
    </row>
    <row r="80" spans="1:7" x14ac:dyDescent="0.25">
      <c r="A80" s="158" t="s">
        <v>582</v>
      </c>
      <c r="B80" s="190" t="s">
        <v>268</v>
      </c>
      <c r="C80" s="254"/>
      <c r="D80" s="254"/>
      <c r="E80" s="254"/>
      <c r="F80" s="254" t="s">
        <v>1540</v>
      </c>
      <c r="G80" s="157"/>
    </row>
    <row r="81" spans="1:7" x14ac:dyDescent="0.25">
      <c r="A81" s="158" t="s">
        <v>583</v>
      </c>
      <c r="B81" s="190" t="s">
        <v>270</v>
      </c>
      <c r="C81" s="254"/>
      <c r="D81" s="254"/>
      <c r="E81" s="254"/>
      <c r="F81" s="254" t="s">
        <v>1540</v>
      </c>
      <c r="G81" s="157"/>
    </row>
    <row r="82" spans="1:7" x14ac:dyDescent="0.25">
      <c r="A82" s="158" t="s">
        <v>584</v>
      </c>
      <c r="B82" s="190" t="s">
        <v>272</v>
      </c>
      <c r="C82" s="254"/>
      <c r="D82" s="254"/>
      <c r="E82" s="254"/>
      <c r="F82" s="254" t="s">
        <v>1540</v>
      </c>
      <c r="G82" s="157"/>
    </row>
    <row r="83" spans="1:7" x14ac:dyDescent="0.25">
      <c r="A83" s="158" t="s">
        <v>585</v>
      </c>
      <c r="B83" s="190" t="s">
        <v>274</v>
      </c>
      <c r="C83" s="254"/>
      <c r="D83" s="254"/>
      <c r="E83" s="254"/>
      <c r="F83" s="254" t="s">
        <v>1540</v>
      </c>
      <c r="G83" s="157"/>
    </row>
    <row r="84" spans="1:7" x14ac:dyDescent="0.25">
      <c r="A84" s="158" t="s">
        <v>586</v>
      </c>
      <c r="B84" s="190" t="s">
        <v>276</v>
      </c>
      <c r="C84" s="254"/>
      <c r="D84" s="254"/>
      <c r="E84" s="254"/>
      <c r="F84" s="254" t="s">
        <v>1540</v>
      </c>
      <c r="G84" s="157"/>
    </row>
    <row r="85" spans="1:7" x14ac:dyDescent="0.25">
      <c r="A85" s="158" t="s">
        <v>587</v>
      </c>
      <c r="B85" s="190" t="s">
        <v>278</v>
      </c>
      <c r="C85" s="254"/>
      <c r="D85" s="254"/>
      <c r="E85" s="254"/>
      <c r="F85" s="254" t="s">
        <v>1540</v>
      </c>
      <c r="G85" s="157"/>
    </row>
    <row r="86" spans="1:7" x14ac:dyDescent="0.25">
      <c r="A86" s="158" t="s">
        <v>588</v>
      </c>
      <c r="B86" s="190" t="s">
        <v>280</v>
      </c>
      <c r="C86" s="254"/>
      <c r="D86" s="254"/>
      <c r="E86" s="254"/>
      <c r="F86" s="254" t="s">
        <v>1540</v>
      </c>
      <c r="G86" s="157"/>
    </row>
    <row r="87" spans="1:7" x14ac:dyDescent="0.25">
      <c r="A87" s="158" t="s">
        <v>589</v>
      </c>
      <c r="B87" s="190" t="s">
        <v>68</v>
      </c>
      <c r="C87" s="254"/>
      <c r="D87" s="254"/>
      <c r="E87" s="254"/>
      <c r="F87" s="254" t="s">
        <v>1540</v>
      </c>
      <c r="G87" s="157"/>
    </row>
    <row r="88" spans="1:7" outlineLevel="1" x14ac:dyDescent="0.25">
      <c r="A88" s="158" t="s">
        <v>590</v>
      </c>
      <c r="B88" s="277" t="s">
        <v>176</v>
      </c>
      <c r="C88" s="254"/>
      <c r="D88" s="254"/>
      <c r="E88" s="254"/>
      <c r="F88" s="254"/>
      <c r="G88" s="157"/>
    </row>
    <row r="89" spans="1:7" outlineLevel="1" x14ac:dyDescent="0.25">
      <c r="A89" s="158" t="s">
        <v>591</v>
      </c>
      <c r="B89" s="277" t="s">
        <v>176</v>
      </c>
      <c r="C89" s="254"/>
      <c r="D89" s="254"/>
      <c r="E89" s="254"/>
      <c r="F89" s="254"/>
      <c r="G89" s="157"/>
    </row>
    <row r="90" spans="1:7" outlineLevel="1" x14ac:dyDescent="0.25">
      <c r="A90" s="158" t="s">
        <v>592</v>
      </c>
      <c r="B90" s="277" t="s">
        <v>176</v>
      </c>
      <c r="C90" s="254"/>
      <c r="D90" s="254"/>
      <c r="E90" s="254"/>
      <c r="F90" s="254"/>
      <c r="G90" s="157"/>
    </row>
    <row r="91" spans="1:7" outlineLevel="1" x14ac:dyDescent="0.25">
      <c r="A91" s="158" t="s">
        <v>593</v>
      </c>
      <c r="B91" s="277" t="s">
        <v>176</v>
      </c>
      <c r="C91" s="254"/>
      <c r="D91" s="254"/>
      <c r="E91" s="254"/>
      <c r="F91" s="254"/>
      <c r="G91" s="157"/>
    </row>
    <row r="92" spans="1:7" outlineLevel="1" x14ac:dyDescent="0.25">
      <c r="A92" s="158" t="s">
        <v>594</v>
      </c>
      <c r="B92" s="277" t="s">
        <v>176</v>
      </c>
      <c r="C92" s="254"/>
      <c r="D92" s="254"/>
      <c r="E92" s="254"/>
      <c r="F92" s="254"/>
      <c r="G92" s="157"/>
    </row>
    <row r="93" spans="1:7" outlineLevel="1" x14ac:dyDescent="0.25">
      <c r="A93" s="158" t="s">
        <v>595</v>
      </c>
      <c r="B93" s="277" t="s">
        <v>176</v>
      </c>
      <c r="C93" s="254"/>
      <c r="D93" s="254"/>
      <c r="E93" s="254"/>
      <c r="F93" s="254"/>
      <c r="G93" s="157"/>
    </row>
    <row r="94" spans="1:7" outlineLevel="1" x14ac:dyDescent="0.25">
      <c r="A94" s="158" t="s">
        <v>596</v>
      </c>
      <c r="B94" s="277" t="s">
        <v>176</v>
      </c>
      <c r="C94" s="254"/>
      <c r="D94" s="254"/>
      <c r="E94" s="254"/>
      <c r="F94" s="254"/>
      <c r="G94" s="157"/>
    </row>
    <row r="95" spans="1:7" outlineLevel="1" x14ac:dyDescent="0.25">
      <c r="A95" s="158" t="s">
        <v>597</v>
      </c>
      <c r="B95" s="277" t="s">
        <v>176</v>
      </c>
      <c r="C95" s="254"/>
      <c r="D95" s="254"/>
      <c r="E95" s="254"/>
      <c r="F95" s="254"/>
      <c r="G95" s="157"/>
    </row>
    <row r="96" spans="1:7" outlineLevel="1" x14ac:dyDescent="0.25">
      <c r="A96" s="158" t="s">
        <v>598</v>
      </c>
      <c r="B96" s="277" t="s">
        <v>176</v>
      </c>
      <c r="C96" s="254"/>
      <c r="D96" s="254"/>
      <c r="E96" s="254"/>
      <c r="F96" s="254"/>
      <c r="G96" s="157"/>
    </row>
    <row r="97" spans="1:7" outlineLevel="1" x14ac:dyDescent="0.25">
      <c r="A97" s="158" t="s">
        <v>599</v>
      </c>
      <c r="B97" s="277" t="s">
        <v>176</v>
      </c>
      <c r="C97" s="254"/>
      <c r="D97" s="254"/>
      <c r="E97" s="254"/>
      <c r="F97" s="254"/>
      <c r="G97" s="157"/>
    </row>
    <row r="98" spans="1:7" ht="15" customHeight="1" x14ac:dyDescent="0.25">
      <c r="A98" s="163"/>
      <c r="B98" s="234" t="s">
        <v>1560</v>
      </c>
      <c r="C98" s="163" t="s">
        <v>506</v>
      </c>
      <c r="D98" s="163" t="s">
        <v>507</v>
      </c>
      <c r="E98" s="162"/>
      <c r="F98" s="161" t="s">
        <v>472</v>
      </c>
      <c r="G98" s="161"/>
    </row>
    <row r="99" spans="1:7" x14ac:dyDescent="0.25">
      <c r="A99" s="158" t="s">
        <v>600</v>
      </c>
      <c r="B99" s="301" t="s">
        <v>8</v>
      </c>
      <c r="C99" s="301">
        <f>SUM(C100:C148)</f>
        <v>1.0000000000000002</v>
      </c>
      <c r="D99" s="301">
        <f>SUM(D100:D148)</f>
        <v>0</v>
      </c>
      <c r="E99" s="301"/>
      <c r="F99" s="301">
        <f>SUM(F100:F148)</f>
        <v>0</v>
      </c>
      <c r="G99" s="157"/>
    </row>
    <row r="100" spans="1:7" x14ac:dyDescent="0.25">
      <c r="A100" s="158" t="s">
        <v>602</v>
      </c>
      <c r="B100" s="186" t="s">
        <v>601</v>
      </c>
      <c r="C100" s="336">
        <v>0.15254582893013699</v>
      </c>
      <c r="D100" s="254"/>
      <c r="E100" s="254"/>
      <c r="F100" s="254" t="s">
        <v>1540</v>
      </c>
      <c r="G100" s="157"/>
    </row>
    <row r="101" spans="1:7" x14ac:dyDescent="0.25">
      <c r="A101" s="158" t="s">
        <v>604</v>
      </c>
      <c r="B101" s="186" t="s">
        <v>603</v>
      </c>
      <c r="C101" s="336">
        <v>0.14089873664209501</v>
      </c>
      <c r="D101" s="254"/>
      <c r="E101" s="254"/>
      <c r="F101" s="254" t="s">
        <v>1540</v>
      </c>
      <c r="G101" s="157"/>
    </row>
    <row r="102" spans="1:7" x14ac:dyDescent="0.25">
      <c r="A102" s="158" t="s">
        <v>606</v>
      </c>
      <c r="B102" s="186" t="s">
        <v>605</v>
      </c>
      <c r="C102" s="336">
        <v>0.142222178653785</v>
      </c>
      <c r="D102" s="254"/>
      <c r="E102" s="254"/>
      <c r="F102" s="254" t="s">
        <v>1540</v>
      </c>
      <c r="G102" s="157"/>
    </row>
    <row r="103" spans="1:7" x14ac:dyDescent="0.25">
      <c r="A103" s="158" t="s">
        <v>608</v>
      </c>
      <c r="B103" s="186" t="s">
        <v>607</v>
      </c>
      <c r="C103" s="336">
        <v>9.1467920676100004E-2</v>
      </c>
      <c r="D103" s="254"/>
      <c r="E103" s="254"/>
      <c r="F103" s="254" t="s">
        <v>1540</v>
      </c>
      <c r="G103" s="157"/>
    </row>
    <row r="104" spans="1:7" x14ac:dyDescent="0.25">
      <c r="A104" s="158" t="s">
        <v>610</v>
      </c>
      <c r="B104" s="186" t="s">
        <v>609</v>
      </c>
      <c r="C104" s="336">
        <v>9.9652699728588007E-2</v>
      </c>
      <c r="D104" s="254"/>
      <c r="E104" s="254"/>
      <c r="F104" s="254" t="s">
        <v>1540</v>
      </c>
      <c r="G104" s="157"/>
    </row>
    <row r="105" spans="1:7" x14ac:dyDescent="0.25">
      <c r="A105" s="158" t="s">
        <v>612</v>
      </c>
      <c r="B105" s="186" t="s">
        <v>611</v>
      </c>
      <c r="C105" s="336">
        <v>7.7709801712775903E-2</v>
      </c>
      <c r="D105" s="254"/>
      <c r="E105" s="254"/>
      <c r="F105" s="254" t="s">
        <v>1540</v>
      </c>
      <c r="G105" s="157"/>
    </row>
    <row r="106" spans="1:7" x14ac:dyDescent="0.25">
      <c r="A106" s="158" t="s">
        <v>614</v>
      </c>
      <c r="B106" s="186" t="s">
        <v>613</v>
      </c>
      <c r="C106" s="336">
        <v>8.2960907827506702E-2</v>
      </c>
      <c r="D106" s="254"/>
      <c r="E106" s="254"/>
      <c r="F106" s="254" t="s">
        <v>1540</v>
      </c>
      <c r="G106" s="157"/>
    </row>
    <row r="107" spans="1:7" x14ac:dyDescent="0.25">
      <c r="A107" s="158" t="s">
        <v>616</v>
      </c>
      <c r="B107" s="186" t="s">
        <v>615</v>
      </c>
      <c r="C107" s="336">
        <v>7.9697126043281594E-2</v>
      </c>
      <c r="D107" s="254"/>
      <c r="E107" s="254"/>
      <c r="F107" s="254" t="s">
        <v>1540</v>
      </c>
      <c r="G107" s="157"/>
    </row>
    <row r="108" spans="1:7" x14ac:dyDescent="0.25">
      <c r="A108" s="158" t="s">
        <v>618</v>
      </c>
      <c r="B108" s="186" t="s">
        <v>617</v>
      </c>
      <c r="C108" s="336">
        <v>5.0600096308005098E-2</v>
      </c>
      <c r="D108" s="254"/>
      <c r="E108" s="254"/>
      <c r="F108" s="254" t="s">
        <v>1540</v>
      </c>
      <c r="G108" s="157"/>
    </row>
    <row r="109" spans="1:7" x14ac:dyDescent="0.25">
      <c r="A109" s="158" t="s">
        <v>620</v>
      </c>
      <c r="B109" s="186" t="s">
        <v>619</v>
      </c>
      <c r="C109" s="336">
        <v>4.7961514301748401E-2</v>
      </c>
      <c r="D109" s="254"/>
      <c r="E109" s="254"/>
      <c r="F109" s="254" t="s">
        <v>1540</v>
      </c>
      <c r="G109" s="157"/>
    </row>
    <row r="110" spans="1:7" x14ac:dyDescent="0.25">
      <c r="A110" s="158" t="s">
        <v>621</v>
      </c>
      <c r="B110" s="186" t="s">
        <v>554</v>
      </c>
      <c r="C110" s="336">
        <v>3.2649165097171397E-2</v>
      </c>
      <c r="D110" s="254"/>
      <c r="E110" s="254"/>
      <c r="F110" s="254" t="s">
        <v>1540</v>
      </c>
      <c r="G110" s="157"/>
    </row>
    <row r="111" spans="1:7" x14ac:dyDescent="0.25">
      <c r="A111" s="158" t="s">
        <v>622</v>
      </c>
      <c r="B111" s="186" t="s">
        <v>68</v>
      </c>
      <c r="C111" s="336">
        <v>1.63402407880613E-3</v>
      </c>
      <c r="D111" s="254"/>
      <c r="E111" s="254"/>
      <c r="F111" s="254" t="s">
        <v>1540</v>
      </c>
      <c r="G111" s="157"/>
    </row>
    <row r="112" spans="1:7" x14ac:dyDescent="0.25">
      <c r="A112" s="158" t="s">
        <v>624</v>
      </c>
      <c r="B112" s="186" t="s">
        <v>623</v>
      </c>
      <c r="C112" s="254"/>
      <c r="D112" s="254"/>
      <c r="E112" s="254"/>
      <c r="F112" s="254" t="s">
        <v>1540</v>
      </c>
      <c r="G112" s="157"/>
    </row>
    <row r="113" spans="1:7" x14ac:dyDescent="0.25">
      <c r="A113" s="158" t="s">
        <v>625</v>
      </c>
      <c r="B113" s="186" t="s">
        <v>623</v>
      </c>
      <c r="C113" s="254"/>
      <c r="D113" s="254"/>
      <c r="E113" s="254"/>
      <c r="F113" s="254" t="s">
        <v>1540</v>
      </c>
      <c r="G113" s="157"/>
    </row>
    <row r="114" spans="1:7" x14ac:dyDescent="0.25">
      <c r="A114" s="158" t="s">
        <v>626</v>
      </c>
      <c r="B114" s="186" t="s">
        <v>623</v>
      </c>
      <c r="C114" s="254"/>
      <c r="D114" s="254"/>
      <c r="E114" s="254"/>
      <c r="F114" s="254" t="s">
        <v>1540</v>
      </c>
      <c r="G114" s="157"/>
    </row>
    <row r="115" spans="1:7" x14ac:dyDescent="0.25">
      <c r="A115" s="158" t="s">
        <v>627</v>
      </c>
      <c r="B115" s="186" t="s">
        <v>623</v>
      </c>
      <c r="C115" s="254"/>
      <c r="D115" s="254"/>
      <c r="E115" s="254"/>
      <c r="F115" s="254" t="s">
        <v>1540</v>
      </c>
      <c r="G115" s="157"/>
    </row>
    <row r="116" spans="1:7" x14ac:dyDescent="0.25">
      <c r="A116" s="158" t="s">
        <v>628</v>
      </c>
      <c r="B116" s="186" t="s">
        <v>623</v>
      </c>
      <c r="C116" s="254"/>
      <c r="D116" s="254"/>
      <c r="E116" s="254"/>
      <c r="F116" s="254" t="s">
        <v>1540</v>
      </c>
      <c r="G116" s="157"/>
    </row>
    <row r="117" spans="1:7" x14ac:dyDescent="0.25">
      <c r="A117" s="158" t="s">
        <v>629</v>
      </c>
      <c r="B117" s="186" t="s">
        <v>623</v>
      </c>
      <c r="C117" s="254"/>
      <c r="D117" s="254"/>
      <c r="E117" s="254"/>
      <c r="F117" s="254" t="s">
        <v>1540</v>
      </c>
      <c r="G117" s="157"/>
    </row>
    <row r="118" spans="1:7" x14ac:dyDescent="0.25">
      <c r="A118" s="158" t="s">
        <v>630</v>
      </c>
      <c r="B118" s="186" t="s">
        <v>623</v>
      </c>
      <c r="C118" s="254"/>
      <c r="D118" s="254"/>
      <c r="E118" s="254"/>
      <c r="F118" s="254" t="s">
        <v>1540</v>
      </c>
      <c r="G118" s="157"/>
    </row>
    <row r="119" spans="1:7" x14ac:dyDescent="0.25">
      <c r="A119" s="158" t="s">
        <v>631</v>
      </c>
      <c r="B119" s="186" t="s">
        <v>623</v>
      </c>
      <c r="C119" s="254"/>
      <c r="D119" s="254"/>
      <c r="E119" s="254"/>
      <c r="F119" s="254" t="s">
        <v>1540</v>
      </c>
      <c r="G119" s="157"/>
    </row>
    <row r="120" spans="1:7" x14ac:dyDescent="0.25">
      <c r="A120" s="158" t="s">
        <v>632</v>
      </c>
      <c r="B120" s="186" t="s">
        <v>623</v>
      </c>
      <c r="C120" s="254"/>
      <c r="D120" s="254"/>
      <c r="E120" s="254"/>
      <c r="F120" s="254" t="s">
        <v>1540</v>
      </c>
      <c r="G120" s="157"/>
    </row>
    <row r="121" spans="1:7" x14ac:dyDescent="0.25">
      <c r="A121" s="158" t="s">
        <v>633</v>
      </c>
      <c r="B121" s="186" t="s">
        <v>623</v>
      </c>
      <c r="C121" s="254"/>
      <c r="D121" s="254"/>
      <c r="E121" s="254"/>
      <c r="F121" s="254" t="s">
        <v>1540</v>
      </c>
      <c r="G121" s="157"/>
    </row>
    <row r="122" spans="1:7" x14ac:dyDescent="0.25">
      <c r="A122" s="158" t="s">
        <v>634</v>
      </c>
      <c r="B122" s="186" t="s">
        <v>623</v>
      </c>
      <c r="C122" s="254"/>
      <c r="D122" s="254"/>
      <c r="E122" s="254"/>
      <c r="F122" s="254" t="s">
        <v>1540</v>
      </c>
      <c r="G122" s="157"/>
    </row>
    <row r="123" spans="1:7" x14ac:dyDescent="0.25">
      <c r="A123" s="158" t="s">
        <v>635</v>
      </c>
      <c r="B123" s="186" t="s">
        <v>623</v>
      </c>
      <c r="C123" s="254"/>
      <c r="D123" s="254"/>
      <c r="E123" s="254"/>
      <c r="F123" s="254" t="s">
        <v>1540</v>
      </c>
      <c r="G123" s="157"/>
    </row>
    <row r="124" spans="1:7" x14ac:dyDescent="0.25">
      <c r="A124" s="158" t="s">
        <v>636</v>
      </c>
      <c r="B124" s="186" t="s">
        <v>623</v>
      </c>
      <c r="C124" s="254"/>
      <c r="D124" s="254"/>
      <c r="E124" s="254"/>
      <c r="F124" s="254" t="s">
        <v>1540</v>
      </c>
      <c r="G124" s="157"/>
    </row>
    <row r="125" spans="1:7" x14ac:dyDescent="0.25">
      <c r="A125" s="158" t="s">
        <v>637</v>
      </c>
      <c r="B125" s="186" t="s">
        <v>623</v>
      </c>
      <c r="C125" s="254"/>
      <c r="D125" s="254"/>
      <c r="E125" s="254"/>
      <c r="F125" s="254" t="s">
        <v>1540</v>
      </c>
      <c r="G125" s="157"/>
    </row>
    <row r="126" spans="1:7" x14ac:dyDescent="0.25">
      <c r="A126" s="158" t="s">
        <v>638</v>
      </c>
      <c r="B126" s="186" t="s">
        <v>623</v>
      </c>
      <c r="C126" s="254"/>
      <c r="D126" s="254"/>
      <c r="E126" s="254"/>
      <c r="F126" s="254" t="s">
        <v>1540</v>
      </c>
      <c r="G126" s="157"/>
    </row>
    <row r="127" spans="1:7" x14ac:dyDescent="0.25">
      <c r="A127" s="158" t="s">
        <v>639</v>
      </c>
      <c r="B127" s="186" t="s">
        <v>623</v>
      </c>
      <c r="C127" s="254"/>
      <c r="D127" s="254"/>
      <c r="E127" s="254"/>
      <c r="F127" s="254" t="s">
        <v>1540</v>
      </c>
      <c r="G127" s="157"/>
    </row>
    <row r="128" spans="1:7" x14ac:dyDescent="0.25">
      <c r="A128" s="158" t="s">
        <v>640</v>
      </c>
      <c r="B128" s="186" t="s">
        <v>623</v>
      </c>
      <c r="C128" s="254"/>
      <c r="D128" s="254"/>
      <c r="E128" s="254"/>
      <c r="F128" s="254" t="s">
        <v>1540</v>
      </c>
      <c r="G128" s="157"/>
    </row>
    <row r="129" spans="1:7" x14ac:dyDescent="0.25">
      <c r="A129" s="158" t="s">
        <v>641</v>
      </c>
      <c r="B129" s="186" t="s">
        <v>623</v>
      </c>
      <c r="C129" s="254"/>
      <c r="D129" s="254"/>
      <c r="E129" s="254"/>
      <c r="F129" s="254" t="s">
        <v>1540</v>
      </c>
      <c r="G129" s="157"/>
    </row>
    <row r="130" spans="1:7" x14ac:dyDescent="0.25">
      <c r="A130" s="158" t="s">
        <v>1559</v>
      </c>
      <c r="B130" s="186" t="s">
        <v>623</v>
      </c>
      <c r="C130" s="254"/>
      <c r="D130" s="254"/>
      <c r="E130" s="254"/>
      <c r="F130" s="254" t="s">
        <v>1540</v>
      </c>
      <c r="G130" s="157"/>
    </row>
    <row r="131" spans="1:7" x14ac:dyDescent="0.25">
      <c r="A131" s="158" t="s">
        <v>1558</v>
      </c>
      <c r="B131" s="186" t="s">
        <v>623</v>
      </c>
      <c r="C131" s="254"/>
      <c r="D131" s="254"/>
      <c r="E131" s="254"/>
      <c r="F131" s="254" t="s">
        <v>1540</v>
      </c>
      <c r="G131" s="157"/>
    </row>
    <row r="132" spans="1:7" x14ac:dyDescent="0.25">
      <c r="A132" s="158" t="s">
        <v>1557</v>
      </c>
      <c r="B132" s="186" t="s">
        <v>623</v>
      </c>
      <c r="C132" s="254"/>
      <c r="D132" s="254"/>
      <c r="E132" s="254"/>
      <c r="F132" s="254" t="s">
        <v>1540</v>
      </c>
      <c r="G132" s="157"/>
    </row>
    <row r="133" spans="1:7" x14ac:dyDescent="0.25">
      <c r="A133" s="158" t="s">
        <v>1556</v>
      </c>
      <c r="B133" s="186" t="s">
        <v>623</v>
      </c>
      <c r="C133" s="254"/>
      <c r="D133" s="254"/>
      <c r="E133" s="254"/>
      <c r="F133" s="254" t="s">
        <v>1540</v>
      </c>
      <c r="G133" s="157"/>
    </row>
    <row r="134" spans="1:7" x14ac:dyDescent="0.25">
      <c r="A134" s="158" t="s">
        <v>1555</v>
      </c>
      <c r="B134" s="186" t="s">
        <v>623</v>
      </c>
      <c r="C134" s="254"/>
      <c r="D134" s="254"/>
      <c r="E134" s="254"/>
      <c r="F134" s="254" t="s">
        <v>1540</v>
      </c>
      <c r="G134" s="157"/>
    </row>
    <row r="135" spans="1:7" x14ac:dyDescent="0.25">
      <c r="A135" s="158" t="s">
        <v>1554</v>
      </c>
      <c r="B135" s="186" t="s">
        <v>623</v>
      </c>
      <c r="C135" s="254"/>
      <c r="D135" s="254"/>
      <c r="E135" s="254"/>
      <c r="F135" s="254" t="s">
        <v>1540</v>
      </c>
      <c r="G135" s="157"/>
    </row>
    <row r="136" spans="1:7" x14ac:dyDescent="0.25">
      <c r="A136" s="158" t="s">
        <v>1553</v>
      </c>
      <c r="B136" s="186" t="s">
        <v>623</v>
      </c>
      <c r="C136" s="254"/>
      <c r="D136" s="254"/>
      <c r="E136" s="254"/>
      <c r="F136" s="254" t="s">
        <v>1540</v>
      </c>
      <c r="G136" s="157"/>
    </row>
    <row r="137" spans="1:7" x14ac:dyDescent="0.25">
      <c r="A137" s="158" t="s">
        <v>1552</v>
      </c>
      <c r="B137" s="186" t="s">
        <v>623</v>
      </c>
      <c r="C137" s="254"/>
      <c r="D137" s="254"/>
      <c r="E137" s="254"/>
      <c r="F137" s="254" t="s">
        <v>1540</v>
      </c>
      <c r="G137" s="157"/>
    </row>
    <row r="138" spans="1:7" x14ac:dyDescent="0.25">
      <c r="A138" s="158" t="s">
        <v>1551</v>
      </c>
      <c r="B138" s="186" t="s">
        <v>623</v>
      </c>
      <c r="C138" s="254"/>
      <c r="D138" s="254"/>
      <c r="E138" s="254"/>
      <c r="F138" s="254" t="s">
        <v>1540</v>
      </c>
      <c r="G138" s="157"/>
    </row>
    <row r="139" spans="1:7" x14ac:dyDescent="0.25">
      <c r="A139" s="158" t="s">
        <v>1550</v>
      </c>
      <c r="B139" s="186" t="s">
        <v>623</v>
      </c>
      <c r="C139" s="254"/>
      <c r="D139" s="254"/>
      <c r="E139" s="254"/>
      <c r="F139" s="254" t="s">
        <v>1540</v>
      </c>
      <c r="G139" s="157"/>
    </row>
    <row r="140" spans="1:7" x14ac:dyDescent="0.25">
      <c r="A140" s="158" t="s">
        <v>1549</v>
      </c>
      <c r="B140" s="186" t="s">
        <v>623</v>
      </c>
      <c r="C140" s="254"/>
      <c r="D140" s="254"/>
      <c r="E140" s="254"/>
      <c r="F140" s="254" t="s">
        <v>1540</v>
      </c>
      <c r="G140" s="157"/>
    </row>
    <row r="141" spans="1:7" x14ac:dyDescent="0.25">
      <c r="A141" s="158" t="s">
        <v>1548</v>
      </c>
      <c r="B141" s="186" t="s">
        <v>623</v>
      </c>
      <c r="C141" s="254"/>
      <c r="D141" s="254"/>
      <c r="E141" s="254"/>
      <c r="F141" s="254" t="s">
        <v>1540</v>
      </c>
      <c r="G141" s="157"/>
    </row>
    <row r="142" spans="1:7" x14ac:dyDescent="0.25">
      <c r="A142" s="158" t="s">
        <v>1547</v>
      </c>
      <c r="B142" s="186" t="s">
        <v>623</v>
      </c>
      <c r="C142" s="254"/>
      <c r="D142" s="254"/>
      <c r="E142" s="254"/>
      <c r="F142" s="254" t="s">
        <v>1540</v>
      </c>
      <c r="G142" s="157"/>
    </row>
    <row r="143" spans="1:7" x14ac:dyDescent="0.25">
      <c r="A143" s="158" t="s">
        <v>1546</v>
      </c>
      <c r="B143" s="186" t="s">
        <v>623</v>
      </c>
      <c r="C143" s="254"/>
      <c r="D143" s="254"/>
      <c r="E143" s="254"/>
      <c r="F143" s="254" t="s">
        <v>1540</v>
      </c>
      <c r="G143" s="157"/>
    </row>
    <row r="144" spans="1:7" x14ac:dyDescent="0.25">
      <c r="A144" s="158" t="s">
        <v>1545</v>
      </c>
      <c r="B144" s="186" t="s">
        <v>623</v>
      </c>
      <c r="C144" s="254"/>
      <c r="D144" s="254"/>
      <c r="E144" s="254"/>
      <c r="F144" s="254" t="s">
        <v>1540</v>
      </c>
      <c r="G144" s="157"/>
    </row>
    <row r="145" spans="1:7" x14ac:dyDescent="0.25">
      <c r="A145" s="158" t="s">
        <v>1544</v>
      </c>
      <c r="B145" s="186" t="s">
        <v>623</v>
      </c>
      <c r="C145" s="254"/>
      <c r="D145" s="254"/>
      <c r="E145" s="254"/>
      <c r="F145" s="254" t="s">
        <v>1540</v>
      </c>
      <c r="G145" s="157"/>
    </row>
    <row r="146" spans="1:7" x14ac:dyDescent="0.25">
      <c r="A146" s="158" t="s">
        <v>1543</v>
      </c>
      <c r="B146" s="186" t="s">
        <v>623</v>
      </c>
      <c r="C146" s="254"/>
      <c r="D146" s="254"/>
      <c r="E146" s="254"/>
      <c r="F146" s="254" t="s">
        <v>1540</v>
      </c>
      <c r="G146" s="157"/>
    </row>
    <row r="147" spans="1:7" x14ac:dyDescent="0.25">
      <c r="A147" s="158" t="s">
        <v>1542</v>
      </c>
      <c r="B147" s="186" t="s">
        <v>623</v>
      </c>
      <c r="C147" s="254"/>
      <c r="D147" s="254"/>
      <c r="E147" s="254"/>
      <c r="F147" s="254" t="s">
        <v>1540</v>
      </c>
      <c r="G147" s="157"/>
    </row>
    <row r="148" spans="1:7" x14ac:dyDescent="0.25">
      <c r="A148" s="158" t="s">
        <v>1541</v>
      </c>
      <c r="B148" s="186" t="s">
        <v>623</v>
      </c>
      <c r="C148" s="254"/>
      <c r="D148" s="254"/>
      <c r="E148" s="254"/>
      <c r="F148" s="254" t="s">
        <v>1540</v>
      </c>
      <c r="G148" s="157"/>
    </row>
    <row r="149" spans="1:7" ht="15" customHeight="1" x14ac:dyDescent="0.25">
      <c r="A149" s="163"/>
      <c r="B149" s="164" t="s">
        <v>642</v>
      </c>
      <c r="C149" s="163" t="s">
        <v>506</v>
      </c>
      <c r="D149" s="163" t="s">
        <v>507</v>
      </c>
      <c r="E149" s="162"/>
      <c r="F149" s="161" t="s">
        <v>472</v>
      </c>
      <c r="G149" s="161"/>
    </row>
    <row r="150" spans="1:7" x14ac:dyDescent="0.25">
      <c r="A150" s="158" t="s">
        <v>643</v>
      </c>
      <c r="B150" s="158" t="s">
        <v>644</v>
      </c>
      <c r="C150" s="280">
        <v>0.879253713524212</v>
      </c>
      <c r="D150" s="254"/>
      <c r="E150" s="298"/>
      <c r="F150" s="254">
        <f>C150</f>
        <v>0.879253713524212</v>
      </c>
    </row>
    <row r="151" spans="1:7" x14ac:dyDescent="0.25">
      <c r="A151" s="158" t="s">
        <v>645</v>
      </c>
      <c r="B151" s="158" t="s">
        <v>646</v>
      </c>
      <c r="C151" s="282"/>
      <c r="D151" s="254"/>
      <c r="E151" s="298"/>
      <c r="F151" s="254"/>
    </row>
    <row r="152" spans="1:7" x14ac:dyDescent="0.25">
      <c r="A152" s="158" t="s">
        <v>647</v>
      </c>
      <c r="B152" s="158" t="s">
        <v>68</v>
      </c>
      <c r="C152" s="280">
        <v>0.120746286475777</v>
      </c>
      <c r="D152" s="254"/>
      <c r="E152" s="298"/>
      <c r="F152" s="254">
        <f>C152</f>
        <v>0.120746286475777</v>
      </c>
    </row>
    <row r="153" spans="1:7" outlineLevel="1" x14ac:dyDescent="0.25">
      <c r="A153" s="158" t="s">
        <v>648</v>
      </c>
      <c r="B153" s="177"/>
      <c r="C153" s="254"/>
      <c r="D153" s="254"/>
      <c r="E153" s="298"/>
      <c r="F153" s="254"/>
    </row>
    <row r="154" spans="1:7" outlineLevel="1" x14ac:dyDescent="0.25">
      <c r="A154" s="158" t="s">
        <v>649</v>
      </c>
      <c r="B154" s="177"/>
      <c r="C154" s="254"/>
      <c r="D154" s="254"/>
      <c r="E154" s="298"/>
      <c r="F154" s="254"/>
    </row>
    <row r="155" spans="1:7" outlineLevel="1" x14ac:dyDescent="0.25">
      <c r="A155" s="158" t="s">
        <v>650</v>
      </c>
      <c r="B155" s="177"/>
      <c r="C155" s="254"/>
      <c r="D155" s="254"/>
      <c r="E155" s="298"/>
      <c r="F155" s="254"/>
    </row>
    <row r="156" spans="1:7" outlineLevel="1" x14ac:dyDescent="0.25">
      <c r="A156" s="158" t="s">
        <v>651</v>
      </c>
      <c r="B156" s="177"/>
      <c r="C156" s="254"/>
      <c r="D156" s="254"/>
      <c r="E156" s="298"/>
      <c r="F156" s="254"/>
    </row>
    <row r="157" spans="1:7" outlineLevel="1" x14ac:dyDescent="0.25">
      <c r="A157" s="158" t="s">
        <v>652</v>
      </c>
      <c r="C157" s="295"/>
      <c r="D157" s="295"/>
      <c r="E157" s="296"/>
      <c r="F157" s="295"/>
    </row>
    <row r="158" spans="1:7" outlineLevel="1" x14ac:dyDescent="0.25">
      <c r="A158" s="158" t="s">
        <v>653</v>
      </c>
      <c r="C158" s="295"/>
      <c r="D158" s="295"/>
      <c r="E158" s="296"/>
      <c r="F158" s="295"/>
    </row>
    <row r="159" spans="1:7" ht="15" customHeight="1" x14ac:dyDescent="0.25">
      <c r="A159" s="163"/>
      <c r="B159" s="164" t="s">
        <v>654</v>
      </c>
      <c r="C159" s="163" t="s">
        <v>506</v>
      </c>
      <c r="D159" s="163" t="s">
        <v>507</v>
      </c>
      <c r="E159" s="162"/>
      <c r="F159" s="161" t="s">
        <v>472</v>
      </c>
      <c r="G159" s="161"/>
    </row>
    <row r="160" spans="1:7" x14ac:dyDescent="0.25">
      <c r="A160" s="158" t="s">
        <v>655</v>
      </c>
      <c r="B160" s="158" t="s">
        <v>656</v>
      </c>
      <c r="C160" s="280">
        <v>2.9925279705716699E-2</v>
      </c>
      <c r="D160" s="254"/>
      <c r="E160" s="298"/>
      <c r="F160" s="254">
        <f>C160</f>
        <v>2.9925279705716699E-2</v>
      </c>
    </row>
    <row r="161" spans="1:7" x14ac:dyDescent="0.25">
      <c r="A161" s="158" t="s">
        <v>657</v>
      </c>
      <c r="B161" s="158" t="s">
        <v>658</v>
      </c>
      <c r="C161" s="280">
        <v>0.97007472029428299</v>
      </c>
      <c r="D161" s="254"/>
      <c r="E161" s="298"/>
      <c r="F161" s="254">
        <f>C161</f>
        <v>0.97007472029428299</v>
      </c>
    </row>
    <row r="162" spans="1:7" x14ac:dyDescent="0.25">
      <c r="A162" s="158" t="s">
        <v>659</v>
      </c>
      <c r="B162" s="158" t="s">
        <v>68</v>
      </c>
      <c r="C162" s="282"/>
      <c r="D162" s="254"/>
      <c r="E162" s="298"/>
      <c r="F162" s="254"/>
    </row>
    <row r="163" spans="1:7" outlineLevel="1" x14ac:dyDescent="0.25">
      <c r="A163" s="158" t="s">
        <v>660</v>
      </c>
      <c r="B163" s="177"/>
      <c r="C163" s="177"/>
      <c r="D163" s="177"/>
      <c r="E163" s="300"/>
      <c r="F163" s="177"/>
    </row>
    <row r="164" spans="1:7" outlineLevel="1" x14ac:dyDescent="0.25">
      <c r="A164" s="158" t="s">
        <v>661</v>
      </c>
      <c r="B164" s="177"/>
      <c r="C164" s="177"/>
      <c r="D164" s="177"/>
      <c r="E164" s="300"/>
      <c r="F164" s="177"/>
    </row>
    <row r="165" spans="1:7" outlineLevel="1" x14ac:dyDescent="0.25">
      <c r="A165" s="158" t="s">
        <v>662</v>
      </c>
      <c r="B165" s="177"/>
      <c r="C165" s="177"/>
      <c r="D165" s="177"/>
      <c r="E165" s="300"/>
      <c r="F165" s="177"/>
    </row>
    <row r="166" spans="1:7" outlineLevel="1" x14ac:dyDescent="0.25">
      <c r="A166" s="158" t="s">
        <v>663</v>
      </c>
      <c r="E166" s="156"/>
    </row>
    <row r="167" spans="1:7" outlineLevel="1" x14ac:dyDescent="0.25">
      <c r="A167" s="158" t="s">
        <v>664</v>
      </c>
      <c r="E167" s="156"/>
    </row>
    <row r="168" spans="1:7" outlineLevel="1" x14ac:dyDescent="0.25">
      <c r="A168" s="158" t="s">
        <v>665</v>
      </c>
      <c r="E168" s="156"/>
    </row>
    <row r="169" spans="1:7" ht="15" customHeight="1" x14ac:dyDescent="0.25">
      <c r="A169" s="163"/>
      <c r="B169" s="164" t="s">
        <v>666</v>
      </c>
      <c r="C169" s="163" t="s">
        <v>506</v>
      </c>
      <c r="D169" s="163" t="s">
        <v>507</v>
      </c>
      <c r="E169" s="162"/>
      <c r="F169" s="161" t="s">
        <v>472</v>
      </c>
      <c r="G169" s="161"/>
    </row>
    <row r="170" spans="1:7" x14ac:dyDescent="0.25">
      <c r="A170" s="158" t="s">
        <v>667</v>
      </c>
      <c r="B170" s="196" t="s">
        <v>668</v>
      </c>
      <c r="C170" s="282">
        <v>6.0378001634008402E-2</v>
      </c>
      <c r="D170" s="254"/>
      <c r="E170" s="298"/>
      <c r="F170" s="254">
        <f>C170</f>
        <v>6.0378001634008402E-2</v>
      </c>
    </row>
    <row r="171" spans="1:7" x14ac:dyDescent="0.25">
      <c r="A171" s="158" t="s">
        <v>669</v>
      </c>
      <c r="B171" s="196" t="s">
        <v>1539</v>
      </c>
      <c r="C171" s="282">
        <v>0.10071127593521501</v>
      </c>
      <c r="D171" s="254"/>
      <c r="E171" s="298"/>
      <c r="F171" s="254">
        <f>C171</f>
        <v>0.10071127593521501</v>
      </c>
    </row>
    <row r="172" spans="1:7" x14ac:dyDescent="0.25">
      <c r="A172" s="158" t="s">
        <v>670</v>
      </c>
      <c r="B172" s="196" t="s">
        <v>1538</v>
      </c>
      <c r="C172" s="282">
        <v>7.7235057403314197E-2</v>
      </c>
      <c r="D172" s="254"/>
      <c r="E172" s="254"/>
      <c r="F172" s="254">
        <f>C172</f>
        <v>7.7235057403314197E-2</v>
      </c>
    </row>
    <row r="173" spans="1:7" x14ac:dyDescent="0.25">
      <c r="A173" s="158" t="s">
        <v>671</v>
      </c>
      <c r="B173" s="196" t="s">
        <v>1537</v>
      </c>
      <c r="C173" s="282">
        <v>8.0062857439187604E-2</v>
      </c>
      <c r="D173" s="254"/>
      <c r="E173" s="254"/>
      <c r="F173" s="254">
        <f>C173</f>
        <v>8.0062857439187604E-2</v>
      </c>
    </row>
    <row r="174" spans="1:7" x14ac:dyDescent="0.25">
      <c r="A174" s="158" t="s">
        <v>672</v>
      </c>
      <c r="B174" s="196" t="s">
        <v>1536</v>
      </c>
      <c r="C174" s="282">
        <v>0.68161280758827503</v>
      </c>
      <c r="D174" s="254"/>
      <c r="E174" s="254"/>
      <c r="F174" s="254">
        <f>C174</f>
        <v>0.68161280758827503</v>
      </c>
    </row>
    <row r="175" spans="1:7" outlineLevel="1" x14ac:dyDescent="0.25">
      <c r="A175" s="158" t="s">
        <v>673</v>
      </c>
      <c r="B175" s="175"/>
      <c r="C175" s="295"/>
      <c r="D175" s="295"/>
      <c r="E175" s="295"/>
      <c r="F175" s="295"/>
    </row>
    <row r="176" spans="1:7" outlineLevel="1" x14ac:dyDescent="0.25">
      <c r="A176" s="158" t="s">
        <v>674</v>
      </c>
      <c r="B176" s="175"/>
      <c r="C176" s="295"/>
      <c r="D176" s="295"/>
      <c r="E176" s="295"/>
      <c r="F176" s="295"/>
    </row>
    <row r="177" spans="1:7" outlineLevel="1" x14ac:dyDescent="0.25">
      <c r="A177" s="158" t="s">
        <v>675</v>
      </c>
      <c r="B177" s="232"/>
      <c r="C177" s="295"/>
      <c r="D177" s="295"/>
      <c r="E177" s="295"/>
      <c r="F177" s="295"/>
    </row>
    <row r="178" spans="1:7" outlineLevel="1" x14ac:dyDescent="0.25">
      <c r="A178" s="158" t="s">
        <v>676</v>
      </c>
      <c r="B178" s="232"/>
      <c r="C178" s="295"/>
      <c r="D178" s="295"/>
      <c r="E178" s="295"/>
      <c r="F178" s="295"/>
    </row>
    <row r="179" spans="1:7" ht="15" customHeight="1" x14ac:dyDescent="0.25">
      <c r="A179" s="163"/>
      <c r="B179" s="234" t="s">
        <v>677</v>
      </c>
      <c r="C179" s="163" t="s">
        <v>506</v>
      </c>
      <c r="D179" s="163" t="s">
        <v>507</v>
      </c>
      <c r="E179" s="163"/>
      <c r="F179" s="163" t="s">
        <v>472</v>
      </c>
      <c r="G179" s="161"/>
    </row>
    <row r="180" spans="1:7" x14ac:dyDescent="0.25">
      <c r="A180" s="158" t="s">
        <v>678</v>
      </c>
      <c r="B180" s="158" t="s">
        <v>1535</v>
      </c>
      <c r="C180" s="282">
        <v>8.5611855020063395E-5</v>
      </c>
      <c r="D180" s="254"/>
      <c r="E180" s="298"/>
      <c r="F180" s="254">
        <f>C180</f>
        <v>8.5611855020063395E-5</v>
      </c>
    </row>
    <row r="181" spans="1:7" outlineLevel="1" x14ac:dyDescent="0.25">
      <c r="A181" s="158" t="s">
        <v>679</v>
      </c>
      <c r="B181" s="299" t="s">
        <v>680</v>
      </c>
      <c r="C181" s="282">
        <v>4.4655162074990603E-20</v>
      </c>
      <c r="D181" s="254"/>
      <c r="E181" s="298"/>
      <c r="F181" s="254">
        <f>C181</f>
        <v>4.4655162074990603E-20</v>
      </c>
    </row>
    <row r="182" spans="1:7" outlineLevel="1" x14ac:dyDescent="0.25">
      <c r="A182" s="158" t="s">
        <v>681</v>
      </c>
      <c r="B182" s="297"/>
      <c r="C182" s="295"/>
      <c r="D182" s="295"/>
      <c r="E182" s="296"/>
      <c r="F182" s="295"/>
    </row>
    <row r="183" spans="1:7" outlineLevel="1" x14ac:dyDescent="0.25">
      <c r="A183" s="158" t="s">
        <v>682</v>
      </c>
      <c r="B183" s="297"/>
      <c r="C183" s="295"/>
      <c r="D183" s="295"/>
      <c r="E183" s="296"/>
      <c r="F183" s="295"/>
    </row>
    <row r="184" spans="1:7" outlineLevel="1" x14ac:dyDescent="0.25">
      <c r="A184" s="158" t="s">
        <v>683</v>
      </c>
      <c r="B184" s="297"/>
      <c r="C184" s="295"/>
      <c r="D184" s="295"/>
      <c r="E184" s="296"/>
      <c r="F184" s="295"/>
    </row>
    <row r="185" spans="1:7" ht="18" x14ac:dyDescent="0.25">
      <c r="A185" s="293"/>
      <c r="B185" s="294" t="s">
        <v>469</v>
      </c>
      <c r="C185" s="293"/>
      <c r="D185" s="293"/>
      <c r="E185" s="293"/>
      <c r="F185" s="292"/>
      <c r="G185" s="292"/>
    </row>
    <row r="186" spans="1:7" ht="15" customHeight="1" x14ac:dyDescent="0.25">
      <c r="A186" s="163"/>
      <c r="B186" s="164" t="s">
        <v>684</v>
      </c>
      <c r="C186" s="163" t="s">
        <v>685</v>
      </c>
      <c r="D186" s="163" t="s">
        <v>686</v>
      </c>
      <c r="E186" s="162"/>
      <c r="F186" s="163" t="s">
        <v>506</v>
      </c>
      <c r="G186" s="163" t="s">
        <v>687</v>
      </c>
    </row>
    <row r="187" spans="1:7" x14ac:dyDescent="0.25">
      <c r="A187" s="158" t="s">
        <v>688</v>
      </c>
      <c r="B187" s="190" t="s">
        <v>689</v>
      </c>
      <c r="C187" s="284">
        <v>74.903259787136804</v>
      </c>
      <c r="D187" s="284">
        <v>0</v>
      </c>
      <c r="E187" s="216"/>
      <c r="F187" s="188"/>
      <c r="G187" s="188"/>
    </row>
    <row r="188" spans="1:7" x14ac:dyDescent="0.25">
      <c r="A188" s="239"/>
      <c r="B188" s="291"/>
      <c r="C188" s="216"/>
      <c r="D188" s="216"/>
      <c r="E188" s="216"/>
      <c r="F188" s="246"/>
      <c r="G188" s="246"/>
    </row>
    <row r="189" spans="1:7" x14ac:dyDescent="0.25">
      <c r="B189" s="190" t="s">
        <v>690</v>
      </c>
      <c r="C189" s="188"/>
      <c r="D189" s="188"/>
      <c r="E189" s="239"/>
      <c r="F189" s="281"/>
      <c r="G189" s="281"/>
    </row>
    <row r="190" spans="1:7" x14ac:dyDescent="0.25">
      <c r="A190" s="158" t="s">
        <v>691</v>
      </c>
      <c r="B190" s="186" t="s">
        <v>692</v>
      </c>
      <c r="C190" s="284">
        <v>8657.39792750983</v>
      </c>
      <c r="D190" s="283">
        <v>222504</v>
      </c>
      <c r="E190" s="239"/>
      <c r="F190" s="191">
        <f>IF($C$214=0,"",IF(C190="[for completion]","",IF(C190="","",C190/$C$214)))</f>
        <v>0.38659750760064632</v>
      </c>
      <c r="G190" s="191">
        <f>IF($D$214=0,"",IF(D190="[for completion]","",IF(D190="","",D190/$D$214)))</f>
        <v>0.74423520754590766</v>
      </c>
    </row>
    <row r="191" spans="1:7" x14ac:dyDescent="0.25">
      <c r="A191" s="158" t="s">
        <v>693</v>
      </c>
      <c r="B191" s="186" t="s">
        <v>694</v>
      </c>
      <c r="C191" s="284">
        <v>7858.5072887899496</v>
      </c>
      <c r="D191" s="283">
        <v>56446</v>
      </c>
      <c r="E191" s="239"/>
      <c r="F191" s="191">
        <f>IF($C$214=0,"",IF(C191="[for completion]","",IF(C191="","",C191/$C$214)))</f>
        <v>0.35092291664841663</v>
      </c>
      <c r="G191" s="191">
        <f>IF($D$214=0,"",IF(D191="[for completion]","",IF(D191="","",D191/$D$214)))</f>
        <v>0.18880155199518348</v>
      </c>
    </row>
    <row r="192" spans="1:7" x14ac:dyDescent="0.25">
      <c r="A192" s="158" t="s">
        <v>695</v>
      </c>
      <c r="B192" s="186" t="s">
        <v>696</v>
      </c>
      <c r="C192" s="284">
        <v>3420.22708397001</v>
      </c>
      <c r="D192" s="283">
        <v>14196</v>
      </c>
      <c r="E192" s="239"/>
      <c r="F192" s="191">
        <f>IF($C$214=0,"",IF(C192="[for completion]","",IF(C192="","",C192/$C$214)))</f>
        <v>0.15273079476795609</v>
      </c>
      <c r="G192" s="191">
        <f>IF($D$214=0,"",IF(D192="[for completion]","",IF(D192="","",D192/$D$214)))</f>
        <v>4.7483025052680872E-2</v>
      </c>
    </row>
    <row r="193" spans="1:7" x14ac:dyDescent="0.25">
      <c r="A193" s="158" t="s">
        <v>697</v>
      </c>
      <c r="B193" s="186" t="s">
        <v>698</v>
      </c>
      <c r="C193" s="284">
        <v>1317.31935318</v>
      </c>
      <c r="D193" s="283">
        <v>3865</v>
      </c>
      <c r="E193" s="239"/>
      <c r="F193" s="191">
        <f>IF($C$214=0,"",IF(C193="[for completion]","",IF(C193="","",C193/$C$214)))</f>
        <v>5.8825109220775766E-2</v>
      </c>
      <c r="G193" s="191">
        <f>IF($D$214=0,"",IF(D193="[for completion]","",IF(D193="","",D193/$D$214)))</f>
        <v>1.2927718500183965E-2</v>
      </c>
    </row>
    <row r="194" spans="1:7" x14ac:dyDescent="0.25">
      <c r="A194" s="158" t="s">
        <v>699</v>
      </c>
      <c r="B194" s="186" t="s">
        <v>700</v>
      </c>
      <c r="C194" s="284">
        <v>1140.37592511</v>
      </c>
      <c r="D194" s="283">
        <v>1959</v>
      </c>
      <c r="E194" s="239"/>
      <c r="F194" s="191">
        <f>IF($C$214=0,"",IF(C194="[for completion]","",IF(C194="","",C194/$C$214)))</f>
        <v>5.092367176220533E-2</v>
      </c>
      <c r="G194" s="191">
        <f>IF($D$214=0,"",IF(D194="[for completion]","",IF(D194="","",D194/$D$214)))</f>
        <v>6.5524969060440849E-3</v>
      </c>
    </row>
    <row r="195" spans="1:7" x14ac:dyDescent="0.25">
      <c r="A195" s="158" t="s">
        <v>701</v>
      </c>
      <c r="B195" s="186"/>
      <c r="C195" s="284"/>
      <c r="D195" s="288"/>
      <c r="E195" s="239"/>
      <c r="F195" s="191" t="str">
        <f>IF($C$214=0,"",IF(C195="[for completion]","",IF(C195="","",C195/$C$214)))</f>
        <v/>
      </c>
      <c r="G195" s="191" t="str">
        <f>IF($D$214=0,"",IF(D195="[for completion]","",IF(D195="","",D195/$D$214)))</f>
        <v/>
      </c>
    </row>
    <row r="196" spans="1:7" x14ac:dyDescent="0.25">
      <c r="A196" s="158" t="s">
        <v>702</v>
      </c>
      <c r="B196" s="186"/>
      <c r="C196" s="284"/>
      <c r="D196" s="288"/>
      <c r="E196" s="239"/>
      <c r="F196" s="191" t="str">
        <f>IF($C$214=0,"",IF(C196="[for completion]","",IF(C196="","",C196/$C$214)))</f>
        <v/>
      </c>
      <c r="G196" s="191" t="str">
        <f>IF($D$214=0,"",IF(D196="[for completion]","",IF(D196="","",D196/$D$214)))</f>
        <v/>
      </c>
    </row>
    <row r="197" spans="1:7" x14ac:dyDescent="0.25">
      <c r="A197" s="158" t="s">
        <v>703</v>
      </c>
      <c r="B197" s="186"/>
      <c r="C197" s="284"/>
      <c r="D197" s="288"/>
      <c r="E197" s="239"/>
      <c r="F197" s="191" t="str">
        <f>IF($C$214=0,"",IF(C197="[for completion]","",IF(C197="","",C197/$C$214)))</f>
        <v/>
      </c>
      <c r="G197" s="191" t="str">
        <f>IF($D$214=0,"",IF(D197="[for completion]","",IF(D197="","",D197/$D$214)))</f>
        <v/>
      </c>
    </row>
    <row r="198" spans="1:7" x14ac:dyDescent="0.25">
      <c r="A198" s="158" t="s">
        <v>704</v>
      </c>
      <c r="B198" s="186"/>
      <c r="C198" s="284"/>
      <c r="D198" s="288"/>
      <c r="E198" s="239"/>
      <c r="F198" s="191" t="str">
        <f>IF($C$214=0,"",IF(C198="[for completion]","",IF(C198="","",C198/$C$214)))</f>
        <v/>
      </c>
      <c r="G198" s="191" t="str">
        <f>IF($D$214=0,"",IF(D198="[for completion]","",IF(D198="","",D198/$D$214)))</f>
        <v/>
      </c>
    </row>
    <row r="199" spans="1:7" x14ac:dyDescent="0.25">
      <c r="A199" s="158" t="s">
        <v>705</v>
      </c>
      <c r="B199" s="186"/>
      <c r="C199" s="188"/>
      <c r="D199" s="288"/>
      <c r="E199" s="185"/>
      <c r="F199" s="191" t="str">
        <f>IF($C$214=0,"",IF(C199="[for completion]","",IF(C199="","",C199/$C$214)))</f>
        <v/>
      </c>
      <c r="G199" s="191" t="str">
        <f>IF($D$214=0,"",IF(D199="[for completion]","",IF(D199="","",D199/$D$214)))</f>
        <v/>
      </c>
    </row>
    <row r="200" spans="1:7" x14ac:dyDescent="0.25">
      <c r="A200" s="158" t="s">
        <v>706</v>
      </c>
      <c r="B200" s="186"/>
      <c r="C200" s="188"/>
      <c r="D200" s="288"/>
      <c r="E200" s="185"/>
      <c r="F200" s="191" t="str">
        <f>IF($C$214=0,"",IF(C200="[for completion]","",IF(C200="","",C200/$C$214)))</f>
        <v/>
      </c>
      <c r="G200" s="191" t="str">
        <f>IF($D$214=0,"",IF(D200="[for completion]","",IF(D200="","",D200/$D$214)))</f>
        <v/>
      </c>
    </row>
    <row r="201" spans="1:7" x14ac:dyDescent="0.25">
      <c r="A201" s="158" t="s">
        <v>707</v>
      </c>
      <c r="B201" s="186"/>
      <c r="C201" s="188"/>
      <c r="D201" s="288"/>
      <c r="E201" s="185"/>
      <c r="F201" s="191" t="str">
        <f>IF($C$214=0,"",IF(C201="[for completion]","",IF(C201="","",C201/$C$214)))</f>
        <v/>
      </c>
      <c r="G201" s="191" t="str">
        <f>IF($D$214=0,"",IF(D201="[for completion]","",IF(D201="","",D201/$D$214)))</f>
        <v/>
      </c>
    </row>
    <row r="202" spans="1:7" x14ac:dyDescent="0.25">
      <c r="A202" s="158" t="s">
        <v>708</v>
      </c>
      <c r="B202" s="186"/>
      <c r="C202" s="188"/>
      <c r="D202" s="288"/>
      <c r="E202" s="185"/>
      <c r="F202" s="191" t="str">
        <f>IF($C$214=0,"",IF(C202="[for completion]","",IF(C202="","",C202/$C$214)))</f>
        <v/>
      </c>
      <c r="G202" s="191" t="str">
        <f>IF($D$214=0,"",IF(D202="[for completion]","",IF(D202="","",D202/$D$214)))</f>
        <v/>
      </c>
    </row>
    <row r="203" spans="1:7" x14ac:dyDescent="0.25">
      <c r="A203" s="158" t="s">
        <v>709</v>
      </c>
      <c r="B203" s="186"/>
      <c r="C203" s="188"/>
      <c r="D203" s="288"/>
      <c r="E203" s="185"/>
      <c r="F203" s="191" t="str">
        <f>IF($C$214=0,"",IF(C203="[for completion]","",IF(C203="","",C203/$C$214)))</f>
        <v/>
      </c>
      <c r="G203" s="191" t="str">
        <f>IF($D$214=0,"",IF(D203="[for completion]","",IF(D203="","",D203/$D$214)))</f>
        <v/>
      </c>
    </row>
    <row r="204" spans="1:7" x14ac:dyDescent="0.25">
      <c r="A204" s="158" t="s">
        <v>710</v>
      </c>
      <c r="B204" s="186"/>
      <c r="C204" s="188"/>
      <c r="D204" s="288"/>
      <c r="E204" s="185"/>
      <c r="F204" s="191" t="str">
        <f>IF($C$214=0,"",IF(C204="[for completion]","",IF(C204="","",C204/$C$214)))</f>
        <v/>
      </c>
      <c r="G204" s="191" t="str">
        <f>IF($D$214=0,"",IF(D204="[for completion]","",IF(D204="","",D204/$D$214)))</f>
        <v/>
      </c>
    </row>
    <row r="205" spans="1:7" x14ac:dyDescent="0.25">
      <c r="A205" s="158" t="s">
        <v>711</v>
      </c>
      <c r="B205" s="186"/>
      <c r="C205" s="188"/>
      <c r="D205" s="288"/>
      <c r="F205" s="191" t="str">
        <f>IF($C$214=0,"",IF(C205="[for completion]","",IF(C205="","",C205/$C$214)))</f>
        <v/>
      </c>
      <c r="G205" s="191" t="str">
        <f>IF($D$214=0,"",IF(D205="[for completion]","",IF(D205="","",D205/$D$214)))</f>
        <v/>
      </c>
    </row>
    <row r="206" spans="1:7" x14ac:dyDescent="0.25">
      <c r="A206" s="158" t="s">
        <v>712</v>
      </c>
      <c r="B206" s="186"/>
      <c r="C206" s="188"/>
      <c r="D206" s="288"/>
      <c r="E206" s="276"/>
      <c r="F206" s="191" t="str">
        <f>IF($C$214=0,"",IF(C206="[for completion]","",IF(C206="","",C206/$C$214)))</f>
        <v/>
      </c>
      <c r="G206" s="191" t="str">
        <f>IF($D$214=0,"",IF(D206="[for completion]","",IF(D206="","",D206/$D$214)))</f>
        <v/>
      </c>
    </row>
    <row r="207" spans="1:7" x14ac:dyDescent="0.25">
      <c r="A207" s="158" t="s">
        <v>713</v>
      </c>
      <c r="B207" s="186"/>
      <c r="C207" s="188"/>
      <c r="D207" s="288"/>
      <c r="E207" s="276"/>
      <c r="F207" s="191" t="str">
        <f>IF($C$214=0,"",IF(C207="[for completion]","",IF(C207="","",C207/$C$214)))</f>
        <v/>
      </c>
      <c r="G207" s="191" t="str">
        <f>IF($D$214=0,"",IF(D207="[for completion]","",IF(D207="","",D207/$D$214)))</f>
        <v/>
      </c>
    </row>
    <row r="208" spans="1:7" x14ac:dyDescent="0.25">
      <c r="A208" s="158" t="s">
        <v>714</v>
      </c>
      <c r="B208" s="186"/>
      <c r="C208" s="188"/>
      <c r="D208" s="288"/>
      <c r="E208" s="276"/>
      <c r="F208" s="191" t="str">
        <f>IF($C$214=0,"",IF(C208="[for completion]","",IF(C208="","",C208/$C$214)))</f>
        <v/>
      </c>
      <c r="G208" s="191" t="str">
        <f>IF($D$214=0,"",IF(D208="[for completion]","",IF(D208="","",D208/$D$214)))</f>
        <v/>
      </c>
    </row>
    <row r="209" spans="1:7" x14ac:dyDescent="0.25">
      <c r="A209" s="158" t="s">
        <v>715</v>
      </c>
      <c r="B209" s="186"/>
      <c r="C209" s="188"/>
      <c r="D209" s="288"/>
      <c r="E209" s="276"/>
      <c r="F209" s="191" t="str">
        <f>IF($C$214=0,"",IF(C209="[for completion]","",IF(C209="","",C209/$C$214)))</f>
        <v/>
      </c>
      <c r="G209" s="191" t="str">
        <f>IF($D$214=0,"",IF(D209="[for completion]","",IF(D209="","",D209/$D$214)))</f>
        <v/>
      </c>
    </row>
    <row r="210" spans="1:7" x14ac:dyDescent="0.25">
      <c r="A210" s="158" t="s">
        <v>716</v>
      </c>
      <c r="B210" s="186"/>
      <c r="C210" s="188"/>
      <c r="D210" s="288"/>
      <c r="E210" s="276"/>
      <c r="F210" s="191" t="str">
        <f>IF($C$214=0,"",IF(C210="[for completion]","",IF(C210="","",C210/$C$214)))</f>
        <v/>
      </c>
      <c r="G210" s="191" t="str">
        <f>IF($D$214=0,"",IF(D210="[for completion]","",IF(D210="","",D210/$D$214)))</f>
        <v/>
      </c>
    </row>
    <row r="211" spans="1:7" x14ac:dyDescent="0.25">
      <c r="A211" s="158" t="s">
        <v>717</v>
      </c>
      <c r="B211" s="186"/>
      <c r="C211" s="188"/>
      <c r="D211" s="288"/>
      <c r="E211" s="276"/>
      <c r="F211" s="191" t="str">
        <f>IF($C$214=0,"",IF(C211="[for completion]","",IF(C211="","",C211/$C$214)))</f>
        <v/>
      </c>
      <c r="G211" s="191" t="str">
        <f>IF($D$214=0,"",IF(D211="[for completion]","",IF(D211="","",D211/$D$214)))</f>
        <v/>
      </c>
    </row>
    <row r="212" spans="1:7" x14ac:dyDescent="0.25">
      <c r="A212" s="158" t="s">
        <v>718</v>
      </c>
      <c r="B212" s="186"/>
      <c r="C212" s="188"/>
      <c r="D212" s="288"/>
      <c r="E212" s="276"/>
      <c r="F212" s="191" t="str">
        <f>IF($C$214=0,"",IF(C212="[for completion]","",IF(C212="","",C212/$C$214)))</f>
        <v/>
      </c>
      <c r="G212" s="191" t="str">
        <f>IF($D$214=0,"",IF(D212="[for completion]","",IF(D212="","",D212/$D$214)))</f>
        <v/>
      </c>
    </row>
    <row r="213" spans="1:7" x14ac:dyDescent="0.25">
      <c r="A213" s="158" t="s">
        <v>719</v>
      </c>
      <c r="B213" s="186"/>
      <c r="C213" s="188"/>
      <c r="D213" s="288"/>
      <c r="E213" s="276"/>
      <c r="F213" s="191" t="str">
        <f>IF($C$214=0,"",IF(C213="[for completion]","",IF(C213="","",C213/$C$214)))</f>
        <v/>
      </c>
      <c r="G213" s="191" t="str">
        <f>IF($D$214=0,"",IF(D213="[for completion]","",IF(D213="","",D213/$D$214)))</f>
        <v/>
      </c>
    </row>
    <row r="214" spans="1:7" x14ac:dyDescent="0.25">
      <c r="A214" s="158" t="s">
        <v>720</v>
      </c>
      <c r="B214" s="203" t="s">
        <v>70</v>
      </c>
      <c r="C214" s="215">
        <f>SUM(C190:C213)</f>
        <v>22393.827578559787</v>
      </c>
      <c r="D214" s="290">
        <f>SUM(D190:D213)</f>
        <v>298970</v>
      </c>
      <c r="E214" s="276"/>
      <c r="F214" s="289">
        <f>SUM(F190:F213)</f>
        <v>1.0000000000000002</v>
      </c>
      <c r="G214" s="289">
        <f>SUM(G190:G213)</f>
        <v>1</v>
      </c>
    </row>
    <row r="215" spans="1:7" ht="15" customHeight="1" x14ac:dyDescent="0.25">
      <c r="A215" s="163"/>
      <c r="B215" s="163" t="s">
        <v>721</v>
      </c>
      <c r="C215" s="163" t="s">
        <v>685</v>
      </c>
      <c r="D215" s="163" t="s">
        <v>686</v>
      </c>
      <c r="E215" s="162"/>
      <c r="F215" s="163" t="s">
        <v>506</v>
      </c>
      <c r="G215" s="163" t="s">
        <v>687</v>
      </c>
    </row>
    <row r="216" spans="1:7" x14ac:dyDescent="0.25">
      <c r="A216" s="158" t="s">
        <v>722</v>
      </c>
      <c r="B216" s="158" t="s">
        <v>723</v>
      </c>
      <c r="C216" s="282">
        <v>0.58355392841551101</v>
      </c>
      <c r="D216" s="282"/>
      <c r="F216" s="254"/>
      <c r="G216" s="254"/>
    </row>
    <row r="217" spans="1:7" x14ac:dyDescent="0.25">
      <c r="C217" s="177"/>
      <c r="D217" s="177"/>
      <c r="F217" s="287"/>
      <c r="G217" s="287"/>
    </row>
    <row r="218" spans="1:7" x14ac:dyDescent="0.25">
      <c r="B218" s="190" t="s">
        <v>724</v>
      </c>
      <c r="C218" s="177"/>
      <c r="D218" s="177"/>
      <c r="F218" s="287"/>
      <c r="G218" s="287"/>
    </row>
    <row r="219" spans="1:7" x14ac:dyDescent="0.25">
      <c r="A219" s="158" t="s">
        <v>725</v>
      </c>
      <c r="B219" s="158" t="s">
        <v>726</v>
      </c>
      <c r="C219" s="284">
        <v>5872.2817454599299</v>
      </c>
      <c r="D219" s="283">
        <v>128705</v>
      </c>
      <c r="F219" s="191">
        <f>IF($C$227=0,"",IF(C219="[for completion]","",C219/$C$227))</f>
        <v>0.26222769309352478</v>
      </c>
      <c r="G219" s="191">
        <f>IF($D$227=0,"",IF(D219="[for completion]","",D219/$D$227))</f>
        <v>0.43049469846472888</v>
      </c>
    </row>
    <row r="220" spans="1:7" x14ac:dyDescent="0.25">
      <c r="A220" s="158" t="s">
        <v>727</v>
      </c>
      <c r="B220" s="158" t="s">
        <v>728</v>
      </c>
      <c r="C220" s="284">
        <v>2554.8725193400001</v>
      </c>
      <c r="D220" s="283">
        <v>36653</v>
      </c>
      <c r="F220" s="191">
        <f>IF($C$227=0,"",IF(C220="[for completion]","",C220/$C$227))</f>
        <v>0.11408824643206852</v>
      </c>
      <c r="G220" s="191">
        <f>IF($D$227=0,"",IF(D220="[for completion]","",D220/$D$227))</f>
        <v>0.12259758504197746</v>
      </c>
    </row>
    <row r="221" spans="1:7" x14ac:dyDescent="0.25">
      <c r="A221" s="158" t="s">
        <v>729</v>
      </c>
      <c r="B221" s="158" t="s">
        <v>730</v>
      </c>
      <c r="C221" s="284">
        <v>3015.3767985100199</v>
      </c>
      <c r="D221" s="283">
        <v>38054</v>
      </c>
      <c r="F221" s="191">
        <f>IF($C$227=0,"",IF(C221="[for completion]","",C221/$C$227))</f>
        <v>0.13465213965463271</v>
      </c>
      <c r="G221" s="191">
        <f>IF($D$227=0,"",IF(D221="[for completion]","",D221/$D$227))</f>
        <v>0.12728367394721879</v>
      </c>
    </row>
    <row r="222" spans="1:7" x14ac:dyDescent="0.25">
      <c r="A222" s="158" t="s">
        <v>731</v>
      </c>
      <c r="B222" s="158" t="s">
        <v>732</v>
      </c>
      <c r="C222" s="284">
        <v>3520.2616752600202</v>
      </c>
      <c r="D222" s="283">
        <v>37810</v>
      </c>
      <c r="F222" s="191">
        <f>IF($C$227=0,"",IF(C222="[for completion]","",C222/$C$227))</f>
        <v>0.15719785565511588</v>
      </c>
      <c r="G222" s="191">
        <f>IF($D$227=0,"",IF(D222="[for completion]","",D222/$D$227))</f>
        <v>0.12646753854901829</v>
      </c>
    </row>
    <row r="223" spans="1:7" x14ac:dyDescent="0.25">
      <c r="A223" s="158" t="s">
        <v>733</v>
      </c>
      <c r="B223" s="158" t="s">
        <v>734</v>
      </c>
      <c r="C223" s="284">
        <v>3646.6012172699702</v>
      </c>
      <c r="D223" s="283">
        <v>31520</v>
      </c>
      <c r="F223" s="191">
        <f>IF($C$227=0,"",IF(C223="[for completion]","",C223/$C$227))</f>
        <v>0.16283956838005034</v>
      </c>
      <c r="G223" s="191">
        <f>IF($D$227=0,"",IF(D223="[for completion]","",D223/$D$227))</f>
        <v>0.10542863832491554</v>
      </c>
    </row>
    <row r="224" spans="1:7" x14ac:dyDescent="0.25">
      <c r="A224" s="158" t="s">
        <v>735</v>
      </c>
      <c r="B224" s="158" t="s">
        <v>736</v>
      </c>
      <c r="C224" s="284">
        <v>2131.0756331400098</v>
      </c>
      <c r="D224" s="283">
        <v>14657</v>
      </c>
      <c r="F224" s="191">
        <f>IF($C$227=0,"",IF(C224="[for completion]","",C224/$C$227))</f>
        <v>9.5163527791931407E-2</v>
      </c>
      <c r="G224" s="191">
        <f>IF($D$227=0,"",IF(D224="[for completion]","",D224/$D$227))</f>
        <v>4.9024985784526874E-2</v>
      </c>
    </row>
    <row r="225" spans="1:7" x14ac:dyDescent="0.25">
      <c r="A225" s="158" t="s">
        <v>737</v>
      </c>
      <c r="B225" s="158" t="s">
        <v>738</v>
      </c>
      <c r="C225" s="284">
        <v>1043.6985351200001</v>
      </c>
      <c r="D225" s="283">
        <v>6311</v>
      </c>
      <c r="F225" s="191">
        <f>IF($C$227=0,"",IF(C225="[for completion]","",C225/$C$227))</f>
        <v>4.6606527243214388E-2</v>
      </c>
      <c r="G225" s="191">
        <f>IF($D$227=0,"",IF(D225="[for completion]","",D225/$D$227))</f>
        <v>2.1109141385423285E-2</v>
      </c>
    </row>
    <row r="226" spans="1:7" x14ac:dyDescent="0.25">
      <c r="A226" s="158" t="s">
        <v>739</v>
      </c>
      <c r="B226" s="158" t="s">
        <v>740</v>
      </c>
      <c r="C226" s="284">
        <v>609.65945445999898</v>
      </c>
      <c r="D226" s="283">
        <v>5260</v>
      </c>
      <c r="F226" s="191">
        <f>IF($C$227=0,"",IF(C226="[for completion]","",C226/$C$227))</f>
        <v>2.7224441749461908E-2</v>
      </c>
      <c r="G226" s="191">
        <f>IF($D$227=0,"",IF(D226="[for completion]","",D226/$D$227))</f>
        <v>1.7593738502190856E-2</v>
      </c>
    </row>
    <row r="227" spans="1:7" x14ac:dyDescent="0.25">
      <c r="A227" s="158" t="s">
        <v>741</v>
      </c>
      <c r="B227" s="203" t="s">
        <v>70</v>
      </c>
      <c r="C227" s="194">
        <f>SUM(C219:C226)</f>
        <v>22393.827578559951</v>
      </c>
      <c r="D227" s="286">
        <f>SUM(D219:D226)</f>
        <v>298970</v>
      </c>
      <c r="E227" s="201"/>
      <c r="F227" s="285">
        <f>SUM(F219:F226)</f>
        <v>0.99999999999999989</v>
      </c>
      <c r="G227" s="285">
        <f>SUM(G219:G226)</f>
        <v>1</v>
      </c>
    </row>
    <row r="228" spans="1:7" outlineLevel="1" x14ac:dyDescent="0.25">
      <c r="A228" s="158" t="s">
        <v>742</v>
      </c>
      <c r="B228" s="278" t="s">
        <v>743</v>
      </c>
      <c r="C228" s="188"/>
      <c r="D228" s="288"/>
      <c r="F228" s="191">
        <f>IF($C$227=0,"",IF(C228="[for completion]","",C228/$C$227))</f>
        <v>0</v>
      </c>
      <c r="G228" s="191">
        <f>IF($D$227=0,"",IF(D228="[for completion]","",D228/$D$227))</f>
        <v>0</v>
      </c>
    </row>
    <row r="229" spans="1:7" outlineLevel="1" x14ac:dyDescent="0.25">
      <c r="A229" s="158" t="s">
        <v>744</v>
      </c>
      <c r="B229" s="278" t="s">
        <v>745</v>
      </c>
      <c r="C229" s="188"/>
      <c r="D229" s="288"/>
      <c r="F229" s="191">
        <f>IF($C$227=0,"",IF(C229="[for completion]","",C229/$C$227))</f>
        <v>0</v>
      </c>
      <c r="G229" s="191">
        <f>IF($D$227=0,"",IF(D229="[for completion]","",D229/$D$227))</f>
        <v>0</v>
      </c>
    </row>
    <row r="230" spans="1:7" outlineLevel="1" x14ac:dyDescent="0.25">
      <c r="A230" s="158" t="s">
        <v>746</v>
      </c>
      <c r="B230" s="278" t="s">
        <v>747</v>
      </c>
      <c r="C230" s="188"/>
      <c r="D230" s="288"/>
      <c r="F230" s="191">
        <f>IF($C$227=0,"",IF(C230="[for completion]","",C230/$C$227))</f>
        <v>0</v>
      </c>
      <c r="G230" s="191">
        <f>IF($D$227=0,"",IF(D230="[for completion]","",D230/$D$227))</f>
        <v>0</v>
      </c>
    </row>
    <row r="231" spans="1:7" outlineLevel="1" x14ac:dyDescent="0.25">
      <c r="A231" s="158" t="s">
        <v>748</v>
      </c>
      <c r="B231" s="278" t="s">
        <v>749</v>
      </c>
      <c r="C231" s="188"/>
      <c r="D231" s="288"/>
      <c r="F231" s="191">
        <f>IF($C$227=0,"",IF(C231="[for completion]","",C231/$C$227))</f>
        <v>0</v>
      </c>
      <c r="G231" s="191">
        <f>IF($D$227=0,"",IF(D231="[for completion]","",D231/$D$227))</f>
        <v>0</v>
      </c>
    </row>
    <row r="232" spans="1:7" outlineLevel="1" x14ac:dyDescent="0.25">
      <c r="A232" s="158" t="s">
        <v>750</v>
      </c>
      <c r="B232" s="278" t="s">
        <v>751</v>
      </c>
      <c r="C232" s="188"/>
      <c r="D232" s="288"/>
      <c r="F232" s="191">
        <f>IF($C$227=0,"",IF(C232="[for completion]","",C232/$C$227))</f>
        <v>0</v>
      </c>
      <c r="G232" s="191">
        <f>IF($D$227=0,"",IF(D232="[for completion]","",D232/$D$227))</f>
        <v>0</v>
      </c>
    </row>
    <row r="233" spans="1:7" outlineLevel="1" x14ac:dyDescent="0.25">
      <c r="A233" s="158" t="s">
        <v>752</v>
      </c>
      <c r="B233" s="278" t="s">
        <v>753</v>
      </c>
      <c r="C233" s="188"/>
      <c r="D233" s="288"/>
      <c r="F233" s="191">
        <f>IF($C$227=0,"",IF(C233="[for completion]","",C233/$C$227))</f>
        <v>0</v>
      </c>
      <c r="G233" s="191">
        <f>IF($D$227=0,"",IF(D233="[for completion]","",D233/$D$227))</f>
        <v>0</v>
      </c>
    </row>
    <row r="234" spans="1:7" outlineLevel="1" x14ac:dyDescent="0.25">
      <c r="A234" s="158" t="s">
        <v>754</v>
      </c>
      <c r="B234" s="159"/>
      <c r="F234" s="191"/>
      <c r="G234" s="191"/>
    </row>
    <row r="235" spans="1:7" outlineLevel="1" x14ac:dyDescent="0.25">
      <c r="A235" s="158" t="s">
        <v>755</v>
      </c>
      <c r="B235" s="159"/>
      <c r="F235" s="191"/>
      <c r="G235" s="191"/>
    </row>
    <row r="236" spans="1:7" outlineLevel="1" x14ac:dyDescent="0.25">
      <c r="A236" s="158" t="s">
        <v>756</v>
      </c>
      <c r="B236" s="159"/>
      <c r="F236" s="191"/>
      <c r="G236" s="191"/>
    </row>
    <row r="237" spans="1:7" ht="15" customHeight="1" x14ac:dyDescent="0.25">
      <c r="A237" s="163"/>
      <c r="B237" s="163" t="s">
        <v>757</v>
      </c>
      <c r="C237" s="163" t="s">
        <v>685</v>
      </c>
      <c r="D237" s="163" t="s">
        <v>686</v>
      </c>
      <c r="E237" s="162"/>
      <c r="F237" s="163" t="s">
        <v>506</v>
      </c>
      <c r="G237" s="163" t="s">
        <v>687</v>
      </c>
    </row>
    <row r="238" spans="1:7" x14ac:dyDescent="0.25">
      <c r="A238" s="158" t="s">
        <v>758</v>
      </c>
      <c r="B238" s="158" t="s">
        <v>723</v>
      </c>
      <c r="C238" s="280">
        <v>0.50967423023342595</v>
      </c>
      <c r="D238" s="177"/>
      <c r="F238" s="287"/>
      <c r="G238" s="287"/>
    </row>
    <row r="239" spans="1:7" x14ac:dyDescent="0.25">
      <c r="C239" s="177"/>
      <c r="D239" s="177"/>
      <c r="F239" s="287"/>
      <c r="G239" s="287"/>
    </row>
    <row r="240" spans="1:7" x14ac:dyDescent="0.25">
      <c r="B240" s="190" t="s">
        <v>724</v>
      </c>
      <c r="C240" s="177"/>
      <c r="D240" s="177"/>
      <c r="F240" s="287"/>
      <c r="G240" s="287"/>
    </row>
    <row r="241" spans="1:7" x14ac:dyDescent="0.25">
      <c r="A241" s="158" t="s">
        <v>759</v>
      </c>
      <c r="B241" s="158" t="s">
        <v>726</v>
      </c>
      <c r="C241" s="284">
        <v>8178.0089313898798</v>
      </c>
      <c r="D241" s="283">
        <v>166400</v>
      </c>
      <c r="F241" s="191">
        <f>IF($C$249=0,"",IF(C241="[Mark as ND1 if not relevant]","",C241/$C$249))</f>
        <v>0.36519031428193999</v>
      </c>
      <c r="G241" s="191">
        <f>IF($D$249=0,"",IF(D241="[Mark as ND1 if not relevant]","",D241/$D$249))</f>
        <v>0.55657758303508709</v>
      </c>
    </row>
    <row r="242" spans="1:7" x14ac:dyDescent="0.25">
      <c r="A242" s="158" t="s">
        <v>760</v>
      </c>
      <c r="B242" s="158" t="s">
        <v>728</v>
      </c>
      <c r="C242" s="284">
        <v>3038.19857185003</v>
      </c>
      <c r="D242" s="283">
        <v>37773</v>
      </c>
      <c r="F242" s="191">
        <f>IF($C$249=0,"",IF(C242="[Mark as ND1 if not relevant]","",C242/$C$249))</f>
        <v>0.13567124964196964</v>
      </c>
      <c r="G242" s="191">
        <f>IF($D$249=0,"",IF(D242="[Mark as ND1 if not relevant]","",D242/$D$249))</f>
        <v>0.12634378031240592</v>
      </c>
    </row>
    <row r="243" spans="1:7" x14ac:dyDescent="0.25">
      <c r="A243" s="158" t="s">
        <v>761</v>
      </c>
      <c r="B243" s="158" t="s">
        <v>730</v>
      </c>
      <c r="C243" s="284">
        <v>3219.91518142002</v>
      </c>
      <c r="D243" s="283">
        <v>34039</v>
      </c>
      <c r="F243" s="191">
        <f>IF($C$249=0,"",IF(C243="[Mark as ND1 if not relevant]","",C243/$C$249))</f>
        <v>0.14378583429403541</v>
      </c>
      <c r="G243" s="191">
        <f>IF($D$249=0,"",IF(D243="[Mark as ND1 if not relevant]","",D243/$D$249))</f>
        <v>0.11385423286617387</v>
      </c>
    </row>
    <row r="244" spans="1:7" x14ac:dyDescent="0.25">
      <c r="A244" s="158" t="s">
        <v>762</v>
      </c>
      <c r="B244" s="158" t="s">
        <v>732</v>
      </c>
      <c r="C244" s="284">
        <v>2915.70852775</v>
      </c>
      <c r="D244" s="283">
        <v>25933</v>
      </c>
      <c r="F244" s="191">
        <f>IF($C$249=0,"",IF(C244="[Mark as ND1 if not relevant]","",C244/$C$249))</f>
        <v>0.13020143687010999</v>
      </c>
      <c r="G244" s="191">
        <f>IF($D$249=0,"",IF(D244="[Mark as ND1 if not relevant]","",D244/$D$249))</f>
        <v>8.67411445964478E-2</v>
      </c>
    </row>
    <row r="245" spans="1:7" x14ac:dyDescent="0.25">
      <c r="A245" s="158" t="s">
        <v>763</v>
      </c>
      <c r="B245" s="158" t="s">
        <v>734</v>
      </c>
      <c r="C245" s="284">
        <v>2027.0712764700099</v>
      </c>
      <c r="D245" s="283">
        <v>15558</v>
      </c>
      <c r="F245" s="191">
        <f>IF($C$249=0,"",IF(C245="[Mark as ND1 if not relevant]","",C245/$C$249))</f>
        <v>9.0519196388327422E-2</v>
      </c>
      <c r="G245" s="191">
        <f>IF($D$249=0,"",IF(D245="[Mark as ND1 if not relevant]","",D245/$D$249))</f>
        <v>5.2038666086898354E-2</v>
      </c>
    </row>
    <row r="246" spans="1:7" x14ac:dyDescent="0.25">
      <c r="A246" s="158" t="s">
        <v>764</v>
      </c>
      <c r="B246" s="158" t="s">
        <v>736</v>
      </c>
      <c r="C246" s="284">
        <v>1615.064787</v>
      </c>
      <c r="D246" s="283">
        <v>10300</v>
      </c>
      <c r="F246" s="191">
        <f>IF($C$249=0,"",IF(C246="[Mark as ND1 if not relevant]","",C246/$C$249))</f>
        <v>7.2120979825096007E-2</v>
      </c>
      <c r="G246" s="191">
        <f>IF($D$249=0,"",IF(D246="[Mark as ND1 if not relevant]","",D246/$D$249))</f>
        <v>3.4451617219118977E-2</v>
      </c>
    </row>
    <row r="247" spans="1:7" x14ac:dyDescent="0.25">
      <c r="A247" s="158" t="s">
        <v>765</v>
      </c>
      <c r="B247" s="158" t="s">
        <v>738</v>
      </c>
      <c r="C247" s="284">
        <v>945.73799083000097</v>
      </c>
      <c r="D247" s="283">
        <v>5365</v>
      </c>
      <c r="F247" s="191">
        <f>IF($C$249=0,"",IF(C247="[Mark as ND1 if not relevant]","",C247/$C$249))</f>
        <v>4.2232083260990157E-2</v>
      </c>
      <c r="G247" s="191">
        <f>IF($D$249=0,"",IF(D247="[Mark as ND1 if not relevant]","",D247/$D$249))</f>
        <v>1.7944944308793523E-2</v>
      </c>
    </row>
    <row r="248" spans="1:7" x14ac:dyDescent="0.25">
      <c r="A248" s="158" t="s">
        <v>766</v>
      </c>
      <c r="B248" s="158" t="s">
        <v>740</v>
      </c>
      <c r="C248" s="284">
        <v>454.12231185000002</v>
      </c>
      <c r="D248" s="283">
        <v>3602</v>
      </c>
      <c r="F248" s="191">
        <f>IF($C$249=0,"",IF(C248="[Mark as ND1 if not relevant]","",C248/$C$249))</f>
        <v>2.027890543753141E-2</v>
      </c>
      <c r="G248" s="191">
        <f>IF($D$249=0,"",IF(D248="[Mark as ND1 if not relevant]","",D248/$D$249))</f>
        <v>1.2048031575074423E-2</v>
      </c>
    </row>
    <row r="249" spans="1:7" x14ac:dyDescent="0.25">
      <c r="A249" s="158" t="s">
        <v>767</v>
      </c>
      <c r="B249" s="203" t="s">
        <v>70</v>
      </c>
      <c r="C249" s="194">
        <f>SUM(C241:C248)</f>
        <v>22393.82757855994</v>
      </c>
      <c r="D249" s="286">
        <f>SUM(D241:D248)</f>
        <v>298970</v>
      </c>
      <c r="E249" s="158"/>
      <c r="F249" s="285">
        <f>SUM(F241:F248)</f>
        <v>1</v>
      </c>
      <c r="G249" s="285">
        <f>SUM(G241:G248)</f>
        <v>0.99999999999999989</v>
      </c>
    </row>
    <row r="250" spans="1:7" outlineLevel="1" x14ac:dyDescent="0.25">
      <c r="A250" s="158" t="s">
        <v>768</v>
      </c>
      <c r="B250" s="278" t="s">
        <v>743</v>
      </c>
      <c r="C250" s="284">
        <v>140.95957206</v>
      </c>
      <c r="D250" s="283">
        <v>1138</v>
      </c>
      <c r="F250" s="191">
        <f>IF($C$249=0,"",IF(C250="[for completion]","",C250/$C$249))</f>
        <v>6.2945725363606894E-3</v>
      </c>
      <c r="G250" s="191">
        <f>IF($D$249=0,"",IF(D250="[for completion]","",D250/$D$249))</f>
        <v>3.8064019801317857E-3</v>
      </c>
    </row>
    <row r="251" spans="1:7" outlineLevel="1" x14ac:dyDescent="0.25">
      <c r="A251" s="158" t="s">
        <v>769</v>
      </c>
      <c r="B251" s="278" t="s">
        <v>745</v>
      </c>
      <c r="C251" s="284">
        <v>92.966814349999893</v>
      </c>
      <c r="D251" s="283">
        <v>668</v>
      </c>
      <c r="F251" s="191">
        <f>IF($C$249=0,"",IF(C251="[for completion]","",C251/$C$249))</f>
        <v>4.1514481623948557E-3</v>
      </c>
      <c r="G251" s="191">
        <f>IF($D$249=0,"",IF(D251="[for completion]","",D251/$D$249))</f>
        <v>2.2343378934341239E-3</v>
      </c>
    </row>
    <row r="252" spans="1:7" outlineLevel="1" x14ac:dyDescent="0.25">
      <c r="A252" s="158" t="s">
        <v>770</v>
      </c>
      <c r="B252" s="278" t="s">
        <v>747</v>
      </c>
      <c r="C252" s="284">
        <v>36.850698350000002</v>
      </c>
      <c r="D252" s="283">
        <v>325</v>
      </c>
      <c r="F252" s="191">
        <f>IF($C$249=0,"",IF(C252="[for completion]","",C252/$C$249))</f>
        <v>1.6455739073958579E-3</v>
      </c>
      <c r="G252" s="191">
        <f>IF($D$249=0,"",IF(D252="[for completion]","",D252/$D$249))</f>
        <v>1.0870655918654045E-3</v>
      </c>
    </row>
    <row r="253" spans="1:7" outlineLevel="1" x14ac:dyDescent="0.25">
      <c r="A253" s="158" t="s">
        <v>771</v>
      </c>
      <c r="B253" s="278" t="s">
        <v>749</v>
      </c>
      <c r="C253" s="284">
        <v>29.683077669999999</v>
      </c>
      <c r="D253" s="283">
        <v>273</v>
      </c>
      <c r="F253" s="191">
        <f>IF($C$249=0,"",IF(C253="[for completion]","",C253/$C$249))</f>
        <v>1.3255026442383997E-3</v>
      </c>
      <c r="G253" s="191">
        <f>IF($D$249=0,"",IF(D253="[for completion]","",D253/$D$249))</f>
        <v>9.1313509716693978E-4</v>
      </c>
    </row>
    <row r="254" spans="1:7" outlineLevel="1" x14ac:dyDescent="0.25">
      <c r="A254" s="158" t="s">
        <v>772</v>
      </c>
      <c r="B254" s="278" t="s">
        <v>751</v>
      </c>
      <c r="C254" s="284">
        <v>16.527830600000001</v>
      </c>
      <c r="D254" s="283">
        <v>139</v>
      </c>
      <c r="F254" s="191">
        <f>IF($C$249=0,"",IF(C254="[for completion]","",C254/$C$249))</f>
        <v>7.3805295419099781E-4</v>
      </c>
      <c r="G254" s="191">
        <f>IF($D$249=0,"",IF(D254="[for completion]","",D254/$D$249))</f>
        <v>4.6492959159781917E-4</v>
      </c>
    </row>
    <row r="255" spans="1:7" outlineLevel="1" x14ac:dyDescent="0.25">
      <c r="A255" s="158" t="s">
        <v>773</v>
      </c>
      <c r="B255" s="278" t="s">
        <v>753</v>
      </c>
      <c r="C255" s="284">
        <v>137.13431882</v>
      </c>
      <c r="D255" s="283">
        <v>1059</v>
      </c>
      <c r="F255" s="191">
        <f>IF($C$249=0,"",IF(C255="[for completion]","",C255/$C$249))</f>
        <v>6.1237552329506048E-3</v>
      </c>
      <c r="G255" s="191">
        <f>IF($D$249=0,"",IF(D255="[for completion]","",D255/$D$249))</f>
        <v>3.5421614208783489E-3</v>
      </c>
    </row>
    <row r="256" spans="1:7" outlineLevel="1" x14ac:dyDescent="0.25">
      <c r="A256" s="158" t="s">
        <v>774</v>
      </c>
      <c r="B256" s="159"/>
      <c r="F256" s="209"/>
      <c r="G256" s="209"/>
    </row>
    <row r="257" spans="1:14" outlineLevel="1" x14ac:dyDescent="0.25">
      <c r="A257" s="158" t="s">
        <v>775</v>
      </c>
      <c r="B257" s="159"/>
      <c r="F257" s="209"/>
      <c r="G257" s="209"/>
    </row>
    <row r="258" spans="1:14" outlineLevel="1" x14ac:dyDescent="0.25">
      <c r="A258" s="158" t="s">
        <v>776</v>
      </c>
      <c r="B258" s="159"/>
      <c r="F258" s="209"/>
      <c r="G258" s="209"/>
    </row>
    <row r="259" spans="1:14" ht="15" customHeight="1" x14ac:dyDescent="0.25">
      <c r="A259" s="163"/>
      <c r="B259" s="228" t="s">
        <v>777</v>
      </c>
      <c r="C259" s="163" t="s">
        <v>506</v>
      </c>
      <c r="D259" s="163"/>
      <c r="E259" s="162"/>
      <c r="F259" s="163"/>
      <c r="G259" s="163"/>
    </row>
    <row r="260" spans="1:14" x14ac:dyDescent="0.25">
      <c r="A260" s="158" t="s">
        <v>778</v>
      </c>
      <c r="B260" s="158" t="s">
        <v>1534</v>
      </c>
      <c r="C260" s="280">
        <v>0.83815748644138199</v>
      </c>
      <c r="E260" s="276"/>
      <c r="F260" s="276"/>
      <c r="G260" s="276"/>
    </row>
    <row r="261" spans="1:14" x14ac:dyDescent="0.25">
      <c r="A261" s="158" t="s">
        <v>780</v>
      </c>
      <c r="B261" s="158" t="s">
        <v>781</v>
      </c>
      <c r="C261" s="282"/>
      <c r="E261" s="276"/>
      <c r="F261" s="276"/>
    </row>
    <row r="262" spans="1:14" x14ac:dyDescent="0.25">
      <c r="A262" s="158" t="s">
        <v>782</v>
      </c>
      <c r="B262" s="158" t="s">
        <v>783</v>
      </c>
      <c r="C262" s="282"/>
      <c r="E262" s="276"/>
      <c r="F262" s="276"/>
    </row>
    <row r="263" spans="1:14" x14ac:dyDescent="0.25">
      <c r="A263" s="158" t="s">
        <v>784</v>
      </c>
      <c r="B263" s="158" t="s">
        <v>785</v>
      </c>
      <c r="C263" s="282"/>
      <c r="E263" s="276"/>
      <c r="F263" s="276"/>
    </row>
    <row r="264" spans="1:14" x14ac:dyDescent="0.25">
      <c r="A264" s="158" t="s">
        <v>786</v>
      </c>
      <c r="B264" s="190" t="s">
        <v>787</v>
      </c>
      <c r="C264" s="282"/>
      <c r="D264" s="239"/>
      <c r="E264" s="239"/>
      <c r="F264" s="281"/>
      <c r="G264" s="281"/>
      <c r="H264" s="156"/>
      <c r="I264" s="157"/>
      <c r="J264" s="157"/>
      <c r="K264" s="157"/>
      <c r="L264" s="156"/>
      <c r="M264" s="156"/>
      <c r="N264" s="156"/>
    </row>
    <row r="265" spans="1:14" x14ac:dyDescent="0.25">
      <c r="A265" s="158" t="s">
        <v>788</v>
      </c>
      <c r="B265" s="158" t="s">
        <v>68</v>
      </c>
      <c r="C265" s="280">
        <v>0.16184251355861801</v>
      </c>
      <c r="E265" s="276"/>
      <c r="F265" s="276"/>
    </row>
    <row r="266" spans="1:14" outlineLevel="1" x14ac:dyDescent="0.25">
      <c r="A266" s="158" t="s">
        <v>790</v>
      </c>
      <c r="B266" s="278" t="s">
        <v>792</v>
      </c>
      <c r="C266" s="279"/>
      <c r="E266" s="276"/>
      <c r="F266" s="276"/>
    </row>
    <row r="267" spans="1:14" outlineLevel="1" x14ac:dyDescent="0.25">
      <c r="A267" s="158" t="s">
        <v>791</v>
      </c>
      <c r="B267" s="278" t="s">
        <v>794</v>
      </c>
      <c r="C267" s="254"/>
      <c r="E267" s="276"/>
      <c r="F267" s="276"/>
    </row>
    <row r="268" spans="1:14" outlineLevel="1" x14ac:dyDescent="0.25">
      <c r="A268" s="158" t="s">
        <v>793</v>
      </c>
      <c r="B268" s="278" t="s">
        <v>796</v>
      </c>
      <c r="C268" s="254"/>
      <c r="E268" s="276"/>
      <c r="F268" s="276"/>
    </row>
    <row r="269" spans="1:14" outlineLevel="1" x14ac:dyDescent="0.25">
      <c r="A269" s="158" t="s">
        <v>795</v>
      </c>
      <c r="B269" s="278" t="s">
        <v>798</v>
      </c>
      <c r="C269" s="254"/>
      <c r="E269" s="276"/>
      <c r="F269" s="276"/>
    </row>
    <row r="270" spans="1:14" outlineLevel="1" x14ac:dyDescent="0.25">
      <c r="A270" s="158" t="s">
        <v>797</v>
      </c>
      <c r="B270" s="277" t="s">
        <v>176</v>
      </c>
      <c r="C270" s="254"/>
      <c r="E270" s="276"/>
      <c r="F270" s="276"/>
    </row>
    <row r="271" spans="1:14" outlineLevel="1" x14ac:dyDescent="0.25">
      <c r="A271" s="158" t="s">
        <v>799</v>
      </c>
      <c r="B271" s="277" t="s">
        <v>176</v>
      </c>
      <c r="C271" s="254"/>
      <c r="E271" s="276"/>
      <c r="F271" s="276"/>
    </row>
    <row r="272" spans="1:14" outlineLevel="1" x14ac:dyDescent="0.25">
      <c r="A272" s="158" t="s">
        <v>800</v>
      </c>
      <c r="B272" s="277" t="s">
        <v>176</v>
      </c>
      <c r="C272" s="254"/>
      <c r="E272" s="276"/>
      <c r="F272" s="276"/>
    </row>
    <row r="273" spans="1:7" outlineLevel="1" x14ac:dyDescent="0.25">
      <c r="A273" s="158" t="s">
        <v>801</v>
      </c>
      <c r="B273" s="277" t="s">
        <v>176</v>
      </c>
      <c r="C273" s="254"/>
      <c r="E273" s="276"/>
      <c r="F273" s="276"/>
    </row>
    <row r="274" spans="1:7" outlineLevel="1" x14ac:dyDescent="0.25">
      <c r="A274" s="158" t="s">
        <v>802</v>
      </c>
      <c r="B274" s="277" t="s">
        <v>176</v>
      </c>
      <c r="C274" s="254"/>
      <c r="E274" s="276"/>
      <c r="F274" s="276"/>
    </row>
    <row r="275" spans="1:7" outlineLevel="1" x14ac:dyDescent="0.25">
      <c r="A275" s="158" t="s">
        <v>803</v>
      </c>
      <c r="B275" s="277" t="s">
        <v>176</v>
      </c>
      <c r="C275" s="254"/>
      <c r="E275" s="276"/>
      <c r="F275" s="276"/>
    </row>
    <row r="276" spans="1:7" ht="15" customHeight="1" x14ac:dyDescent="0.25">
      <c r="A276" s="163"/>
      <c r="B276" s="228" t="s">
        <v>804</v>
      </c>
      <c r="C276" s="163" t="s">
        <v>506</v>
      </c>
      <c r="D276" s="163"/>
      <c r="E276" s="162"/>
      <c r="F276" s="163"/>
      <c r="G276" s="161"/>
    </row>
    <row r="277" spans="1:7" x14ac:dyDescent="0.25">
      <c r="A277" s="158" t="s">
        <v>805</v>
      </c>
      <c r="B277" s="158" t="s">
        <v>806</v>
      </c>
      <c r="C277" s="275">
        <v>1</v>
      </c>
      <c r="E277" s="156"/>
      <c r="F277" s="156"/>
    </row>
    <row r="278" spans="1:7" x14ac:dyDescent="0.25">
      <c r="A278" s="158" t="s">
        <v>807</v>
      </c>
      <c r="B278" s="158" t="s">
        <v>808</v>
      </c>
      <c r="C278" s="254"/>
      <c r="E278" s="156"/>
      <c r="F278" s="156"/>
    </row>
    <row r="279" spans="1:7" x14ac:dyDescent="0.25">
      <c r="A279" s="158" t="s">
        <v>809</v>
      </c>
      <c r="B279" s="158" t="s">
        <v>68</v>
      </c>
      <c r="C279" s="254"/>
      <c r="E279" s="156"/>
      <c r="F279" s="156"/>
    </row>
    <row r="280" spans="1:7" outlineLevel="1" x14ac:dyDescent="0.25">
      <c r="A280" s="158" t="s">
        <v>810</v>
      </c>
      <c r="B280" s="177"/>
      <c r="C280" s="254"/>
      <c r="E280" s="156"/>
      <c r="F280" s="156"/>
    </row>
    <row r="281" spans="1:7" outlineLevel="1" x14ac:dyDescent="0.25">
      <c r="A281" s="158" t="s">
        <v>811</v>
      </c>
      <c r="B281" s="177"/>
      <c r="C281" s="254"/>
      <c r="E281" s="156"/>
      <c r="F281" s="156"/>
    </row>
    <row r="282" spans="1:7" outlineLevel="1" x14ac:dyDescent="0.25">
      <c r="A282" s="158" t="s">
        <v>812</v>
      </c>
      <c r="B282" s="177"/>
      <c r="C282" s="254"/>
      <c r="E282" s="156"/>
      <c r="F282" s="156"/>
    </row>
    <row r="283" spans="1:7" outlineLevel="1" x14ac:dyDescent="0.25">
      <c r="A283" s="158" t="s">
        <v>813</v>
      </c>
      <c r="B283" s="177"/>
      <c r="C283" s="254"/>
      <c r="E283" s="156"/>
      <c r="F283" s="156"/>
    </row>
    <row r="284" spans="1:7" outlineLevel="1" x14ac:dyDescent="0.25">
      <c r="A284" s="158" t="s">
        <v>814</v>
      </c>
      <c r="B284" s="177"/>
      <c r="C284" s="254"/>
      <c r="E284" s="156"/>
      <c r="F284" s="156"/>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2F931ADB-B493-4E2F-B8AE-3DFB24A59D8C}"/>
    <hyperlink ref="B7" location="'B1. HTT Mortgage Assets'!B166" display="7.A Residential Cover Pool" xr:uid="{44A73B49-5F0C-4F38-B179-00B4273F5E63}"/>
    <hyperlink ref="B8" location="'B1. HTT Mortgage Assets'!B267" display="7.B Commercial Cover Pool" xr:uid="{C0C1BB76-3E11-4A38-A0D0-89BD87923436}"/>
    <hyperlink ref="B149" location="'2. Harmonised Glossary'!A9" display="Breakdown by Interest Rate" xr:uid="{FBF6D7FE-FCDD-4E01-9C80-7314CD72B4BE}"/>
    <hyperlink ref="B11" location="'2. Harmonised Glossary'!A12" display="Property Type Information" xr:uid="{2C6BD65C-DDBF-4F57-93C0-5B06AE616409}"/>
    <hyperlink ref="B215" location="'C. HTT Harmonised Glossary'!B13" display="11. Loan to Value (LTV) Information - UNINDEXED" xr:uid="{C0D0DEAB-4B40-4C2D-860E-1FE37ED46F06}"/>
    <hyperlink ref="B237" location="'C. HTT Harmonised Glossary'!B16" display="12. Loan to Value (LTV) Information - INDEXED " xr:uid="{5354ED5C-FC2E-4A87-A47C-7F1914FC6744}"/>
    <hyperlink ref="B179" location="'C. HTT Harmonised Glossary'!B19" display="9. Non-Performing Loans (NPLs)" xr:uid="{2048B4AD-95DD-4C33-B614-145B22AD62FF}"/>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6E12-03EE-4113-A3A5-28BDF9B18B76}">
  <sheetPr>
    <tabColor theme="5" tint="-0.249977111117893"/>
  </sheetPr>
  <dimension ref="A1:C403"/>
  <sheetViews>
    <sheetView topLeftCell="C1" zoomScaleNormal="100" workbookViewId="0">
      <selection activeCell="G18" sqref="G18"/>
    </sheetView>
  </sheetViews>
  <sheetFormatPr defaultColWidth="11.33203125" defaultRowHeight="14.4" outlineLevelRow="1" x14ac:dyDescent="0.3"/>
  <cols>
    <col min="1" max="1" width="16.33203125" style="179" customWidth="1"/>
    <col min="2" max="2" width="89.88671875" style="157" bestFit="1" customWidth="1"/>
    <col min="3" max="3" width="134.6640625" style="179" customWidth="1"/>
    <col min="4" max="16384" width="11.33203125" style="179"/>
  </cols>
  <sheetData>
    <row r="1" spans="1:3" ht="31.2" x14ac:dyDescent="0.3">
      <c r="A1" s="273" t="s">
        <v>1665</v>
      </c>
      <c r="B1" s="273"/>
      <c r="C1" s="274" t="s">
        <v>1532</v>
      </c>
    </row>
    <row r="2" spans="1:3" x14ac:dyDescent="0.3">
      <c r="B2" s="156"/>
      <c r="C2" s="156"/>
    </row>
    <row r="3" spans="1:3" x14ac:dyDescent="0.3">
      <c r="A3" s="326" t="s">
        <v>1664</v>
      </c>
      <c r="B3" s="325"/>
      <c r="C3" s="156"/>
    </row>
    <row r="4" spans="1:3" x14ac:dyDescent="0.3">
      <c r="C4" s="156"/>
    </row>
    <row r="5" spans="1:3" ht="18" x14ac:dyDescent="0.3">
      <c r="A5" s="169" t="s">
        <v>5</v>
      </c>
      <c r="B5" s="169" t="s">
        <v>1663</v>
      </c>
      <c r="C5" s="319" t="s">
        <v>1572</v>
      </c>
    </row>
    <row r="6" spans="1:3" ht="28.8" x14ac:dyDescent="0.3">
      <c r="A6" s="189" t="s">
        <v>1662</v>
      </c>
      <c r="B6" s="262" t="s">
        <v>1661</v>
      </c>
      <c r="C6" s="324" t="s">
        <v>1660</v>
      </c>
    </row>
    <row r="7" spans="1:3" ht="28.8" x14ac:dyDescent="0.3">
      <c r="A7" s="189" t="s">
        <v>1659</v>
      </c>
      <c r="B7" s="262" t="s">
        <v>1658</v>
      </c>
      <c r="C7" s="324" t="s">
        <v>1657</v>
      </c>
    </row>
    <row r="8" spans="1:3" ht="28.8" x14ac:dyDescent="0.3">
      <c r="A8" s="189" t="s">
        <v>1656</v>
      </c>
      <c r="B8" s="262" t="s">
        <v>1655</v>
      </c>
      <c r="C8" s="324" t="s">
        <v>1654</v>
      </c>
    </row>
    <row r="9" spans="1:3" x14ac:dyDescent="0.3">
      <c r="A9" s="189" t="s">
        <v>1653</v>
      </c>
      <c r="B9" s="262" t="s">
        <v>1652</v>
      </c>
      <c r="C9" s="177" t="s">
        <v>1651</v>
      </c>
    </row>
    <row r="10" spans="1:3" ht="44.25" customHeight="1" x14ac:dyDescent="0.3">
      <c r="A10" s="189" t="s">
        <v>1650</v>
      </c>
      <c r="B10" s="262" t="s">
        <v>1649</v>
      </c>
      <c r="C10" s="177" t="s">
        <v>1648</v>
      </c>
    </row>
    <row r="11" spans="1:3" ht="54.75" customHeight="1" x14ac:dyDescent="0.3">
      <c r="A11" s="189" t="s">
        <v>1647</v>
      </c>
      <c r="B11" s="262" t="s">
        <v>1646</v>
      </c>
      <c r="C11" s="177" t="s">
        <v>1645</v>
      </c>
    </row>
    <row r="12" spans="1:3" x14ac:dyDescent="0.3">
      <c r="A12" s="189" t="s">
        <v>1644</v>
      </c>
      <c r="B12" s="262" t="s">
        <v>1643</v>
      </c>
      <c r="C12" s="177" t="s">
        <v>1642</v>
      </c>
    </row>
    <row r="13" spans="1:3" ht="28.8" x14ac:dyDescent="0.3">
      <c r="A13" s="189" t="s">
        <v>1641</v>
      </c>
      <c r="B13" s="262" t="s">
        <v>1640</v>
      </c>
      <c r="C13" s="177" t="s">
        <v>1639</v>
      </c>
    </row>
    <row r="14" spans="1:3" x14ac:dyDescent="0.3">
      <c r="A14" s="189" t="s">
        <v>1638</v>
      </c>
      <c r="B14" s="262" t="s">
        <v>1637</v>
      </c>
      <c r="C14" s="177" t="s">
        <v>1636</v>
      </c>
    </row>
    <row r="15" spans="1:3" ht="28.8" x14ac:dyDescent="0.3">
      <c r="A15" s="189" t="s">
        <v>1635</v>
      </c>
      <c r="B15" s="262" t="s">
        <v>1634</v>
      </c>
      <c r="C15" s="177" t="s">
        <v>1633</v>
      </c>
    </row>
    <row r="16" spans="1:3" x14ac:dyDescent="0.3">
      <c r="A16" s="189" t="s">
        <v>1632</v>
      </c>
      <c r="B16" s="262" t="s">
        <v>1631</v>
      </c>
      <c r="C16" s="177" t="s">
        <v>1630</v>
      </c>
    </row>
    <row r="17" spans="1:3" ht="30" customHeight="1" x14ac:dyDescent="0.3">
      <c r="A17" s="189" t="s">
        <v>1629</v>
      </c>
      <c r="B17" s="322" t="s">
        <v>1628</v>
      </c>
      <c r="C17" s="177" t="s">
        <v>1627</v>
      </c>
    </row>
    <row r="18" spans="1:3" ht="28.8" x14ac:dyDescent="0.3">
      <c r="A18" s="189" t="s">
        <v>1626</v>
      </c>
      <c r="B18" s="322" t="s">
        <v>1625</v>
      </c>
      <c r="C18" s="177" t="s">
        <v>1624</v>
      </c>
    </row>
    <row r="19" spans="1:3" x14ac:dyDescent="0.3">
      <c r="A19" s="189" t="s">
        <v>1623</v>
      </c>
      <c r="B19" s="322" t="s">
        <v>1622</v>
      </c>
      <c r="C19" s="177" t="s">
        <v>1621</v>
      </c>
    </row>
    <row r="20" spans="1:3" ht="32.25" customHeight="1" x14ac:dyDescent="0.3">
      <c r="A20" s="189" t="s">
        <v>1620</v>
      </c>
      <c r="B20" s="262" t="s">
        <v>1619</v>
      </c>
      <c r="C20" s="177" t="s">
        <v>1618</v>
      </c>
    </row>
    <row r="21" spans="1:3" x14ac:dyDescent="0.3">
      <c r="A21" s="189" t="s">
        <v>1617</v>
      </c>
      <c r="B21" s="160" t="s">
        <v>1616</v>
      </c>
      <c r="C21" s="177" t="s">
        <v>1615</v>
      </c>
    </row>
    <row r="22" spans="1:3" x14ac:dyDescent="0.3">
      <c r="A22" s="189" t="s">
        <v>1614</v>
      </c>
      <c r="B22" s="318"/>
      <c r="C22" s="318"/>
    </row>
    <row r="23" spans="1:3" outlineLevel="1" x14ac:dyDescent="0.3">
      <c r="A23" s="189" t="s">
        <v>1613</v>
      </c>
      <c r="B23" s="177"/>
      <c r="C23" s="177"/>
    </row>
    <row r="24" spans="1:3" outlineLevel="1" x14ac:dyDescent="0.3">
      <c r="A24" s="189" t="s">
        <v>1612</v>
      </c>
      <c r="B24" s="291"/>
      <c r="C24" s="177"/>
    </row>
    <row r="25" spans="1:3" outlineLevel="1" x14ac:dyDescent="0.3">
      <c r="A25" s="189" t="s">
        <v>1611</v>
      </c>
      <c r="B25" s="291"/>
      <c r="C25" s="177"/>
    </row>
    <row r="26" spans="1:3" outlineLevel="1" x14ac:dyDescent="0.3">
      <c r="A26" s="189" t="s">
        <v>1610</v>
      </c>
      <c r="B26" s="291"/>
      <c r="C26" s="177"/>
    </row>
    <row r="27" spans="1:3" outlineLevel="1" x14ac:dyDescent="0.3">
      <c r="A27" s="189" t="s">
        <v>1609</v>
      </c>
      <c r="B27" s="291"/>
      <c r="C27" s="177"/>
    </row>
    <row r="28" spans="1:3" ht="18" outlineLevel="1" x14ac:dyDescent="0.3">
      <c r="A28" s="169"/>
      <c r="B28" s="169" t="s">
        <v>1608</v>
      </c>
      <c r="C28" s="319" t="s">
        <v>1572</v>
      </c>
    </row>
    <row r="29" spans="1:3" outlineLevel="1" x14ac:dyDescent="0.3">
      <c r="A29" s="189" t="s">
        <v>1607</v>
      </c>
      <c r="B29" s="262" t="s">
        <v>1606</v>
      </c>
      <c r="C29" s="177"/>
    </row>
    <row r="30" spans="1:3" outlineLevel="1" x14ac:dyDescent="0.3">
      <c r="A30" s="189" t="s">
        <v>1605</v>
      </c>
      <c r="B30" s="262" t="s">
        <v>1604</v>
      </c>
      <c r="C30" s="177"/>
    </row>
    <row r="31" spans="1:3" outlineLevel="1" x14ac:dyDescent="0.3">
      <c r="A31" s="189" t="s">
        <v>1603</v>
      </c>
      <c r="B31" s="262" t="s">
        <v>1602</v>
      </c>
      <c r="C31" s="177"/>
    </row>
    <row r="32" spans="1:3" ht="28.8" outlineLevel="1" x14ac:dyDescent="0.3">
      <c r="A32" s="189" t="s">
        <v>1601</v>
      </c>
      <c r="B32" s="321" t="s">
        <v>1600</v>
      </c>
      <c r="C32" s="177"/>
    </row>
    <row r="33" spans="1:3" outlineLevel="1" x14ac:dyDescent="0.3">
      <c r="A33" s="189" t="s">
        <v>1599</v>
      </c>
      <c r="B33" s="323"/>
      <c r="C33" s="177"/>
    </row>
    <row r="34" spans="1:3" outlineLevel="1" x14ac:dyDescent="0.3">
      <c r="A34" s="189" t="s">
        <v>1598</v>
      </c>
      <c r="B34" s="323"/>
      <c r="C34" s="177"/>
    </row>
    <row r="35" spans="1:3" outlineLevel="1" x14ac:dyDescent="0.3">
      <c r="A35" s="189" t="s">
        <v>1597</v>
      </c>
      <c r="B35" s="323"/>
      <c r="C35" s="177"/>
    </row>
    <row r="36" spans="1:3" outlineLevel="1" x14ac:dyDescent="0.3">
      <c r="A36" s="189" t="s">
        <v>1596</v>
      </c>
      <c r="B36" s="323"/>
      <c r="C36" s="177"/>
    </row>
    <row r="37" spans="1:3" outlineLevel="1" x14ac:dyDescent="0.3">
      <c r="A37" s="189" t="s">
        <v>1595</v>
      </c>
      <c r="B37" s="323"/>
      <c r="C37" s="177"/>
    </row>
    <row r="38" spans="1:3" outlineLevel="1" x14ac:dyDescent="0.3">
      <c r="A38" s="189" t="s">
        <v>1594</v>
      </c>
      <c r="B38" s="323"/>
      <c r="C38" s="177"/>
    </row>
    <row r="39" spans="1:3" outlineLevel="1" x14ac:dyDescent="0.3">
      <c r="A39" s="189" t="s">
        <v>1593</v>
      </c>
      <c r="B39" s="323"/>
      <c r="C39" s="177"/>
    </row>
    <row r="40" spans="1:3" outlineLevel="1" x14ac:dyDescent="0.3">
      <c r="A40" s="189" t="s">
        <v>1592</v>
      </c>
      <c r="B40" s="179"/>
      <c r="C40" s="177"/>
    </row>
    <row r="41" spans="1:3" outlineLevel="1" x14ac:dyDescent="0.3">
      <c r="A41" s="189" t="s">
        <v>1591</v>
      </c>
      <c r="B41" s="323"/>
      <c r="C41" s="177"/>
    </row>
    <row r="42" spans="1:3" outlineLevel="1" x14ac:dyDescent="0.3">
      <c r="A42" s="189" t="s">
        <v>1590</v>
      </c>
      <c r="B42" s="323"/>
      <c r="C42" s="177"/>
    </row>
    <row r="43" spans="1:3" outlineLevel="1" x14ac:dyDescent="0.3">
      <c r="A43" s="189" t="s">
        <v>1589</v>
      </c>
      <c r="B43" s="323"/>
      <c r="C43" s="177"/>
    </row>
    <row r="44" spans="1:3" ht="18" x14ac:dyDescent="0.3">
      <c r="A44" s="169"/>
      <c r="B44" s="169" t="s">
        <v>1588</v>
      </c>
      <c r="C44" s="319" t="s">
        <v>1587</v>
      </c>
    </row>
    <row r="45" spans="1:3" x14ac:dyDescent="0.3">
      <c r="A45" s="189" t="s">
        <v>1586</v>
      </c>
      <c r="B45" s="322" t="s">
        <v>1585</v>
      </c>
      <c r="C45" s="177" t="s">
        <v>48</v>
      </c>
    </row>
    <row r="46" spans="1:3" x14ac:dyDescent="0.3">
      <c r="A46" s="189" t="s">
        <v>1584</v>
      </c>
      <c r="B46" s="322" t="s">
        <v>1583</v>
      </c>
      <c r="C46" s="177" t="s">
        <v>1582</v>
      </c>
    </row>
    <row r="47" spans="1:3" x14ac:dyDescent="0.3">
      <c r="A47" s="189" t="s">
        <v>1581</v>
      </c>
      <c r="B47" s="322" t="s">
        <v>1580</v>
      </c>
      <c r="C47" s="177" t="s">
        <v>1579</v>
      </c>
    </row>
    <row r="48" spans="1:3" outlineLevel="1" x14ac:dyDescent="0.3">
      <c r="A48" s="189" t="s">
        <v>1578</v>
      </c>
      <c r="B48" s="321" t="s">
        <v>1577</v>
      </c>
      <c r="C48" s="177" t="s">
        <v>1576</v>
      </c>
    </row>
    <row r="49" spans="1:3" outlineLevel="1" x14ac:dyDescent="0.3">
      <c r="A49" s="189" t="s">
        <v>1575</v>
      </c>
      <c r="B49" s="186"/>
      <c r="C49" s="177"/>
    </row>
    <row r="50" spans="1:3" outlineLevel="1" x14ac:dyDescent="0.3">
      <c r="A50" s="189" t="s">
        <v>1574</v>
      </c>
      <c r="B50" s="320"/>
      <c r="C50" s="177"/>
    </row>
    <row r="51" spans="1:3" ht="18" x14ac:dyDescent="0.3">
      <c r="A51" s="169"/>
      <c r="B51" s="169" t="s">
        <v>1573</v>
      </c>
      <c r="C51" s="319" t="s">
        <v>1572</v>
      </c>
    </row>
    <row r="52" spans="1:3" x14ac:dyDescent="0.3">
      <c r="A52" s="189" t="s">
        <v>1571</v>
      </c>
      <c r="B52" s="262" t="s">
        <v>1570</v>
      </c>
      <c r="C52" s="177" t="s">
        <v>1540</v>
      </c>
    </row>
    <row r="53" spans="1:3" x14ac:dyDescent="0.3">
      <c r="A53" s="189" t="s">
        <v>1569</v>
      </c>
      <c r="B53" s="186"/>
      <c r="C53" s="318"/>
    </row>
    <row r="54" spans="1:3" x14ac:dyDescent="0.3">
      <c r="A54" s="189" t="s">
        <v>1568</v>
      </c>
      <c r="B54" s="186"/>
      <c r="C54" s="318"/>
    </row>
    <row r="55" spans="1:3" x14ac:dyDescent="0.3">
      <c r="A55" s="189" t="s">
        <v>1567</v>
      </c>
      <c r="B55" s="186"/>
      <c r="C55" s="318"/>
    </row>
    <row r="56" spans="1:3" x14ac:dyDescent="0.3">
      <c r="A56" s="189" t="s">
        <v>1566</v>
      </c>
      <c r="B56" s="186"/>
      <c r="C56" s="318"/>
    </row>
    <row r="57" spans="1:3" x14ac:dyDescent="0.3">
      <c r="A57" s="189" t="s">
        <v>1565</v>
      </c>
      <c r="B57" s="186"/>
      <c r="C57" s="318"/>
    </row>
    <row r="58" spans="1:3" x14ac:dyDescent="0.3">
      <c r="B58" s="185"/>
    </row>
    <row r="59" spans="1:3" x14ac:dyDescent="0.3">
      <c r="B59" s="185"/>
    </row>
    <row r="60" spans="1:3" x14ac:dyDescent="0.3">
      <c r="B60" s="185"/>
    </row>
    <row r="61" spans="1:3" x14ac:dyDescent="0.3">
      <c r="B61" s="185"/>
    </row>
    <row r="62" spans="1:3" x14ac:dyDescent="0.3">
      <c r="B62" s="185"/>
    </row>
    <row r="63" spans="1:3" x14ac:dyDescent="0.3">
      <c r="B63" s="185"/>
    </row>
    <row r="64" spans="1:3" x14ac:dyDescent="0.3">
      <c r="B64" s="185"/>
    </row>
    <row r="65" spans="2:2" x14ac:dyDescent="0.3">
      <c r="B65" s="185"/>
    </row>
    <row r="66" spans="2:2" x14ac:dyDescent="0.3">
      <c r="B66" s="185"/>
    </row>
    <row r="67" spans="2:2" x14ac:dyDescent="0.3">
      <c r="B67" s="185"/>
    </row>
    <row r="68" spans="2:2" x14ac:dyDescent="0.3">
      <c r="B68" s="185"/>
    </row>
    <row r="69" spans="2:2" x14ac:dyDescent="0.3">
      <c r="B69" s="185"/>
    </row>
    <row r="70" spans="2:2" x14ac:dyDescent="0.3">
      <c r="B70" s="185"/>
    </row>
    <row r="71" spans="2:2" x14ac:dyDescent="0.3">
      <c r="B71" s="185"/>
    </row>
    <row r="72" spans="2:2" x14ac:dyDescent="0.3">
      <c r="B72" s="185"/>
    </row>
    <row r="73" spans="2:2" x14ac:dyDescent="0.3">
      <c r="B73" s="185"/>
    </row>
    <row r="74" spans="2:2" x14ac:dyDescent="0.3">
      <c r="B74" s="185"/>
    </row>
    <row r="75" spans="2:2" x14ac:dyDescent="0.3">
      <c r="B75" s="185"/>
    </row>
    <row r="76" spans="2:2" x14ac:dyDescent="0.3">
      <c r="B76" s="185"/>
    </row>
    <row r="77" spans="2:2" x14ac:dyDescent="0.3">
      <c r="B77" s="185"/>
    </row>
    <row r="78" spans="2:2" x14ac:dyDescent="0.3">
      <c r="B78" s="185"/>
    </row>
    <row r="79" spans="2:2" x14ac:dyDescent="0.3">
      <c r="B79" s="185"/>
    </row>
    <row r="80" spans="2:2" x14ac:dyDescent="0.3">
      <c r="B80" s="185"/>
    </row>
    <row r="81" spans="2:2" x14ac:dyDescent="0.3">
      <c r="B81" s="185"/>
    </row>
    <row r="82" spans="2:2" x14ac:dyDescent="0.3">
      <c r="B82" s="185"/>
    </row>
    <row r="83" spans="2:2" x14ac:dyDescent="0.3">
      <c r="B83" s="185"/>
    </row>
    <row r="84" spans="2:2" x14ac:dyDescent="0.3">
      <c r="B84" s="185"/>
    </row>
    <row r="85" spans="2:2" x14ac:dyDescent="0.3">
      <c r="B85" s="185"/>
    </row>
    <row r="86" spans="2:2" x14ac:dyDescent="0.3">
      <c r="B86" s="185"/>
    </row>
    <row r="87" spans="2:2" x14ac:dyDescent="0.3">
      <c r="B87" s="185"/>
    </row>
    <row r="88" spans="2:2" x14ac:dyDescent="0.3">
      <c r="B88" s="185"/>
    </row>
    <row r="89" spans="2:2" x14ac:dyDescent="0.3">
      <c r="B89" s="185"/>
    </row>
    <row r="90" spans="2:2" x14ac:dyDescent="0.3">
      <c r="B90" s="185"/>
    </row>
    <row r="91" spans="2:2" x14ac:dyDescent="0.3">
      <c r="B91" s="185"/>
    </row>
    <row r="92" spans="2:2" x14ac:dyDescent="0.3">
      <c r="B92" s="185"/>
    </row>
    <row r="93" spans="2:2" x14ac:dyDescent="0.3">
      <c r="B93" s="185"/>
    </row>
    <row r="94" spans="2:2" x14ac:dyDescent="0.3">
      <c r="B94" s="185"/>
    </row>
    <row r="95" spans="2:2" x14ac:dyDescent="0.3">
      <c r="B95" s="185"/>
    </row>
    <row r="96" spans="2:2" x14ac:dyDescent="0.3">
      <c r="B96" s="185"/>
    </row>
    <row r="97" spans="2:2" x14ac:dyDescent="0.3">
      <c r="B97" s="185"/>
    </row>
    <row r="98" spans="2:2" x14ac:dyDescent="0.3">
      <c r="B98" s="185"/>
    </row>
    <row r="99" spans="2:2" x14ac:dyDescent="0.3">
      <c r="B99" s="185"/>
    </row>
    <row r="100" spans="2:2" x14ac:dyDescent="0.3">
      <c r="B100" s="185"/>
    </row>
    <row r="101" spans="2:2" x14ac:dyDescent="0.3">
      <c r="B101" s="185"/>
    </row>
    <row r="102" spans="2:2" x14ac:dyDescent="0.3">
      <c r="B102" s="185"/>
    </row>
    <row r="103" spans="2:2" x14ac:dyDescent="0.3">
      <c r="B103" s="156"/>
    </row>
    <row r="104" spans="2:2" x14ac:dyDescent="0.3">
      <c r="B104" s="156"/>
    </row>
    <row r="105" spans="2:2" x14ac:dyDescent="0.3">
      <c r="B105" s="156"/>
    </row>
    <row r="106" spans="2:2" x14ac:dyDescent="0.3">
      <c r="B106" s="156"/>
    </row>
    <row r="107" spans="2:2" x14ac:dyDescent="0.3">
      <c r="B107" s="156"/>
    </row>
    <row r="108" spans="2:2" x14ac:dyDescent="0.3">
      <c r="B108" s="156"/>
    </row>
    <row r="109" spans="2:2" x14ac:dyDescent="0.3">
      <c r="B109" s="156"/>
    </row>
    <row r="110" spans="2:2" x14ac:dyDescent="0.3">
      <c r="B110" s="156"/>
    </row>
    <row r="111" spans="2:2" x14ac:dyDescent="0.3">
      <c r="B111" s="156"/>
    </row>
    <row r="112" spans="2:2" x14ac:dyDescent="0.3">
      <c r="B112" s="156"/>
    </row>
    <row r="113" spans="2:2" x14ac:dyDescent="0.3">
      <c r="B113" s="185"/>
    </row>
    <row r="114" spans="2:2" x14ac:dyDescent="0.3">
      <c r="B114" s="185"/>
    </row>
    <row r="115" spans="2:2" x14ac:dyDescent="0.3">
      <c r="B115" s="185"/>
    </row>
    <row r="116" spans="2:2" x14ac:dyDescent="0.3">
      <c r="B116" s="185"/>
    </row>
    <row r="117" spans="2:2" x14ac:dyDescent="0.3">
      <c r="B117" s="185"/>
    </row>
    <row r="118" spans="2:2" x14ac:dyDescent="0.3">
      <c r="B118" s="185"/>
    </row>
    <row r="119" spans="2:2" x14ac:dyDescent="0.3">
      <c r="B119" s="185"/>
    </row>
    <row r="120" spans="2:2" x14ac:dyDescent="0.3">
      <c r="B120" s="185"/>
    </row>
    <row r="121" spans="2:2" x14ac:dyDescent="0.3">
      <c r="B121" s="232"/>
    </row>
    <row r="122" spans="2:2" x14ac:dyDescent="0.3">
      <c r="B122" s="185"/>
    </row>
    <row r="123" spans="2:2" x14ac:dyDescent="0.3">
      <c r="B123" s="185"/>
    </row>
    <row r="124" spans="2:2" x14ac:dyDescent="0.3">
      <c r="B124" s="185"/>
    </row>
    <row r="125" spans="2:2" x14ac:dyDescent="0.3">
      <c r="B125" s="185"/>
    </row>
    <row r="126" spans="2:2" x14ac:dyDescent="0.3">
      <c r="B126" s="185"/>
    </row>
    <row r="127" spans="2:2" x14ac:dyDescent="0.3">
      <c r="B127" s="185"/>
    </row>
    <row r="128" spans="2:2" x14ac:dyDescent="0.3">
      <c r="B128" s="185"/>
    </row>
    <row r="129" spans="2:2" x14ac:dyDescent="0.3">
      <c r="B129" s="185"/>
    </row>
    <row r="130" spans="2:2" x14ac:dyDescent="0.3">
      <c r="B130" s="185"/>
    </row>
    <row r="131" spans="2:2" x14ac:dyDescent="0.3">
      <c r="B131" s="185"/>
    </row>
    <row r="132" spans="2:2" x14ac:dyDescent="0.3">
      <c r="B132" s="185"/>
    </row>
    <row r="133" spans="2:2" x14ac:dyDescent="0.3">
      <c r="B133" s="185"/>
    </row>
    <row r="134" spans="2:2" x14ac:dyDescent="0.3">
      <c r="B134" s="185"/>
    </row>
    <row r="135" spans="2:2" x14ac:dyDescent="0.3">
      <c r="B135" s="185"/>
    </row>
    <row r="136" spans="2:2" x14ac:dyDescent="0.3">
      <c r="B136" s="185"/>
    </row>
    <row r="137" spans="2:2" x14ac:dyDescent="0.3">
      <c r="B137" s="185"/>
    </row>
    <row r="138" spans="2:2" x14ac:dyDescent="0.3">
      <c r="B138" s="185"/>
    </row>
    <row r="140" spans="2:2" x14ac:dyDescent="0.3">
      <c r="B140" s="185"/>
    </row>
    <row r="141" spans="2:2" x14ac:dyDescent="0.3">
      <c r="B141" s="185"/>
    </row>
    <row r="142" spans="2:2" x14ac:dyDescent="0.3">
      <c r="B142" s="185"/>
    </row>
    <row r="147" spans="2:2" x14ac:dyDescent="0.3">
      <c r="B147" s="165"/>
    </row>
    <row r="148" spans="2:2" x14ac:dyDescent="0.3">
      <c r="B148" s="317"/>
    </row>
    <row r="154" spans="2:2" x14ac:dyDescent="0.3">
      <c r="B154" s="258"/>
    </row>
    <row r="155" spans="2:2" x14ac:dyDescent="0.3">
      <c r="B155" s="185"/>
    </row>
    <row r="157" spans="2:2" x14ac:dyDescent="0.3">
      <c r="B157" s="185"/>
    </row>
    <row r="158" spans="2:2" x14ac:dyDescent="0.3">
      <c r="B158" s="185"/>
    </row>
    <row r="159" spans="2:2" x14ac:dyDescent="0.3">
      <c r="B159" s="185"/>
    </row>
    <row r="160" spans="2:2" x14ac:dyDescent="0.3">
      <c r="B160" s="185"/>
    </row>
    <row r="161" spans="2:2" x14ac:dyDescent="0.3">
      <c r="B161" s="185"/>
    </row>
    <row r="162" spans="2:2" x14ac:dyDescent="0.3">
      <c r="B162" s="185"/>
    </row>
    <row r="163" spans="2:2" x14ac:dyDescent="0.3">
      <c r="B163" s="185"/>
    </row>
    <row r="164" spans="2:2" x14ac:dyDescent="0.3">
      <c r="B164" s="185"/>
    </row>
    <row r="165" spans="2:2" x14ac:dyDescent="0.3">
      <c r="B165" s="185"/>
    </row>
    <row r="166" spans="2:2" x14ac:dyDescent="0.3">
      <c r="B166" s="185"/>
    </row>
    <row r="167" spans="2:2" x14ac:dyDescent="0.3">
      <c r="B167" s="185"/>
    </row>
    <row r="168" spans="2:2" x14ac:dyDescent="0.3">
      <c r="B168" s="185"/>
    </row>
    <row r="265" spans="2:2" x14ac:dyDescent="0.3">
      <c r="B265" s="239"/>
    </row>
    <row r="266" spans="2:2" x14ac:dyDescent="0.3">
      <c r="B266" s="185"/>
    </row>
    <row r="267" spans="2:2" x14ac:dyDescent="0.3">
      <c r="B267" s="185"/>
    </row>
    <row r="270" spans="2:2" x14ac:dyDescent="0.3">
      <c r="B270" s="185"/>
    </row>
    <row r="286" spans="2:2" x14ac:dyDescent="0.3">
      <c r="B286" s="239"/>
    </row>
    <row r="316" spans="2:2" x14ac:dyDescent="0.3">
      <c r="B316" s="165"/>
    </row>
    <row r="317" spans="2:2" x14ac:dyDescent="0.3">
      <c r="B317" s="185"/>
    </row>
    <row r="319" spans="2:2" x14ac:dyDescent="0.3">
      <c r="B319" s="185"/>
    </row>
    <row r="320" spans="2:2" x14ac:dyDescent="0.3">
      <c r="B320" s="185"/>
    </row>
    <row r="321" spans="2:2" x14ac:dyDescent="0.3">
      <c r="B321" s="185"/>
    </row>
    <row r="322" spans="2:2" x14ac:dyDescent="0.3">
      <c r="B322" s="185"/>
    </row>
    <row r="323" spans="2:2" x14ac:dyDescent="0.3">
      <c r="B323" s="185"/>
    </row>
    <row r="324" spans="2:2" x14ac:dyDescent="0.3">
      <c r="B324" s="185"/>
    </row>
    <row r="325" spans="2:2" x14ac:dyDescent="0.3">
      <c r="B325" s="185"/>
    </row>
    <row r="326" spans="2:2" x14ac:dyDescent="0.3">
      <c r="B326" s="185"/>
    </row>
    <row r="327" spans="2:2" x14ac:dyDescent="0.3">
      <c r="B327" s="185"/>
    </row>
    <row r="328" spans="2:2" x14ac:dyDescent="0.3">
      <c r="B328" s="185"/>
    </row>
    <row r="329" spans="2:2" x14ac:dyDescent="0.3">
      <c r="B329" s="185"/>
    </row>
    <row r="330" spans="2:2" x14ac:dyDescent="0.3">
      <c r="B330" s="185"/>
    </row>
    <row r="342" spans="2:2" x14ac:dyDescent="0.3">
      <c r="B342" s="185"/>
    </row>
    <row r="343" spans="2:2" x14ac:dyDescent="0.3">
      <c r="B343" s="185"/>
    </row>
    <row r="344" spans="2:2" x14ac:dyDescent="0.3">
      <c r="B344" s="185"/>
    </row>
    <row r="345" spans="2:2" x14ac:dyDescent="0.3">
      <c r="B345" s="185"/>
    </row>
    <row r="346" spans="2:2" x14ac:dyDescent="0.3">
      <c r="B346" s="185"/>
    </row>
    <row r="347" spans="2:2" x14ac:dyDescent="0.3">
      <c r="B347" s="185"/>
    </row>
    <row r="348" spans="2:2" x14ac:dyDescent="0.3">
      <c r="B348" s="185"/>
    </row>
    <row r="349" spans="2:2" x14ac:dyDescent="0.3">
      <c r="B349" s="185"/>
    </row>
    <row r="350" spans="2:2" x14ac:dyDescent="0.3">
      <c r="B350" s="185"/>
    </row>
    <row r="352" spans="2:2" x14ac:dyDescent="0.3">
      <c r="B352" s="185"/>
    </row>
    <row r="353" spans="2:2" x14ac:dyDescent="0.3">
      <c r="B353" s="185"/>
    </row>
    <row r="354" spans="2:2" x14ac:dyDescent="0.3">
      <c r="B354" s="185"/>
    </row>
    <row r="355" spans="2:2" x14ac:dyDescent="0.3">
      <c r="B355" s="185"/>
    </row>
    <row r="356" spans="2:2" x14ac:dyDescent="0.3">
      <c r="B356" s="185"/>
    </row>
    <row r="358" spans="2:2" x14ac:dyDescent="0.3">
      <c r="B358" s="185"/>
    </row>
    <row r="361" spans="2:2" x14ac:dyDescent="0.3">
      <c r="B361" s="185"/>
    </row>
    <row r="364" spans="2:2" x14ac:dyDescent="0.3">
      <c r="B364" s="185"/>
    </row>
    <row r="365" spans="2:2" x14ac:dyDescent="0.3">
      <c r="B365" s="185"/>
    </row>
    <row r="366" spans="2:2" x14ac:dyDescent="0.3">
      <c r="B366" s="185"/>
    </row>
    <row r="367" spans="2:2" x14ac:dyDescent="0.3">
      <c r="B367" s="185"/>
    </row>
    <row r="368" spans="2:2" x14ac:dyDescent="0.3">
      <c r="B368" s="185"/>
    </row>
    <row r="369" spans="2:2" x14ac:dyDescent="0.3">
      <c r="B369" s="185"/>
    </row>
    <row r="370" spans="2:2" x14ac:dyDescent="0.3">
      <c r="B370" s="185"/>
    </row>
    <row r="371" spans="2:2" x14ac:dyDescent="0.3">
      <c r="B371" s="185"/>
    </row>
    <row r="372" spans="2:2" x14ac:dyDescent="0.3">
      <c r="B372" s="185"/>
    </row>
    <row r="373" spans="2:2" x14ac:dyDescent="0.3">
      <c r="B373" s="185"/>
    </row>
    <row r="374" spans="2:2" x14ac:dyDescent="0.3">
      <c r="B374" s="185"/>
    </row>
    <row r="375" spans="2:2" x14ac:dyDescent="0.3">
      <c r="B375" s="185"/>
    </row>
    <row r="376" spans="2:2" x14ac:dyDescent="0.3">
      <c r="B376" s="185"/>
    </row>
    <row r="377" spans="2:2" x14ac:dyDescent="0.3">
      <c r="B377" s="185"/>
    </row>
    <row r="378" spans="2:2" x14ac:dyDescent="0.3">
      <c r="B378" s="185"/>
    </row>
    <row r="379" spans="2:2" x14ac:dyDescent="0.3">
      <c r="B379" s="185"/>
    </row>
    <row r="380" spans="2:2" x14ac:dyDescent="0.3">
      <c r="B380" s="185"/>
    </row>
    <row r="381" spans="2:2" x14ac:dyDescent="0.3">
      <c r="B381" s="185"/>
    </row>
    <row r="382" spans="2:2" x14ac:dyDescent="0.3">
      <c r="B382" s="185"/>
    </row>
    <row r="386" spans="2:2" x14ac:dyDescent="0.3">
      <c r="B386" s="165"/>
    </row>
    <row r="403" spans="2:2" x14ac:dyDescent="0.3">
      <c r="B403" s="316"/>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1"/>
  <sheetViews>
    <sheetView topLeftCell="A4" zoomScaleNormal="100" workbookViewId="0">
      <selection activeCell="Z32" sqref="Z32"/>
    </sheetView>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5"/>
    </row>
    <row r="3" spans="2:12" s="1" customFormat="1" ht="22.95" customHeight="1" x14ac:dyDescent="0.15">
      <c r="B3" s="65"/>
      <c r="D3" s="71" t="s">
        <v>940</v>
      </c>
      <c r="E3" s="71"/>
      <c r="F3" s="71"/>
      <c r="G3" s="71"/>
      <c r="H3" s="71"/>
      <c r="I3" s="71"/>
      <c r="J3" s="71"/>
      <c r="K3" s="71"/>
      <c r="L3" s="71"/>
    </row>
    <row r="4" spans="2:12" s="1" customFormat="1" ht="11.1" customHeight="1" x14ac:dyDescent="0.15">
      <c r="B4" s="65"/>
    </row>
    <row r="5" spans="2:12" s="1" customFormat="1" ht="3.75" customHeight="1" x14ac:dyDescent="0.15"/>
    <row r="6" spans="2:12" s="1" customFormat="1" ht="33" customHeight="1" x14ac:dyDescent="0.15">
      <c r="B6" s="67" t="s">
        <v>941</v>
      </c>
      <c r="C6" s="67"/>
      <c r="D6" s="67"/>
      <c r="E6" s="67"/>
      <c r="F6" s="67"/>
      <c r="G6" s="67"/>
      <c r="H6" s="67"/>
      <c r="I6" s="67"/>
      <c r="J6" s="67"/>
      <c r="K6" s="67"/>
    </row>
    <row r="7" spans="2:12" s="1" customFormat="1" ht="10.65" customHeight="1" x14ac:dyDescent="0.15"/>
    <row r="8" spans="2:12" s="1" customFormat="1" ht="19.2" customHeight="1" x14ac:dyDescent="0.15">
      <c r="B8" s="61" t="s">
        <v>942</v>
      </c>
      <c r="C8" s="61"/>
      <c r="D8" s="61"/>
      <c r="E8" s="61"/>
      <c r="F8" s="61"/>
      <c r="G8" s="61"/>
      <c r="H8" s="61"/>
      <c r="I8" s="61"/>
      <c r="J8" s="61"/>
      <c r="K8" s="61"/>
      <c r="L8" s="61"/>
    </row>
    <row r="9" spans="2:12" s="1" customFormat="1" ht="2.7" customHeight="1" x14ac:dyDescent="0.15"/>
    <row r="10" spans="2:12" s="1" customFormat="1" ht="3.75" customHeight="1" x14ac:dyDescent="0.15">
      <c r="B10" s="60" t="s">
        <v>942</v>
      </c>
    </row>
    <row r="11" spans="2:12" s="1" customFormat="1" ht="21.3" customHeight="1" x14ac:dyDescent="0.15">
      <c r="B11" s="60"/>
      <c r="C11" s="68">
        <v>46203</v>
      </c>
      <c r="D11" s="68"/>
    </row>
    <row r="12" spans="2:12" s="1" customFormat="1" ht="4.2" customHeight="1" x14ac:dyDescent="0.15">
      <c r="B12" s="60"/>
    </row>
    <row r="13" spans="2:12" s="1" customFormat="1" ht="6.9" customHeight="1" x14ac:dyDescent="0.15"/>
    <row r="14" spans="2:12" s="1" customFormat="1" ht="19.2" customHeight="1" x14ac:dyDescent="0.15">
      <c r="B14" s="61" t="s">
        <v>943</v>
      </c>
      <c r="C14" s="61"/>
      <c r="D14" s="61"/>
      <c r="E14" s="61"/>
      <c r="F14" s="61"/>
      <c r="G14" s="61"/>
      <c r="H14" s="61"/>
      <c r="I14" s="61"/>
      <c r="J14" s="61"/>
      <c r="K14" s="61"/>
      <c r="L14" s="61"/>
    </row>
    <row r="15" spans="2:12" s="1" customFormat="1" ht="12.75" customHeight="1" x14ac:dyDescent="0.15"/>
    <row r="16" spans="2:12" s="1" customFormat="1" ht="17.55" customHeight="1" x14ac:dyDescent="0.15">
      <c r="B16" s="62" t="s">
        <v>922</v>
      </c>
      <c r="C16" s="62"/>
      <c r="D16" s="69"/>
      <c r="E16" s="69"/>
      <c r="F16" s="69"/>
      <c r="G16" s="69"/>
      <c r="H16" s="69"/>
      <c r="I16" s="69"/>
      <c r="J16" s="69"/>
      <c r="K16" s="69"/>
    </row>
    <row r="17" spans="2:11" s="1" customFormat="1" ht="14.85" customHeight="1" x14ac:dyDescent="0.15">
      <c r="B17" s="63" t="s">
        <v>923</v>
      </c>
      <c r="C17" s="63"/>
      <c r="D17" s="63" t="s">
        <v>924</v>
      </c>
      <c r="E17" s="63"/>
      <c r="F17" s="63"/>
      <c r="G17" s="63" t="s">
        <v>925</v>
      </c>
      <c r="H17" s="63"/>
      <c r="I17" s="63"/>
      <c r="J17" s="63"/>
      <c r="K17" s="63"/>
    </row>
    <row r="18" spans="2:11" s="1" customFormat="1" ht="14.4" customHeight="1" x14ac:dyDescent="0.15"/>
    <row r="19" spans="2:11" s="1" customFormat="1" ht="16.5" customHeight="1" x14ac:dyDescent="0.15">
      <c r="B19" s="64" t="s">
        <v>926</v>
      </c>
      <c r="C19" s="64"/>
      <c r="D19" s="64"/>
      <c r="E19" s="64"/>
      <c r="F19" s="69"/>
      <c r="G19" s="69"/>
      <c r="H19" s="69"/>
      <c r="I19" s="69"/>
      <c r="J19" s="70"/>
      <c r="K19" s="70"/>
    </row>
    <row r="20" spans="2:11" s="1" customFormat="1" ht="14.85" customHeight="1" x14ac:dyDescent="0.15">
      <c r="B20" s="66" t="s">
        <v>927</v>
      </c>
      <c r="C20" s="66"/>
      <c r="D20" s="66" t="s">
        <v>928</v>
      </c>
      <c r="E20" s="66"/>
      <c r="F20" s="66"/>
      <c r="G20" s="66" t="s">
        <v>929</v>
      </c>
      <c r="H20" s="66"/>
      <c r="I20" s="66"/>
      <c r="J20" s="66"/>
      <c r="K20" s="66"/>
    </row>
    <row r="21" spans="2:11" s="1" customFormat="1" ht="14.4" customHeight="1" x14ac:dyDescent="0.15"/>
    <row r="22" spans="2:11" s="1" customFormat="1" ht="16.5" customHeight="1" x14ac:dyDescent="0.15">
      <c r="B22" s="64" t="s">
        <v>930</v>
      </c>
      <c r="C22" s="64"/>
      <c r="D22" s="64"/>
      <c r="E22" s="64"/>
      <c r="F22" s="64"/>
      <c r="G22" s="64"/>
      <c r="H22" s="69"/>
      <c r="I22" s="69"/>
      <c r="J22" s="69"/>
      <c r="K22" s="6"/>
    </row>
    <row r="23" spans="2:11" s="1" customFormat="1" ht="14.85" customHeight="1" x14ac:dyDescent="0.15">
      <c r="B23" s="66" t="s">
        <v>931</v>
      </c>
      <c r="C23" s="66"/>
      <c r="D23" s="66" t="s">
        <v>932</v>
      </c>
      <c r="E23" s="66"/>
      <c r="F23" s="66"/>
      <c r="G23" s="66" t="s">
        <v>933</v>
      </c>
      <c r="H23" s="66"/>
      <c r="I23" s="66"/>
      <c r="J23" s="66"/>
      <c r="K23" s="66"/>
    </row>
    <row r="24" spans="2:11" s="1" customFormat="1" ht="13.35" customHeight="1" x14ac:dyDescent="0.15"/>
    <row r="25" spans="2:11" s="1" customFormat="1" ht="14.85" customHeight="1" x14ac:dyDescent="0.15">
      <c r="B25" s="64" t="s">
        <v>934</v>
      </c>
      <c r="C25" s="64"/>
      <c r="D25" s="70"/>
      <c r="E25" s="70"/>
      <c r="F25" s="70"/>
      <c r="G25" s="70"/>
      <c r="H25" s="70"/>
      <c r="I25" s="70"/>
      <c r="J25" s="70"/>
      <c r="K25" s="70"/>
    </row>
    <row r="26" spans="2:11" s="1" customFormat="1" ht="14.85" customHeight="1" x14ac:dyDescent="0.15">
      <c r="B26" s="66" t="s">
        <v>935</v>
      </c>
      <c r="C26" s="66"/>
      <c r="D26" s="59"/>
      <c r="E26" s="59"/>
      <c r="F26" s="59"/>
      <c r="G26" s="59"/>
      <c r="H26" s="59"/>
      <c r="I26" s="59"/>
      <c r="J26" s="59"/>
      <c r="K26" s="59"/>
    </row>
    <row r="27" spans="2:11" s="1" customFormat="1" ht="11.1" customHeight="1" x14ac:dyDescent="0.15"/>
    <row r="28" spans="2:11" s="1" customFormat="1" ht="14.85" customHeight="1" x14ac:dyDescent="0.15">
      <c r="B28" s="64" t="s">
        <v>936</v>
      </c>
      <c r="C28" s="64"/>
      <c r="D28" s="64"/>
      <c r="E28" s="64"/>
      <c r="F28" s="64"/>
      <c r="G28" s="64"/>
      <c r="H28" s="64"/>
      <c r="I28" s="64"/>
      <c r="J28" s="64"/>
      <c r="K28" s="64"/>
    </row>
    <row r="29" spans="2:11" s="1" customFormat="1" ht="14.85" customHeight="1" x14ac:dyDescent="0.15">
      <c r="B29" s="66" t="s">
        <v>937</v>
      </c>
      <c r="C29" s="66"/>
      <c r="D29" s="66"/>
      <c r="E29" s="66"/>
      <c r="F29" s="66"/>
      <c r="G29" s="66"/>
      <c r="H29" s="66"/>
      <c r="I29" s="66"/>
      <c r="J29" s="66"/>
      <c r="K29" s="66"/>
    </row>
    <row r="30" spans="2:11" s="1" customFormat="1" ht="14.85" customHeight="1" x14ac:dyDescent="0.15">
      <c r="B30" s="66" t="s">
        <v>938</v>
      </c>
      <c r="C30" s="66"/>
      <c r="D30" s="66"/>
      <c r="E30" s="66"/>
      <c r="F30" s="66"/>
      <c r="G30" s="66"/>
      <c r="H30" s="66"/>
      <c r="I30" s="66"/>
      <c r="J30" s="66"/>
      <c r="K30" s="66"/>
    </row>
    <row r="31" spans="2:11" s="1" customFormat="1" ht="14.85" customHeight="1" x14ac:dyDescent="0.15">
      <c r="B31" s="66" t="s">
        <v>939</v>
      </c>
      <c r="C31" s="66"/>
      <c r="D31" s="66"/>
      <c r="E31" s="66"/>
      <c r="F31" s="66"/>
      <c r="G31" s="66"/>
      <c r="H31" s="66"/>
      <c r="I31" s="66"/>
      <c r="J31" s="66"/>
      <c r="K31" s="66"/>
    </row>
  </sheetData>
  <mergeCells count="34">
    <mergeCell ref="G20:K20"/>
    <mergeCell ref="G23:K23"/>
    <mergeCell ref="H22:J22"/>
    <mergeCell ref="I25:K25"/>
    <mergeCell ref="I26:K26"/>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10:B12"/>
    <mergeCell ref="B14:L14"/>
    <mergeCell ref="B16:C16"/>
    <mergeCell ref="B17:C17"/>
    <mergeCell ref="B19:E19"/>
    <mergeCell ref="G17:K17"/>
    <mergeCell ref="J19:K19"/>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27"/>
  <sheetViews>
    <sheetView zoomScaleNormal="100" workbookViewId="0">
      <selection activeCell="G28" sqref="G28"/>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5"/>
      <c r="C2" s="65"/>
      <c r="D2" s="65"/>
      <c r="E2" s="71" t="s">
        <v>940</v>
      </c>
      <c r="F2" s="71"/>
      <c r="G2" s="71"/>
      <c r="H2" s="71"/>
      <c r="I2" s="71"/>
      <c r="J2" s="71"/>
    </row>
    <row r="3" spans="2:17" s="1" customFormat="1" ht="14.85" customHeight="1" x14ac:dyDescent="0.15">
      <c r="B3" s="65"/>
      <c r="C3" s="65"/>
      <c r="D3" s="65"/>
    </row>
    <row r="4" spans="2:17" s="1" customFormat="1" ht="2.7" customHeight="1" x14ac:dyDescent="0.15"/>
    <row r="5" spans="2:17" s="1" customFormat="1" ht="33" customHeight="1" x14ac:dyDescent="0.15">
      <c r="C5" s="67" t="s">
        <v>984</v>
      </c>
      <c r="D5" s="67"/>
      <c r="E5" s="67"/>
      <c r="F5" s="67"/>
      <c r="G5" s="67"/>
      <c r="H5" s="67"/>
      <c r="I5" s="67"/>
      <c r="J5" s="67"/>
      <c r="K5" s="67"/>
    </row>
    <row r="6" spans="2:17" s="1" customFormat="1" ht="5.25" customHeight="1" x14ac:dyDescent="0.15"/>
    <row r="7" spans="2:17" s="1" customFormat="1" ht="19.2" customHeight="1" x14ac:dyDescent="0.15">
      <c r="C7" s="61" t="s">
        <v>985</v>
      </c>
      <c r="D7" s="61"/>
      <c r="E7" s="61"/>
      <c r="F7" s="61"/>
      <c r="G7" s="61"/>
      <c r="H7" s="61"/>
      <c r="I7" s="61"/>
      <c r="J7" s="61"/>
      <c r="K7" s="61"/>
      <c r="L7" s="61"/>
      <c r="M7" s="61"/>
      <c r="N7" s="61"/>
      <c r="O7" s="61"/>
      <c r="P7" s="61"/>
      <c r="Q7" s="61"/>
    </row>
    <row r="8" spans="2:17" s="1" customFormat="1" ht="4.2" customHeight="1" x14ac:dyDescent="0.15"/>
    <row r="9" spans="2:17" s="1" customFormat="1" ht="33.6" customHeight="1" x14ac:dyDescent="0.15">
      <c r="C9" s="10" t="s">
        <v>944</v>
      </c>
      <c r="D9" s="10" t="s">
        <v>945</v>
      </c>
      <c r="E9" s="10" t="s">
        <v>946</v>
      </c>
      <c r="F9" s="74" t="s">
        <v>947</v>
      </c>
      <c r="G9" s="74"/>
      <c r="H9" s="11" t="s">
        <v>948</v>
      </c>
      <c r="I9" s="10" t="s">
        <v>949</v>
      </c>
      <c r="J9" s="11" t="s">
        <v>950</v>
      </c>
      <c r="K9" s="10" t="s">
        <v>951</v>
      </c>
      <c r="L9" s="11" t="s">
        <v>952</v>
      </c>
      <c r="M9" s="11" t="s">
        <v>953</v>
      </c>
      <c r="N9" s="11" t="s">
        <v>954</v>
      </c>
      <c r="O9" s="11" t="s">
        <v>976</v>
      </c>
    </row>
    <row r="10" spans="2:17" s="1" customFormat="1" ht="20.399999999999999" customHeight="1" x14ac:dyDescent="0.15">
      <c r="C10" s="12" t="s">
        <v>955</v>
      </c>
      <c r="D10" s="12" t="s">
        <v>956</v>
      </c>
      <c r="E10" s="13">
        <v>2500000000</v>
      </c>
      <c r="F10" s="72">
        <v>43521</v>
      </c>
      <c r="G10" s="72"/>
      <c r="H10" s="14">
        <v>47174</v>
      </c>
      <c r="I10" s="12" t="s">
        <v>1</v>
      </c>
      <c r="J10" s="12" t="s">
        <v>957</v>
      </c>
      <c r="K10" s="15">
        <v>8.5000000000000006E-3</v>
      </c>
      <c r="L10" s="12" t="s">
        <v>958</v>
      </c>
      <c r="M10" s="12" t="s">
        <v>959</v>
      </c>
      <c r="N10" s="16">
        <v>2.6602739726027398</v>
      </c>
      <c r="O10" s="12" t="s">
        <v>977</v>
      </c>
    </row>
    <row r="11" spans="2:17" s="1" customFormat="1" ht="20.399999999999999" customHeight="1" x14ac:dyDescent="0.15">
      <c r="C11" s="12" t="s">
        <v>960</v>
      </c>
      <c r="D11" s="12" t="s">
        <v>961</v>
      </c>
      <c r="E11" s="13">
        <v>2500000000</v>
      </c>
      <c r="F11" s="72">
        <v>43971</v>
      </c>
      <c r="G11" s="72"/>
      <c r="H11" s="14">
        <v>46527</v>
      </c>
      <c r="I11" s="12" t="s">
        <v>1</v>
      </c>
      <c r="J11" s="12" t="s">
        <v>957</v>
      </c>
      <c r="K11" s="15">
        <v>1E-4</v>
      </c>
      <c r="L11" s="12" t="s">
        <v>958</v>
      </c>
      <c r="M11" s="12" t="s">
        <v>962</v>
      </c>
      <c r="N11" s="16">
        <v>0.88767123287671201</v>
      </c>
      <c r="O11" s="12" t="s">
        <v>978</v>
      </c>
    </row>
    <row r="12" spans="2:17" s="1" customFormat="1" ht="20.399999999999999" customHeight="1" x14ac:dyDescent="0.15">
      <c r="C12" s="12" t="s">
        <v>963</v>
      </c>
      <c r="D12" s="12" t="s">
        <v>964</v>
      </c>
      <c r="E12" s="13">
        <v>2500000000</v>
      </c>
      <c r="F12" s="72">
        <v>43971</v>
      </c>
      <c r="G12" s="72"/>
      <c r="H12" s="14">
        <v>47623</v>
      </c>
      <c r="I12" s="12" t="s">
        <v>1</v>
      </c>
      <c r="J12" s="12" t="s">
        <v>957</v>
      </c>
      <c r="K12" s="15">
        <v>6.9999999999999999E-4</v>
      </c>
      <c r="L12" s="12" t="s">
        <v>958</v>
      </c>
      <c r="M12" s="12" t="s">
        <v>962</v>
      </c>
      <c r="N12" s="16">
        <v>3.89041095890411</v>
      </c>
      <c r="O12" s="12" t="s">
        <v>979</v>
      </c>
    </row>
    <row r="13" spans="2:17" s="1" customFormat="1" ht="20.399999999999999" customHeight="1" x14ac:dyDescent="0.15">
      <c r="C13" s="12" t="s">
        <v>965</v>
      </c>
      <c r="D13" s="12" t="s">
        <v>966</v>
      </c>
      <c r="E13" s="13">
        <v>1500000000</v>
      </c>
      <c r="F13" s="72">
        <v>44175</v>
      </c>
      <c r="G13" s="72"/>
      <c r="H13" s="14">
        <v>46731</v>
      </c>
      <c r="I13" s="12" t="s">
        <v>1</v>
      </c>
      <c r="J13" s="12" t="s">
        <v>957</v>
      </c>
      <c r="K13" s="15">
        <v>1E-4</v>
      </c>
      <c r="L13" s="12" t="s">
        <v>958</v>
      </c>
      <c r="M13" s="12" t="s">
        <v>967</v>
      </c>
      <c r="N13" s="16">
        <v>1.4465753424657499</v>
      </c>
      <c r="O13" s="12" t="s">
        <v>980</v>
      </c>
    </row>
    <row r="14" spans="2:17" s="1" customFormat="1" ht="20.399999999999999" customHeight="1" x14ac:dyDescent="0.15">
      <c r="C14" s="12" t="s">
        <v>968</v>
      </c>
      <c r="D14" s="12" t="s">
        <v>969</v>
      </c>
      <c r="E14" s="13">
        <v>2500000000</v>
      </c>
      <c r="F14" s="72">
        <v>45686</v>
      </c>
      <c r="G14" s="72"/>
      <c r="H14" s="14">
        <v>48242</v>
      </c>
      <c r="I14" s="12" t="s">
        <v>1</v>
      </c>
      <c r="J14" s="12" t="s">
        <v>957</v>
      </c>
      <c r="K14" s="15">
        <v>2.9000000000000001E-2</v>
      </c>
      <c r="L14" s="12" t="s">
        <v>958</v>
      </c>
      <c r="M14" s="12" t="s">
        <v>970</v>
      </c>
      <c r="N14" s="16">
        <v>5.5863013698630102</v>
      </c>
      <c r="O14" s="12" t="s">
        <v>981</v>
      </c>
    </row>
    <row r="15" spans="2:17" s="1" customFormat="1" ht="20.399999999999999" customHeight="1" x14ac:dyDescent="0.15">
      <c r="C15" s="12" t="s">
        <v>971</v>
      </c>
      <c r="D15" s="12" t="s">
        <v>972</v>
      </c>
      <c r="E15" s="13">
        <v>2500000000</v>
      </c>
      <c r="F15" s="72">
        <v>45686</v>
      </c>
      <c r="G15" s="72"/>
      <c r="H15" s="14">
        <v>49338</v>
      </c>
      <c r="I15" s="12" t="s">
        <v>1</v>
      </c>
      <c r="J15" s="12" t="s">
        <v>957</v>
      </c>
      <c r="K15" s="15">
        <v>3.0499999999999999E-2</v>
      </c>
      <c r="L15" s="12" t="s">
        <v>958</v>
      </c>
      <c r="M15" s="12" t="s">
        <v>970</v>
      </c>
      <c r="N15" s="16">
        <v>8.5890410958904102</v>
      </c>
      <c r="O15" s="12" t="s">
        <v>982</v>
      </c>
    </row>
    <row r="16" spans="2:17" s="1" customFormat="1" ht="20.399999999999999" customHeight="1" x14ac:dyDescent="0.15">
      <c r="C16" s="12" t="s">
        <v>973</v>
      </c>
      <c r="D16" s="12" t="s">
        <v>974</v>
      </c>
      <c r="E16" s="13">
        <v>3000000000</v>
      </c>
      <c r="F16" s="72">
        <v>46090</v>
      </c>
      <c r="G16" s="72"/>
      <c r="H16" s="14">
        <v>48647</v>
      </c>
      <c r="I16" s="12" t="s">
        <v>1</v>
      </c>
      <c r="J16" s="12" t="s">
        <v>957</v>
      </c>
      <c r="K16" s="15">
        <v>2.8400000000000002E-2</v>
      </c>
      <c r="L16" s="12" t="s">
        <v>958</v>
      </c>
      <c r="M16" s="12" t="s">
        <v>975</v>
      </c>
      <c r="N16" s="16">
        <v>6.6958904109589001</v>
      </c>
      <c r="O16" s="12" t="s">
        <v>983</v>
      </c>
    </row>
    <row r="17" spans="3:16" s="1" customFormat="1" ht="20.399999999999999" customHeight="1" x14ac:dyDescent="0.15">
      <c r="C17" s="17"/>
      <c r="D17" s="18"/>
      <c r="E17" s="19">
        <v>17000000000</v>
      </c>
      <c r="F17" s="73"/>
      <c r="G17" s="73"/>
      <c r="H17" s="17"/>
      <c r="I17" s="17"/>
      <c r="J17" s="17"/>
      <c r="K17" s="17"/>
      <c r="L17" s="17"/>
      <c r="M17" s="17"/>
      <c r="N17" s="17"/>
      <c r="O17" s="17"/>
    </row>
    <row r="18" spans="3:16" s="1" customFormat="1" ht="5.85" customHeight="1" x14ac:dyDescent="0.15"/>
    <row r="19" spans="3:16" s="1" customFormat="1" ht="19.649999999999999" customHeight="1" x14ac:dyDescent="0.15">
      <c r="C19" s="61" t="s">
        <v>986</v>
      </c>
      <c r="D19" s="61"/>
      <c r="E19" s="61"/>
      <c r="F19" s="61"/>
      <c r="G19" s="61"/>
      <c r="H19" s="61"/>
      <c r="I19" s="61"/>
      <c r="J19" s="61"/>
      <c r="K19" s="61"/>
      <c r="L19" s="61"/>
      <c r="M19" s="61"/>
      <c r="N19" s="61"/>
      <c r="O19" s="61"/>
      <c r="P19" s="61"/>
    </row>
    <row r="20" spans="3:16" s="1" customFormat="1" ht="2.7" customHeight="1" x14ac:dyDescent="0.15"/>
    <row r="21" spans="3:16" s="1" customFormat="1" ht="14.85" customHeight="1" x14ac:dyDescent="0.15">
      <c r="C21" s="66" t="s">
        <v>987</v>
      </c>
      <c r="G21" s="75">
        <v>17000000000</v>
      </c>
      <c r="H21" s="75"/>
    </row>
    <row r="22" spans="3:16" s="1" customFormat="1" ht="0.45" customHeight="1" x14ac:dyDescent="0.15">
      <c r="C22" s="66"/>
      <c r="G22" s="76"/>
      <c r="H22" s="78">
        <v>1.51382352941176E-2</v>
      </c>
    </row>
    <row r="23" spans="3:16" s="1" customFormat="1" ht="14.4" customHeight="1" x14ac:dyDescent="0.15">
      <c r="C23" s="7" t="s">
        <v>988</v>
      </c>
      <c r="D23" s="7"/>
      <c r="G23" s="76"/>
      <c r="H23" s="78"/>
    </row>
    <row r="24" spans="3:16" s="1" customFormat="1" ht="1.05" customHeight="1" x14ac:dyDescent="0.15">
      <c r="C24" s="7"/>
      <c r="D24" s="7"/>
      <c r="G24" s="77"/>
      <c r="H24" s="79">
        <v>4.4877518130539897</v>
      </c>
    </row>
    <row r="25" spans="3:16" s="1" customFormat="1" ht="13.8" customHeight="1" x14ac:dyDescent="0.15">
      <c r="C25" s="7" t="s">
        <v>989</v>
      </c>
      <c r="D25" s="7"/>
      <c r="G25" s="77"/>
      <c r="H25" s="79"/>
    </row>
    <row r="26" spans="3:16" s="1" customFormat="1" ht="2.1" customHeight="1" x14ac:dyDescent="0.15">
      <c r="C26" s="7"/>
      <c r="D26" s="7"/>
    </row>
    <row r="27" spans="3:16" s="1" customFormat="1" ht="15.9" customHeight="1" x14ac:dyDescent="0.15">
      <c r="C27" s="20" t="s">
        <v>990</v>
      </c>
    </row>
  </sheetData>
  <mergeCells count="20">
    <mergeCell ref="F9:G9"/>
    <mergeCell ref="G21:H21"/>
    <mergeCell ref="G22:G23"/>
    <mergeCell ref="G24:G25"/>
    <mergeCell ref="H22:H23"/>
    <mergeCell ref="H24:H25"/>
    <mergeCell ref="B2:D3"/>
    <mergeCell ref="C19:P19"/>
    <mergeCell ref="C21:C22"/>
    <mergeCell ref="C5:K5"/>
    <mergeCell ref="C7:Q7"/>
    <mergeCell ref="E2:J2"/>
    <mergeCell ref="F10:G10"/>
    <mergeCell ref="F11:G11"/>
    <mergeCell ref="F12:G12"/>
    <mergeCell ref="F13:G13"/>
    <mergeCell ref="F14:G14"/>
    <mergeCell ref="F15:G15"/>
    <mergeCell ref="F16:G16"/>
    <mergeCell ref="F17:G17"/>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0"/>
  <sheetViews>
    <sheetView zoomScaleNormal="100" workbookViewId="0">
      <selection activeCell="B21" sqref="B21"/>
    </sheetView>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5"/>
    </row>
    <row r="3" spans="2:7" s="1" customFormat="1" ht="22.95" customHeight="1" x14ac:dyDescent="0.15">
      <c r="B3" s="65"/>
      <c r="C3" s="71" t="s">
        <v>940</v>
      </c>
      <c r="D3" s="71"/>
      <c r="E3" s="71"/>
      <c r="F3" s="71"/>
      <c r="G3" s="71"/>
    </row>
    <row r="4" spans="2:7" s="1" customFormat="1" ht="7.5" customHeight="1" x14ac:dyDescent="0.15">
      <c r="B4" s="65"/>
    </row>
    <row r="5" spans="2:7" s="1" customFormat="1" ht="4.2" customHeight="1" x14ac:dyDescent="0.15"/>
    <row r="6" spans="2:7" s="1" customFormat="1" ht="33" customHeight="1" x14ac:dyDescent="0.15">
      <c r="B6" s="67" t="s">
        <v>1007</v>
      </c>
      <c r="C6" s="67"/>
      <c r="D6" s="67"/>
      <c r="E6" s="67"/>
      <c r="F6" s="67"/>
    </row>
    <row r="7" spans="2:7" s="1" customFormat="1" ht="9.6" customHeight="1" x14ac:dyDescent="0.15"/>
    <row r="8" spans="2:7" s="1" customFormat="1" ht="19.2" customHeight="1" x14ac:dyDescent="0.15">
      <c r="B8" s="80" t="s">
        <v>1008</v>
      </c>
      <c r="C8" s="80"/>
      <c r="D8" s="80"/>
      <c r="E8" s="80"/>
      <c r="F8" s="80"/>
    </row>
    <row r="9" spans="2:7" s="1" customFormat="1" ht="12.75" customHeight="1" x14ac:dyDescent="0.15"/>
    <row r="10" spans="2:7" s="1" customFormat="1" ht="15.9" customHeight="1" x14ac:dyDescent="0.15">
      <c r="B10" s="5" t="s">
        <v>991</v>
      </c>
      <c r="C10" s="21" t="s">
        <v>992</v>
      </c>
      <c r="D10" s="21" t="s">
        <v>993</v>
      </c>
      <c r="E10" s="21" t="s">
        <v>994</v>
      </c>
    </row>
    <row r="11" spans="2:7" s="1" customFormat="1" ht="14.85" customHeight="1" x14ac:dyDescent="0.15">
      <c r="B11" s="7" t="s">
        <v>995</v>
      </c>
      <c r="C11" s="22" t="s">
        <v>996</v>
      </c>
      <c r="D11" s="22" t="s">
        <v>997</v>
      </c>
      <c r="E11" s="22" t="s">
        <v>998</v>
      </c>
    </row>
    <row r="12" spans="2:7" s="1" customFormat="1" ht="14.85" customHeight="1" x14ac:dyDescent="0.15">
      <c r="B12" s="7" t="s">
        <v>999</v>
      </c>
      <c r="C12" s="22" t="s">
        <v>1000</v>
      </c>
      <c r="D12" s="22" t="s">
        <v>997</v>
      </c>
      <c r="E12" s="22" t="s">
        <v>1001</v>
      </c>
    </row>
    <row r="13" spans="2:7" s="1" customFormat="1" ht="14.85" customHeight="1" x14ac:dyDescent="0.15">
      <c r="B13" s="7" t="s">
        <v>1002</v>
      </c>
      <c r="C13" s="22" t="s">
        <v>1003</v>
      </c>
      <c r="D13" s="22" t="s">
        <v>997</v>
      </c>
      <c r="E13" s="22" t="s">
        <v>1004</v>
      </c>
    </row>
    <row r="14" spans="2:7" s="1" customFormat="1" ht="28.8" customHeight="1" x14ac:dyDescent="0.15"/>
    <row r="15" spans="2:7" s="1" customFormat="1" ht="19.2" customHeight="1" x14ac:dyDescent="0.15">
      <c r="B15" s="80" t="s">
        <v>1009</v>
      </c>
      <c r="C15" s="80"/>
      <c r="D15" s="80"/>
      <c r="E15" s="80"/>
      <c r="F15" s="80"/>
    </row>
    <row r="16" spans="2:7" s="1" customFormat="1" ht="15.9" customHeight="1" x14ac:dyDescent="0.15"/>
    <row r="17" spans="2:4" s="1" customFormat="1" ht="15.9" customHeight="1" x14ac:dyDescent="0.15">
      <c r="B17" s="5" t="s">
        <v>991</v>
      </c>
      <c r="C17" s="21" t="s">
        <v>992</v>
      </c>
      <c r="D17" s="21" t="s">
        <v>993</v>
      </c>
    </row>
    <row r="18" spans="2:4" s="1" customFormat="1" ht="14.85" customHeight="1" x14ac:dyDescent="0.15">
      <c r="B18" s="7" t="s">
        <v>995</v>
      </c>
      <c r="C18" s="22" t="s">
        <v>1005</v>
      </c>
      <c r="D18" s="22"/>
    </row>
    <row r="19" spans="2:4" s="1" customFormat="1" ht="14.85" customHeight="1" x14ac:dyDescent="0.15">
      <c r="B19" s="7" t="s">
        <v>999</v>
      </c>
      <c r="C19" s="22" t="s">
        <v>1006</v>
      </c>
      <c r="D19" s="22" t="s">
        <v>997</v>
      </c>
    </row>
    <row r="20" spans="2:4" s="1" customFormat="1" ht="14.85" customHeight="1" x14ac:dyDescent="0.15">
      <c r="B20" s="7" t="s">
        <v>1002</v>
      </c>
      <c r="C20" s="22" t="s">
        <v>1005</v>
      </c>
      <c r="D20" s="22"/>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57"/>
  <sheetViews>
    <sheetView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5"/>
    </row>
    <row r="2" spans="2:4" s="1" customFormat="1" ht="22.95" customHeight="1" x14ac:dyDescent="0.15">
      <c r="B2" s="65"/>
      <c r="C2" s="8" t="s">
        <v>940</v>
      </c>
    </row>
    <row r="3" spans="2:4" s="1" customFormat="1" ht="5.85" customHeight="1" x14ac:dyDescent="0.15">
      <c r="B3" s="65"/>
      <c r="C3" s="81"/>
    </row>
    <row r="4" spans="2:4" s="1" customFormat="1" ht="11.1" customHeight="1" x14ac:dyDescent="0.15">
      <c r="C4" s="81"/>
    </row>
    <row r="5" spans="2:4" s="1" customFormat="1" ht="33" customHeight="1" x14ac:dyDescent="0.15">
      <c r="B5" s="67" t="s">
        <v>1065</v>
      </c>
      <c r="C5" s="67"/>
    </row>
    <row r="6" spans="2:4" s="1" customFormat="1" ht="14.4" customHeight="1" x14ac:dyDescent="0.15">
      <c r="B6" s="7" t="s">
        <v>1066</v>
      </c>
    </row>
    <row r="7" spans="2:4" s="1" customFormat="1" ht="2.1" customHeight="1" x14ac:dyDescent="0.15"/>
    <row r="8" spans="2:4" s="1" customFormat="1" ht="19.2" customHeight="1" x14ac:dyDescent="0.15">
      <c r="B8" s="61" t="s">
        <v>1067</v>
      </c>
      <c r="C8" s="61"/>
    </row>
    <row r="9" spans="2:4" s="1" customFormat="1" ht="5.25" customHeight="1" x14ac:dyDescent="0.15"/>
    <row r="10" spans="2:4" s="1" customFormat="1" ht="21.3" customHeight="1" x14ac:dyDescent="0.25">
      <c r="B10" s="23" t="s">
        <v>1010</v>
      </c>
      <c r="C10" s="24">
        <v>17000000000</v>
      </c>
      <c r="D10" s="25" t="s">
        <v>1011</v>
      </c>
    </row>
    <row r="11" spans="2:4" s="1" customFormat="1" ht="21.3" customHeight="1" x14ac:dyDescent="0.25">
      <c r="B11" s="23" t="s">
        <v>1012</v>
      </c>
      <c r="C11" s="24">
        <v>22393827578.559898</v>
      </c>
      <c r="D11" s="25" t="s">
        <v>1013</v>
      </c>
    </row>
    <row r="12" spans="2:4" s="1" customFormat="1" ht="21.3" customHeight="1" x14ac:dyDescent="0.25">
      <c r="B12" s="23" t="s">
        <v>1014</v>
      </c>
      <c r="C12" s="24">
        <v>266500000</v>
      </c>
      <c r="D12" s="25" t="s">
        <v>1015</v>
      </c>
    </row>
    <row r="13" spans="2:4" s="1" customFormat="1" ht="21.3" customHeight="1" x14ac:dyDescent="0.25">
      <c r="B13" s="23" t="s">
        <v>1016</v>
      </c>
      <c r="C13" s="24">
        <v>937614392.60000002</v>
      </c>
      <c r="D13" s="25" t="s">
        <v>1017</v>
      </c>
    </row>
    <row r="14" spans="2:4" s="1" customFormat="1" ht="21.3" customHeight="1" x14ac:dyDescent="0.25">
      <c r="B14" s="23" t="s">
        <v>1018</v>
      </c>
      <c r="C14" s="26">
        <v>0.38811423359764002</v>
      </c>
      <c r="D14" s="27"/>
    </row>
    <row r="15" spans="2:4" s="1" customFormat="1" ht="5.25" customHeight="1" x14ac:dyDescent="0.15"/>
    <row r="16" spans="2:4" s="1" customFormat="1" ht="19.2" customHeight="1" x14ac:dyDescent="0.15">
      <c r="B16" s="61" t="s">
        <v>1068</v>
      </c>
      <c r="C16" s="61"/>
    </row>
    <row r="17" spans="2:4" s="1" customFormat="1" ht="5.25" customHeight="1" x14ac:dyDescent="0.15"/>
    <row r="18" spans="2:4" s="1" customFormat="1" ht="21.3" customHeight="1" x14ac:dyDescent="0.25">
      <c r="B18" s="23" t="s">
        <v>1019</v>
      </c>
      <c r="C18" s="24">
        <v>18284994751.259998</v>
      </c>
      <c r="D18" s="25" t="s">
        <v>1020</v>
      </c>
    </row>
    <row r="19" spans="2:4" s="1" customFormat="1" ht="21.3" customHeight="1" x14ac:dyDescent="0.25">
      <c r="B19" s="23" t="s">
        <v>1021</v>
      </c>
      <c r="C19" s="26">
        <v>1.0755879265447099</v>
      </c>
      <c r="D19" s="28" t="s">
        <v>1022</v>
      </c>
    </row>
    <row r="20" spans="2:4" s="1" customFormat="1" ht="21.3" customHeight="1" x14ac:dyDescent="0.25">
      <c r="B20" s="2" t="s">
        <v>1023</v>
      </c>
      <c r="C20" s="29" t="s">
        <v>1024</v>
      </c>
      <c r="D20" s="30" t="s">
        <v>1025</v>
      </c>
    </row>
    <row r="21" spans="2:4" s="1" customFormat="1" ht="5.25" customHeight="1" x14ac:dyDescent="0.15"/>
    <row r="22" spans="2:4" s="1" customFormat="1" ht="19.2" customHeight="1" x14ac:dyDescent="0.15">
      <c r="B22" s="61" t="s">
        <v>1069</v>
      </c>
      <c r="C22" s="61"/>
    </row>
    <row r="23" spans="2:4" s="1" customFormat="1" ht="5.25" customHeight="1" x14ac:dyDescent="0.15"/>
    <row r="24" spans="2:4" s="1" customFormat="1" ht="21.3" customHeight="1" x14ac:dyDescent="0.25">
      <c r="B24" s="23" t="s">
        <v>1026</v>
      </c>
      <c r="C24" s="24">
        <v>269683985.75743198</v>
      </c>
      <c r="D24" s="25" t="s">
        <v>1027</v>
      </c>
    </row>
    <row r="25" spans="2:4" s="1" customFormat="1" ht="21.3" customHeight="1" x14ac:dyDescent="0.25">
      <c r="B25" s="23" t="s">
        <v>1028</v>
      </c>
      <c r="C25" s="24">
        <v>937614392.60000002</v>
      </c>
      <c r="D25" s="25" t="s">
        <v>1029</v>
      </c>
    </row>
    <row r="26" spans="2:4" s="1" customFormat="1" ht="21.3" customHeight="1" x14ac:dyDescent="0.25">
      <c r="B26" s="23" t="s">
        <v>1030</v>
      </c>
      <c r="C26" s="31">
        <v>0</v>
      </c>
      <c r="D26" s="25" t="s">
        <v>1031</v>
      </c>
    </row>
    <row r="27" spans="2:4" s="1" customFormat="1" ht="21.3" customHeight="1" x14ac:dyDescent="0.25">
      <c r="B27" s="23" t="s">
        <v>1019</v>
      </c>
      <c r="C27" s="24">
        <v>18284994751.259998</v>
      </c>
      <c r="D27" s="25"/>
    </row>
    <row r="28" spans="2:4" s="1" customFormat="1" ht="21.3" customHeight="1" x14ac:dyDescent="0.25">
      <c r="B28" s="23" t="s">
        <v>1032</v>
      </c>
      <c r="C28" s="26">
        <v>1.1466054782127899</v>
      </c>
      <c r="D28" s="28" t="s">
        <v>1022</v>
      </c>
    </row>
    <row r="29" spans="2:4" s="1" customFormat="1" ht="21.3" customHeight="1" x14ac:dyDescent="0.25">
      <c r="B29" s="2" t="s">
        <v>1033</v>
      </c>
      <c r="C29" s="29" t="s">
        <v>1024</v>
      </c>
      <c r="D29" s="30" t="s">
        <v>1034</v>
      </c>
    </row>
    <row r="30" spans="2:4" s="1" customFormat="1" ht="5.25" customHeight="1" x14ac:dyDescent="0.15"/>
    <row r="31" spans="2:4" s="1" customFormat="1" ht="19.2" customHeight="1" x14ac:dyDescent="0.15">
      <c r="B31" s="61" t="s">
        <v>1070</v>
      </c>
      <c r="C31" s="61"/>
    </row>
    <row r="32" spans="2:4" s="1" customFormat="1" ht="5.25" customHeight="1" x14ac:dyDescent="0.15"/>
    <row r="33" spans="2:4" s="1" customFormat="1" ht="21.3" customHeight="1" x14ac:dyDescent="0.25">
      <c r="B33" s="23" t="s">
        <v>1035</v>
      </c>
      <c r="C33" s="24">
        <v>4274723839.93998</v>
      </c>
      <c r="D33" s="25" t="s">
        <v>1036</v>
      </c>
    </row>
    <row r="34" spans="2:4" s="1" customFormat="1" ht="21.3" customHeight="1" x14ac:dyDescent="0.25">
      <c r="B34" s="23" t="s">
        <v>1037</v>
      </c>
      <c r="C34" s="24">
        <v>4274723839.93998</v>
      </c>
      <c r="D34" s="25"/>
    </row>
    <row r="35" spans="2:4" s="1" customFormat="1" ht="21.3" customHeight="1" x14ac:dyDescent="0.25">
      <c r="B35" s="23" t="s">
        <v>1038</v>
      </c>
      <c r="C35" s="24">
        <v>0</v>
      </c>
      <c r="D35" s="25"/>
    </row>
    <row r="36" spans="2:4" s="1" customFormat="1" ht="21.3" customHeight="1" x14ac:dyDescent="0.25">
      <c r="B36" s="23" t="s">
        <v>1039</v>
      </c>
      <c r="C36" s="32" t="s">
        <v>92</v>
      </c>
      <c r="D36" s="25"/>
    </row>
    <row r="37" spans="2:4" s="1" customFormat="1" ht="21.3" customHeight="1" x14ac:dyDescent="0.25">
      <c r="B37" s="23" t="s">
        <v>1040</v>
      </c>
      <c r="C37" s="32" t="s">
        <v>92</v>
      </c>
      <c r="D37" s="27"/>
    </row>
    <row r="38" spans="2:4" s="1" customFormat="1" ht="21.3" customHeight="1" x14ac:dyDescent="0.25">
      <c r="B38" s="23" t="s">
        <v>1041</v>
      </c>
      <c r="C38" s="24">
        <v>19492293129.6175</v>
      </c>
      <c r="D38" s="25" t="s">
        <v>1042</v>
      </c>
    </row>
    <row r="39" spans="2:4" s="1" customFormat="1" ht="21.3" customHeight="1" x14ac:dyDescent="0.25">
      <c r="B39" s="23" t="s">
        <v>1019</v>
      </c>
      <c r="C39" s="24">
        <v>18284994751.259998</v>
      </c>
      <c r="D39" s="27"/>
    </row>
    <row r="40" spans="2:4" s="1" customFormat="1" ht="21.3" customHeight="1" x14ac:dyDescent="0.25">
      <c r="B40" s="23" t="s">
        <v>1043</v>
      </c>
      <c r="C40" s="24">
        <v>269683985.75743198</v>
      </c>
      <c r="D40" s="27"/>
    </row>
    <row r="41" spans="2:4" s="1" customFormat="1" ht="21.3" customHeight="1" x14ac:dyDescent="0.25">
      <c r="B41" s="23" t="s">
        <v>1044</v>
      </c>
      <c r="C41" s="24">
        <v>937614392.60000002</v>
      </c>
      <c r="D41" s="27"/>
    </row>
    <row r="42" spans="2:4" s="1" customFormat="1" ht="21.3" customHeight="1" x14ac:dyDescent="0.25">
      <c r="B42" s="23" t="s">
        <v>1040</v>
      </c>
      <c r="C42" s="32" t="s">
        <v>92</v>
      </c>
      <c r="D42" s="27"/>
    </row>
    <row r="43" spans="2:4" s="1" customFormat="1" ht="21.3" customHeight="1" x14ac:dyDescent="0.25">
      <c r="B43" s="23" t="s">
        <v>1045</v>
      </c>
      <c r="C43" s="24">
        <v>1788950000</v>
      </c>
      <c r="D43" s="25" t="s">
        <v>1046</v>
      </c>
    </row>
    <row r="44" spans="2:4" s="1" customFormat="1" ht="21.3" customHeight="1" x14ac:dyDescent="0.25">
      <c r="B44" s="23" t="s">
        <v>1047</v>
      </c>
      <c r="C44" s="24">
        <v>92723800.600646496</v>
      </c>
      <c r="D44" s="25" t="s">
        <v>1048</v>
      </c>
    </row>
    <row r="45" spans="2:4" s="1" customFormat="1" ht="21.3" customHeight="1" x14ac:dyDescent="0.25">
      <c r="B45" s="23" t="s">
        <v>1049</v>
      </c>
      <c r="C45" s="24">
        <v>17000000000</v>
      </c>
      <c r="D45" s="25" t="s">
        <v>1050</v>
      </c>
    </row>
    <row r="46" spans="2:4" s="1" customFormat="1" ht="21.3" customHeight="1" x14ac:dyDescent="0.25">
      <c r="B46" s="23" t="s">
        <v>1051</v>
      </c>
      <c r="C46" s="24">
        <v>4885343168.9567804</v>
      </c>
      <c r="D46" s="27"/>
    </row>
    <row r="47" spans="2:4" s="1" customFormat="1" ht="21.3" customHeight="1" x14ac:dyDescent="0.25">
      <c r="B47" s="2" t="s">
        <v>1052</v>
      </c>
      <c r="C47" s="29" t="s">
        <v>1024</v>
      </c>
      <c r="D47" s="27"/>
    </row>
    <row r="48" spans="2:4" s="1" customFormat="1" ht="5.25" customHeight="1" x14ac:dyDescent="0.15"/>
    <row r="49" spans="2:4" s="1" customFormat="1" ht="19.649999999999999" customHeight="1" x14ac:dyDescent="0.15">
      <c r="B49" s="61" t="s">
        <v>1071</v>
      </c>
      <c r="C49" s="61"/>
    </row>
    <row r="50" spans="2:4" s="1" customFormat="1" ht="5.25" customHeight="1" x14ac:dyDescent="0.15"/>
    <row r="51" spans="2:4" s="1" customFormat="1" ht="21.3" customHeight="1" x14ac:dyDescent="0.25">
      <c r="B51" s="23" t="s">
        <v>1053</v>
      </c>
      <c r="C51" s="24">
        <v>2280022731.3246198</v>
      </c>
      <c r="D51" s="25" t="s">
        <v>1054</v>
      </c>
    </row>
    <row r="52" spans="2:4" s="1" customFormat="1" ht="21.3" customHeight="1" x14ac:dyDescent="0.25">
      <c r="B52" s="23" t="s">
        <v>1055</v>
      </c>
      <c r="C52" s="24">
        <v>-10487839.652496001</v>
      </c>
      <c r="D52" s="25" t="s">
        <v>1056</v>
      </c>
    </row>
    <row r="53" spans="2:4" s="1" customFormat="1" ht="21.3" customHeight="1" x14ac:dyDescent="0.25">
      <c r="B53" s="23" t="s">
        <v>1057</v>
      </c>
      <c r="C53" s="24">
        <v>2269534891.6721201</v>
      </c>
      <c r="D53" s="25"/>
    </row>
    <row r="54" spans="2:4" s="1" customFormat="1" ht="21.3" customHeight="1" x14ac:dyDescent="0.25">
      <c r="B54" s="2" t="s">
        <v>1058</v>
      </c>
      <c r="C54" s="29" t="s">
        <v>1024</v>
      </c>
      <c r="D54" s="25"/>
    </row>
    <row r="55" spans="2:4" s="1" customFormat="1" ht="21.3" customHeight="1" x14ac:dyDescent="0.25">
      <c r="B55" s="23" t="s">
        <v>1059</v>
      </c>
      <c r="C55" s="24">
        <v>253111224.67460999</v>
      </c>
      <c r="D55" s="25" t="s">
        <v>1060</v>
      </c>
    </row>
    <row r="56" spans="2:4" s="1" customFormat="1" ht="21.3" customHeight="1" x14ac:dyDescent="0.25">
      <c r="B56" s="23" t="s">
        <v>1061</v>
      </c>
      <c r="C56" s="24">
        <v>0</v>
      </c>
      <c r="D56" s="25" t="s">
        <v>1062</v>
      </c>
    </row>
    <row r="57" spans="2:4" s="1" customFormat="1" ht="21.3" customHeight="1" x14ac:dyDescent="0.25">
      <c r="B57" s="23" t="s">
        <v>1063</v>
      </c>
      <c r="C57" s="24">
        <v>253111224.67460999</v>
      </c>
      <c r="D57" s="25" t="s">
        <v>1064</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77"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cp:lastPrinted>2026-07-07T15:11:41Z</cp:lastPrinted>
  <dcterms:created xsi:type="dcterms:W3CDTF">2026-07-03T14:12:38Z</dcterms:created>
  <dcterms:modified xsi:type="dcterms:W3CDTF">2026-07-07T15:18:17Z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2026-07-07T14:53:08Z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b2c582a7-dbc3-4762-a219-f7acd61d340d</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