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Y:\BusinessData\ALMT-Treasury\Treasury_BNB-PB-Fortis-Belgium\External\ALM Funding\Covered Bonds\Monthly reports\2026\2026_06\"/>
    </mc:Choice>
  </mc:AlternateContent>
  <xr:revisionPtr revIDLastSave="0" documentId="13_ncr:1_{3A2367C3-92DF-49CB-B7DE-CE08DC6546C6}" xr6:coauthVersionLast="47" xr6:coauthVersionMax="47" xr10:uidLastSave="{00000000-0000-0000-0000-000000000000}"/>
  <bookViews>
    <workbookView xWindow="-108" yWindow="-108" windowWidth="23256" windowHeight="12456" xr2:uid="{00000000-000D-0000-FFFF-FFFF00000000}"/>
  </bookViews>
  <sheets>
    <sheet name="Disclaimer" sheetId="16" r:id="rId1"/>
    <sheet name="Introduction" sheetId="17" r:id="rId2"/>
    <sheet name="A. HTT General" sheetId="15" r:id="rId3"/>
    <sheet name="B1. HTT Mortgage Assets" sheetId="18" r:id="rId4"/>
    <sheet name="C. HTT Harmonised Glossary" sheetId="19" r:id="rId5"/>
    <sheet name="D1. Front Page" sheetId="5" r:id="rId6"/>
    <sheet name="D2. Covered Bond Series" sheetId="6" r:id="rId7"/>
    <sheet name="D3. Ratings" sheetId="7" r:id="rId8"/>
    <sheet name="D4. Tests Royal Decree" sheetId="8" r:id="rId9"/>
    <sheet name="D5. Cover Pool Summary" sheetId="9" r:id="rId10"/>
    <sheet name="D6. Stratification Tables" sheetId="10" r:id="rId11"/>
    <sheet name="D7. Stratification Graphs" sheetId="11" r:id="rId12"/>
    <sheet name="D8. Performance" sheetId="12" r:id="rId13"/>
    <sheet name="D9. Amortisation" sheetId="13" r:id="rId14"/>
    <sheet name="D10. Amortisation Graph " sheetId="14" r:id="rId15"/>
    <sheet name="E. Optional ECB-ECAIs data" sheetId="20" r:id="rId16"/>
  </sheets>
  <definedNames>
    <definedName name="acceptable_use_policy" localSheetId="0">Disclaimer!#REF!</definedName>
    <definedName name="general_tc" localSheetId="0">Disclaimer!$A$61</definedName>
    <definedName name="_xlnm.Print_Area" localSheetId="2">'A. HTT General'!$A$1:$G$366</definedName>
    <definedName name="_xlnm.Print_Area" localSheetId="4">'C. HTT Harmonised Glossary'!$A$1:$C$57</definedName>
    <definedName name="_xlnm.Print_Area" localSheetId="14">'D10. Amortisation Graph '!$A$1:$C$2</definedName>
    <definedName name="_xlnm.Print_Area" localSheetId="11">'D7. Stratification Graphs'!$A$1:$I$47</definedName>
    <definedName name="_xlnm.Print_Area" localSheetId="0">Disclaimer!$A$1:$A$170</definedName>
    <definedName name="_xlnm.Print_Area" localSheetId="1">Introduction!$B$2:$J$43</definedName>
    <definedName name="_xlnm.Print_Titles" localSheetId="0">Disclaimer!$2:$2</definedName>
    <definedName name="privacy_policy" localSheetId="0">Disclaimer!$A$136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75" i="20" l="1"/>
  <c r="G76" i="20"/>
  <c r="G82" i="20"/>
  <c r="G83" i="20"/>
  <c r="G84" i="20"/>
  <c r="G85" i="20"/>
  <c r="G86" i="20"/>
  <c r="C15" i="18"/>
  <c r="F16" i="18" s="1"/>
  <c r="F28" i="18"/>
  <c r="F29" i="18"/>
  <c r="F36" i="18"/>
  <c r="C44" i="18"/>
  <c r="F44" i="18" s="1"/>
  <c r="D44" i="18"/>
  <c r="F46" i="18"/>
  <c r="C72" i="18"/>
  <c r="D72" i="18"/>
  <c r="F72" i="18"/>
  <c r="C76" i="18"/>
  <c r="D76" i="18"/>
  <c r="F76" i="18"/>
  <c r="C99" i="18"/>
  <c r="D99" i="18"/>
  <c r="F99" i="18"/>
  <c r="F150" i="18"/>
  <c r="F152" i="18"/>
  <c r="F160" i="18"/>
  <c r="F161" i="18"/>
  <c r="F170" i="18"/>
  <c r="F171" i="18"/>
  <c r="F172" i="18"/>
  <c r="F173" i="18"/>
  <c r="F174" i="18"/>
  <c r="F180" i="18"/>
  <c r="F181" i="18"/>
  <c r="C214" i="18"/>
  <c r="F190" i="18" s="1"/>
  <c r="D214" i="18"/>
  <c r="G190" i="18" s="1"/>
  <c r="C227" i="18"/>
  <c r="F221" i="18" s="1"/>
  <c r="D227" i="18"/>
  <c r="G222" i="18" s="1"/>
  <c r="C249" i="18"/>
  <c r="F243" i="18" s="1"/>
  <c r="D249" i="18"/>
  <c r="G243" i="18" s="1"/>
  <c r="D45" i="15"/>
  <c r="C47" i="15"/>
  <c r="C58" i="15"/>
  <c r="F60" i="15" s="1"/>
  <c r="C77" i="15"/>
  <c r="F72" i="15" s="1"/>
  <c r="D77" i="15"/>
  <c r="G71" i="15" s="1"/>
  <c r="C100" i="15"/>
  <c r="F95" i="15" s="1"/>
  <c r="D100" i="15"/>
  <c r="G94" i="15" s="1"/>
  <c r="G112" i="15"/>
  <c r="G113" i="15"/>
  <c r="G114" i="15"/>
  <c r="G115" i="15"/>
  <c r="G116" i="15"/>
  <c r="G117" i="15"/>
  <c r="G118" i="15"/>
  <c r="G119" i="15"/>
  <c r="G120" i="15"/>
  <c r="G121" i="15"/>
  <c r="G122" i="15"/>
  <c r="G123" i="15"/>
  <c r="G124" i="15"/>
  <c r="G125" i="15"/>
  <c r="G126" i="15"/>
  <c r="G127" i="15"/>
  <c r="G128" i="15"/>
  <c r="G129" i="15"/>
  <c r="G130" i="15"/>
  <c r="C131" i="15"/>
  <c r="F135" i="15" s="1"/>
  <c r="G132" i="15"/>
  <c r="G133" i="15"/>
  <c r="G134" i="15"/>
  <c r="G135" i="15"/>
  <c r="G136" i="15"/>
  <c r="G138" i="15"/>
  <c r="G139" i="15"/>
  <c r="G140" i="15"/>
  <c r="G141" i="15"/>
  <c r="G142" i="15"/>
  <c r="G143" i="15"/>
  <c r="G144" i="15"/>
  <c r="G145" i="15"/>
  <c r="G146" i="15"/>
  <c r="G147" i="15"/>
  <c r="G148" i="15"/>
  <c r="G149" i="15"/>
  <c r="G150" i="15"/>
  <c r="G151" i="15"/>
  <c r="G152" i="15"/>
  <c r="G153" i="15"/>
  <c r="G154" i="15"/>
  <c r="G155" i="15"/>
  <c r="G156" i="15"/>
  <c r="C157" i="15"/>
  <c r="F140" i="15" s="1"/>
  <c r="G158" i="15"/>
  <c r="G159" i="15"/>
  <c r="G160" i="15"/>
  <c r="G161" i="15"/>
  <c r="G162" i="15"/>
  <c r="G164" i="15"/>
  <c r="G165" i="15"/>
  <c r="G166" i="15"/>
  <c r="C167" i="15"/>
  <c r="F165" i="15" s="1"/>
  <c r="C179" i="15"/>
  <c r="F175" i="15" s="1"/>
  <c r="C209" i="15"/>
  <c r="F210" i="15" s="1"/>
  <c r="F217" i="15"/>
  <c r="G217" i="15"/>
  <c r="F218" i="15"/>
  <c r="G218" i="15"/>
  <c r="F219" i="15"/>
  <c r="G219" i="15"/>
  <c r="C220" i="15"/>
  <c r="F221" i="15"/>
  <c r="G221" i="15"/>
  <c r="F222" i="15"/>
  <c r="G222" i="15"/>
  <c r="F223" i="15"/>
  <c r="G223" i="15"/>
  <c r="F224" i="15"/>
  <c r="G224" i="15"/>
  <c r="F225" i="15"/>
  <c r="G225" i="15"/>
  <c r="F226" i="15"/>
  <c r="G226" i="15"/>
  <c r="F227" i="15"/>
  <c r="G227" i="15"/>
  <c r="C229" i="15"/>
  <c r="C288" i="15"/>
  <c r="C289" i="15"/>
  <c r="C292" i="15"/>
  <c r="C296" i="15"/>
  <c r="C297" i="15"/>
  <c r="C298" i="15"/>
  <c r="C303" i="15"/>
  <c r="C304" i="15"/>
  <c r="F228" i="18" l="1"/>
  <c r="G205" i="18"/>
  <c r="F224" i="18"/>
  <c r="F229" i="18"/>
  <c r="G203" i="18"/>
  <c r="G195" i="18"/>
  <c r="F252" i="18"/>
  <c r="G193" i="18"/>
  <c r="F246" i="18"/>
  <c r="G211" i="18"/>
  <c r="F25" i="18"/>
  <c r="G209" i="18"/>
  <c r="G207" i="18"/>
  <c r="G191" i="18"/>
  <c r="F233" i="18"/>
  <c r="G201" i="18"/>
  <c r="F232" i="18"/>
  <c r="G199" i="18"/>
  <c r="F20" i="18"/>
  <c r="F231" i="18"/>
  <c r="G213" i="18"/>
  <c r="G197" i="18"/>
  <c r="G253" i="18"/>
  <c r="G245" i="18"/>
  <c r="G230" i="18"/>
  <c r="G220" i="18"/>
  <c r="F24" i="18"/>
  <c r="F12" i="18"/>
  <c r="F15" i="18" s="1"/>
  <c r="F253" i="18"/>
  <c r="G242" i="18"/>
  <c r="F230" i="18"/>
  <c r="F220" i="18"/>
  <c r="F209" i="18"/>
  <c r="F201" i="18"/>
  <c r="F193" i="18"/>
  <c r="F23" i="18"/>
  <c r="G252" i="18"/>
  <c r="F242" i="18"/>
  <c r="G208" i="18"/>
  <c r="G200" i="18"/>
  <c r="G192" i="18"/>
  <c r="F22" i="18"/>
  <c r="G241" i="18"/>
  <c r="F21" i="18"/>
  <c r="F213" i="18"/>
  <c r="F205" i="18"/>
  <c r="F197" i="18"/>
  <c r="F19" i="18"/>
  <c r="G246" i="18"/>
  <c r="G231" i="18"/>
  <c r="G224" i="18"/>
  <c r="G212" i="18"/>
  <c r="G204" i="18"/>
  <c r="G196" i="18"/>
  <c r="F26" i="18"/>
  <c r="F17" i="18"/>
  <c r="G223" i="18"/>
  <c r="G219" i="18"/>
  <c r="F245" i="18"/>
  <c r="F241" i="18"/>
  <c r="F223" i="18"/>
  <c r="F219" i="18"/>
  <c r="F212" i="18"/>
  <c r="F208" i="18"/>
  <c r="F204" i="18"/>
  <c r="F200" i="18"/>
  <c r="F196" i="18"/>
  <c r="F192" i="18"/>
  <c r="F18" i="18"/>
  <c r="G255" i="18"/>
  <c r="G248" i="18"/>
  <c r="G229" i="18"/>
  <c r="F255" i="18"/>
  <c r="F251" i="18"/>
  <c r="F248" i="18"/>
  <c r="F244" i="18"/>
  <c r="F226" i="18"/>
  <c r="F222" i="18"/>
  <c r="F211" i="18"/>
  <c r="F207" i="18"/>
  <c r="F203" i="18"/>
  <c r="F199" i="18"/>
  <c r="F195" i="18"/>
  <c r="F191" i="18"/>
  <c r="G251" i="18"/>
  <c r="G244" i="18"/>
  <c r="G233" i="18"/>
  <c r="G226" i="18"/>
  <c r="G254" i="18"/>
  <c r="G250" i="18"/>
  <c r="G247" i="18"/>
  <c r="G232" i="18"/>
  <c r="G228" i="18"/>
  <c r="G225" i="18"/>
  <c r="G221" i="18"/>
  <c r="G210" i="18"/>
  <c r="G206" i="18"/>
  <c r="G202" i="18"/>
  <c r="G198" i="18"/>
  <c r="G194" i="18"/>
  <c r="F254" i="18"/>
  <c r="F250" i="18"/>
  <c r="F247" i="18"/>
  <c r="F225" i="18"/>
  <c r="F210" i="18"/>
  <c r="F206" i="18"/>
  <c r="F202" i="18"/>
  <c r="F198" i="18"/>
  <c r="F194" i="18"/>
  <c r="F177" i="15"/>
  <c r="F87" i="15"/>
  <c r="G167" i="15"/>
  <c r="F82" i="15"/>
  <c r="F80" i="15"/>
  <c r="F78" i="15"/>
  <c r="F178" i="15"/>
  <c r="F193" i="15"/>
  <c r="F209" i="15" s="1"/>
  <c r="F150" i="15"/>
  <c r="F71" i="15"/>
  <c r="F155" i="15"/>
  <c r="F64" i="15"/>
  <c r="G220" i="15"/>
  <c r="F161" i="15"/>
  <c r="G81" i="15"/>
  <c r="F208" i="15"/>
  <c r="F176" i="15"/>
  <c r="F139" i="15"/>
  <c r="G80" i="15"/>
  <c r="F215" i="15"/>
  <c r="F214" i="15"/>
  <c r="F166" i="15"/>
  <c r="F154" i="15"/>
  <c r="F143" i="15"/>
  <c r="F138" i="15"/>
  <c r="F98" i="15"/>
  <c r="F63" i="15"/>
  <c r="F213" i="15"/>
  <c r="F159" i="15"/>
  <c r="G131" i="15"/>
  <c r="G97" i="15"/>
  <c r="F59" i="15"/>
  <c r="F212" i="15"/>
  <c r="F147" i="15"/>
  <c r="F142" i="15"/>
  <c r="F105" i="15"/>
  <c r="F94" i="15"/>
  <c r="F211" i="15"/>
  <c r="F164" i="15"/>
  <c r="G104" i="15"/>
  <c r="G87" i="15"/>
  <c r="F57" i="15"/>
  <c r="F220" i="15"/>
  <c r="F174" i="15"/>
  <c r="F151" i="15"/>
  <c r="F146" i="15"/>
  <c r="F103" i="15"/>
  <c r="F75" i="15"/>
  <c r="G157" i="15"/>
  <c r="F101" i="15"/>
  <c r="G73" i="15"/>
  <c r="F115" i="15"/>
  <c r="G93" i="15"/>
  <c r="G74" i="15"/>
  <c r="G70" i="15"/>
  <c r="F162" i="15"/>
  <c r="F158" i="15"/>
  <c r="F130" i="15"/>
  <c r="F126" i="15"/>
  <c r="F122" i="15"/>
  <c r="F118" i="15"/>
  <c r="F114" i="15"/>
  <c r="F104" i="15"/>
  <c r="F97" i="15"/>
  <c r="F93" i="15"/>
  <c r="F81" i="15"/>
  <c r="F74" i="15"/>
  <c r="F70" i="15"/>
  <c r="G103" i="15"/>
  <c r="G96" i="15"/>
  <c r="F129" i="15"/>
  <c r="F125" i="15"/>
  <c r="F121" i="15"/>
  <c r="F117" i="15"/>
  <c r="F113" i="15"/>
  <c r="F96" i="15"/>
  <c r="F73" i="15"/>
  <c r="F56" i="15"/>
  <c r="F119" i="15"/>
  <c r="F133" i="15"/>
  <c r="F153" i="15"/>
  <c r="F149" i="15"/>
  <c r="F145" i="15"/>
  <c r="F141" i="15"/>
  <c r="F136" i="15"/>
  <c r="F132" i="15"/>
  <c r="G102" i="15"/>
  <c r="G99" i="15"/>
  <c r="G95" i="15"/>
  <c r="G86" i="15"/>
  <c r="G79" i="15"/>
  <c r="G76" i="15"/>
  <c r="G72" i="15"/>
  <c r="F62" i="15"/>
  <c r="F53" i="15"/>
  <c r="F123" i="15"/>
  <c r="F134" i="15"/>
  <c r="F160" i="15"/>
  <c r="F128" i="15"/>
  <c r="F124" i="15"/>
  <c r="F120" i="15"/>
  <c r="F116" i="15"/>
  <c r="F112" i="15"/>
  <c r="F102" i="15"/>
  <c r="F99" i="15"/>
  <c r="F86" i="15"/>
  <c r="F79" i="15"/>
  <c r="F76" i="15"/>
  <c r="F61" i="15"/>
  <c r="F127" i="15"/>
  <c r="F156" i="15"/>
  <c r="F152" i="15"/>
  <c r="F148" i="15"/>
  <c r="F144" i="15"/>
  <c r="G105" i="15"/>
  <c r="G101" i="15"/>
  <c r="G98" i="15"/>
  <c r="G82" i="15"/>
  <c r="G78" i="15"/>
  <c r="G75" i="15"/>
  <c r="G249" i="18" l="1"/>
  <c r="G214" i="18"/>
  <c r="F214" i="18"/>
  <c r="F249" i="18"/>
  <c r="G227" i="18"/>
  <c r="F227" i="18"/>
  <c r="F167" i="15"/>
  <c r="F179" i="15"/>
  <c r="F58" i="15"/>
  <c r="F157" i="15"/>
  <c r="F100" i="15"/>
  <c r="G100" i="15"/>
  <c r="F77" i="15"/>
  <c r="F131" i="15"/>
  <c r="G77" i="15"/>
</calcChain>
</file>

<file path=xl/sharedStrings.xml><?xml version="1.0" encoding="utf-8"?>
<sst xmlns="http://schemas.openxmlformats.org/spreadsheetml/2006/main" count="2285" uniqueCount="1647">
  <si>
    <t>Residential Mortgage Pandbrieven Programme</t>
  </si>
  <si>
    <t>0</t>
  </si>
  <si>
    <t>Reporting in Domestic Currency</t>
  </si>
  <si>
    <t>EUR</t>
  </si>
  <si>
    <t>CONTENT OF TAB A</t>
  </si>
  <si>
    <t>1. Basic Facts</t>
  </si>
  <si>
    <t>3. General Cover Pool / Covered Bond Information</t>
  </si>
  <si>
    <t>Field Number</t>
  </si>
  <si>
    <t>G.1.1.1</t>
  </si>
  <si>
    <t>Country</t>
  </si>
  <si>
    <t>Belgium</t>
  </si>
  <si>
    <t>G.1.1.2</t>
  </si>
  <si>
    <t>Issuer Name</t>
  </si>
  <si>
    <t>BNP Paribas Fortis SA/NV</t>
  </si>
  <si>
    <t>G.1.1.3</t>
  </si>
  <si>
    <t>Labelled Cover Pool Name</t>
  </si>
  <si>
    <t>G.1.1.4</t>
  </si>
  <si>
    <t>Link to Issuer's Website</t>
  </si>
  <si>
    <t>https://www.bnpparibasfortis.com/investors/coveredbonds</t>
  </si>
  <si>
    <t>G.1.1.5</t>
  </si>
  <si>
    <t>Cut-off date</t>
  </si>
  <si>
    <t>OG.1.1.2</t>
  </si>
  <si>
    <t>OG.1.1.4</t>
  </si>
  <si>
    <t>OG.1.1.5</t>
  </si>
  <si>
    <t>G.2.1.1</t>
  </si>
  <si>
    <t>G.2.1.2</t>
  </si>
  <si>
    <t>G.2.1.3</t>
  </si>
  <si>
    <t>CRR Compliance (Y/N)</t>
  </si>
  <si>
    <t>OG.2.1.1</t>
  </si>
  <si>
    <t>LCR status</t>
  </si>
  <si>
    <t>OG.2.1.2</t>
  </si>
  <si>
    <t>OG.2.1.3</t>
  </si>
  <si>
    <t>OG.2.1.4</t>
  </si>
  <si>
    <t>OG.2.1.5</t>
  </si>
  <si>
    <t>1.General Information</t>
  </si>
  <si>
    <t>G.3.1.1</t>
  </si>
  <si>
    <t>G.3.1.2</t>
  </si>
  <si>
    <t>Outstanding Covered Bonds</t>
  </si>
  <si>
    <t>OG.3.1.1</t>
  </si>
  <si>
    <t>Cover Pool Size [NPV] (mn)</t>
  </si>
  <si>
    <t>OG.3.1.2</t>
  </si>
  <si>
    <t>Outstanding Covered Bonds [NPV] (mn)</t>
  </si>
  <si>
    <t>OG.3.1.3</t>
  </si>
  <si>
    <t>Statutory</t>
  </si>
  <si>
    <t>Voluntary</t>
  </si>
  <si>
    <t>Contractual</t>
  </si>
  <si>
    <t>Purpose</t>
  </si>
  <si>
    <t>G.3.2.1</t>
  </si>
  <si>
    <t>OC (%)</t>
  </si>
  <si>
    <t>ND1</t>
  </si>
  <si>
    <t>G.3.2.3</t>
  </si>
  <si>
    <t>Total OC (absolute value in mn)</t>
  </si>
  <si>
    <t>OG.3.2.1</t>
  </si>
  <si>
    <t>OG.3.2.2</t>
  </si>
  <si>
    <t>Optional information e.g. Asset Coverage Test (ACT)</t>
  </si>
  <si>
    <t>OG.3.2.3</t>
  </si>
  <si>
    <t>Optional information e.g. OC (NPV basis)</t>
  </si>
  <si>
    <t>OG.3.2.4</t>
  </si>
  <si>
    <t>Nominal (mn)</t>
  </si>
  <si>
    <t>G.3.3.1</t>
  </si>
  <si>
    <t>Mortgages</t>
  </si>
  <si>
    <t>G.3.3.2</t>
  </si>
  <si>
    <t xml:space="preserve">Public Sector </t>
  </si>
  <si>
    <t>-</t>
  </si>
  <si>
    <t>G.3.3.3</t>
  </si>
  <si>
    <t>Shipping</t>
  </si>
  <si>
    <t>G.3.3.4</t>
  </si>
  <si>
    <t>Substitute Assets</t>
  </si>
  <si>
    <t>G.3.3.5</t>
  </si>
  <si>
    <t>Other</t>
  </si>
  <si>
    <t>G.3.3.6</t>
  </si>
  <si>
    <t>Total</t>
  </si>
  <si>
    <t>OG.3.3.1</t>
  </si>
  <si>
    <t>OG.3.3.2</t>
  </si>
  <si>
    <t>OG.3.3.3</t>
  </si>
  <si>
    <t>OG.3.3.4</t>
  </si>
  <si>
    <t>OG.3.3.5</t>
  </si>
  <si>
    <t>OG.3.3.6</t>
  </si>
  <si>
    <t>4. Cover Pool Amortisation Profile</t>
  </si>
  <si>
    <t>% Total Contractual</t>
  </si>
  <si>
    <t>% Total Expected Upon Prepayments</t>
  </si>
  <si>
    <t>G.3.4.1</t>
  </si>
  <si>
    <t>Weighted Average life (in years)</t>
  </si>
  <si>
    <t>Residual Life (mn)</t>
  </si>
  <si>
    <t>By buckets:</t>
  </si>
  <si>
    <t>G.3.4.2</t>
  </si>
  <si>
    <t>G.3.4.3</t>
  </si>
  <si>
    <t>G.3.4.4</t>
  </si>
  <si>
    <t>G.3.4.5</t>
  </si>
  <si>
    <t>G.3.4.6</t>
  </si>
  <si>
    <t>G.3.4.7</t>
  </si>
  <si>
    <t>G.3.4.8</t>
  </si>
  <si>
    <t>G.3.4.9</t>
  </si>
  <si>
    <t>OG.3.4.1</t>
  </si>
  <si>
    <t>o/w 0-1 day</t>
  </si>
  <si>
    <t>OG.3.4.2</t>
  </si>
  <si>
    <t>o/w 0-0.5y</t>
  </si>
  <si>
    <t>OG.3.4.3</t>
  </si>
  <si>
    <t>OG.3.4.4</t>
  </si>
  <si>
    <t>o/w 1-1.5y</t>
  </si>
  <si>
    <t>OG.3.4.5</t>
  </si>
  <si>
    <t>OG.3.4.6</t>
  </si>
  <si>
    <t>OG.3.4.7</t>
  </si>
  <si>
    <t>OG.3.4.8</t>
  </si>
  <si>
    <t>OG.3.4.9</t>
  </si>
  <si>
    <t>5. Maturity of Covered Bonds</t>
  </si>
  <si>
    <t xml:space="preserve">Extended Maturity </t>
  </si>
  <si>
    <t>% Total Extended Maturity</t>
  </si>
  <si>
    <t>G.3.5.1</t>
  </si>
  <si>
    <t>Maturity (mn)</t>
  </si>
  <si>
    <t>G.3.5.2</t>
  </si>
  <si>
    <t>G.3.5.3</t>
  </si>
  <si>
    <t>0 - 1 Y</t>
  </si>
  <si>
    <t>G.3.5.4</t>
  </si>
  <si>
    <t>1 - 2 Y</t>
  </si>
  <si>
    <t>G.3.5.5</t>
  </si>
  <si>
    <t>2 - 3 Y</t>
  </si>
  <si>
    <t>G.3.5.6</t>
  </si>
  <si>
    <t>3 - 4 Y</t>
  </si>
  <si>
    <t>G.3.5.7</t>
  </si>
  <si>
    <t>4 - 5 Y</t>
  </si>
  <si>
    <t>G.3.5.8</t>
  </si>
  <si>
    <t>5 - 10 Y</t>
  </si>
  <si>
    <t>G.3.5.9</t>
  </si>
  <si>
    <t>10+ Y</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</si>
  <si>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</si>
  <si>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</si>
  <si>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</si>
  <si>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</si>
  <si>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</si>
  <si>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</si>
  <si>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</si>
  <si>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</si>
  <si>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</si>
  <si>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</si>
  <si>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</si>
  <si>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</si>
  <si>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</si>
  <si>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</si>
  <si>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</si>
  <si>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</si>
  <si>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G.3.6.2</t>
  </si>
  <si>
    <t>AUD</t>
  </si>
  <si>
    <t>G.3.6.3</t>
  </si>
  <si>
    <t>BRL</t>
  </si>
  <si>
    <t>G.3.6.4</t>
  </si>
  <si>
    <t>CAD</t>
  </si>
  <si>
    <t>G.3.6.5</t>
  </si>
  <si>
    <t>CHF</t>
  </si>
  <si>
    <t>G.3.6.6</t>
  </si>
  <si>
    <t>CZK</t>
  </si>
  <si>
    <t>G.3.6.7</t>
  </si>
  <si>
    <t>DKK</t>
  </si>
  <si>
    <t>G.3.6.8</t>
  </si>
  <si>
    <t>GBP</t>
  </si>
  <si>
    <t>G.3.6.9</t>
  </si>
  <si>
    <t>HKD</t>
  </si>
  <si>
    <t>G.3.6.10</t>
  </si>
  <si>
    <t>ISK</t>
  </si>
  <si>
    <t>G.3.6.11</t>
  </si>
  <si>
    <t>JPY</t>
  </si>
  <si>
    <t>G.3.6.12</t>
  </si>
  <si>
    <t>KRW</t>
  </si>
  <si>
    <t>G.3.6.13</t>
  </si>
  <si>
    <t>NOK</t>
  </si>
  <si>
    <t>G.3.6.14</t>
  </si>
  <si>
    <t>PLN</t>
  </si>
  <si>
    <t>G.3.6.15</t>
  </si>
  <si>
    <t>SEK</t>
  </si>
  <si>
    <t>G.3.6.16</t>
  </si>
  <si>
    <t>SGD</t>
  </si>
  <si>
    <t>G.3.6.17</t>
  </si>
  <si>
    <t>USD</t>
  </si>
  <si>
    <t>G.3.6.18</t>
  </si>
  <si>
    <t>G.3.6.19</t>
  </si>
  <si>
    <t>OG.3.6.1</t>
  </si>
  <si>
    <t>o/w [If relevant, please specify]</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</si>
  <si>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</si>
  <si>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</si>
  <si>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</si>
  <si>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</si>
  <si>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</si>
  <si>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</si>
  <si>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</si>
  <si>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</si>
  <si>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</si>
  <si>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</si>
  <si>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</si>
  <si>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</si>
  <si>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</si>
  <si>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</si>
  <si>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</si>
  <si>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</si>
  <si>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</si>
  <si>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</si>
  <si>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</si>
  <si>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</si>
  <si>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</si>
  <si>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</si>
  <si>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G.3.7.17</t>
  </si>
  <si>
    <t>G.3.7.18</t>
  </si>
  <si>
    <t>G.3.7.19</t>
  </si>
  <si>
    <t>OG.3.7.1</t>
  </si>
  <si>
    <t>OG.3.7.2</t>
  </si>
  <si>
    <t>OG.3.7.3</t>
  </si>
  <si>
    <t>OG.3.7.4</t>
  </si>
  <si>
    <t>OG.3.7.5</t>
  </si>
  <si>
    <t>OG.3.7.6</t>
  </si>
  <si>
    <t xml:space="preserve">8. Covered Bonds - Breakdown by interest rate </t>
  </si>
  <si>
    <t>G.3.8.1</t>
  </si>
  <si>
    <t>Fixed coupon</t>
  </si>
  <si>
    <t>G.3.8.2</t>
  </si>
  <si>
    <t>Floating coupon</t>
  </si>
  <si>
    <t>G.3.8.3</t>
  </si>
  <si>
    <t>G.3.8.4</t>
  </si>
  <si>
    <t>OG.3.8.1</t>
  </si>
  <si>
    <t>OG.3.8.2</t>
  </si>
  <si>
    <t>OG.3.8.3</t>
  </si>
  <si>
    <t>OG.3.8.4</t>
  </si>
  <si>
    <t>OG.3.8.5</t>
  </si>
  <si>
    <t>9. Substitute Assets - Type</t>
  </si>
  <si>
    <t>% Substitute Assets</t>
  </si>
  <si>
    <t>G.3.9.1</t>
  </si>
  <si>
    <t>Cash</t>
  </si>
  <si>
    <t>G.3.9.2</t>
  </si>
  <si>
    <t>Exposures to/guaranteed by Supranational, Sovereign, Agency (SSA)</t>
  </si>
  <si>
    <t>G.3.9.3</t>
  </si>
  <si>
    <t>Exposures to central banks</t>
  </si>
  <si>
    <t>G.3.9.4</t>
  </si>
  <si>
    <t>Exposures to credit institutions</t>
  </si>
  <si>
    <t>G.3.9.5</t>
  </si>
  <si>
    <t>G.3.9.6</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</si>
  <si>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</si>
  <si>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</si>
  <si>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</si>
  <si>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</si>
  <si>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</si>
  <si>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</si>
  <si>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</si>
  <si>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</si>
  <si>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</si>
  <si>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</si>
  <si>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</si>
  <si>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</si>
  <si>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</si>
  <si>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</si>
  <si>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</si>
  <si>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</si>
  <si>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</si>
  <si>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</si>
  <si>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</si>
  <si>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</si>
  <si>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</si>
  <si>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</si>
  <si>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</si>
  <si>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</si>
  <si>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</si>
  <si>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</si>
  <si>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</si>
  <si>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</si>
  <si>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</si>
  <si>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</si>
  <si>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</si>
  <si>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</si>
  <si>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United Kingdom</t>
  </si>
  <si>
    <t>G.3.10.7</t>
  </si>
  <si>
    <t>Australia</t>
  </si>
  <si>
    <t>G.3.10.8</t>
  </si>
  <si>
    <t>Brazil</t>
  </si>
  <si>
    <t>G.3.10.9</t>
  </si>
  <si>
    <t>Canada</t>
  </si>
  <si>
    <t>G.3.10.10</t>
  </si>
  <si>
    <t>Japan</t>
  </si>
  <si>
    <t>G.3.10.11</t>
  </si>
  <si>
    <t>Korea</t>
  </si>
  <si>
    <t>G.3.10.12</t>
  </si>
  <si>
    <t>New Zealand</t>
  </si>
  <si>
    <t>G.3.10.13</t>
  </si>
  <si>
    <t>Singapore</t>
  </si>
  <si>
    <t>G.3.10.14</t>
  </si>
  <si>
    <t>US</t>
  </si>
  <si>
    <t>G.3.10.15</t>
  </si>
  <si>
    <t>G.3.10.16</t>
  </si>
  <si>
    <t>Total EU</t>
  </si>
  <si>
    <t>OG.3.10.1</t>
  </si>
  <si>
    <t>OG.3.10.3</t>
  </si>
  <si>
    <t>OG.3.10.4</t>
  </si>
  <si>
    <t>OG.3.10.5</t>
  </si>
  <si>
    <t>OG.3.10.6</t>
  </si>
  <si>
    <t>OG.3.10.7</t>
  </si>
  <si>
    <t>% Cover Pool</t>
  </si>
  <si>
    <t>% Covered Bonds</t>
  </si>
  <si>
    <t>G.3.11.1</t>
  </si>
  <si>
    <t>Substitute and other marketable assets</t>
  </si>
  <si>
    <t>G.3.11.2</t>
  </si>
  <si>
    <t>Central bank eligible assets</t>
  </si>
  <si>
    <t>G.3.11.3</t>
  </si>
  <si>
    <t>G.3.11.4</t>
  </si>
  <si>
    <t>OG.3.11.1</t>
  </si>
  <si>
    <t>OG.3.11.2</t>
  </si>
  <si>
    <t>OG.3.11.3</t>
  </si>
  <si>
    <t>OG.3.11.4</t>
  </si>
  <si>
    <t>OG.3.11.5</t>
  </si>
  <si>
    <t>OG.3.11.6</t>
  </si>
  <si>
    <t>OG.3.11.7</t>
  </si>
  <si>
    <t>G.3.12.1</t>
  </si>
  <si>
    <t>13. Derivatives &amp; Swaps</t>
  </si>
  <si>
    <t>G.3.13.1</t>
  </si>
  <si>
    <t>Derivatives in the register / cover pool [notional] (mn)</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</si>
  <si>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</si>
  <si>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</si>
  <si>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</si>
  <si>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</si>
  <si>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</si>
  <si>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</si>
  <si>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</si>
  <si>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</si>
  <si>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</si>
  <si>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</si>
  <si>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</si>
  <si>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</si>
  <si>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14. Sustainable or other special purpose strategy</t>
  </si>
  <si>
    <t>G.3.14.1</t>
  </si>
  <si>
    <t>G.3.14.2</t>
  </si>
  <si>
    <t>Who has provided Second Party Opinion</t>
  </si>
  <si>
    <t>G.3.14.3</t>
  </si>
  <si>
    <t xml:space="preserve">Further details on proceeds strategy </t>
  </si>
  <si>
    <t>G.3.14.4</t>
  </si>
  <si>
    <t>G.3.14.5</t>
  </si>
  <si>
    <t>If yes. Further details are available in Tab F</t>
  </si>
  <si>
    <t>G.3.14.6</t>
  </si>
  <si>
    <t>G.3.14.7</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</si>
  <si>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</si>
  <si>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</si>
  <si>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</si>
  <si>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</si>
  <si>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</si>
  <si>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</si>
  <si>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</si>
  <si>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</si>
  <si>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</si>
  <si>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</si>
  <si>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</si>
  <si>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</si>
  <si>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</si>
  <si>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</si>
  <si>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</si>
  <si>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</si>
  <si>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</si>
  <si>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</si>
  <si>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</si>
  <si>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</si>
  <si>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</si>
  <si>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</si>
  <si>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</si>
  <si>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</si>
  <si>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</si>
  <si>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</si>
  <si>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</si>
  <si>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</si>
  <si>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</si>
  <si>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</si>
  <si>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</si>
  <si>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</si>
  <si>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</si>
  <si>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</si>
  <si>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</si>
  <si>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</si>
  <si>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</si>
  <si>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</si>
  <si>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G.4.1.1</t>
  </si>
  <si>
    <t>G.4.1.2</t>
  </si>
  <si>
    <t>G.4.1.3</t>
  </si>
  <si>
    <t>Residential Mortgage Pandbrief Programme (bnpparibasfortis.com)</t>
  </si>
  <si>
    <t>G.4.1.4</t>
  </si>
  <si>
    <t>43 for Mortgage Assets</t>
  </si>
  <si>
    <t>G.4.1.5</t>
  </si>
  <si>
    <t>G.4.1.6</t>
  </si>
  <si>
    <t>186 for Residential Mortgage Assets</t>
  </si>
  <si>
    <t>G.4.1.7</t>
  </si>
  <si>
    <t>link to Glossary HG.1.15</t>
  </si>
  <si>
    <t>G.4.1.8</t>
  </si>
  <si>
    <t>149 for Mortgage Assets</t>
  </si>
  <si>
    <t>G.4.1.9</t>
  </si>
  <si>
    <t>G.4.1.10</t>
  </si>
  <si>
    <t>G.4.1.11</t>
  </si>
  <si>
    <t>G.4.1.12</t>
  </si>
  <si>
    <t>G.4.1.13</t>
  </si>
  <si>
    <t>215 LTV Residential Mortgage</t>
  </si>
  <si>
    <t>G.4.1.14</t>
  </si>
  <si>
    <t>230 Derivatives and Swaps</t>
  </si>
  <si>
    <t>G.4.1.15</t>
  </si>
  <si>
    <t>18 for Harmonised Glossary</t>
  </si>
  <si>
    <t>G.4.1.16</t>
  </si>
  <si>
    <t>G.4.1.17</t>
  </si>
  <si>
    <t>G.4.1.18</t>
  </si>
  <si>
    <t>link to Glossary HG 1.7</t>
  </si>
  <si>
    <t>G.4.1.19</t>
  </si>
  <si>
    <t>G.4.1.20</t>
  </si>
  <si>
    <t>179 for Mortgage Assets</t>
  </si>
  <si>
    <t>OG.4.1.1</t>
  </si>
  <si>
    <t>OG.4.1.2</t>
  </si>
  <si>
    <t>OG.4.1.3</t>
  </si>
  <si>
    <t>5. References to Capital Requirements Regulation (CRR) 129(1)</t>
  </si>
  <si>
    <t>G.5.1.1</t>
  </si>
  <si>
    <t>Exposure to credit institute credit quality step 1</t>
  </si>
  <si>
    <t>G.5.1.2</t>
  </si>
  <si>
    <t>Exposure to credit institute credit quality step 2</t>
  </si>
  <si>
    <t>G.5.1.3</t>
  </si>
  <si>
    <t>Exposure to credit institute credit quality step 3</t>
  </si>
  <si>
    <t>OG.5.1.1</t>
  </si>
  <si>
    <t>OG.5.1.2</t>
  </si>
  <si>
    <t>OG.5.1.3</t>
  </si>
  <si>
    <t>OG.5.1.4</t>
  </si>
  <si>
    <t>6. Other relevant information</t>
  </si>
  <si>
    <t>1. Optional information e.g. Rating triggers</t>
  </si>
  <si>
    <t>OG.6.1.1</t>
  </si>
  <si>
    <t>OG.6.1.2</t>
  </si>
  <si>
    <t>OG.6.1.3</t>
  </si>
  <si>
    <t xml:space="preserve">Cash Manager </t>
  </si>
  <si>
    <t>OG.6.1.4</t>
  </si>
  <si>
    <t>Account Bank</t>
  </si>
  <si>
    <t>OG.6.1.5</t>
  </si>
  <si>
    <t>Stand-by Account Bank</t>
  </si>
  <si>
    <t>OG.6.1.6</t>
  </si>
  <si>
    <t>OG.6.1.7</t>
  </si>
  <si>
    <t xml:space="preserve">Interest Rate Swap Provider </t>
  </si>
  <si>
    <t>OG.6.1.8</t>
  </si>
  <si>
    <t xml:space="preserve">Covered Bond Swap Provider </t>
  </si>
  <si>
    <t>OG.6.1.9</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</si>
  <si>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</si>
  <si>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</si>
  <si>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</si>
  <si>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</si>
  <si>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</si>
  <si>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</si>
  <si>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</si>
  <si>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</si>
  <si>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</si>
  <si>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</si>
  <si>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</si>
  <si>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</si>
  <si>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</si>
  <si>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</si>
  <si>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</si>
  <si>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</si>
  <si>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</si>
  <si>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</si>
  <si>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</si>
  <si>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</si>
  <si>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</si>
  <si>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</si>
  <si>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</si>
  <si>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</si>
  <si>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</si>
  <si>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</si>
  <si>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</si>
  <si>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</si>
  <si>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</si>
  <si>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</si>
  <si>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</si>
  <si>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</si>
  <si>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</si>
  <si>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</si>
  <si>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</si>
  <si>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</si>
  <si>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</si>
  <si>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</si>
  <si>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</si>
  <si>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</si>
  <si>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</si>
  <si>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</si>
  <si>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</si>
  <si>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</si>
  <si>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</si>
  <si>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</si>
  <si>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</si>
  <si>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</si>
  <si>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</si>
  <si>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</si>
  <si>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</si>
  <si>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</si>
  <si>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o/w Forest &amp; Agriculture</t>
  </si>
  <si>
    <t>OM.7.1.3</t>
  </si>
  <si>
    <t>OM.7.1.4</t>
  </si>
  <si>
    <t>OM.7.1.5</t>
  </si>
  <si>
    <t>OM.7.1.6</t>
  </si>
  <si>
    <t>OM.7.1.7</t>
  </si>
  <si>
    <t>OM.7.1.8</t>
  </si>
  <si>
    <t>OM.7.1.9</t>
  </si>
  <si>
    <t>OM.7.1.10</t>
  </si>
  <si>
    <t>2. General Information</t>
  </si>
  <si>
    <t>Residential Loans</t>
  </si>
  <si>
    <t>Commercial Loans</t>
  </si>
  <si>
    <t>Total Mortgages</t>
  </si>
  <si>
    <t>M.7.2.1</t>
  </si>
  <si>
    <t>Number of mortgage loans</t>
  </si>
  <si>
    <t>OM.7.2.1</t>
  </si>
  <si>
    <t>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</si>
  <si>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</si>
  <si>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</si>
  <si>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</si>
  <si>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</si>
  <si>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</si>
  <si>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</si>
  <si>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</si>
  <si>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</si>
  <si>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</si>
  <si>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</si>
  <si>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</si>
  <si>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</si>
  <si>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</si>
  <si>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</si>
  <si>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</si>
  <si>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</si>
  <si>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</si>
  <si>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</si>
  <si>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</si>
  <si>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</si>
  <si>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</si>
  <si>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</si>
  <si>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</si>
  <si>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</si>
  <si>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</si>
  <si>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</si>
  <si>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</si>
  <si>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</si>
  <si>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</si>
  <si>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</si>
  <si>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</si>
  <si>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</si>
  <si>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</si>
  <si>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</si>
  <si>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</si>
  <si>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</si>
  <si>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</si>
  <si>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</si>
  <si>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</si>
  <si>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</si>
  <si>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</si>
  <si>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</si>
  <si>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</si>
  <si>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</si>
  <si>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</si>
  <si>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</si>
  <si>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</si>
  <si>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</si>
  <si>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</si>
  <si>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Italy</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</si>
  <si>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</si>
  <si>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</si>
  <si>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</si>
  <si>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</si>
  <si>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</si>
  <si>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</si>
  <si>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</si>
  <si>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</si>
  <si>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</si>
  <si>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</si>
  <si>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</si>
  <si>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</si>
  <si>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</si>
  <si>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</si>
  <si>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</si>
  <si>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</si>
  <si>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</si>
  <si>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</si>
  <si>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</si>
  <si>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</si>
  <si>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</si>
  <si>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Sweden</t>
  </si>
  <si>
    <t>M.7.4.29</t>
  </si>
  <si>
    <t>M.7.4.30</t>
  </si>
  <si>
    <t>Iceland</t>
  </si>
  <si>
    <t>M.7.4.31</t>
  </si>
  <si>
    <t>Liechtenstein</t>
  </si>
  <si>
    <t>M.7.4.32</t>
  </si>
  <si>
    <t>Norway</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</si>
  <si>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</si>
  <si>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</si>
  <si>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</si>
  <si>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</si>
  <si>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</si>
  <si>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</si>
  <si>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</si>
  <si>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</si>
  <si>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</si>
  <si>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</si>
  <si>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</si>
  <si>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</si>
  <si>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</si>
  <si>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</si>
  <si>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</si>
  <si>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</si>
  <si>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</si>
  <si>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</si>
  <si>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</si>
  <si>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</si>
  <si>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</si>
  <si>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</si>
  <si>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</si>
  <si>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Antwerpen</t>
  </si>
  <si>
    <t>M.7.5.2</t>
  </si>
  <si>
    <t>Vlaams-Brabant</t>
  </si>
  <si>
    <t>M.7.5.3</t>
  </si>
  <si>
    <t>Oost-Vlaanderen</t>
  </si>
  <si>
    <t>M.7.5.4</t>
  </si>
  <si>
    <t>Brussels</t>
  </si>
  <si>
    <t>M.7.5.5</t>
  </si>
  <si>
    <t>West-Vlaanderen</t>
  </si>
  <si>
    <t>M.7.5.6</t>
  </si>
  <si>
    <t>Limburg</t>
  </si>
  <si>
    <t>M.7.5.7</t>
  </si>
  <si>
    <t>Liège</t>
  </si>
  <si>
    <t>M.7.5.8</t>
  </si>
  <si>
    <t>Hainaut</t>
  </si>
  <si>
    <t>M.7.5.9</t>
  </si>
  <si>
    <t>Brabant Wallon</t>
  </si>
  <si>
    <t>M.7.5.10</t>
  </si>
  <si>
    <t>Namur</t>
  </si>
  <si>
    <t>M.7.5.11</t>
  </si>
  <si>
    <t>M.7.5.12</t>
  </si>
  <si>
    <t>M.7.5.13</t>
  </si>
  <si>
    <t>TBC at a country level</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</si>
  <si>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</si>
  <si>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</si>
  <si>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</si>
  <si>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</si>
  <si>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</si>
  <si>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</si>
  <si>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</si>
  <si>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</si>
  <si>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</si>
  <si>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</si>
  <si>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</si>
  <si>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</si>
  <si>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</si>
  <si>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</si>
  <si>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</si>
  <si>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</si>
  <si>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</si>
  <si>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</si>
  <si>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</si>
  <si>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</si>
  <si>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</si>
  <si>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</si>
  <si>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</si>
  <si>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</si>
  <si>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</si>
  <si>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</si>
  <si>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</si>
  <si>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</si>
  <si>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</si>
  <si>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</si>
  <si>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</si>
  <si>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</si>
  <si>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</si>
  <si>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</si>
  <si>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</si>
  <si>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</si>
  <si>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</si>
  <si>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</si>
  <si>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</si>
  <si>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</si>
  <si>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</si>
  <si>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</si>
  <si>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</si>
  <si>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</si>
  <si>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</si>
  <si>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</si>
  <si>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M.7.8.3</t>
  </si>
  <si>
    <t>M.7.8.4</t>
  </si>
  <si>
    <t>M.7.8.5</t>
  </si>
  <si>
    <t>OM.7.8.1</t>
  </si>
  <si>
    <t>OM.7.8.2</t>
  </si>
  <si>
    <t>OM.7.8.3</t>
  </si>
  <si>
    <t>OM.7.8.4</t>
  </si>
  <si>
    <t>9. Non-Performing Loans (NPLs)</t>
  </si>
  <si>
    <t>M.7.9.1</t>
  </si>
  <si>
    <t>M.7.9.2</t>
  </si>
  <si>
    <t>Defaulted Loans pursuant Art 178 CRR</t>
  </si>
  <si>
    <t>OM.7.9.1</t>
  </si>
  <si>
    <t>OM.7.9.2</t>
  </si>
  <si>
    <t>OM.7.9.3</t>
  </si>
  <si>
    <t>10. Loan Size Information</t>
  </si>
  <si>
    <t>Nominal</t>
  </si>
  <si>
    <t>Number of Loans</t>
  </si>
  <si>
    <t>% No. of Loans</t>
  </si>
  <si>
    <t>M.7A.10.1</t>
  </si>
  <si>
    <t>Average loan size (000s)</t>
  </si>
  <si>
    <t>By buckets (mn):</t>
  </si>
  <si>
    <t>M.7A.10.2</t>
  </si>
  <si>
    <t>&lt;=100K</t>
  </si>
  <si>
    <t>M.7A.10.3</t>
  </si>
  <si>
    <t>&gt;100K and &lt;=200K</t>
  </si>
  <si>
    <t>M.7A.10.4</t>
  </si>
  <si>
    <t>&gt;200K and &lt;=300K</t>
  </si>
  <si>
    <t>M.7A.10.5</t>
  </si>
  <si>
    <t>&gt;300K and &lt;=400K</t>
  </si>
  <si>
    <t>M.7A.10.6</t>
  </si>
  <si>
    <t>&gt;400K</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</si>
  <si>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</si>
  <si>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</si>
  <si>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</si>
  <si>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</si>
  <si>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</si>
  <si>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</si>
  <si>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</si>
  <si>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</si>
  <si>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</si>
  <si>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</si>
  <si>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</si>
  <si>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</si>
  <si>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</si>
  <si>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</si>
  <si>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</si>
  <si>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</si>
  <si>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</si>
  <si>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</si>
  <si>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</si>
  <si>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</si>
  <si>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</si>
  <si>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</si>
  <si>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</si>
  <si>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</si>
  <si>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</si>
  <si>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</si>
  <si>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</si>
  <si>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</si>
  <si>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</si>
  <si>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</si>
  <si>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</si>
  <si>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</si>
  <si>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</si>
  <si>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</si>
  <si>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</si>
  <si>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</si>
  <si>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</si>
  <si>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</si>
  <si>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</si>
  <si>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</si>
  <si>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</si>
  <si>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</si>
  <si>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</si>
  <si>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</si>
  <si>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</si>
  <si>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</si>
  <si>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</si>
  <si>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</si>
  <si>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</si>
  <si>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</si>
  <si>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</si>
  <si>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</si>
  <si>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</si>
  <si>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</si>
  <si>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</si>
  <si>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</si>
  <si>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</si>
  <si>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</si>
  <si>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</si>
  <si>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</si>
  <si>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</si>
  <si>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</si>
  <si>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</si>
  <si>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</si>
  <si>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</si>
  <si>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</si>
  <si>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</si>
  <si>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</si>
  <si>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</si>
  <si>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</si>
  <si>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</si>
  <si>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</si>
  <si>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</si>
  <si>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</si>
  <si>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</si>
  <si>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</si>
  <si>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</si>
  <si>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</si>
  <si>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Owner-occupied</t>
  </si>
  <si>
    <t>M.7A.13.2</t>
  </si>
  <si>
    <t>Second home/Holiday houses</t>
  </si>
  <si>
    <t>M.7A.13.3</t>
  </si>
  <si>
    <t>Buy-to-let/Non-owner occupied</t>
  </si>
  <si>
    <t>M.7A.13.4</t>
  </si>
  <si>
    <t>Subsidised housing</t>
  </si>
  <si>
    <t>M.7A.13.5</t>
  </si>
  <si>
    <t>Agricultural</t>
  </si>
  <si>
    <t>M.7A.13.6</t>
  </si>
  <si>
    <t>Other/No data</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</si>
  <si>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</si>
  <si>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</si>
  <si>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</si>
  <si>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</si>
  <si>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</si>
  <si>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</si>
  <si>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</si>
  <si>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</si>
  <si>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</si>
  <si>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</si>
  <si>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</si>
  <si>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</si>
  <si>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</si>
  <si>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</si>
  <si>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</si>
  <si>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M.7A.14.1</t>
  </si>
  <si>
    <t>1st lien / No prior ranks</t>
  </si>
  <si>
    <t>M.7A.14.2</t>
  </si>
  <si>
    <t>Guaranteed</t>
  </si>
  <si>
    <t>M.7A.14.3</t>
  </si>
  <si>
    <t>OM.7A.14.1</t>
  </si>
  <si>
    <t>OM.7A.14.2</t>
  </si>
  <si>
    <t>OM.7A.14.3</t>
  </si>
  <si>
    <t>OM.7A.14.4</t>
  </si>
  <si>
    <t>OM.7A.14.5</t>
  </si>
  <si>
    <t>B1. Harmonised Transparency Template - Mortgage Assets</t>
  </si>
  <si>
    <t>1.  Additional information on the programme</t>
  </si>
  <si>
    <t>2.  Additional information on the swaps</t>
  </si>
  <si>
    <t>3.  Additional information on the asset distribution</t>
  </si>
  <si>
    <t>Transaction Counterparties</t>
  </si>
  <si>
    <t>Name</t>
  </si>
  <si>
    <t>E.1.1.1</t>
  </si>
  <si>
    <t>Sponsor (if applicable)</t>
  </si>
  <si>
    <t>E.1.1.2</t>
  </si>
  <si>
    <t xml:space="preserve">Servicer </t>
  </si>
  <si>
    <t>BNP Paribas Fortis</t>
  </si>
  <si>
    <t>KGCEPHLVVKVRZYO1T647</t>
  </si>
  <si>
    <t>E.1.1.3</t>
  </si>
  <si>
    <t>Back-up servicer</t>
  </si>
  <si>
    <t>E.1.1.4</t>
  </si>
  <si>
    <t>BUS facilitator</t>
  </si>
  <si>
    <t>E.1.1.5</t>
  </si>
  <si>
    <t xml:space="preserve">Cash manager </t>
  </si>
  <si>
    <t>E.1.1.6</t>
  </si>
  <si>
    <t>Back-up cash manager</t>
  </si>
  <si>
    <t>E.1.1.7</t>
  </si>
  <si>
    <t>Account bank</t>
  </si>
  <si>
    <t>E.1.1.8</t>
  </si>
  <si>
    <t>Standby account bank</t>
  </si>
  <si>
    <t>E.1.1.9</t>
  </si>
  <si>
    <t>Account bank guarantor</t>
  </si>
  <si>
    <t>E.1.1.10</t>
  </si>
  <si>
    <t>Trustee</t>
  </si>
  <si>
    <t>Stichting BNPP Fortis Pfandbriefe Representative</t>
  </si>
  <si>
    <t>E.1.1.11</t>
  </si>
  <si>
    <t>Cover Pool Monitor</t>
  </si>
  <si>
    <t>David De Schacht &amp; Jurgen De Raedemaeker</t>
  </si>
  <si>
    <t>OE.1.1.1</t>
  </si>
  <si>
    <t>OE.1.1.2</t>
  </si>
  <si>
    <t>OE.1.1.3</t>
  </si>
  <si>
    <t>OE.1.1.4</t>
  </si>
  <si>
    <t>OE.1.1.5</t>
  </si>
  <si>
    <t>OE.1.1.6</t>
  </si>
  <si>
    <t>OE.1.1.7</t>
  </si>
  <si>
    <t>OE.1.1.8</t>
  </si>
  <si>
    <t>Swap Counterparties</t>
  </si>
  <si>
    <t>Guarantor (if applicable)</t>
  </si>
  <si>
    <t>Type of Swap</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</si>
  <si>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</si>
  <si>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</si>
  <si>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</si>
  <si>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</si>
  <si>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</si>
  <si>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</si>
  <si>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</si>
  <si>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</si>
  <si>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</si>
  <si>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</si>
  <si>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</si>
  <si>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</si>
  <si>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</si>
  <si>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</si>
  <si>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</si>
  <si>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</si>
  <si>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</si>
  <si>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</si>
  <si>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</si>
  <si>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</si>
  <si>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</si>
  <si>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</si>
  <si>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</si>
  <si>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</si>
  <si>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</si>
  <si>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OE.2.1.1</t>
  </si>
  <si>
    <t>OE.2.1.2</t>
  </si>
  <si>
    <t>OE.2.1.3</t>
  </si>
  <si>
    <t>OE.2.1.4</t>
  </si>
  <si>
    <t>OE.2.1.5</t>
  </si>
  <si>
    <t>OE.2.1.6</t>
  </si>
  <si>
    <t>OE.2.1.7</t>
  </si>
  <si>
    <t>OE.2.1.8</t>
  </si>
  <si>
    <t>OE.2.1.9</t>
  </si>
  <si>
    <t>OE.2.1.10</t>
  </si>
  <si>
    <t>OE.2.1.11</t>
  </si>
  <si>
    <t>OE.2.1.12</t>
  </si>
  <si>
    <t>OE.2.1.13</t>
  </si>
  <si>
    <t>1. General Information</t>
  </si>
  <si>
    <t>Total Assets</t>
  </si>
  <si>
    <t>E.3.1.1</t>
  </si>
  <si>
    <t>Weighted Average Seasoning (years)</t>
  </si>
  <si>
    <t>E.3.1.2</t>
  </si>
  <si>
    <t>OE.3.1.1</t>
  </si>
  <si>
    <t>OE.3.1.2</t>
  </si>
  <si>
    <t>OE.3.1.3</t>
  </si>
  <si>
    <t>OE.3.1.4</t>
  </si>
  <si>
    <t>2. Arrears</t>
  </si>
  <si>
    <t>% Public Sector Assets</t>
  </si>
  <si>
    <t>% Shipping Loans</t>
  </si>
  <si>
    <t>% Total Loans</t>
  </si>
  <si>
    <t>E.3.2.1</t>
  </si>
  <si>
    <t>E.3.2.2</t>
  </si>
  <si>
    <t>30-&lt;60 days</t>
  </si>
  <si>
    <t>E.3.2.3</t>
  </si>
  <si>
    <t>60-&lt;90 days</t>
  </si>
  <si>
    <t>E.3.2.4</t>
  </si>
  <si>
    <t>90-&lt;180 days</t>
  </si>
  <si>
    <t>E.3.2.5</t>
  </si>
  <si>
    <t>&gt;= 180 days</t>
  </si>
  <si>
    <t>OE.3.2.1</t>
  </si>
  <si>
    <t>OE.3.2.2</t>
  </si>
  <si>
    <t>OE.3.2.3</t>
  </si>
  <si>
    <t>OE.3.2.4</t>
  </si>
  <si>
    <t>Head of ALM Treasury</t>
  </si>
  <si>
    <t>BORCHANI Tarak</t>
  </si>
  <si>
    <t>+32 460 25 32 60</t>
  </si>
  <si>
    <t>tarak.borchani@bnpparibasfortis.com</t>
  </si>
  <si>
    <t>Asset Based Funding</t>
  </si>
  <si>
    <t>VERVAEKE Johan</t>
  </si>
  <si>
    <t>+32 2 565 66 74</t>
  </si>
  <si>
    <t>johan.vervaeke@bnpparibasfortis.com</t>
  </si>
  <si>
    <t>Asset Based Solutions  (cover pool and management)</t>
  </si>
  <si>
    <t>MEESTER Oscar</t>
  </si>
  <si>
    <t>+ 32 2 565 32 91</t>
  </si>
  <si>
    <t>oscar.meester@bnpparibasfortis.com</t>
  </si>
  <si>
    <t>Website</t>
  </si>
  <si>
    <t>https://www.bnpparibasfortis.com/</t>
  </si>
  <si>
    <t>Remark</t>
  </si>
  <si>
    <t xml:space="preserve">The investor report is provided in pdf and excel-format. </t>
  </si>
  <si>
    <t xml:space="preserve">The excel-format has been provided for information purposes only and in case </t>
  </si>
  <si>
    <t>of contradiction between the pdf and excel-format, the pdf-format will prevail.</t>
  </si>
  <si>
    <t>EUR 10 Billion Mortgage Pandbrieven Programme</t>
  </si>
  <si>
    <t>Reporting Date</t>
  </si>
  <si>
    <t>Contact Details:</t>
  </si>
  <si>
    <t>Series</t>
  </si>
  <si>
    <t>ISIN</t>
  </si>
  <si>
    <t>Amount</t>
  </si>
  <si>
    <t>Issue Date</t>
  </si>
  <si>
    <t>Maturity Date</t>
  </si>
  <si>
    <t>Currency</t>
  </si>
  <si>
    <t>Coupon Type</t>
  </si>
  <si>
    <t>Coupon</t>
  </si>
  <si>
    <t>Day Count</t>
  </si>
  <si>
    <t>Next Interest Payment Date</t>
  </si>
  <si>
    <t>Remaining Average Life *</t>
  </si>
  <si>
    <t>BD@150169</t>
  </si>
  <si>
    <t>BE0002586643</t>
  </si>
  <si>
    <t>Fixed</t>
  </si>
  <si>
    <t>NACT</t>
  </si>
  <si>
    <t>22/03/2027</t>
  </si>
  <si>
    <t>BD@258179</t>
  </si>
  <si>
    <t>BE0002974559</t>
  </si>
  <si>
    <t>30/10/2026</t>
  </si>
  <si>
    <t>Extended Maturity Date</t>
  </si>
  <si>
    <t>22/03/2029</t>
  </si>
  <si>
    <t>30/10/2029</t>
  </si>
  <si>
    <t>Covered Bond Emmission</t>
  </si>
  <si>
    <t>Outstanding Series</t>
  </si>
  <si>
    <t>Totals</t>
  </si>
  <si>
    <t>Total Outstanding (in EUR):</t>
  </si>
  <si>
    <t>Current Weighted Average Fixed Coupon:</t>
  </si>
  <si>
    <t>Weighted Average Remaining Average Life*</t>
  </si>
  <si>
    <t>* At Reporting Date until Maturity Date</t>
  </si>
  <si>
    <t>Rating Agency</t>
  </si>
  <si>
    <t>Long Term Rating</t>
  </si>
  <si>
    <t>Outlook</t>
  </si>
  <si>
    <t>Short Term Rating</t>
  </si>
  <si>
    <t>Fitch</t>
  </si>
  <si>
    <t>AA-</t>
  </si>
  <si>
    <t>stable</t>
  </si>
  <si>
    <t>F1+</t>
  </si>
  <si>
    <t>Moody's</t>
  </si>
  <si>
    <t>A3</t>
  </si>
  <si>
    <t>P-2</t>
  </si>
  <si>
    <t>Standard and Poor's</t>
  </si>
  <si>
    <t>A+</t>
  </si>
  <si>
    <t>A-1</t>
  </si>
  <si>
    <t>NR</t>
  </si>
  <si>
    <t>Aaa</t>
  </si>
  <si>
    <t>AAA</t>
  </si>
  <si>
    <t>Ratings</t>
  </si>
  <si>
    <t>1. BNP Paribas Fortis Bank Senior Unsecured Ratings</t>
  </si>
  <si>
    <t>2. BNP Parisbas Fortis Mortgage Pandbrieven Ratings</t>
  </si>
  <si>
    <t>Outstanding Mortgage Pandbrieven</t>
  </si>
  <si>
    <t>(I)</t>
  </si>
  <si>
    <t>Nominal Balance Residential Mortgage Loans</t>
  </si>
  <si>
    <t>(II)</t>
  </si>
  <si>
    <t>Nominal Balance Public Finance Exposures</t>
  </si>
  <si>
    <t>(III)</t>
  </si>
  <si>
    <t>Nominal Balance Financial Institution Exposures</t>
  </si>
  <si>
    <t>(IV)</t>
  </si>
  <si>
    <t>Nominal OC Level [(II)+(III)+(IV)]/(I)-1</t>
  </si>
  <si>
    <t>Value of the Residential Loans (as defined in Royal Decree Art 6 Paraf 1)</t>
  </si>
  <si>
    <t>(V)</t>
  </si>
  <si>
    <t>Ratio Value of Resid. Mortgage Loans / Mortgage Pandbrieven Issued (V) / (I)</t>
  </si>
  <si>
    <t>Limit</t>
  </si>
  <si>
    <t>&gt; &gt; &gt; Cover Test Royal Decree Art 5 Paraf 1</t>
  </si>
  <si>
    <t>Passed</t>
  </si>
  <si>
    <t>85%</t>
  </si>
  <si>
    <t>Value of Public Finance Exposures (definition Royal Decree)</t>
  </si>
  <si>
    <t>(VI)</t>
  </si>
  <si>
    <t>Value of Financial Institution Exposures (definition Royal Decree)</t>
  </si>
  <si>
    <t>(VII)</t>
  </si>
  <si>
    <t>Principal Used for covering Interest in the 'Interest and Principal Coverage Test'</t>
  </si>
  <si>
    <t>(VIIBis)</t>
  </si>
  <si>
    <t>Ratio Value All Cover Assets / Mortgage Pandbrieven Issued [V+VI+VII+VIIBis]/I</t>
  </si>
  <si>
    <t>&gt; &gt; &gt; Cover Test Royal Decree Art 5 Paraf 2</t>
  </si>
  <si>
    <t>105%</t>
  </si>
  <si>
    <t>Interest Proceeds Cover Assets</t>
  </si>
  <si>
    <t>(VIII)</t>
  </si>
  <si>
    <t>Total Interest Proceeds Residential Mortgage Loans</t>
  </si>
  <si>
    <t>Total Interest Proceeds Public Finance Exposures</t>
  </si>
  <si>
    <t>Total Interest Proceeds  Financial Institution Exposures</t>
  </si>
  <si>
    <t>Impact Derivatives</t>
  </si>
  <si>
    <t>Principal Proceeds Cover Assets</t>
  </si>
  <si>
    <t>(IX)</t>
  </si>
  <si>
    <t>Total Principal Proceeds Public Finance Exposures</t>
  </si>
  <si>
    <t>Total Principal Proceeds Financial Institution Exposures</t>
  </si>
  <si>
    <t>Interest Requirement Covered Bonds</t>
  </si>
  <si>
    <t>(X)</t>
  </si>
  <si>
    <t>Costs, Fees and expenses Covered Bonds</t>
  </si>
  <si>
    <t>(XI)</t>
  </si>
  <si>
    <t>Principal Requirement Covered Bonds</t>
  </si>
  <si>
    <t>(XII)</t>
  </si>
  <si>
    <t>Total Surplus (+) / Deficit (-)  (VIII)+(IX)-(X)-(XI)-(XII)</t>
  </si>
  <si>
    <t>&gt; &gt; &gt; Cover Test Royal Decree Art 5 paraf 3</t>
  </si>
  <si>
    <t>Cumulative Cash Inflow Next 180 Days</t>
  </si>
  <si>
    <t>(XIII)</t>
  </si>
  <si>
    <t>Cumulative Cash Outflow Next 180 Days</t>
  </si>
  <si>
    <t>(XIV)</t>
  </si>
  <si>
    <t>Liquidity Surplus (+) / Deficit (-) (XIII)+(XIV)</t>
  </si>
  <si>
    <t>&gt; &gt; &gt; Liquidity Test Royal Decree Art 7 paraf 1</t>
  </si>
  <si>
    <t>MtM Liquid Bonds</t>
  </si>
  <si>
    <t>(XV)</t>
  </si>
  <si>
    <t>Interest Payable on Mortgage Pandbrieven next 3 months</t>
  </si>
  <si>
    <t>(XVI)</t>
  </si>
  <si>
    <t>Excess Coverage Interest Mortgage Pandbrieven by Liquid Bonds (XV)-(XVI)</t>
  </si>
  <si>
    <t>(XVII)</t>
  </si>
  <si>
    <t>Test Summary</t>
  </si>
  <si>
    <t>(all amounts in EUR unless stated otherwise)</t>
  </si>
  <si>
    <t>1. Outstanding Mortgage Pandbrieven and Cover Assets</t>
  </si>
  <si>
    <t>2. Residential Mortgage Loans Cover Test</t>
  </si>
  <si>
    <t>3. Total Asset Cover Test</t>
  </si>
  <si>
    <t>4. Interest and Principal Coverage Test</t>
  </si>
  <si>
    <t>5. Liquidity Tests</t>
  </si>
  <si>
    <t>Outstanding Balance of Residential Mortgage Loans at the Cut-off Date</t>
  </si>
  <si>
    <t>Principal Redemptions between Cut-off Date and Maturity</t>
  </si>
  <si>
    <t>Interest Payments between Cut-off Date and Maturity Date</t>
  </si>
  <si>
    <t>Number of loans</t>
  </si>
  <si>
    <t>Average Outstanding Balance per borrower</t>
  </si>
  <si>
    <t>Average Outstanding Balance per loan</t>
  </si>
  <si>
    <t>Weighted average Current Loan to Current Value</t>
  </si>
  <si>
    <t>Weighted average Current Loan to Original Value</t>
  </si>
  <si>
    <t>Weighted average seasoning (in Years)</t>
  </si>
  <si>
    <t>Weighted average remaining maturity (in years, at 0% CPR)</t>
  </si>
  <si>
    <t>Weighted average initial maturity (in years, at 0% CPR)</t>
  </si>
  <si>
    <t>Percentage of Fixed Rate Loans</t>
  </si>
  <si>
    <t>Percentage of Variable Rate Loans</t>
  </si>
  <si>
    <t>Weighted average interest rate</t>
  </si>
  <si>
    <t>Weighted average interest rate Fixed Rate Loans</t>
  </si>
  <si>
    <t>Weighted average interest rate Variable Rate Loans</t>
  </si>
  <si>
    <t>Weighted Remaining average life (in years, at 0% CPR)</t>
  </si>
  <si>
    <t>Weighted Remaining average life to interest reset (in years, at 0% CPR)</t>
  </si>
  <si>
    <t>% Construction Loans</t>
  </si>
  <si>
    <t>Registered Cash Proceeds under the Residential Mortgage Loans</t>
  </si>
  <si>
    <t>BE0000345547</t>
  </si>
  <si>
    <t>BE0000349580</t>
  </si>
  <si>
    <t>BE0000352618</t>
  </si>
  <si>
    <t>BE0000366758</t>
  </si>
  <si>
    <t>Kingdom of Belgium</t>
  </si>
  <si>
    <t>BGB 0.8 22/06/2028</t>
  </si>
  <si>
    <t>BGB 0.1 22/06/2030</t>
  </si>
  <si>
    <t>BGB 0 22/10/2031</t>
  </si>
  <si>
    <t>BGB 3.4 22/06/2036</t>
  </si>
  <si>
    <t>Nominal Amount</t>
  </si>
  <si>
    <t>F</t>
  </si>
  <si>
    <t>Standar &amp; Poor's Rating</t>
  </si>
  <si>
    <t>AA</t>
  </si>
  <si>
    <t>Fitch Rating</t>
  </si>
  <si>
    <t>Moody's Rating</t>
  </si>
  <si>
    <t>Aa3</t>
  </si>
  <si>
    <t>Cover Pool Summary</t>
  </si>
  <si>
    <t>(All Amounts are in Euro)</t>
  </si>
  <si>
    <t>Portfolio Cut-off Date</t>
  </si>
  <si>
    <t>1. Residential Mortgage Loans</t>
  </si>
  <si>
    <t>See Stratification Tables Mortgages for more details</t>
  </si>
  <si>
    <t>2. Registered Cash</t>
  </si>
  <si>
    <t>3. Public Sector Exposure (Liquid Bond Positions)</t>
  </si>
  <si>
    <t>4. Derivatives</t>
  </si>
  <si>
    <t>None</t>
  </si>
  <si>
    <t>5. Prepayments Last Calendar Month</t>
  </si>
  <si>
    <t>In EUR</t>
  </si>
  <si>
    <t>In %</t>
  </si>
  <si>
    <t>In number of loans</t>
  </si>
  <si>
    <t>In Years</t>
  </si>
  <si>
    <t>&lt;=1</t>
  </si>
  <si>
    <t>&gt;1 and &lt;=2</t>
  </si>
  <si>
    <t>&gt;2 and &lt;=3</t>
  </si>
  <si>
    <t>&gt;3 and &lt;=4</t>
  </si>
  <si>
    <t>&gt;4 and &lt;=5</t>
  </si>
  <si>
    <t>&gt;5 and &lt;=6</t>
  </si>
  <si>
    <t>&gt;6 and &lt;=7</t>
  </si>
  <si>
    <t>&gt;7 and &lt;=8</t>
  </si>
  <si>
    <t>&gt;8 and &lt;=9</t>
  </si>
  <si>
    <t>&gt;9 and &lt;=10</t>
  </si>
  <si>
    <t>&gt;10 and &lt;=11</t>
  </si>
  <si>
    <t>&gt;11 and &lt;=12</t>
  </si>
  <si>
    <t>&gt;12 and &lt;=13</t>
  </si>
  <si>
    <t>&gt;13 and &lt;=14</t>
  </si>
  <si>
    <t>&gt;14 and &lt;=15</t>
  </si>
  <si>
    <t>&gt;15 and &lt;=16</t>
  </si>
  <si>
    <t>&gt;16 and &lt;=17</t>
  </si>
  <si>
    <t>&gt;17 and &lt;=18</t>
  </si>
  <si>
    <t>&gt;18 and &lt;=19</t>
  </si>
  <si>
    <t>&gt;19 and &lt;=20</t>
  </si>
  <si>
    <t>&gt;20 and &lt;=21</t>
  </si>
  <si>
    <t>&gt;21 and &lt;=22</t>
  </si>
  <si>
    <t>&gt;22 and &lt;=23</t>
  </si>
  <si>
    <t>&gt;23 and &lt;=24</t>
  </si>
  <si>
    <t>&lt;0</t>
  </si>
  <si>
    <t>&gt;24 and &lt;=25</t>
  </si>
  <si>
    <t>&gt;25 and &lt;=26</t>
  </si>
  <si>
    <t>&gt;26 and &lt;=27</t>
  </si>
  <si>
    <t>&gt;27 and &lt;=28</t>
  </si>
  <si>
    <t>&gt;28 and &lt;=29</t>
  </si>
  <si>
    <t>&gt;29 and &lt;=30</t>
  </si>
  <si>
    <t>&gt;30 and &lt;=31</t>
  </si>
  <si>
    <t>&gt;33 and &lt;=34</t>
  </si>
  <si>
    <t>&gt;39 and &lt;=40</t>
  </si>
  <si>
    <t>&gt;31 and &lt;=32</t>
  </si>
  <si>
    <t>Year</t>
  </si>
  <si>
    <t>In EUR * 1000</t>
  </si>
  <si>
    <t>In number of Borrowers</t>
  </si>
  <si>
    <t>&lt;=100</t>
  </si>
  <si>
    <t>&gt;100 and &lt;=200</t>
  </si>
  <si>
    <t>&gt;200 and &lt;=300</t>
  </si>
  <si>
    <t>&gt;300 and &lt;=400</t>
  </si>
  <si>
    <t>&gt;400</t>
  </si>
  <si>
    <t>0 - 0.5%</t>
  </si>
  <si>
    <t>0.5 - 1%</t>
  </si>
  <si>
    <t>1 - 1.5%</t>
  </si>
  <si>
    <t>1.5 - 2%</t>
  </si>
  <si>
    <t>2 - 2.5%</t>
  </si>
  <si>
    <t>2.5 - 3%</t>
  </si>
  <si>
    <t>3 - 3.5%</t>
  </si>
  <si>
    <t>3.5 - 4%</t>
  </si>
  <si>
    <t>4 - 4.5%</t>
  </si>
  <si>
    <t>4.5 - 5%</t>
  </si>
  <si>
    <t>5 - 5.5%</t>
  </si>
  <si>
    <t>5.5 - 6%</t>
  </si>
  <si>
    <t>6 - 6.5%</t>
  </si>
  <si>
    <t>6.5 - 7%</t>
  </si>
  <si>
    <t>7 - 7.5%</t>
  </si>
  <si>
    <t>Variable</t>
  </si>
  <si>
    <t>Variable With Cap</t>
  </si>
  <si>
    <t>2026</t>
  </si>
  <si>
    <t>2027</t>
  </si>
  <si>
    <t>2028</t>
  </si>
  <si>
    <t>2029</t>
  </si>
  <si>
    <t>2030</t>
  </si>
  <si>
    <t>2031</t>
  </si>
  <si>
    <t>2032</t>
  </si>
  <si>
    <t>2033</t>
  </si>
  <si>
    <t>2034</t>
  </si>
  <si>
    <t>2035</t>
  </si>
  <si>
    <t>2036</t>
  </si>
  <si>
    <t>2037</t>
  </si>
  <si>
    <t>2038</t>
  </si>
  <si>
    <t>2040</t>
  </si>
  <si>
    <t>Fixed To Maturity</t>
  </si>
  <si>
    <t>Monthly</t>
  </si>
  <si>
    <t>Annuity</t>
  </si>
  <si>
    <t>Interest only</t>
  </si>
  <si>
    <t>Linear</t>
  </si>
  <si>
    <t>0-10%</t>
  </si>
  <si>
    <t>11-20%</t>
  </si>
  <si>
    <t>21-30%</t>
  </si>
  <si>
    <t>31-40%</t>
  </si>
  <si>
    <t>41-50%</t>
  </si>
  <si>
    <t>51-60%</t>
  </si>
  <si>
    <t>61-70%</t>
  </si>
  <si>
    <t>71-80%</t>
  </si>
  <si>
    <t>81-90%</t>
  </si>
  <si>
    <t>91-100%</t>
  </si>
  <si>
    <t>101-110%</t>
  </si>
  <si>
    <t>111-120%</t>
  </si>
  <si>
    <t>&gt;120%</t>
  </si>
  <si>
    <t>1-20%</t>
  </si>
  <si>
    <t>21-40%</t>
  </si>
  <si>
    <t>41-60%</t>
  </si>
  <si>
    <t>61-80%</t>
  </si>
  <si>
    <t>81-100%</t>
  </si>
  <si>
    <t>101-120%</t>
  </si>
  <si>
    <t>121-140%</t>
  </si>
  <si>
    <t>141-160%</t>
  </si>
  <si>
    <t>161-180%</t>
  </si>
  <si>
    <t>181-200%</t>
  </si>
  <si>
    <t>201-300%</t>
  </si>
  <si>
    <t>301-400%</t>
  </si>
  <si>
    <t>401-500%</t>
  </si>
  <si>
    <t>&gt;500%</t>
  </si>
  <si>
    <t>&gt;=0 and &lt;=1</t>
  </si>
  <si>
    <t>In number of Properties</t>
  </si>
  <si>
    <t>Phase 1</t>
  </si>
  <si>
    <t>Phase 2</t>
  </si>
  <si>
    <t>Phase 3</t>
  </si>
  <si>
    <t>Straticifation Tables</t>
  </si>
  <si>
    <t>1. Geographic distribution</t>
  </si>
  <si>
    <t>2. Seasoning</t>
  </si>
  <si>
    <t>3. Remaining term to maturity</t>
  </si>
  <si>
    <t>4. Original term to maturity</t>
  </si>
  <si>
    <t>5. Origination Year</t>
  </si>
  <si>
    <t>6. Outstanding Loan Balance by Borrower</t>
  </si>
  <si>
    <t>7. Interest Rate</t>
  </si>
  <si>
    <t>8. Interest Rate Type</t>
  </si>
  <si>
    <t>9. Next Reset Date</t>
  </si>
  <si>
    <t>10. Interest Payment Frequency</t>
  </si>
  <si>
    <t>11. Repayment Type</t>
  </si>
  <si>
    <t>12. Current Loan to Current Value (LTV)</t>
  </si>
  <si>
    <t xml:space="preserve">13. Current Loan to Original Value (LTOV) </t>
  </si>
  <si>
    <t>14. Loan to Mortgage Inscription Ratio (LTM)</t>
  </si>
  <si>
    <t>15. Distribution of Average Life to Final Maturity (at 0% CPR)</t>
  </si>
  <si>
    <t>16. Distribution of Average Life To Interest Reset Date (at 0% CPR)</t>
  </si>
  <si>
    <t>17. Occupation Type (Based on Indexed Property Value)</t>
  </si>
  <si>
    <t>18. IFRS9 Norms</t>
  </si>
  <si>
    <t>Performing</t>
  </si>
  <si>
    <t>0 - 30 Days</t>
  </si>
  <si>
    <t>30 - 60 Days</t>
  </si>
  <si>
    <t>60 - 90 Days</t>
  </si>
  <si>
    <t>&gt; 90 Days</t>
  </si>
  <si>
    <t>Cover Pool Performance</t>
  </si>
  <si>
    <t xml:space="preserve">1. Delinquencies (at cut-off date)
</t>
  </si>
  <si>
    <t>Cutt-off</t>
  </si>
  <si>
    <t>Maturity</t>
  </si>
  <si>
    <t>Month</t>
  </si>
  <si>
    <t>Days</t>
  </si>
  <si>
    <t>Covered bonds</t>
  </si>
  <si>
    <t>CPR 0%</t>
  </si>
  <si>
    <t>CPR 2%</t>
  </si>
  <si>
    <t>CPR 5%</t>
  </si>
  <si>
    <t>CPR 10%</t>
  </si>
  <si>
    <t>Amortisation</t>
  </si>
  <si>
    <t>TIME</t>
  </si>
  <si>
    <t>LIABILITIES</t>
  </si>
  <si>
    <t>COVER LOAN ASSETS</t>
  </si>
  <si>
    <t>Paying Agent</t>
  </si>
  <si>
    <t>Interest Covereage Test (passe/failed)</t>
  </si>
  <si>
    <t>NPV Test (passed/failed)</t>
  </si>
  <si>
    <t/>
  </si>
  <si>
    <t>(g)        Percentage of loans in default:</t>
  </si>
  <si>
    <t>(f)        Levels of OC:</t>
  </si>
  <si>
    <t>(e)        Overview maturity extension triggers:</t>
  </si>
  <si>
    <t>(e)        Maturity Structure - covered bond:</t>
  </si>
  <si>
    <t>(e)        Maturity Structure - cover assets:</t>
  </si>
  <si>
    <t>(d)        Hedging Strategy</t>
  </si>
  <si>
    <t>(d)        Market Risk:</t>
  </si>
  <si>
    <t>147 for Public Sector Asset - type of debtor</t>
  </si>
  <si>
    <t>441 LTV Commercial Mortgage</t>
  </si>
  <si>
    <t>(d)        Credit Risk:</t>
  </si>
  <si>
    <t xml:space="preserve">            (d)        Liquidity Risk - primary assets cover pool:</t>
  </si>
  <si>
    <t>(d)        Currency risk - covered bond:</t>
  </si>
  <si>
    <t xml:space="preserve">          (d)         Interest rate risk - covered bond:</t>
  </si>
  <si>
    <t>(d)        Currency risk - cover pool:</t>
  </si>
  <si>
    <t xml:space="preserve">            (d)        Interest rate risk - cover pool:</t>
  </si>
  <si>
    <t xml:space="preserve">(c)       Valuation Method: </t>
  </si>
  <si>
    <t>424 for Commercial Mortgage Assets</t>
  </si>
  <si>
    <t xml:space="preserve">(c)        Loan size: </t>
  </si>
  <si>
    <t>(c)        Type of cover assets:</t>
  </si>
  <si>
    <t xml:space="preserve">(c)        Geographical distribution: </t>
  </si>
  <si>
    <t xml:space="preserve">(b)        List of ISIN of issued covered bonds: </t>
  </si>
  <si>
    <t xml:space="preserve">(a)         Value of outstanding covered bonds: </t>
  </si>
  <si>
    <t xml:space="preserve">(a)         Value of the cover pool total assets: </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</si>
  <si>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</si>
  <si>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</si>
  <si>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4. Compliance Art 14 CBD Check table</t>
  </si>
  <si>
    <t>If yes, please provide frurther details</t>
  </si>
  <si>
    <r>
      <t xml:space="preserve">Is sustainability based on </t>
    </r>
    <r>
      <rPr>
        <b/>
        <sz val="11"/>
        <rFont val="Calibri"/>
        <family val="2"/>
      </rPr>
      <t>other criteria</t>
    </r>
    <r>
      <rPr>
        <sz val="11"/>
        <rFont val="Calibri"/>
        <family val="2"/>
      </rPr>
      <t>?</t>
    </r>
  </si>
  <si>
    <r>
      <t xml:space="preserve">Is sustainability based on </t>
    </r>
    <r>
      <rPr>
        <b/>
        <sz val="11"/>
        <rFont val="Calibri"/>
        <family val="2"/>
      </rPr>
      <t>sustainable collateral assets present in the cover pool</t>
    </r>
    <r>
      <rPr>
        <sz val="11"/>
        <rFont val="Calibri"/>
        <family val="2"/>
      </rPr>
      <t>?</t>
    </r>
  </si>
  <si>
    <r>
      <t>Is sustainability based on s</t>
    </r>
    <r>
      <rPr>
        <b/>
        <sz val="11"/>
        <rFont val="Calibri"/>
        <family val="2"/>
      </rPr>
      <t>ustainable assets not present in the cover pool</t>
    </r>
    <r>
      <rPr>
        <sz val="11"/>
        <rFont val="Calibri"/>
        <family val="2"/>
      </rPr>
      <t>?</t>
    </r>
  </si>
  <si>
    <t xml:space="preserve">Bond list </t>
  </si>
  <si>
    <t xml:space="preserve">12. Bond List </t>
  </si>
  <si>
    <t xml:space="preserve">11. Liquid Assets </t>
  </si>
  <si>
    <t>OG.3.10.2</t>
  </si>
  <si>
    <t>NZD</t>
  </si>
  <si>
    <t>6. Cover Assets - Currency</t>
  </si>
  <si>
    <t>o/w 1.5-2 y</t>
  </si>
  <si>
    <t>o/w 0.5-1 y</t>
  </si>
  <si>
    <t xml:space="preserve">% Total Initial Maturity </t>
  </si>
  <si>
    <t xml:space="preserve">Initial Maturity  </t>
  </si>
  <si>
    <t>OG.3.4.10</t>
  </si>
  <si>
    <t>Weighted Average Life (in years)</t>
  </si>
  <si>
    <t xml:space="preserve">Expected Upon Prepayments </t>
  </si>
  <si>
    <t xml:space="preserve">Contractual </t>
  </si>
  <si>
    <t>3. Cover Pool Composition</t>
  </si>
  <si>
    <t>OC in accordance with the National Legal Framework</t>
  </si>
  <si>
    <t xml:space="preserve">2. Over-collateralisation (OC) </t>
  </si>
  <si>
    <t>OG.3.1.4</t>
  </si>
  <si>
    <t>Total Cover Assets</t>
  </si>
  <si>
    <t>OG.2.1.6</t>
  </si>
  <si>
    <t>Non-EEA, Art 14 CBD compliant</t>
  </si>
  <si>
    <t>Level 1</t>
  </si>
  <si>
    <t>No</t>
  </si>
  <si>
    <t>Yes</t>
  </si>
  <si>
    <t>CBD Compliance</t>
  </si>
  <si>
    <t>Basel Compliance, subject to national jurisdiction (Y/N)</t>
  </si>
  <si>
    <t>2. Regulatory Summary</t>
  </si>
  <si>
    <t>OG.1.1.7</t>
  </si>
  <si>
    <t>OG.1.1.6</t>
  </si>
  <si>
    <t>Optional information e.g. Parent name</t>
  </si>
  <si>
    <t>OG.1.1.3</t>
  </si>
  <si>
    <t>Optional information e.g. Contact names</t>
  </si>
  <si>
    <t>Cover Pool's FIGI Identifier (non-mandatory)</t>
  </si>
  <si>
    <t>G.1.1.6</t>
  </si>
  <si>
    <t>4. Compliance Art 14 CBD Check Table</t>
  </si>
  <si>
    <t>`</t>
  </si>
  <si>
    <t>HTT 2026</t>
  </si>
  <si>
    <t xml:space="preserve">A. Harmonised Transparency Template - General Information </t>
  </si>
  <si>
    <t>If you have any questions about this policy, the collection and use of your personal information or other privacy-specific concerns please contact us by clicking on Contact Us .</t>
  </si>
  <si>
    <t>7. CONTACT</t>
  </si>
  <si>
    <t>Any changes we may make to our privacy policy in the future will be posted on this page.</t>
  </si>
  <si>
    <t>6. CHANGES TO OUR PRIVACY POLICY</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</si>
  <si>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</si>
  <si>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</si>
  <si>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5. YOUR RIGHTS</t>
  </si>
  <si>
    <t>Where we have given you a password which enables you to access certain parts of the Site, you are responsible for keeping this password confidential. We ask you not to share your password with anyone.</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</si>
  <si>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</si>
  <si>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</si>
  <si>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4. SECURITY</t>
  </si>
  <si>
    <t>· Your personal information may also be processed by staff operating outside the EEA who work for us or for one of our processors for the same purposes as listed in paragraph 2 above. Such staff may be engaged in, among other things, the provision of support services.</t>
  </si>
  <si>
    <r>
      <t>· By submitting your personal information, you also agree that such information may be transferred to, and stored at, a destination outside the European Economic Area ("</t>
    </r>
    <r>
      <rPr>
        <b/>
        <sz val="13"/>
        <rFont val="Aptos Narrow"/>
        <family val="2"/>
        <scheme val="minor"/>
      </rPr>
      <t>EEA</t>
    </r>
    <r>
      <rPr>
        <sz val="13"/>
        <rFont val="Aptos Narrow"/>
        <family val="2"/>
        <scheme val="minor"/>
      </rPr>
      <t>"), whether or not an adequate level of protection in ensured for personal information in the country of reception.</t>
    </r>
  </si>
  <si>
    <t>· for direct marketing purposes (unless you object to such processing in accordance with paragraph 2 above).</t>
  </si>
  <si>
    <t>· in the case of any legitimate interest; and</t>
  </si>
  <si>
    <t>· if we are under a duty to disclose or share your personal information in order to comply with any legal obligation, or in order to enforce or apply our Terms of Use and other agreements;</t>
  </si>
  <si>
    <t>You agree that your personal information may be communicated to third parties:</t>
  </si>
  <si>
    <t>3. TRANSFER AND STORAGE OF PERSONAL INFORMATION</t>
  </si>
  <si>
    <t>If you do not want us to use your information in this way, or to pass your details on to third parties for marketing purposes, you can refuse consent to such processing by ticking the relevant box situated on the form on which we collect your information.</t>
  </si>
  <si>
    <t>· to notify you about changes to our service.</t>
  </si>
  <si>
    <t>· to provide you with information, products or services that you request from us or which we feel may interest you; and</t>
  </si>
  <si>
    <t>· to ensure that content from the Site is presented in the most effective manner for your computer;</t>
  </si>
  <si>
    <t>We may collect and process your personal information for the following purposes:</t>
  </si>
  <si>
    <t>2. INFORMATION USE</t>
  </si>
  <si>
    <t>This information may include personal information (such as your name or title) and we will only process such personal information for the purposes set out in paragraph 2 below in accordance with the Belgian DPL</t>
  </si>
  <si>
    <t>· details of your visits to the Site and the resources that you access.</t>
  </si>
  <si>
    <t>· if you contact us, we may keep a record of that correspondence; and</t>
  </si>
  <si>
    <t>· information that you provide by completing any form on our website (www.coveredbondlabel.com) (the "Site"). This includes information provided at the time of registering to use the Site, subscribing to our service, posting material or requesting further services;</t>
  </si>
  <si>
    <t>We may collect and process the following information about you:</t>
  </si>
  <si>
    <t>1. INFORMATION COLLECTION AND PROCESSING</t>
  </si>
  <si>
    <r>
      <t>For the purpose of the Law of 8 December 1992 on the protection of privacy in relation to processing of personal information (</t>
    </r>
    <r>
      <rPr>
        <i/>
        <sz val="13"/>
        <rFont val="Aptos Narrow"/>
        <family val="2"/>
        <scheme val="minor"/>
      </rPr>
      <t>loi relative à la protection de la vie privée à l'égard des traitements de données à caractère personnel / wet tot bescherming van de persoonlijke levensfeer ten opzichte van de verwerking van persoonsgegevens</t>
    </r>
    <r>
      <rPr>
        <sz val="13"/>
        <rFont val="Aptos Narrow"/>
        <family val="2"/>
        <scheme val="minor"/>
      </rPr>
      <t>) (the "</t>
    </r>
    <r>
      <rPr>
        <b/>
        <sz val="13"/>
        <rFont val="Aptos Narrow"/>
        <family val="2"/>
        <scheme val="minor"/>
      </rPr>
      <t>Belgian DPL</t>
    </r>
    <r>
      <rPr>
        <sz val="13"/>
        <rFont val="Aptos Narrow"/>
        <family val="2"/>
        <scheme val="minor"/>
      </rPr>
      <t>"), we (the Covered Bond Label Foundation) are the data controller.</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</si>
  <si>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Aptos Narrow"/>
        <family val="2"/>
        <scheme val="minor"/>
      </rPr>
      <t>you</t>
    </r>
    <r>
      <rPr>
        <sz val="13"/>
        <rFont val="Aptos Narrow"/>
        <family val="2"/>
        <scheme val="minor"/>
      </rPr>
      <t>") will be processed by us or by third parties. Please read the following carefully to understand our views and practices regarding your personal information and how we will treat it.</t>
    </r>
  </si>
  <si>
    <r>
      <t>The Covered Bond Label Foundation ("</t>
    </r>
    <r>
      <rPr>
        <b/>
        <sz val="13"/>
        <color rgb="FF1E1B1D"/>
        <rFont val="Aptos Narrow"/>
        <family val="2"/>
        <scheme val="minor"/>
      </rPr>
      <t>we</t>
    </r>
    <r>
      <rPr>
        <sz val="13"/>
        <color rgb="FF1E1B1D"/>
        <rFont val="Aptos Narrow"/>
        <family val="2"/>
        <scheme val="minor"/>
      </rPr>
      <t>" or "</t>
    </r>
    <r>
      <rPr>
        <b/>
        <sz val="13"/>
        <color rgb="FF1E1B1D"/>
        <rFont val="Aptos Narrow"/>
        <family val="2"/>
        <scheme val="minor"/>
      </rPr>
      <t>us</t>
    </r>
    <r>
      <rPr>
        <sz val="13"/>
        <color rgb="FF1E1B1D"/>
        <rFont val="Aptos Narrow"/>
        <family val="2"/>
        <scheme val="minor"/>
      </rPr>
      <t>") is committed to protecting and respecting the privacy of our users.</t>
    </r>
  </si>
  <si>
    <t>SECTION E. CBFL PRIVACY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</si>
  <si>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</si>
  <si>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5. CHANGES TO THE POLICY</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</si>
  <si>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</si>
  <si>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</si>
  <si>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</si>
  <si>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4. DOWNLOADING AND USE OF INFORMATION FROM OUR SITE</t>
  </si>
  <si>
    <t>· any other action we deem to be appropriate;</t>
  </si>
  <si>
    <t>· disclosure of information to law enforcement authorities as requested by law or as we reasonably feel is necessary; or</t>
  </si>
  <si>
    <t>· legal proceedings against you for reimbursement of all costs on an indemnity basis (including, but not limited to, reasonable administrative and legal costs) resulting from the breach;</t>
  </si>
  <si>
    <t>· immediate, temporary or permanent removal of any Information uploaded by you to the Site;</t>
  </si>
  <si>
    <t>· immediate, temporary or permanent withdrawal of your right to use the Site;</t>
  </si>
  <si>
    <t>Failure to comply with the Policy will constitute a material breach of our Terms of Use upon which you are permitted to use the Site, and may result in us taking any of the following actions:</t>
  </si>
  <si>
    <t>We will determine, at our sole discretion, whether your use of the Site has caused a breach of the Policy. When a breach of the Policy has occurred, we may take such action as we deem reasonable.</t>
  </si>
  <si>
    <t>3. SUSPENSION AND TERMINATION</t>
  </si>
  <si>
    <t>· be provided in breach of any legal duty owed to any person, such as a contractual duty or a duty of confidence;</t>
  </si>
  <si>
    <t>· be likely to deceive any person; or</t>
  </si>
  <si>
    <t>· infringe any copyright, database right, trade mark or other proprietary right of any other person;</t>
  </si>
  <si>
    <t>Information must not:</t>
  </si>
  <si>
    <t>· comply with applicable law in Belgium and in any country from which it is posted.</t>
  </si>
  <si>
    <t>·  be accurate; and</t>
  </si>
  <si>
    <t>Information must:</t>
  </si>
  <si>
    <t>These content standards apply to any and all information (the "Information") which you contribute to the Site.</t>
  </si>
  <si>
    <t>2. CONTENT STANDARDS</t>
  </si>
  <si>
    <t>· any equipment or network or software owned or used by any third party.</t>
  </si>
  <si>
    <t>· any software used in the provision of the Site; or</t>
  </si>
  <si>
    <t>· any equipment or network on which the Site is stored;</t>
  </si>
  <si>
    <t>· any part of the Site;</t>
  </si>
  <si>
    <t>· not to access without authority, interfere with, damage or disrupt:</t>
  </si>
  <si>
    <t>· not to reproduce, duplicate, copy or re-sell any part of the Site in contravention of the provisions of our Terms of Use; and</t>
  </si>
  <si>
    <t>You also agree:</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</si>
  <si>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</si>
  <si>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 to transmit, or procure the sending of, any unsolicited or unauthorised advertising or promotional material or any other form of similar solicitation (spam); or</t>
  </si>
  <si>
    <t>· in any way that is unlawful or fraudulent, or has any unlawful or fraudulent purpose or effect;</t>
  </si>
  <si>
    <t>· in any way which breaches or contravenes our content standards (see para 2 below);</t>
  </si>
  <si>
    <t>· in any way that breaches any applicable local, national or international law or regulation;</t>
  </si>
  <si>
    <t>You may use the Site for lawful purposes only. You may not use the Site:</t>
  </si>
  <si>
    <t>1. PROHIBITED USES</t>
  </si>
  <si>
    <t>Your use of the Site means that you accept, and agree to abide by, all the terms of the Policy, which supplement our Terms of Use.</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</si>
  <si>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</si>
  <si>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SECTION D. CBFL ACCEPTABLE USE POLICY</t>
  </si>
  <si>
    <t>We shall inform you if any of our contact details change by posting a notice on the Site.</t>
  </si>
  <si>
    <t>Details of how to contact us are available by clicking on Contact Us.</t>
  </si>
  <si>
    <t>9. CONTACTS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</si>
  <si>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</si>
  <si>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8. VARIATIONS</t>
  </si>
  <si>
    <t>These T&amp;Cs and any dispute or claim arising out of or in connection with them or their subject matter or formation (including non-contractual disputes or claims) shall be governed by and construed in accordance with the laws of Belgium.</t>
  </si>
  <si>
    <t>The courts of Brussels, Belgium shall have exclusive jurisdiction over any claim arising from, or related to, a visit to the Site or these T&amp;Cs.</t>
  </si>
  <si>
    <t>7. JURISDICTION AND APPLICABLE LAW</t>
  </si>
  <si>
    <t>We reserve the right to prohibit any activities of any nature or description that, in our sole discretion, might tend to damage or injure our commercial reputation or goodwill or the reputations or goodwill of any of the providers or subscribers to this Site.</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</si>
  <si>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</si>
  <si>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</si>
  <si>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</si>
  <si>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</si>
  <si>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6. VIRUSES, HACKING, OTHER OFFENCES</t>
  </si>
  <si>
    <t>We process information about you in accordance with our Privacy Policy. By using the Site, you consent to such processing and you warrant that all information provided by you is accurate.</t>
  </si>
  <si>
    <t>5. INFORMATION ABOUT YOU AND VISITS TO OUR SITE</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</si>
  <si>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</si>
  <si>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 all conditions, warranties and other terms which might otherwise be implied by any applicable law or regulation; and</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</si>
  <si>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</si>
  <si>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4. OUR LIABILITY</t>
  </si>
  <si>
    <t>We aim to update the Site on a regular basis, and may change the content at any time. If the need arises, we reserve the right to suspend access to the Site, or close it indefinitely.</t>
  </si>
  <si>
    <t>3. SITE CHANGES</t>
  </si>
  <si>
    <t>You must not use any part of the materials on the Site for commercial purposes without our consent.</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</si>
  <si>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</si>
  <si>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2. INTELLECTUAL PROPERTY</t>
  </si>
  <si>
    <t>You are responsible for making all arrangements necessary for you to have access to the Site. You are also responsible for ensuring that all persons who access the Site through your internet connection are aware of these T&amp;Cs and that they comply with them.</t>
  </si>
  <si>
    <r>
      <t>When using the Site, you must comply with the provisions of our </t>
    </r>
    <r>
      <rPr>
        <b/>
        <sz val="13"/>
        <color rgb="FF1E1B1D"/>
        <rFont val="Aptos Narrow"/>
        <family val="2"/>
        <scheme val="minor"/>
      </rPr>
      <t>Acceptable Use Policy</t>
    </r>
    <r>
      <rPr>
        <sz val="13"/>
        <color rgb="FF1E1B1D"/>
        <rFont val="Aptos Narrow"/>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Aptos Narrow"/>
        <family val="2"/>
        <scheme val="minor"/>
      </rPr>
      <t>Acceptable Use Policy</t>
    </r>
    <r>
      <rPr>
        <sz val="13"/>
        <color rgb="FF1E1B1D"/>
        <rFont val="Aptos Narrow"/>
        <family val="2"/>
        <scheme val="minor"/>
      </rPr>
      <t> that you commit.</t>
    </r>
  </si>
  <si>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</si>
  <si>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t>From time to time, we may restrict access to the Site (either partially or in its entirety).</t>
  </si>
  <si>
    <t>Access to the Site is permitted on a temporary basis, and we reserve the right to withdraw or amend the service we provide on the Site without notice. We shall not be liable if for any reason the Site is unavailable at any time or for any period of time.</t>
  </si>
  <si>
    <t>1. SITE ACCESS</t>
  </si>
  <si>
    <t>SECTION C. GENERAL T&amp;Cs</t>
  </si>
  <si>
    <t>An Issuer may download its own profile from our Site in any of the ways expressly permitted by the Site, but Issuers may not download the profiles of any other Issuers or attempt to download profiles from the Site by any other means.</t>
  </si>
  <si>
    <t>6. DOWNLOADING OF ISSUER PROFILES FROM OUR SITE</t>
  </si>
  <si>
    <t>If we need to contact you in relation to your use of the Site, we may contact you by email, telephone or post. The most recent details you have given us will be used. You must promptly inform us of any change in your contact details.</t>
  </si>
  <si>
    <t>We reserve the right to alter or cancel User Details and revoke access to the site at any time.</t>
  </si>
  <si>
    <r>
      <t>Issuers will be provided with a unique user identification code and password (the "</t>
    </r>
    <r>
      <rPr>
        <b/>
        <sz val="13"/>
        <rFont val="Aptos Narrow"/>
        <family val="2"/>
        <scheme val="minor"/>
      </rPr>
      <t>User Details</t>
    </r>
    <r>
      <rPr>
        <sz val="13"/>
        <rFont val="Aptos Narrow"/>
        <family val="2"/>
        <scheme val="minor"/>
      </rPr>
      <t>") in order to access the Site for the sole purpose of uploading and/or validating Product Information on the Site. Such User Details are granted by us for the sole and exclusive use of the Issuer.</t>
    </r>
  </si>
  <si>
    <t>Issuers are required to register with us in order to use the Site by completing the followingRegistration Form.</t>
  </si>
  <si>
    <t>5. SECURITY</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</si>
  <si>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</si>
  <si>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 xml:space="preserve"> You must not establish a link from any website that is not owned by you.</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</si>
  <si>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</si>
  <si>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4. LINKING TO OUR SITE</t>
  </si>
  <si>
    <t>We have the right to remove any information or posting you make on the Site if, in our opinion, such information does not comply with the content standards set out in our Acceptable Use Policy, or for any other reason.</t>
  </si>
  <si>
    <t>We shall not be responsible, or liable to any third party, for the content or accuracy of any Product Information posted by you or any other user of the Site.</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</si>
  <si>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</si>
  <si>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</si>
  <si>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</si>
  <si>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3. UPLOADING INFORMATION TO OUR SITE</t>
  </si>
  <si>
    <t>www.coveredbondlabel.com/pdf/Covered_Bond_Label_Convention_2015.pdf</t>
  </si>
  <si>
    <t>By uploading and/or validating Product Information on our Site, the Issuer warrants and represents that the Product complies with the relevant criteria established by the Label Convention as detailed at </t>
  </si>
  <si>
    <t>2. PRODUCTS</t>
  </si>
  <si>
    <t>The Issuer shall not make any statement that its receipt of a Covered Bond Label constitutes a recommendation by us to buy, sell or hold any Product, or that it reflects our views on the suitability of any Product for a particular Investor.</t>
  </si>
  <si>
    <t>We accept no liability in relation to any lack of availability of the Site or any omission of, or any display of incorrect, Product Information on the Site for any reason whatsoever including negligence.</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</si>
  <si>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</si>
  <si>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</si>
  <si>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</si>
  <si>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1. DIRECTORY SERVICES AND LABEL</t>
  </si>
  <si>
    <t>SECTION B. ISSUER T&amp;Cs</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</si>
  <si>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</si>
  <si>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</si>
  <si>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</si>
  <si>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</si>
  <si>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3. LINKS FROM AND TO OUR SITE</t>
  </si>
  <si>
    <t>The use of material printed or downloaded from our Site must be in accordance with our Acceptable Use Policy.</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</si>
  <si>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</si>
  <si>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2. USE OF MATERIALS</t>
  </si>
  <si>
    <t>From time to time we may make changes to the Site that we feel are appropriate (see Section C, para 3 below).</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</si>
  <si>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</si>
  <si>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</si>
  <si>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Aptos Narrow"/>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Aptos Narrow"/>
        <family val="2"/>
        <scheme val="minor"/>
      </rPr>
      <t> Inclusion of Product Information in the directory on the Site does not constitute a warranty or representation by us that the Product is a covered bond product or complies with any particular criteria or regulations.</t>
    </r>
  </si>
  <si>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</si>
  <si>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</si>
  <si>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</si>
  <si>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1. DIRECTORY SERVICES</t>
  </si>
  <si>
    <t>SECTION A. INVESTOR T&amp;Cs</t>
  </si>
  <si>
    <t>If any provision of these T&amp;Cs shall be deemed unlawful, void or for any reason unenforceable, then that provision shall be deemed severable from these terms and shall not affect the validity and enforceability of any remaining provisions.</t>
  </si>
  <si>
    <r>
      <t xml:space="preserve"> Please read the T&amp;Cs carefully before you start to use the Site. By clicking </t>
    </r>
    <r>
      <rPr>
        <b/>
        <sz val="13"/>
        <color rgb="FF1E1B1D"/>
        <rFont val="Aptos Narrow"/>
        <family val="2"/>
        <scheme val="minor"/>
      </rPr>
      <t>'Accept'</t>
    </r>
    <r>
      <rPr>
        <sz val="13"/>
        <color rgb="FF1E1B1D"/>
        <rFont val="Aptos Narrow"/>
        <family val="2"/>
        <scheme val="minor"/>
      </rPr>
      <t> you indicate that you accept these T&amp;Cs and that you agree to abide by them.</t>
    </r>
  </si>
  <si>
    <r>
      <rPr>
        <b/>
        <sz val="13"/>
        <color rgb="FF1E1B1D"/>
        <rFont val="Aptos Narrow"/>
        <family val="2"/>
        <scheme val="minor"/>
      </rPr>
      <t>Our Acceptable Use Policy</t>
    </r>
    <r>
      <rPr>
        <sz val="13"/>
        <color rgb="FF1E1B1D"/>
        <rFont val="Aptos Narrow"/>
        <family val="2"/>
        <scheme val="minor"/>
      </rPr>
      <t> and </t>
    </r>
    <r>
      <rPr>
        <b/>
        <sz val="13"/>
        <color rgb="FF1E1B1D"/>
        <rFont val="Aptos Narrow"/>
        <family val="2"/>
        <scheme val="minor"/>
      </rPr>
      <t>Privacy Policy</t>
    </r>
    <r>
      <rPr>
        <sz val="13"/>
        <color rgb="FF1E1B1D"/>
        <rFont val="Aptos Narrow"/>
        <family val="2"/>
        <scheme val="minor"/>
      </rPr>
      <t> are incorporated into these T&amp;Cs.</t>
    </r>
  </si>
  <si>
    <r>
      <t xml:space="preserve"> These terms and conditions together with the documents referred to in them set out the terms of use ("</t>
    </r>
    <r>
      <rPr>
        <b/>
        <sz val="13"/>
        <color rgb="FF1E1B1D"/>
        <rFont val="Aptos Narrow"/>
        <family val="2"/>
        <scheme val="minor"/>
      </rPr>
      <t>T&amp;Cs</t>
    </r>
    <r>
      <rPr>
        <sz val="13"/>
        <color rgb="FF1E1B1D"/>
        <rFont val="Aptos Narrow"/>
        <family val="2"/>
        <scheme val="minor"/>
      </rPr>
      <t>") on which (a) an Issuer; (b) Investor; or (c) any other User, may make use of the Site. Section A applies primarily to Investors, and Section B applies primarily to Issuers. The General T&amp;Cs in Section C apply to all Users.</t>
    </r>
  </si>
  <si>
    <r>
      <t>The Site is intended for use as a directory of information relating to certain covered bond products ("</t>
    </r>
    <r>
      <rPr>
        <b/>
        <sz val="13"/>
        <color rgb="FF1E1B1D"/>
        <rFont val="Aptos Narrow"/>
        <family val="2"/>
        <scheme val="minor"/>
      </rPr>
      <t>Products</t>
    </r>
    <r>
      <rPr>
        <sz val="13"/>
        <color rgb="FF1E1B1D"/>
        <rFont val="Aptos Narrow"/>
        <family val="2"/>
        <scheme val="minor"/>
      </rPr>
      <t>") (the "</t>
    </r>
    <r>
      <rPr>
        <b/>
        <sz val="13"/>
        <color rgb="FF1E1B1D"/>
        <rFont val="Aptos Narrow"/>
        <family val="2"/>
        <scheme val="minor"/>
      </rPr>
      <t>Product Information</t>
    </r>
    <r>
      <rPr>
        <sz val="13"/>
        <color rgb="FF1E1B1D"/>
        <rFont val="Aptos Narrow"/>
        <family val="2"/>
        <scheme val="minor"/>
      </rPr>
      <t>") by an issuer of ("</t>
    </r>
    <r>
      <rPr>
        <b/>
        <sz val="13"/>
        <color rgb="FF1E1B1D"/>
        <rFont val="Aptos Narrow"/>
        <family val="2"/>
        <scheme val="minor"/>
      </rPr>
      <t>Issuer</t>
    </r>
    <r>
      <rPr>
        <sz val="13"/>
        <color rgb="FF1E1B1D"/>
        <rFont val="Aptos Narrow"/>
        <family val="2"/>
        <scheme val="minor"/>
      </rPr>
      <t>"), or potential investor in ("</t>
    </r>
    <r>
      <rPr>
        <b/>
        <sz val="13"/>
        <color rgb="FF1E1B1D"/>
        <rFont val="Aptos Narrow"/>
        <family val="2"/>
        <scheme val="minor"/>
      </rPr>
      <t>Investor</t>
    </r>
    <r>
      <rPr>
        <sz val="13"/>
        <color rgb="FF1E1B1D"/>
        <rFont val="Aptos Narrow"/>
        <family val="2"/>
        <scheme val="minor"/>
      </rPr>
      <t>"), such Products (an Issuer, Investor, or any other person accessing this Site, each a "</t>
    </r>
    <r>
      <rPr>
        <b/>
        <sz val="13"/>
        <color rgb="FF1E1B1D"/>
        <rFont val="Aptos Narrow"/>
        <family val="2"/>
        <scheme val="minor"/>
      </rPr>
      <t>User</t>
    </r>
    <r>
      <rPr>
        <sz val="13"/>
        <color rgb="FF1E1B1D"/>
        <rFont val="Aptos Narrow"/>
        <family val="2"/>
        <scheme val="minor"/>
      </rPr>
      <t>" or "</t>
    </r>
    <r>
      <rPr>
        <b/>
        <sz val="13"/>
        <color rgb="FF1E1B1D"/>
        <rFont val="Aptos Narrow"/>
        <family val="2"/>
        <scheme val="minor"/>
      </rPr>
      <t>you</t>
    </r>
    <r>
      <rPr>
        <sz val="13"/>
        <color rgb="FF1E1B1D"/>
        <rFont val="Aptos Narrow"/>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</si>
  <si>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</si>
  <si>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TERMS OF USE</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</si>
  <si>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</si>
  <si>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</si>
  <si>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</si>
  <si>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 xml:space="preserve">Disclaimer - Important notices </t>
  </si>
  <si>
    <t>Worksheet G1. Crisis M Payment Holidays</t>
  </si>
  <si>
    <t>Tab 1: Harmonised Transparency Template</t>
  </si>
  <si>
    <t>Worksheet F1: Sustainable M data</t>
  </si>
  <si>
    <t>Worksheet E: Optional ECB-ECAIs data</t>
  </si>
  <si>
    <t>Worksheet D &amp; Onwards (If Any): National Transparency Template</t>
  </si>
  <si>
    <t>Covered Bond Label Disclaimer</t>
  </si>
  <si>
    <t>Worksheet C: HTT Harmonised Glossary</t>
  </si>
  <si>
    <t>Worksheet B3: HTT Shipping Assets</t>
  </si>
  <si>
    <t>Worksheet B2: HTT Public Sector Assets</t>
  </si>
  <si>
    <t>Worksheet B1: HTT Mortgage Assets</t>
  </si>
  <si>
    <t>Worksheet A: HTT General</t>
  </si>
  <si>
    <t>Index</t>
  </si>
  <si>
    <t>Cut-off Date: 30/6/2026</t>
  </si>
  <si>
    <t>Reporting Date: 30/6/2026</t>
  </si>
  <si>
    <t>2026  Version</t>
  </si>
  <si>
    <t>Harmonised Transparency Template</t>
  </si>
  <si>
    <t>Owner occupied</t>
  </si>
  <si>
    <t>% NPLs</t>
  </si>
  <si>
    <t>&gt; 60 months</t>
  </si>
  <si>
    <t>&gt; 36 - ≤ 60 months</t>
  </si>
  <si>
    <t>&gt; 24 - ≤ 36 months</t>
  </si>
  <si>
    <t>&gt;  12 - ≤ 24 months</t>
  </si>
  <si>
    <t>[For completion]</t>
  </si>
  <si>
    <t>M.7.5.50</t>
  </si>
  <si>
    <t>M.7.5.49</t>
  </si>
  <si>
    <t>M.7.5.48</t>
  </si>
  <si>
    <t>M.7.5.47</t>
  </si>
  <si>
    <t>M.7.5.46</t>
  </si>
  <si>
    <t>M.7.5.45</t>
  </si>
  <si>
    <t>M.7.5.44</t>
  </si>
  <si>
    <t>M.7.5.43</t>
  </si>
  <si>
    <t>M.7.5.42</t>
  </si>
  <si>
    <t>M.7.5.41</t>
  </si>
  <si>
    <t>M.7.5.40</t>
  </si>
  <si>
    <t>M.7.5.39</t>
  </si>
  <si>
    <t>M.7.5.38</t>
  </si>
  <si>
    <t>M.7.5.37</t>
  </si>
  <si>
    <t>M.7.5.36</t>
  </si>
  <si>
    <t>M.7.5.35</t>
  </si>
  <si>
    <t>M.7.5.34</t>
  </si>
  <si>
    <t>M.7.5.33</t>
  </si>
  <si>
    <t>M.7.5.32</t>
  </si>
  <si>
    <t>5. Breakdown by regions of the main country of origin</t>
  </si>
  <si>
    <t>Czechia</t>
  </si>
  <si>
    <t>Optional information eg, Number of borrowers</t>
  </si>
  <si>
    <t>OM.7.1.11</t>
  </si>
  <si>
    <t>[Please insert currency]</t>
  </si>
  <si>
    <t>OHG.4.5</t>
  </si>
  <si>
    <t>OHG.4.4</t>
  </si>
  <si>
    <t>OHG.4.3</t>
  </si>
  <si>
    <t>OHG.4.2</t>
  </si>
  <si>
    <t>OHG.4.1</t>
  </si>
  <si>
    <t>Other definitions deemed relevant</t>
  </si>
  <si>
    <t>HG.4.1</t>
  </si>
  <si>
    <t>Definition</t>
  </si>
  <si>
    <t>4. Glossary - Extra national and/or Issuer Items</t>
  </si>
  <si>
    <t>OHG.3.3</t>
  </si>
  <si>
    <t>OHG.3.2</t>
  </si>
  <si>
    <t>ND4</t>
  </si>
  <si>
    <t>Confidential Information</t>
  </si>
  <si>
    <t>OHG.3.1</t>
  </si>
  <si>
    <t>ND3</t>
  </si>
  <si>
    <t>Not available at the present time</t>
  </si>
  <si>
    <t>HG.3.3</t>
  </si>
  <si>
    <t>ND2</t>
  </si>
  <si>
    <t>Not relevant for the issuer and/or CB programme at the present time</t>
  </si>
  <si>
    <t>HG.3.2</t>
  </si>
  <si>
    <t xml:space="preserve">Not applicable for the jurisdiction </t>
  </si>
  <si>
    <t>HG.3.1</t>
  </si>
  <si>
    <t>Value</t>
  </si>
  <si>
    <t>3. Reason for No Data</t>
  </si>
  <si>
    <t>OHG.2.12</t>
  </si>
  <si>
    <t>OHG.2.11</t>
  </si>
  <si>
    <t>OHG.2.10</t>
  </si>
  <si>
    <t>OHG.2.9</t>
  </si>
  <si>
    <t>OHG.2.8</t>
  </si>
  <si>
    <t>OHG.2.7</t>
  </si>
  <si>
    <t>OHG.2.6</t>
  </si>
  <si>
    <t>OHG.2.5</t>
  </si>
  <si>
    <t>OHG.2.4</t>
  </si>
  <si>
    <t>OHG.2.3</t>
  </si>
  <si>
    <t>OHG.2.2</t>
  </si>
  <si>
    <t>Indication of proxy usage for ESG-related data (indicator, methodology, timing, share of proxy usage for single indicators etc.)</t>
  </si>
  <si>
    <t>OHG.2.1</t>
  </si>
  <si>
    <t xml:space="preserve">New Property and Existing Property </t>
  </si>
  <si>
    <t>HG.2.3</t>
  </si>
  <si>
    <t>Subsidised Housing  (definitions of affordable, social housing)</t>
  </si>
  <si>
    <t>HG.2.2</t>
  </si>
  <si>
    <t xml:space="preserve">Sustainability - strategy pursued in the cover pool </t>
  </si>
  <si>
    <t>HG.2.1</t>
  </si>
  <si>
    <t>2. Glossary - ESG items (optional)</t>
  </si>
  <si>
    <t>OHG.1.7</t>
  </si>
  <si>
    <t>OHG.1.6</t>
  </si>
  <si>
    <t>OHG.1.5</t>
  </si>
  <si>
    <t>OHG.1.4</t>
  </si>
  <si>
    <t>OHG.1.3</t>
  </si>
  <si>
    <t>OHG.1.2</t>
  </si>
  <si>
    <t xml:space="preserve"> The current interest is used ; no parrallel shift of the interest rate curve is assumed.</t>
  </si>
  <si>
    <t>NPV assumptions (when stated)</t>
  </si>
  <si>
    <t>OHG.1.1</t>
  </si>
  <si>
    <t>Sale price of the properties is compared to the a statistical pricing model for Belgium.When the sale price is higher than the top range of the model outcome, an expert valuation is done.</t>
  </si>
  <si>
    <t>Valuation Method</t>
  </si>
  <si>
    <t>HG.1.15</t>
  </si>
  <si>
    <t>Loans that are more than 90 days past due.</t>
  </si>
  <si>
    <t>Non-performing loans</t>
  </si>
  <si>
    <t>HG.1.14</t>
  </si>
  <si>
    <t xml:space="preserve">Interest rate risk is monitored using NPV tests described by the regulator (NBB). Hedging is currently done with overcollateral. There remains the possibility to use swaps, as described in the Belgian covered bond legislation. No currency risk is expected as both assets and liaibilities are in euro. </t>
  </si>
  <si>
    <t>Hedging Strategy (please explain how you address interest rate and currency risk)</t>
  </si>
  <si>
    <t>HG.1.13</t>
  </si>
  <si>
    <t>We filled in ND2 because the features of M.7A.13 refer to the underlying property and, because Belgium has general mortgages, it can not be applied to individual loans as all properties cover for all loans.</t>
  </si>
  <si>
    <t>Explain how mortgage types are defined whether for residential housing, multi-family housing, commercial real estate, etc. Same for shipping where relecvant</t>
  </si>
  <si>
    <t>HG.1.12</t>
  </si>
  <si>
    <t>Indexation is done on a yearly basis</t>
  </si>
  <si>
    <t>LTVs: Frequency and time of last valuation</t>
  </si>
  <si>
    <t>HG.1.11</t>
  </si>
  <si>
    <t>When the sale price of a property is  too high compared to an internal pricing model, an on-site external expert is mandated.</t>
  </si>
  <si>
    <t>LTVs: Applied property/shipping valuation techniques, including whether use of index, Automated Valuation Model (AVM) or on-site audits</t>
  </si>
  <si>
    <t>HG.1.10</t>
  </si>
  <si>
    <t>Property values are those used in the loan underwriting procedure</t>
  </si>
  <si>
    <t>LTVs: Calculation of property/shipping value</t>
  </si>
  <si>
    <t>HG.1.9</t>
  </si>
  <si>
    <t>As Belgium has general mortgages, we calculate LTV as the total borrower outstanding over the total borrower property value, resp. not indexed (M.7A.11) and indexed (M.7A.12)</t>
  </si>
  <si>
    <t>LTVs: Definition</t>
  </si>
  <si>
    <t>HG.1.8</t>
  </si>
  <si>
    <t>Belgian allows for "Failure to pay" and "Default"</t>
  </si>
  <si>
    <t>Maturity Extention Triggers</t>
  </si>
  <si>
    <t>HG.1.7</t>
  </si>
  <si>
    <t>At the moment, only soft bullet has been issued. We only take into account the Maturity Date, not the Extended Maturity Date</t>
  </si>
  <si>
    <t xml:space="preserve">Maturity Buckets of Covered Bonds [i.e. how is the contractual and/or expected maturity defined? What maturity structure (hard bullet, soft bullet, conditional pass through)? Under what conditions/circumstances? Etc.] </t>
  </si>
  <si>
    <t>HG.1.6</t>
  </si>
  <si>
    <t>For the buckets concerning 'Residual Life' (G.3.4), we take into account all monthly principal payments, comparable to tabs D.9 and D.10. This is consistent with the G.3.4 title "Cover Pool Amortisation Profile". Hence, we do not use maturity buckets for Cover Assets. Further, no prepayments are taken into account.</t>
  </si>
  <si>
    <t>Life of cover assets: how is it calculated? Does it only consider the final date of redemption or does it take into account scheduled  redemptions for amortising assets? Is is calculated by reference to the next interest reset dates or by reference to the redemption dates ?  If assets have a floating or resettable rate, which assumption do you make regarding the future applicable rate?</t>
  </si>
  <si>
    <t>HG.1.5</t>
  </si>
  <si>
    <t>Cover Assets: fixed until maturity and fixed with a periodic reset. Covered Bonds: fixed</t>
  </si>
  <si>
    <t>Interest Rate Types</t>
  </si>
  <si>
    <t>HG.1.4</t>
  </si>
  <si>
    <t>Voluntary Overcollateralisation is the difference (if positive) between the actual overcollateralisation provided by an Issuer and the higher of the contractual and statutory overcollateralisation.</t>
  </si>
  <si>
    <t>OC Calculation: Voluntary</t>
  </si>
  <si>
    <t>HG.1.3</t>
  </si>
  <si>
    <t xml:space="preserve">Contractual Overcollateralisation is the overcollateralisation percentage each Issuer has contractually agreed to maintain pursuant to the covered bond programme documents. </t>
  </si>
  <si>
    <t>OC Calculation: Contractual</t>
  </si>
  <si>
    <t>HG.1.2</t>
  </si>
  <si>
    <t xml:space="preserve">Statutory Overcollateralisation is the overcollateralisation percentage required to be provided by each Issuer and included/disclosed in the national covered bond framework. </t>
  </si>
  <si>
    <t>OC Calculation: Statutory</t>
  </si>
  <si>
    <t>HG.1.1</t>
  </si>
  <si>
    <t>1. Glossary - Standard Harmonised Items</t>
  </si>
  <si>
    <t>The definitions below reflect the national specificities</t>
  </si>
  <si>
    <t>C. Harmonised Transparency Template - Glossary</t>
  </si>
  <si>
    <t>1-&lt;30 days</t>
  </si>
  <si>
    <t>Weighted Average Maturity (years)</t>
  </si>
  <si>
    <t>Shipping Assets</t>
  </si>
  <si>
    <t>Public Sector Assets</t>
  </si>
  <si>
    <t>Commercial Assets</t>
  </si>
  <si>
    <t>Residential Assets</t>
  </si>
  <si>
    <t>Legal Entity Identifier (LEI)</t>
  </si>
  <si>
    <t>where applicable - paying agent</t>
  </si>
  <si>
    <t>1. Additional information on the programme</t>
  </si>
  <si>
    <t>CONTENT OF TAB E</t>
  </si>
  <si>
    <t>E. Harmonised Transparency Template - Optional ECB - ECAIs Data Disclosure</t>
  </si>
  <si>
    <t>This addendum is optional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</si>
</sst>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dd\/mm\/yyyy"/>
    <numFmt numFmtId="165" formatCode="0.00\ %"/>
    <numFmt numFmtId="166" formatCode="#,##0.00%"/>
    <numFmt numFmtId="167" formatCode="mmm\/yyyy"/>
    <numFmt numFmtId="168" formatCode="d\-m\-yyyy"/>
    <numFmt numFmtId="169" formatCode="#,##0.0"/>
    <numFmt numFmtId="170" formatCode="0.0%"/>
    <numFmt numFmtId="171" formatCode="0.0"/>
    <numFmt numFmtId="172" formatCode="#,##0.000000000000"/>
    <numFmt numFmtId="173" formatCode="dd/mm/yy;@"/>
  </numFmts>
  <fonts count="69" x14ac:knownFonts="1">
    <font>
      <sz val="10"/>
      <color rgb="FF000000"/>
      <name val="Arial"/>
    </font>
    <font>
      <sz val="11"/>
      <color theme="1"/>
      <name val="Aptos Narrow"/>
      <family val="2"/>
      <scheme val="minor"/>
    </font>
    <font>
      <sz val="6"/>
      <color rgb="FF000000"/>
      <name val="Arial"/>
    </font>
    <font>
      <b/>
      <sz val="10"/>
      <color rgb="FF000000"/>
      <name val="Arial"/>
    </font>
    <font>
      <b/>
      <sz val="10"/>
      <color rgb="FFFFFFFF"/>
      <name val="Arial"/>
    </font>
    <font>
      <sz val="10"/>
      <color rgb="FF000000"/>
      <name val="Arial"/>
    </font>
    <font>
      <b/>
      <sz val="12"/>
      <color rgb="FF000000"/>
      <name val="Arial"/>
    </font>
    <font>
      <sz val="14"/>
      <color rgb="FF000000"/>
      <name val="Arial"/>
    </font>
    <font>
      <b/>
      <sz val="12"/>
      <color rgb="FFFFFFFF"/>
      <name val="Arial"/>
    </font>
    <font>
      <i/>
      <sz val="10"/>
      <color rgb="FF000000"/>
      <name val="Arial"/>
    </font>
    <font>
      <sz val="8"/>
      <color rgb="FF000000"/>
      <name val="Arial"/>
    </font>
    <font>
      <u/>
      <sz val="10"/>
      <color rgb="FF000000"/>
      <name val="Arial"/>
    </font>
    <font>
      <b/>
      <sz val="8"/>
      <color rgb="FF000000"/>
      <name val="Arial"/>
    </font>
    <font>
      <sz val="10"/>
      <color rgb="FF333333"/>
      <name val="Arial"/>
    </font>
    <font>
      <i/>
      <sz val="9"/>
      <color rgb="FF333333"/>
      <name val="Arial"/>
    </font>
    <font>
      <b/>
      <i/>
      <u/>
      <sz val="18"/>
      <color rgb="FFFF0000"/>
      <name val="Arial"/>
    </font>
    <font>
      <sz val="7"/>
      <color rgb="FF000000"/>
      <name val="Arial"/>
    </font>
    <font>
      <b/>
      <i/>
      <sz val="8"/>
      <color rgb="FF000000"/>
      <name val="Arial"/>
    </font>
    <font>
      <i/>
      <sz val="8"/>
      <color rgb="FF000000"/>
      <name val="Arial"/>
    </font>
    <font>
      <b/>
      <i/>
      <sz val="8"/>
      <color rgb="FFFF0000"/>
      <name val="Arial"/>
    </font>
    <font>
      <b/>
      <sz val="8"/>
      <color rgb="FFFFFFFF"/>
      <name val="Arial"/>
    </font>
    <font>
      <sz val="8"/>
      <color rgb="FFFFFFFF"/>
      <name val="Arial"/>
    </font>
    <font>
      <b/>
      <sz val="10"/>
      <color rgb="FFC0C0C0"/>
      <name val="Arial"/>
    </font>
    <font>
      <b/>
      <sz val="7"/>
      <color rgb="FFFFFFFF"/>
      <name val="Arial"/>
    </font>
    <font>
      <b/>
      <sz val="7"/>
      <color rgb="FF000000"/>
      <name val="Arial"/>
    </font>
    <font>
      <b/>
      <i/>
      <sz val="10"/>
      <color rgb="FF000000"/>
      <name val="Arial"/>
    </font>
    <font>
      <sz val="11"/>
      <color theme="0"/>
      <name val="Aptos Narrow"/>
      <family val="2"/>
      <scheme val="minor"/>
    </font>
    <font>
      <sz val="10"/>
      <color rgb="FF000000"/>
      <name val="Arial"/>
      <family val="2"/>
    </font>
    <font>
      <sz val="11"/>
      <color theme="1"/>
      <name val="Calibri"/>
      <family val="2"/>
    </font>
    <font>
      <sz val="11"/>
      <name val="Calibri"/>
      <family val="2"/>
    </font>
    <font>
      <i/>
      <sz val="11"/>
      <name val="Calibri"/>
      <family val="2"/>
    </font>
    <font>
      <b/>
      <sz val="11"/>
      <color rgb="FF000000"/>
      <name val="Calibri"/>
      <family val="2"/>
    </font>
    <font>
      <b/>
      <u/>
      <sz val="11"/>
      <name val="Calibri"/>
      <family val="2"/>
    </font>
    <font>
      <b/>
      <sz val="11"/>
      <name val="Calibri"/>
      <family val="2"/>
    </font>
    <font>
      <b/>
      <i/>
      <sz val="11"/>
      <name val="Calibri"/>
      <family val="2"/>
    </font>
    <font>
      <b/>
      <sz val="14"/>
      <color rgb="FFFFFFFF"/>
      <name val="Calibri"/>
      <family val="2"/>
    </font>
    <font>
      <u/>
      <sz val="11"/>
      <color theme="10"/>
      <name val="Aptos Narrow"/>
      <family val="2"/>
      <scheme val="minor"/>
    </font>
    <font>
      <u/>
      <sz val="11"/>
      <color rgb="FF0000FF"/>
      <name val="Calibri"/>
      <family val="2"/>
    </font>
    <font>
      <sz val="11"/>
      <color rgb="FF76933C"/>
      <name val="Calibri"/>
      <family val="2"/>
    </font>
    <font>
      <i/>
      <sz val="9"/>
      <name val="Calibri"/>
      <family val="2"/>
    </font>
    <font>
      <i/>
      <u/>
      <sz val="9"/>
      <name val="Calibri"/>
      <family val="2"/>
    </font>
    <font>
      <sz val="10"/>
      <name val="Arial"/>
      <family val="2"/>
    </font>
    <font>
      <i/>
      <sz val="11"/>
      <color rgb="FF000000"/>
      <name val="Calibri"/>
      <family val="2"/>
    </font>
    <font>
      <sz val="11"/>
      <color rgb="FF000000"/>
      <name val="Calibri"/>
      <family val="2"/>
    </font>
    <font>
      <b/>
      <u/>
      <sz val="11"/>
      <color rgb="FF0000FF"/>
      <name val="Calibri"/>
      <family val="2"/>
    </font>
    <font>
      <b/>
      <sz val="24"/>
      <color rgb="FF000000"/>
      <name val="Calibri"/>
      <family val="2"/>
    </font>
    <font>
      <b/>
      <sz val="24"/>
      <color rgb="FFE26B0A"/>
      <name val="Calibri"/>
      <family val="2"/>
    </font>
    <font>
      <sz val="13"/>
      <name val="Aptos Narrow"/>
      <family val="2"/>
      <scheme val="minor"/>
    </font>
    <font>
      <b/>
      <sz val="13"/>
      <name val="Aptos Narrow"/>
      <family val="2"/>
      <scheme val="minor"/>
    </font>
    <font>
      <i/>
      <sz val="13"/>
      <name val="Aptos Narrow"/>
      <family val="2"/>
      <scheme val="minor"/>
    </font>
    <font>
      <sz val="13"/>
      <color rgb="FF1E1B1D"/>
      <name val="Aptos Narrow"/>
      <family val="2"/>
      <scheme val="minor"/>
    </font>
    <font>
      <b/>
      <sz val="13"/>
      <color rgb="FF1E1B1D"/>
      <name val="Aptos Narrow"/>
      <family val="2"/>
      <scheme val="minor"/>
    </font>
    <font>
      <b/>
      <sz val="14"/>
      <name val="Aptos Narrow"/>
      <family val="2"/>
      <scheme val="minor"/>
    </font>
    <font>
      <b/>
      <sz val="13"/>
      <color rgb="FF333333"/>
      <name val="Aptos Narrow"/>
      <family val="2"/>
      <scheme val="minor"/>
    </font>
    <font>
      <sz val="13"/>
      <color theme="1"/>
      <name val="Aptos Narrow"/>
      <family val="2"/>
      <scheme val="minor"/>
    </font>
    <font>
      <b/>
      <sz val="11.5"/>
      <color rgb="FF1E1B1D"/>
      <name val="Aptos Narrow"/>
      <family val="2"/>
      <scheme val="minor"/>
    </font>
    <font>
      <b/>
      <sz val="24"/>
      <color theme="1"/>
      <name val="Aptos Narrow"/>
      <family val="2"/>
      <scheme val="minor"/>
    </font>
    <font>
      <sz val="9"/>
      <color theme="1"/>
      <name val="Aptos Narrow"/>
      <family val="2"/>
      <scheme val="minor"/>
    </font>
    <font>
      <sz val="10"/>
      <name val="Aptos Narrow"/>
      <family val="2"/>
      <scheme val="minor"/>
    </font>
    <font>
      <b/>
      <sz val="10"/>
      <name val="Aptos Narrow"/>
      <family val="2"/>
      <scheme val="minor"/>
    </font>
    <font>
      <b/>
      <sz val="16"/>
      <color theme="1"/>
      <name val="Aptos Narrow"/>
      <family val="2"/>
      <scheme val="minor"/>
    </font>
    <font>
      <b/>
      <sz val="20"/>
      <color theme="1"/>
      <name val="Aptos Narrow"/>
      <family val="2"/>
      <scheme val="minor"/>
    </font>
    <font>
      <b/>
      <sz val="24"/>
      <color theme="9" tint="-0.249977111117893"/>
      <name val="Aptos Narrow"/>
      <family val="2"/>
      <scheme val="minor"/>
    </font>
    <font>
      <b/>
      <sz val="14"/>
      <color theme="1"/>
      <name val="Aptos Narrow"/>
      <family val="2"/>
      <scheme val="minor"/>
    </font>
    <font>
      <b/>
      <i/>
      <sz val="14"/>
      <color rgb="FFFFFFFF"/>
      <name val="Calibri"/>
      <family val="2"/>
    </font>
    <font>
      <u/>
      <sz val="11"/>
      <name val="Calibri"/>
      <family val="2"/>
    </font>
    <font>
      <b/>
      <sz val="11"/>
      <color rgb="FFFFFFFF"/>
      <name val="Calibri"/>
      <family val="2"/>
    </font>
    <font>
      <i/>
      <sz val="11"/>
      <color rgb="FF0070C0"/>
      <name val="Calibri"/>
      <family val="2"/>
    </font>
    <font>
      <b/>
      <sz val="11"/>
      <color rgb="FFFF0000"/>
      <name val="Calibri"/>
      <family val="2"/>
    </font>
  </fonts>
  <fills count="19">
    <fill>
      <patternFill patternType="none"/>
    </fill>
    <fill>
      <patternFill patternType="gray125"/>
    </fill>
    <fill>
      <patternFill patternType="solid">
        <fgColor rgb="FFFFFFFF"/>
        <bgColor rgb="FFFFFFFF"/>
      </patternFill>
    </fill>
    <fill>
      <patternFill patternType="solid">
        <fgColor rgb="FFC0C0C0"/>
        <bgColor rgb="FFFFFFFF"/>
      </patternFill>
    </fill>
    <fill>
      <patternFill patternType="solid">
        <fgColor rgb="FF00915A"/>
        <bgColor rgb="FFFFFFFF"/>
      </patternFill>
    </fill>
    <fill>
      <patternFill patternType="solid">
        <fgColor rgb="FF008000"/>
        <bgColor rgb="FFFFFFFF"/>
      </patternFill>
    </fill>
    <fill>
      <patternFill patternType="solid">
        <fgColor rgb="FFFFFF00"/>
        <bgColor rgb="FFFFFFFF"/>
      </patternFill>
    </fill>
    <fill>
      <patternFill patternType="solid">
        <fgColor rgb="FFFF0000"/>
        <bgColor rgb="FFFFFFFF"/>
      </patternFill>
    </fill>
    <fill>
      <patternFill patternType="solid">
        <fgColor rgb="FFFDE9D9"/>
        <bgColor rgb="FF000000"/>
      </patternFill>
    </fill>
    <fill>
      <patternFill patternType="solid">
        <fgColor rgb="FFFABF8F"/>
        <bgColor rgb="FF000000"/>
      </patternFill>
    </fill>
    <fill>
      <patternFill patternType="solid">
        <fgColor rgb="FFE36E00"/>
        <bgColor rgb="FF000000"/>
      </patternFill>
    </fill>
    <fill>
      <patternFill patternType="solid">
        <fgColor theme="5" tint="0.79998168889431442"/>
        <bgColor indexed="64"/>
      </patternFill>
    </fill>
    <fill>
      <patternFill patternType="solid">
        <fgColor theme="5" tint="0.79998168889431442"/>
        <bgColor rgb="FF000000"/>
      </patternFill>
    </fill>
    <fill>
      <patternFill patternType="solid">
        <fgColor rgb="FF243386"/>
        <bgColor rgb="FF000000"/>
      </patternFill>
    </fill>
    <fill>
      <patternFill patternType="solid">
        <fgColor rgb="FF243386"/>
        <bgColor indexed="64"/>
      </patternFill>
    </fill>
    <fill>
      <patternFill patternType="solid">
        <fgColor rgb="FFE36E00"/>
        <bgColor indexed="64"/>
      </patternFill>
    </fill>
    <fill>
      <patternFill patternType="solid">
        <fgColor rgb="FF847A75"/>
        <bgColor rgb="FF000000"/>
      </patternFill>
    </fill>
    <fill>
      <patternFill patternType="solid">
        <fgColor rgb="FFBFBFBF"/>
        <bgColor rgb="FF000000"/>
      </patternFill>
    </fill>
    <fill>
      <patternFill patternType="solid">
        <fgColor rgb="FFFFC000"/>
        <bgColor rgb="FF000000"/>
      </patternFill>
    </fill>
  </fills>
  <borders count="21">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right/>
      <top/>
      <bottom style="thin">
        <color rgb="FF000000"/>
      </bottom>
      <diagonal/>
    </border>
    <border>
      <left/>
      <right/>
      <top style="thin">
        <color rgb="FF000000"/>
      </top>
      <bottom style="thin">
        <color rgb="FF000000"/>
      </bottom>
      <diagonal/>
    </border>
    <border>
      <left/>
      <right/>
      <top style="thin">
        <color rgb="FF000000"/>
      </top>
      <bottom/>
      <diagonal/>
    </border>
    <border>
      <left style="medium">
        <color rgb="FFE36E00"/>
      </left>
      <right style="medium">
        <color rgb="FFE36E00"/>
      </right>
      <top/>
      <bottom style="medium">
        <color rgb="FFE36E00"/>
      </bottom>
      <diagonal/>
    </border>
    <border>
      <left style="medium">
        <color rgb="FFE36E00"/>
      </left>
      <right style="medium">
        <color rgb="FFE36E00"/>
      </right>
      <top/>
      <bottom/>
      <diagonal/>
    </border>
    <border>
      <left style="medium">
        <color rgb="FFE36E00"/>
      </left>
      <right style="medium">
        <color rgb="FFE36E00"/>
      </right>
      <top style="medium">
        <color rgb="FFE36E00"/>
      </top>
      <bottom/>
      <diagonal/>
    </border>
    <border>
      <left style="thin">
        <color rgb="FF243386"/>
      </left>
      <right style="medium">
        <color rgb="FF243386"/>
      </right>
      <top style="medium">
        <color rgb="FF243386"/>
      </top>
      <bottom style="medium">
        <color rgb="FF243386"/>
      </bottom>
      <diagonal/>
    </border>
    <border>
      <left/>
      <right/>
      <top/>
      <bottom style="medium">
        <color rgb="FF243386"/>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s>
  <cellStyleXfs count="6">
    <xf numFmtId="0" fontId="0" fillId="0" borderId="0"/>
    <xf numFmtId="0" fontId="1" fillId="0" borderId="0"/>
    <xf numFmtId="0" fontId="36" fillId="0" borderId="0" applyNumberFormat="0" applyFill="0" applyBorder="0" applyAlignment="0" applyProtection="0"/>
    <xf numFmtId="9" fontId="1" fillId="0" borderId="0" applyFont="0" applyFill="0" applyBorder="0" applyAlignment="0" applyProtection="0"/>
    <xf numFmtId="0" fontId="36" fillId="0" borderId="0" applyNumberFormat="0" applyFill="0" applyBorder="0" applyAlignment="0" applyProtection="0"/>
    <xf numFmtId="0" fontId="1" fillId="0" borderId="0"/>
  </cellStyleXfs>
  <cellXfs count="336">
    <xf numFmtId="0" fontId="0" fillId="0" borderId="0" xfId="0"/>
    <xf numFmtId="0" fontId="2" fillId="2" borderId="0" xfId="0" applyFont="1" applyFill="1" applyAlignment="1">
      <alignment horizontal="left"/>
    </xf>
    <xf numFmtId="49" fontId="7" fillId="2" borderId="0" xfId="0" applyNumberFormat="1" applyFont="1" applyFill="1" applyAlignment="1">
      <alignment horizontal="left" vertical="center"/>
    </xf>
    <xf numFmtId="49" fontId="5" fillId="2" borderId="1" xfId="0" applyNumberFormat="1" applyFont="1" applyFill="1" applyBorder="1" applyAlignment="1">
      <alignment horizontal="left" vertical="center"/>
    </xf>
    <xf numFmtId="164" fontId="5" fillId="2" borderId="0" xfId="0" applyNumberFormat="1" applyFont="1" applyFill="1" applyAlignment="1">
      <alignment horizontal="left" vertical="center"/>
    </xf>
    <xf numFmtId="0" fontId="3" fillId="3" borderId="6" xfId="0" applyFont="1" applyFill="1" applyBorder="1" applyAlignment="1">
      <alignment horizontal="left" vertical="center"/>
    </xf>
    <xf numFmtId="49" fontId="3" fillId="3" borderId="6" xfId="0" applyNumberFormat="1" applyFont="1" applyFill="1" applyBorder="1" applyAlignment="1">
      <alignment horizontal="left" vertical="center"/>
    </xf>
    <xf numFmtId="0" fontId="3" fillId="3" borderId="6" xfId="0" applyFont="1" applyFill="1" applyBorder="1" applyAlignment="1">
      <alignment horizontal="center" vertical="center"/>
    </xf>
    <xf numFmtId="49" fontId="5" fillId="2" borderId="0" xfId="0" applyNumberFormat="1" applyFont="1" applyFill="1" applyAlignment="1">
      <alignment horizontal="left" vertical="center"/>
    </xf>
    <xf numFmtId="49" fontId="11" fillId="2" borderId="0" xfId="0" applyNumberFormat="1" applyFont="1" applyFill="1" applyAlignment="1">
      <alignment horizontal="left" vertical="center"/>
    </xf>
    <xf numFmtId="49" fontId="12" fillId="3" borderId="6" xfId="0" applyNumberFormat="1" applyFont="1" applyFill="1" applyBorder="1" applyAlignment="1">
      <alignment horizontal="center" vertical="center"/>
    </xf>
    <xf numFmtId="49" fontId="12" fillId="3" borderId="6" xfId="0" applyNumberFormat="1" applyFont="1" applyFill="1" applyBorder="1" applyAlignment="1">
      <alignment horizontal="center" vertical="center" wrapText="1"/>
    </xf>
    <xf numFmtId="49" fontId="10" fillId="2" borderId="0" xfId="0" applyNumberFormat="1" applyFont="1" applyFill="1" applyAlignment="1">
      <alignment horizontal="center" vertical="center"/>
    </xf>
    <xf numFmtId="3" fontId="10" fillId="2" borderId="0" xfId="0" applyNumberFormat="1" applyFont="1" applyFill="1" applyAlignment="1">
      <alignment horizontal="center" vertical="center"/>
    </xf>
    <xf numFmtId="164" fontId="10" fillId="2" borderId="0" xfId="0" applyNumberFormat="1" applyFont="1" applyFill="1" applyAlignment="1">
      <alignment horizontal="center" vertical="center"/>
    </xf>
    <xf numFmtId="165" fontId="10" fillId="2" borderId="0" xfId="0" applyNumberFormat="1" applyFont="1" applyFill="1" applyAlignment="1">
      <alignment horizontal="center" vertical="center"/>
    </xf>
    <xf numFmtId="4" fontId="10" fillId="2" borderId="0" xfId="0" applyNumberFormat="1" applyFont="1" applyFill="1" applyAlignment="1">
      <alignment horizontal="center" vertical="center"/>
    </xf>
    <xf numFmtId="0" fontId="3" fillId="2" borderId="6" xfId="0" applyFont="1" applyFill="1" applyBorder="1" applyAlignment="1">
      <alignment horizontal="left" vertical="center"/>
    </xf>
    <xf numFmtId="0" fontId="3" fillId="2" borderId="6" xfId="0" applyFont="1" applyFill="1" applyBorder="1" applyAlignment="1">
      <alignment horizontal="right" vertical="center"/>
    </xf>
    <xf numFmtId="3" fontId="12" fillId="2" borderId="6" xfId="0" applyNumberFormat="1" applyFont="1" applyFill="1" applyBorder="1" applyAlignment="1">
      <alignment horizontal="center" vertical="center"/>
    </xf>
    <xf numFmtId="49" fontId="10" fillId="2" borderId="0" xfId="0" applyNumberFormat="1" applyFont="1" applyFill="1" applyAlignment="1">
      <alignment horizontal="left" vertical="center"/>
    </xf>
    <xf numFmtId="49" fontId="3" fillId="3" borderId="6" xfId="0" applyNumberFormat="1" applyFont="1" applyFill="1" applyBorder="1" applyAlignment="1">
      <alignment horizontal="center" vertical="center"/>
    </xf>
    <xf numFmtId="49" fontId="5" fillId="2" borderId="0" xfId="0" applyNumberFormat="1" applyFont="1" applyFill="1" applyAlignment="1">
      <alignment horizontal="center" vertical="center"/>
    </xf>
    <xf numFmtId="49" fontId="13" fillId="2" borderId="0" xfId="0" applyNumberFormat="1" applyFont="1" applyFill="1" applyAlignment="1">
      <alignment horizontal="left"/>
    </xf>
    <xf numFmtId="3" fontId="13" fillId="2" borderId="0" xfId="0" applyNumberFormat="1" applyFont="1" applyFill="1" applyAlignment="1">
      <alignment horizontal="right"/>
    </xf>
    <xf numFmtId="49" fontId="14" fillId="2" borderId="0" xfId="0" applyNumberFormat="1" applyFont="1" applyFill="1" applyAlignment="1">
      <alignment horizontal="left"/>
    </xf>
    <xf numFmtId="166" fontId="13" fillId="2" borderId="0" xfId="0" applyNumberFormat="1" applyFont="1" applyFill="1" applyAlignment="1">
      <alignment horizontal="right"/>
    </xf>
    <xf numFmtId="0" fontId="14" fillId="2" borderId="0" xfId="0" applyFont="1" applyFill="1" applyAlignment="1">
      <alignment horizontal="left"/>
    </xf>
    <xf numFmtId="49" fontId="9" fillId="3" borderId="3" xfId="0" applyNumberFormat="1" applyFont="1" applyFill="1" applyBorder="1" applyAlignment="1">
      <alignment horizontal="center" vertical="center" wrapText="1"/>
    </xf>
    <xf numFmtId="49" fontId="4" fillId="5" borderId="0" xfId="0" applyNumberFormat="1" applyFont="1" applyFill="1" applyAlignment="1">
      <alignment horizontal="right"/>
    </xf>
    <xf numFmtId="49" fontId="9" fillId="3" borderId="2" xfId="0" applyNumberFormat="1" applyFont="1" applyFill="1" applyBorder="1" applyAlignment="1">
      <alignment horizontal="center" vertical="center" wrapText="1"/>
    </xf>
    <xf numFmtId="0" fontId="13" fillId="2" borderId="0" xfId="0" applyFont="1" applyFill="1" applyAlignment="1">
      <alignment horizontal="right"/>
    </xf>
    <xf numFmtId="49" fontId="13" fillId="2" borderId="0" xfId="0" applyNumberFormat="1" applyFont="1" applyFill="1" applyAlignment="1">
      <alignment horizontal="right"/>
    </xf>
    <xf numFmtId="3" fontId="13" fillId="2" borderId="7" xfId="0" applyNumberFormat="1" applyFont="1" applyFill="1" applyBorder="1" applyAlignment="1">
      <alignment horizontal="right" vertical="center"/>
    </xf>
    <xf numFmtId="3" fontId="13" fillId="2" borderId="0" xfId="0" applyNumberFormat="1" applyFont="1" applyFill="1" applyAlignment="1">
      <alignment horizontal="right" vertical="center"/>
    </xf>
    <xf numFmtId="166" fontId="13" fillId="2" borderId="0" xfId="0" applyNumberFormat="1" applyFont="1" applyFill="1" applyAlignment="1">
      <alignment horizontal="right" vertical="center"/>
    </xf>
    <xf numFmtId="4" fontId="13" fillId="2" borderId="0" xfId="0" applyNumberFormat="1" applyFont="1" applyFill="1" applyAlignment="1">
      <alignment horizontal="right" vertical="center"/>
    </xf>
    <xf numFmtId="166" fontId="13" fillId="2" borderId="5" xfId="0" applyNumberFormat="1" applyFont="1" applyFill="1" applyBorder="1" applyAlignment="1">
      <alignment horizontal="right" vertical="center"/>
    </xf>
    <xf numFmtId="49" fontId="10" fillId="2" borderId="3" xfId="0" applyNumberFormat="1" applyFont="1" applyFill="1" applyBorder="1" applyAlignment="1">
      <alignment horizontal="left" vertical="center"/>
    </xf>
    <xf numFmtId="49" fontId="10" fillId="2" borderId="7" xfId="0" applyNumberFormat="1" applyFont="1" applyFill="1" applyBorder="1" applyAlignment="1">
      <alignment horizontal="center" vertical="center"/>
    </xf>
    <xf numFmtId="49" fontId="10" fillId="2" borderId="4" xfId="0" applyNumberFormat="1" applyFont="1" applyFill="1" applyBorder="1" applyAlignment="1">
      <alignment horizontal="left" vertical="center"/>
    </xf>
    <xf numFmtId="49" fontId="10" fillId="2" borderId="4" xfId="0" applyNumberFormat="1" applyFont="1" applyFill="1" applyBorder="1" applyAlignment="1">
      <alignment horizontal="left" vertical="center" wrapText="1"/>
    </xf>
    <xf numFmtId="49" fontId="16" fillId="2" borderId="0" xfId="0" applyNumberFormat="1" applyFont="1" applyFill="1" applyAlignment="1">
      <alignment horizontal="center" vertical="center"/>
    </xf>
    <xf numFmtId="3" fontId="13" fillId="2" borderId="0" xfId="0" applyNumberFormat="1" applyFont="1" applyFill="1" applyAlignment="1">
      <alignment horizontal="left"/>
    </xf>
    <xf numFmtId="49" fontId="17" fillId="2" borderId="0" xfId="0" applyNumberFormat="1" applyFont="1" applyFill="1" applyAlignment="1">
      <alignment horizontal="left" vertical="center"/>
    </xf>
    <xf numFmtId="165" fontId="12" fillId="3" borderId="6" xfId="0" applyNumberFormat="1" applyFont="1" applyFill="1" applyBorder="1" applyAlignment="1">
      <alignment horizontal="center" vertical="center"/>
    </xf>
    <xf numFmtId="0" fontId="12" fillId="3" borderId="6" xfId="0" applyFont="1" applyFill="1" applyBorder="1" applyAlignment="1">
      <alignment horizontal="center" vertical="center"/>
    </xf>
    <xf numFmtId="0" fontId="19" fillId="3" borderId="6" xfId="0" applyFont="1" applyFill="1" applyBorder="1" applyAlignment="1">
      <alignment horizontal="center" vertical="center"/>
    </xf>
    <xf numFmtId="165" fontId="5" fillId="2" borderId="0" xfId="0" applyNumberFormat="1" applyFont="1" applyFill="1" applyAlignment="1">
      <alignment horizontal="center" vertical="center"/>
    </xf>
    <xf numFmtId="3" fontId="5" fillId="2" borderId="0" xfId="0" applyNumberFormat="1" applyFont="1" applyFill="1" applyAlignment="1">
      <alignment horizontal="center" vertical="center"/>
    </xf>
    <xf numFmtId="165" fontId="3" fillId="3" borderId="6" xfId="0" applyNumberFormat="1" applyFont="1" applyFill="1" applyBorder="1" applyAlignment="1">
      <alignment horizontal="center" vertical="center"/>
    </xf>
    <xf numFmtId="3" fontId="3" fillId="3" borderId="6" xfId="0" applyNumberFormat="1" applyFont="1" applyFill="1" applyBorder="1" applyAlignment="1">
      <alignment horizontal="center" vertical="center"/>
    </xf>
    <xf numFmtId="49" fontId="22" fillId="3" borderId="6" xfId="0" applyNumberFormat="1" applyFont="1" applyFill="1" applyBorder="1" applyAlignment="1">
      <alignment horizontal="center" vertical="center"/>
    </xf>
    <xf numFmtId="168" fontId="21" fillId="2" borderId="0" xfId="0" applyNumberFormat="1" applyFont="1" applyFill="1" applyAlignment="1">
      <alignment horizontal="left" vertical="center"/>
    </xf>
    <xf numFmtId="164" fontId="10" fillId="2" borderId="0" xfId="0" applyNumberFormat="1" applyFont="1" applyFill="1" applyAlignment="1">
      <alignment horizontal="left" vertical="center"/>
    </xf>
    <xf numFmtId="3" fontId="21" fillId="2" borderId="0" xfId="0" applyNumberFormat="1" applyFont="1" applyFill="1" applyAlignment="1">
      <alignment horizontal="center" vertical="center"/>
    </xf>
    <xf numFmtId="0" fontId="23" fillId="3" borderId="6" xfId="0" applyFont="1" applyFill="1" applyBorder="1" applyAlignment="1">
      <alignment horizontal="left" vertical="center"/>
    </xf>
    <xf numFmtId="0" fontId="24" fillId="3" borderId="6" xfId="0" applyFont="1" applyFill="1" applyBorder="1" applyAlignment="1">
      <alignment horizontal="left" vertical="center"/>
    </xf>
    <xf numFmtId="0" fontId="24" fillId="3" borderId="6" xfId="0" applyFont="1" applyFill="1" applyBorder="1" applyAlignment="1">
      <alignment horizontal="center" vertical="center"/>
    </xf>
    <xf numFmtId="0" fontId="23" fillId="3" borderId="6" xfId="0" applyFont="1" applyFill="1" applyBorder="1" applyAlignment="1">
      <alignment horizontal="center" vertical="center"/>
    </xf>
    <xf numFmtId="3" fontId="24" fillId="3" borderId="6" xfId="0" applyNumberFormat="1" applyFont="1" applyFill="1" applyBorder="1" applyAlignment="1">
      <alignment horizontal="right" vertical="center"/>
    </xf>
    <xf numFmtId="49" fontId="25" fillId="7" borderId="1" xfId="0" applyNumberFormat="1" applyFont="1" applyFill="1" applyBorder="1" applyAlignment="1">
      <alignment horizontal="center" vertical="center"/>
    </xf>
    <xf numFmtId="49" fontId="6" fillId="2" borderId="0" xfId="0" applyNumberFormat="1" applyFont="1" applyFill="1" applyAlignment="1">
      <alignment horizontal="left" vertical="center"/>
    </xf>
    <xf numFmtId="49" fontId="8" fillId="4" borderId="0" xfId="0" applyNumberFormat="1" applyFont="1" applyFill="1" applyAlignment="1">
      <alignment horizontal="left" vertical="center"/>
    </xf>
    <xf numFmtId="49" fontId="7" fillId="2" borderId="0" xfId="0" applyNumberFormat="1" applyFont="1" applyFill="1" applyAlignment="1">
      <alignment horizontal="left" vertical="center"/>
    </xf>
    <xf numFmtId="0" fontId="5" fillId="2" borderId="0" xfId="0" applyFont="1" applyFill="1" applyAlignment="1">
      <alignment horizontal="left" vertical="center"/>
    </xf>
    <xf numFmtId="49" fontId="11" fillId="2" borderId="0" xfId="0" applyNumberFormat="1" applyFont="1" applyFill="1" applyAlignment="1">
      <alignment horizontal="left" vertical="center"/>
    </xf>
    <xf numFmtId="49" fontId="6" fillId="2" borderId="1" xfId="0" applyNumberFormat="1" applyFont="1" applyFill="1" applyBorder="1" applyAlignment="1">
      <alignment horizontal="left" vertical="center"/>
    </xf>
    <xf numFmtId="49" fontId="3" fillId="3" borderId="6" xfId="0" applyNumberFormat="1" applyFont="1" applyFill="1" applyBorder="1" applyAlignment="1">
      <alignment horizontal="left" vertical="top"/>
    </xf>
    <xf numFmtId="49" fontId="5" fillId="2" borderId="0" xfId="0" applyNumberFormat="1" applyFont="1" applyFill="1" applyAlignment="1">
      <alignment horizontal="left" vertical="center" wrapText="1"/>
    </xf>
    <xf numFmtId="49" fontId="3" fillId="3" borderId="6" xfId="0" applyNumberFormat="1" applyFont="1" applyFill="1" applyBorder="1" applyAlignment="1">
      <alignment horizontal="left" vertical="center"/>
    </xf>
    <xf numFmtId="49" fontId="5" fillId="2" borderId="0" xfId="0" applyNumberFormat="1" applyFont="1" applyFill="1" applyAlignment="1">
      <alignment horizontal="left" vertical="center"/>
    </xf>
    <xf numFmtId="164" fontId="5" fillId="2" borderId="0" xfId="0" applyNumberFormat="1" applyFont="1" applyFill="1" applyAlignment="1">
      <alignment horizontal="left" vertical="center"/>
    </xf>
    <xf numFmtId="0" fontId="3" fillId="3" borderId="6" xfId="0" applyFont="1" applyFill="1" applyBorder="1" applyAlignment="1">
      <alignment horizontal="left" vertical="center"/>
    </xf>
    <xf numFmtId="0" fontId="3" fillId="3" borderId="6" xfId="0" applyFont="1" applyFill="1" applyBorder="1" applyAlignment="1">
      <alignment horizontal="center" vertical="center"/>
    </xf>
    <xf numFmtId="164" fontId="10" fillId="2" borderId="0" xfId="0" applyNumberFormat="1" applyFont="1" applyFill="1" applyAlignment="1">
      <alignment horizontal="center" vertical="center"/>
    </xf>
    <xf numFmtId="0" fontId="3" fillId="2" borderId="6" xfId="0" applyFont="1" applyFill="1" applyBorder="1" applyAlignment="1">
      <alignment horizontal="left" vertical="center"/>
    </xf>
    <xf numFmtId="49" fontId="12" fillId="3" borderId="6" xfId="0" applyNumberFormat="1" applyFont="1" applyFill="1" applyBorder="1" applyAlignment="1">
      <alignment horizontal="center" vertical="center"/>
    </xf>
    <xf numFmtId="3" fontId="5" fillId="2" borderId="0" xfId="0" applyNumberFormat="1" applyFont="1" applyFill="1" applyAlignment="1">
      <alignment horizontal="right" vertical="center"/>
    </xf>
    <xf numFmtId="0" fontId="3" fillId="2" borderId="0" xfId="0" applyFont="1" applyFill="1" applyAlignment="1">
      <alignment horizontal="left" vertical="center"/>
    </xf>
    <xf numFmtId="49" fontId="3" fillId="2" borderId="0" xfId="0" applyNumberFormat="1" applyFont="1" applyFill="1" applyAlignment="1">
      <alignment horizontal="left" vertical="center"/>
    </xf>
    <xf numFmtId="165" fontId="5" fillId="2" borderId="0" xfId="0" applyNumberFormat="1" applyFont="1" applyFill="1" applyAlignment="1">
      <alignment horizontal="right" vertical="center"/>
    </xf>
    <xf numFmtId="4" fontId="5" fillId="2" borderId="0" xfId="0" applyNumberFormat="1" applyFont="1" applyFill="1" applyAlignment="1">
      <alignment horizontal="right" vertical="center"/>
    </xf>
    <xf numFmtId="49" fontId="3" fillId="2" borderId="1" xfId="0" applyNumberFormat="1" applyFont="1" applyFill="1" applyBorder="1" applyAlignment="1">
      <alignment horizontal="left" vertical="center"/>
    </xf>
    <xf numFmtId="49" fontId="15" fillId="2" borderId="0" xfId="0" applyNumberFormat="1" applyFont="1" applyFill="1" applyAlignment="1">
      <alignment horizontal="center" vertical="center"/>
    </xf>
    <xf numFmtId="49" fontId="18" fillId="2" borderId="0" xfId="0" applyNumberFormat="1" applyFont="1" applyFill="1" applyAlignment="1">
      <alignment horizontal="left" vertical="center"/>
    </xf>
    <xf numFmtId="49" fontId="13" fillId="2" borderId="7" xfId="0" applyNumberFormat="1" applyFont="1" applyFill="1" applyBorder="1" applyAlignment="1">
      <alignment horizontal="left" vertical="center"/>
    </xf>
    <xf numFmtId="49" fontId="13" fillId="2" borderId="0" xfId="0" applyNumberFormat="1" applyFont="1" applyFill="1" applyAlignment="1">
      <alignment horizontal="left" vertical="center"/>
    </xf>
    <xf numFmtId="49" fontId="13" fillId="2" borderId="5" xfId="0" applyNumberFormat="1" applyFont="1" applyFill="1" applyBorder="1" applyAlignment="1">
      <alignment horizontal="left" vertical="center"/>
    </xf>
    <xf numFmtId="49" fontId="13" fillId="2" borderId="0" xfId="0" applyNumberFormat="1" applyFont="1" applyFill="1" applyAlignment="1">
      <alignment horizontal="left"/>
    </xf>
    <xf numFmtId="49" fontId="10" fillId="2" borderId="7" xfId="0" applyNumberFormat="1" applyFont="1" applyFill="1" applyBorder="1" applyAlignment="1">
      <alignment horizontal="center" vertical="center"/>
    </xf>
    <xf numFmtId="49" fontId="10" fillId="2" borderId="0" xfId="0" applyNumberFormat="1" applyFont="1" applyFill="1" applyAlignment="1">
      <alignment horizontal="center" vertical="center"/>
    </xf>
    <xf numFmtId="49" fontId="16" fillId="2" borderId="0" xfId="0" applyNumberFormat="1" applyFont="1" applyFill="1" applyAlignment="1">
      <alignment horizontal="center" vertical="center"/>
    </xf>
    <xf numFmtId="3" fontId="10" fillId="2" borderId="0" xfId="0" applyNumberFormat="1" applyFont="1" applyFill="1" applyAlignment="1">
      <alignment horizontal="center" vertical="center"/>
    </xf>
    <xf numFmtId="165" fontId="10" fillId="2" borderId="0" xfId="0" applyNumberFormat="1" applyFont="1" applyFill="1" applyAlignment="1">
      <alignment horizontal="center" vertical="center"/>
    </xf>
    <xf numFmtId="3" fontId="12" fillId="3" borderId="6" xfId="0" applyNumberFormat="1" applyFont="1" applyFill="1" applyBorder="1" applyAlignment="1">
      <alignment horizontal="center" vertical="center"/>
    </xf>
    <xf numFmtId="165" fontId="12" fillId="3" borderId="6" xfId="0" applyNumberFormat="1" applyFont="1" applyFill="1" applyBorder="1" applyAlignment="1">
      <alignment horizontal="center" vertical="center"/>
    </xf>
    <xf numFmtId="0" fontId="20" fillId="2" borderId="0" xfId="0" applyFont="1" applyFill="1" applyAlignment="1">
      <alignment horizontal="left" vertical="center"/>
    </xf>
    <xf numFmtId="0" fontId="21" fillId="2" borderId="0" xfId="0" applyFont="1" applyFill="1" applyAlignment="1">
      <alignment horizontal="right" vertical="center"/>
    </xf>
    <xf numFmtId="0" fontId="20" fillId="2" borderId="0" xfId="0" applyFont="1" applyFill="1" applyAlignment="1">
      <alignment horizontal="center" vertical="center"/>
    </xf>
    <xf numFmtId="0" fontId="12" fillId="3" borderId="6" xfId="0" applyFont="1" applyFill="1" applyBorder="1" applyAlignment="1">
      <alignment horizontal="center" vertical="center"/>
    </xf>
    <xf numFmtId="1" fontId="10" fillId="2" borderId="0" xfId="0" applyNumberFormat="1" applyFont="1" applyFill="1" applyAlignment="1">
      <alignment horizontal="center" vertical="center"/>
    </xf>
    <xf numFmtId="0" fontId="12" fillId="3" borderId="6" xfId="0" applyFont="1" applyFill="1" applyBorder="1" applyAlignment="1">
      <alignment horizontal="left" vertical="center"/>
    </xf>
    <xf numFmtId="49" fontId="10" fillId="2" borderId="0" xfId="0" applyNumberFormat="1" applyFont="1" applyFill="1" applyAlignment="1">
      <alignment horizontal="left" vertical="center"/>
    </xf>
    <xf numFmtId="4" fontId="10" fillId="2" borderId="0" xfId="0" applyNumberFormat="1" applyFont="1" applyFill="1" applyAlignment="1">
      <alignment horizontal="center" vertical="center"/>
    </xf>
    <xf numFmtId="4" fontId="12" fillId="3" borderId="6" xfId="0" applyNumberFormat="1" applyFont="1" applyFill="1" applyBorder="1" applyAlignment="1">
      <alignment horizontal="center" vertical="center"/>
    </xf>
    <xf numFmtId="0" fontId="3" fillId="2" borderId="1" xfId="0" applyFont="1" applyFill="1" applyBorder="1" applyAlignment="1">
      <alignment horizontal="left" vertical="top" wrapText="1"/>
    </xf>
    <xf numFmtId="49" fontId="3" fillId="3" borderId="6" xfId="0" applyNumberFormat="1" applyFont="1" applyFill="1" applyBorder="1" applyAlignment="1">
      <alignment horizontal="center" vertical="center"/>
    </xf>
    <xf numFmtId="4" fontId="5" fillId="2" borderId="0" xfId="0" applyNumberFormat="1" applyFont="1" applyFill="1" applyAlignment="1">
      <alignment horizontal="center" vertical="center"/>
    </xf>
    <xf numFmtId="4" fontId="3" fillId="3" borderId="6" xfId="0" applyNumberFormat="1" applyFont="1" applyFill="1" applyBorder="1" applyAlignment="1">
      <alignment horizontal="center" vertical="center"/>
    </xf>
    <xf numFmtId="49" fontId="25" fillId="6" borderId="1" xfId="0" applyNumberFormat="1" applyFont="1" applyFill="1" applyBorder="1" applyAlignment="1">
      <alignment horizontal="center" vertical="center"/>
    </xf>
    <xf numFmtId="3" fontId="10" fillId="2" borderId="0" xfId="0" applyNumberFormat="1" applyFont="1" applyFill="1" applyAlignment="1">
      <alignment horizontal="right" vertical="center" wrapText="1"/>
    </xf>
    <xf numFmtId="49" fontId="3" fillId="3" borderId="6" xfId="0" applyNumberFormat="1" applyFont="1" applyFill="1" applyBorder="1" applyAlignment="1">
      <alignment horizontal="center" vertical="center" wrapText="1"/>
    </xf>
    <xf numFmtId="0" fontId="24" fillId="3" borderId="6" xfId="0" applyFont="1" applyFill="1" applyBorder="1" applyAlignment="1">
      <alignment horizontal="right" vertical="center" wrapText="1"/>
    </xf>
    <xf numFmtId="49" fontId="25" fillId="5" borderId="1" xfId="0" applyNumberFormat="1" applyFont="1" applyFill="1" applyBorder="1" applyAlignment="1">
      <alignment horizontal="center" vertical="center"/>
    </xf>
    <xf numFmtId="167" fontId="5" fillId="2" borderId="0" xfId="0" applyNumberFormat="1" applyFont="1" applyFill="1" applyAlignment="1">
      <alignment horizontal="left" vertical="center"/>
    </xf>
    <xf numFmtId="3" fontId="24" fillId="3" borderId="6" xfId="0" applyNumberFormat="1" applyFont="1" applyFill="1" applyBorder="1" applyAlignment="1">
      <alignment horizontal="right" vertical="center"/>
    </xf>
    <xf numFmtId="0" fontId="27" fillId="0" borderId="0" xfId="1" applyFont="1" applyAlignment="1">
      <alignment horizontal="center" vertical="center" wrapText="1"/>
    </xf>
    <xf numFmtId="0" fontId="28" fillId="0" borderId="0" xfId="1" applyFont="1" applyAlignment="1">
      <alignment horizontal="center" vertical="center" wrapText="1"/>
    </xf>
    <xf numFmtId="0" fontId="29" fillId="0" borderId="0" xfId="1" applyFont="1" applyAlignment="1">
      <alignment horizontal="center" vertical="center" wrapText="1"/>
    </xf>
    <xf numFmtId="0" fontId="29" fillId="8" borderId="0" xfId="1" applyFont="1" applyFill="1" applyAlignment="1">
      <alignment horizontal="center" vertical="center" wrapText="1"/>
    </xf>
    <xf numFmtId="0" fontId="30" fillId="0" borderId="0" xfId="1" applyFont="1" applyAlignment="1">
      <alignment horizontal="right" vertical="center" wrapText="1"/>
    </xf>
    <xf numFmtId="0" fontId="30" fillId="8" borderId="0" xfId="1" applyFont="1" applyFill="1" applyAlignment="1">
      <alignment horizontal="center" vertical="center" wrapText="1"/>
    </xf>
    <xf numFmtId="0" fontId="31" fillId="9" borderId="0" xfId="1" applyFont="1" applyFill="1" applyAlignment="1">
      <alignment horizontal="center" vertical="center" wrapText="1"/>
    </xf>
    <xf numFmtId="0" fontId="32" fillId="9" borderId="0" xfId="1" applyFont="1" applyFill="1" applyAlignment="1">
      <alignment horizontal="center" vertical="center" wrapText="1"/>
    </xf>
    <xf numFmtId="0" fontId="33" fillId="9" borderId="0" xfId="1" applyFont="1" applyFill="1" applyAlignment="1">
      <alignment horizontal="center" vertical="center" wrapText="1"/>
    </xf>
    <xf numFmtId="0" fontId="34" fillId="9" borderId="0" xfId="1" quotePrefix="1" applyFont="1" applyFill="1" applyAlignment="1">
      <alignment horizontal="center" vertical="center" wrapText="1"/>
    </xf>
    <xf numFmtId="0" fontId="32" fillId="0" borderId="0" xfId="1" applyFont="1" applyAlignment="1">
      <alignment horizontal="center" vertical="center" wrapText="1"/>
    </xf>
    <xf numFmtId="0" fontId="35" fillId="0" borderId="0" xfId="1" applyFont="1" applyAlignment="1">
      <alignment horizontal="center" vertical="center" wrapText="1"/>
    </xf>
    <xf numFmtId="0" fontId="28" fillId="10" borderId="0" xfId="1" applyFont="1" applyFill="1" applyAlignment="1">
      <alignment horizontal="center" vertical="center" wrapText="1"/>
    </xf>
    <xf numFmtId="0" fontId="32" fillId="10" borderId="0" xfId="1" applyFont="1" applyFill="1" applyAlignment="1">
      <alignment horizontal="center" vertical="center" wrapText="1"/>
    </xf>
    <xf numFmtId="0" fontId="35" fillId="10" borderId="0" xfId="1" applyFont="1" applyFill="1" applyAlignment="1">
      <alignment horizontal="center" vertical="center" wrapText="1"/>
    </xf>
    <xf numFmtId="0" fontId="37" fillId="0" borderId="0" xfId="2" applyFont="1" applyFill="1" applyBorder="1" applyAlignment="1">
      <alignment horizontal="center" vertical="center" wrapText="1"/>
    </xf>
    <xf numFmtId="0" fontId="30" fillId="0" borderId="0" xfId="1" quotePrefix="1" applyFont="1" applyAlignment="1">
      <alignment horizontal="center" vertical="center" wrapText="1"/>
    </xf>
    <xf numFmtId="4" fontId="29" fillId="0" borderId="0" xfId="1" applyNumberFormat="1" applyFont="1" applyAlignment="1" applyProtection="1">
      <alignment horizontal="center" vertical="center" wrapText="1"/>
      <protection locked="0"/>
    </xf>
    <xf numFmtId="0" fontId="30" fillId="8" borderId="0" xfId="1" quotePrefix="1" applyFont="1" applyFill="1" applyAlignment="1">
      <alignment horizontal="center" vertical="center" wrapText="1"/>
    </xf>
    <xf numFmtId="0" fontId="38" fillId="0" borderId="0" xfId="1" applyFont="1" applyAlignment="1">
      <alignment horizontal="center" vertical="center" wrapText="1"/>
    </xf>
    <xf numFmtId="0" fontId="30" fillId="0" borderId="0" xfId="1" applyFont="1" applyAlignment="1">
      <alignment horizontal="center" vertical="center" wrapText="1"/>
    </xf>
    <xf numFmtId="0" fontId="37" fillId="8" borderId="0" xfId="2" applyFont="1" applyFill="1" applyBorder="1" applyAlignment="1">
      <alignment horizontal="center" vertical="center" wrapText="1"/>
    </xf>
    <xf numFmtId="0" fontId="29" fillId="0" borderId="0" xfId="1" applyFont="1" applyAlignment="1" applyProtection="1">
      <alignment horizontal="center" vertical="center" wrapText="1"/>
      <protection locked="0"/>
    </xf>
    <xf numFmtId="0" fontId="37" fillId="8" borderId="0" xfId="2" applyFont="1" applyFill="1" applyBorder="1" applyAlignment="1">
      <alignment horizontal="center"/>
    </xf>
    <xf numFmtId="0" fontId="28" fillId="0" borderId="0" xfId="1" applyFont="1"/>
    <xf numFmtId="9" fontId="29" fillId="0" borderId="0" xfId="3" applyFont="1" applyFill="1" applyBorder="1" applyAlignment="1">
      <alignment horizontal="center" vertical="center" wrapText="1"/>
    </xf>
    <xf numFmtId="0" fontId="29" fillId="8" borderId="0" xfId="1" applyFont="1" applyFill="1" applyAlignment="1" applyProtection="1">
      <alignment horizontal="center" vertical="center" wrapText="1"/>
      <protection locked="0"/>
    </xf>
    <xf numFmtId="0" fontId="39" fillId="8" borderId="0" xfId="1" applyFont="1" applyFill="1" applyAlignment="1">
      <alignment horizontal="center" vertical="center" wrapText="1"/>
    </xf>
    <xf numFmtId="0" fontId="40" fillId="8" borderId="0" xfId="1" applyFont="1" applyFill="1" applyAlignment="1">
      <alignment horizontal="center" vertical="center" wrapText="1"/>
    </xf>
    <xf numFmtId="0" fontId="39" fillId="8" borderId="0" xfId="1" applyFont="1" applyFill="1" applyAlignment="1">
      <alignment horizontal="left" vertical="center"/>
    </xf>
    <xf numFmtId="0" fontId="29" fillId="0" borderId="0" xfId="1" quotePrefix="1" applyFont="1" applyAlignment="1">
      <alignment horizontal="center" vertical="center" wrapText="1"/>
    </xf>
    <xf numFmtId="0" fontId="29" fillId="0" borderId="0" xfId="1" quotePrefix="1" applyFont="1" applyAlignment="1" applyProtection="1">
      <alignment horizontal="center" vertical="center" wrapText="1"/>
      <protection locked="0"/>
    </xf>
    <xf numFmtId="169" fontId="29" fillId="0" borderId="0" xfId="1" quotePrefix="1" applyNumberFormat="1" applyFont="1" applyAlignment="1" applyProtection="1">
      <alignment horizontal="center" vertical="center" wrapText="1"/>
      <protection locked="0"/>
    </xf>
    <xf numFmtId="169" fontId="29" fillId="0" borderId="0" xfId="1" applyNumberFormat="1" applyFont="1" applyAlignment="1" applyProtection="1">
      <alignment horizontal="center" vertical="center" wrapText="1"/>
      <protection locked="0"/>
    </xf>
    <xf numFmtId="0" fontId="28" fillId="8" borderId="0" xfId="1" applyFont="1" applyFill="1" applyAlignment="1">
      <alignment horizontal="center"/>
    </xf>
    <xf numFmtId="0" fontId="29" fillId="8" borderId="0" xfId="1" quotePrefix="1" applyFont="1" applyFill="1" applyAlignment="1">
      <alignment horizontal="center" vertical="center" wrapText="1"/>
    </xf>
    <xf numFmtId="170" fontId="29" fillId="0" borderId="0" xfId="1" quotePrefix="1" applyNumberFormat="1" applyFont="1" applyAlignment="1">
      <alignment horizontal="center" vertical="center" wrapText="1"/>
    </xf>
    <xf numFmtId="9" fontId="28" fillId="0" borderId="0" xfId="3" quotePrefix="1" applyFont="1" applyFill="1" applyBorder="1" applyAlignment="1">
      <alignment horizontal="center" vertical="center" wrapText="1"/>
    </xf>
    <xf numFmtId="170" fontId="29" fillId="8" borderId="0" xfId="3" applyNumberFormat="1" applyFont="1" applyFill="1" applyBorder="1" applyAlignment="1">
      <alignment horizontal="center" vertical="center" wrapText="1"/>
    </xf>
    <xf numFmtId="169" fontId="29" fillId="8" borderId="0" xfId="1" applyNumberFormat="1" applyFont="1" applyFill="1" applyAlignment="1">
      <alignment horizontal="center" vertical="center" wrapText="1"/>
    </xf>
    <xf numFmtId="0" fontId="28" fillId="8" borderId="0" xfId="1" quotePrefix="1" applyFont="1" applyFill="1" applyAlignment="1">
      <alignment horizontal="right" vertical="center" wrapText="1"/>
    </xf>
    <xf numFmtId="0" fontId="28" fillId="8" borderId="0" xfId="1" quotePrefix="1" applyFont="1" applyFill="1" applyAlignment="1">
      <alignment horizontal="center" vertical="center" wrapText="1"/>
    </xf>
    <xf numFmtId="9" fontId="29" fillId="0" borderId="0" xfId="3" quotePrefix="1" applyFont="1" applyFill="1" applyBorder="1" applyAlignment="1" applyProtection="1">
      <alignment horizontal="center" vertical="center" wrapText="1"/>
      <protection locked="0"/>
    </xf>
    <xf numFmtId="9" fontId="29" fillId="0" borderId="0" xfId="3" quotePrefix="1" applyFont="1" applyFill="1" applyBorder="1" applyAlignment="1">
      <alignment horizontal="center" vertical="center" wrapText="1"/>
    </xf>
    <xf numFmtId="170" fontId="29" fillId="11" borderId="0" xfId="1" quotePrefix="1" applyNumberFormat="1" applyFont="1" applyFill="1" applyAlignment="1">
      <alignment horizontal="center" vertical="center" wrapText="1"/>
    </xf>
    <xf numFmtId="9" fontId="29" fillId="11" borderId="0" xfId="3" quotePrefix="1" applyFont="1" applyFill="1" applyBorder="1" applyAlignment="1">
      <alignment horizontal="center" vertical="center" wrapText="1"/>
    </xf>
    <xf numFmtId="0" fontId="29" fillId="11" borderId="0" xfId="1" applyFont="1" applyFill="1" applyAlignment="1">
      <alignment horizontal="center" vertical="center" wrapText="1"/>
    </xf>
    <xf numFmtId="169" fontId="29" fillId="12" borderId="0" xfId="1" applyNumberFormat="1" applyFont="1" applyFill="1" applyAlignment="1">
      <alignment horizontal="center" vertical="center" wrapText="1"/>
    </xf>
    <xf numFmtId="0" fontId="29" fillId="8" borderId="0" xfId="1" quotePrefix="1" applyFont="1" applyFill="1" applyAlignment="1">
      <alignment horizontal="right" vertical="center" wrapText="1"/>
    </xf>
    <xf numFmtId="10" fontId="29" fillId="0" borderId="0" xfId="1" quotePrefix="1" applyNumberFormat="1" applyFont="1" applyAlignment="1" applyProtection="1">
      <alignment horizontal="center" vertical="center" wrapText="1"/>
      <protection locked="0"/>
    </xf>
    <xf numFmtId="170" fontId="29" fillId="8" borderId="0" xfId="1" quotePrefix="1" applyNumberFormat="1" applyFont="1" applyFill="1" applyAlignment="1">
      <alignment horizontal="center" vertical="center" wrapText="1"/>
    </xf>
    <xf numFmtId="3" fontId="29" fillId="11" borderId="0" xfId="1" quotePrefix="1" applyNumberFormat="1" applyFont="1" applyFill="1" applyAlignment="1">
      <alignment horizontal="center" vertical="center" wrapText="1"/>
    </xf>
    <xf numFmtId="0" fontId="29" fillId="11" borderId="0" xfId="1" applyFont="1" applyFill="1" applyAlignment="1" applyProtection="1">
      <alignment horizontal="center" vertical="center" wrapText="1"/>
      <protection locked="0"/>
    </xf>
    <xf numFmtId="4" fontId="29" fillId="11" borderId="0" xfId="1" applyNumberFormat="1" applyFont="1" applyFill="1" applyAlignment="1" applyProtection="1">
      <alignment horizontal="center" vertical="center" wrapText="1"/>
      <protection locked="0"/>
    </xf>
    <xf numFmtId="10" fontId="29" fillId="0" borderId="0" xfId="1" quotePrefix="1" applyNumberFormat="1" applyFont="1" applyAlignment="1">
      <alignment horizontal="center" vertical="center" wrapText="1"/>
    </xf>
    <xf numFmtId="0" fontId="30" fillId="0" borderId="0" xfId="1" quotePrefix="1" applyFont="1" applyAlignment="1">
      <alignment horizontal="right" vertical="center" wrapText="1"/>
    </xf>
    <xf numFmtId="0" fontId="30" fillId="8" borderId="0" xfId="1" quotePrefix="1" applyFont="1" applyFill="1" applyAlignment="1">
      <alignment horizontal="right" vertical="center" wrapText="1"/>
    </xf>
    <xf numFmtId="0" fontId="30" fillId="0" borderId="0" xfId="1" quotePrefix="1" applyFont="1" applyAlignment="1" applyProtection="1">
      <alignment horizontal="right" vertical="center" wrapText="1"/>
      <protection locked="0"/>
    </xf>
    <xf numFmtId="169" fontId="30" fillId="0" borderId="0" xfId="1" quotePrefix="1" applyNumberFormat="1" applyFont="1" applyAlignment="1" applyProtection="1">
      <alignment horizontal="right" vertical="center" wrapText="1"/>
      <protection locked="0"/>
    </xf>
    <xf numFmtId="170" fontId="29" fillId="8" borderId="0" xfId="3" quotePrefix="1" applyNumberFormat="1" applyFont="1" applyFill="1" applyBorder="1" applyAlignment="1">
      <alignment horizontal="center" vertical="center" wrapText="1"/>
    </xf>
    <xf numFmtId="169" fontId="29" fillId="8" borderId="0" xfId="1" quotePrefix="1" applyNumberFormat="1" applyFont="1" applyFill="1" applyAlignment="1">
      <alignment horizontal="center" vertical="center" wrapText="1"/>
    </xf>
    <xf numFmtId="0" fontId="33" fillId="0" borderId="0" xfId="1" applyFont="1" applyAlignment="1" applyProtection="1">
      <alignment horizontal="center" vertical="center" wrapText="1"/>
      <protection locked="0"/>
    </xf>
    <xf numFmtId="0" fontId="28" fillId="0" borderId="0" xfId="1" quotePrefix="1" applyFont="1" applyAlignment="1" applyProtection="1">
      <alignment horizontal="center" vertical="center" wrapText="1"/>
      <protection locked="0"/>
    </xf>
    <xf numFmtId="9" fontId="28" fillId="0" borderId="0" xfId="3" quotePrefix="1" applyFont="1" applyFill="1" applyBorder="1" applyAlignment="1" applyProtection="1">
      <alignment horizontal="center" vertical="center" wrapText="1"/>
      <protection locked="0"/>
    </xf>
    <xf numFmtId="169" fontId="28" fillId="0" borderId="0" xfId="1" applyNumberFormat="1" applyFont="1" applyAlignment="1" applyProtection="1">
      <alignment horizontal="center" vertical="center" wrapText="1"/>
      <protection locked="0"/>
    </xf>
    <xf numFmtId="0" fontId="28" fillId="0" borderId="0" xfId="1" applyFont="1" applyAlignment="1">
      <alignment horizontal="right" vertical="center" wrapText="1"/>
    </xf>
    <xf numFmtId="170" fontId="28" fillId="8" borderId="0" xfId="3" quotePrefix="1" applyNumberFormat="1" applyFont="1" applyFill="1" applyBorder="1" applyAlignment="1">
      <alignment horizontal="center" vertical="center" wrapText="1"/>
    </xf>
    <xf numFmtId="170" fontId="28" fillId="12" borderId="0" xfId="3" quotePrefix="1" applyNumberFormat="1" applyFont="1" applyFill="1" applyBorder="1" applyAlignment="1">
      <alignment horizontal="center" vertical="center" wrapText="1"/>
    </xf>
    <xf numFmtId="9" fontId="28" fillId="11" borderId="0" xfId="3" quotePrefix="1" applyFont="1" applyFill="1" applyBorder="1" applyAlignment="1">
      <alignment horizontal="center" vertical="center" wrapText="1"/>
    </xf>
    <xf numFmtId="169" fontId="29" fillId="11" borderId="0" xfId="1" applyNumberFormat="1" applyFont="1" applyFill="1" applyAlignment="1" applyProtection="1">
      <alignment horizontal="center" vertical="center" wrapText="1"/>
      <protection locked="0"/>
    </xf>
    <xf numFmtId="169" fontId="28" fillId="8" borderId="0" xfId="1" applyNumberFormat="1" applyFont="1" applyFill="1" applyAlignment="1">
      <alignment horizontal="center" vertical="center" wrapText="1"/>
    </xf>
    <xf numFmtId="0" fontId="28" fillId="8" borderId="0" xfId="1" applyFont="1" applyFill="1" applyAlignment="1">
      <alignment horizontal="right" vertical="center" wrapText="1"/>
    </xf>
    <xf numFmtId="0" fontId="28" fillId="8" borderId="0" xfId="1" applyFont="1" applyFill="1" applyAlignment="1">
      <alignment horizontal="center" vertical="center" wrapText="1"/>
    </xf>
    <xf numFmtId="0" fontId="33" fillId="9" borderId="0" xfId="1" quotePrefix="1" applyFont="1" applyFill="1" applyAlignment="1">
      <alignment horizontal="center" vertical="center" wrapText="1"/>
    </xf>
    <xf numFmtId="0" fontId="29" fillId="11" borderId="0" xfId="1" quotePrefix="1" applyFont="1" applyFill="1" applyAlignment="1">
      <alignment horizontal="center" vertical="center" wrapText="1"/>
    </xf>
    <xf numFmtId="0" fontId="41" fillId="0" borderId="0" xfId="1" applyFont="1" applyAlignment="1">
      <alignment horizontal="center" vertical="center" wrapText="1"/>
    </xf>
    <xf numFmtId="10" fontId="29" fillId="11" borderId="0" xfId="1" quotePrefix="1" applyNumberFormat="1" applyFont="1" applyFill="1" applyAlignment="1">
      <alignment horizontal="center" vertical="center" wrapText="1"/>
    </xf>
    <xf numFmtId="0" fontId="28" fillId="0" borderId="0" xfId="1" quotePrefix="1" applyFont="1" applyAlignment="1">
      <alignment horizontal="center" vertical="center" wrapText="1"/>
    </xf>
    <xf numFmtId="170" fontId="29" fillId="12" borderId="0" xfId="1" quotePrefix="1" applyNumberFormat="1" applyFont="1" applyFill="1" applyAlignment="1">
      <alignment horizontal="center" vertical="center" wrapText="1"/>
    </xf>
    <xf numFmtId="0" fontId="34" fillId="9" borderId="0" xfId="1" applyFont="1" applyFill="1" applyAlignment="1">
      <alignment horizontal="center" vertical="center" wrapText="1"/>
    </xf>
    <xf numFmtId="3" fontId="29" fillId="0" borderId="0" xfId="1" quotePrefix="1" applyNumberFormat="1" applyFont="1" applyAlignment="1">
      <alignment horizontal="center" vertical="center" wrapText="1"/>
    </xf>
    <xf numFmtId="0" fontId="42" fillId="0" borderId="0" xfId="1" quotePrefix="1" applyFont="1" applyAlignment="1">
      <alignment horizontal="right" vertical="center" wrapText="1"/>
    </xf>
    <xf numFmtId="0" fontId="28" fillId="0" borderId="0" xfId="1" quotePrefix="1" applyFont="1" applyAlignment="1">
      <alignment horizontal="right" vertical="center" wrapText="1"/>
    </xf>
    <xf numFmtId="0" fontId="42" fillId="8" borderId="0" xfId="1" quotePrefix="1" applyFont="1" applyFill="1" applyAlignment="1">
      <alignment horizontal="right" vertical="center" wrapText="1"/>
    </xf>
    <xf numFmtId="0" fontId="33" fillId="0" borderId="0" xfId="1" applyFont="1" applyAlignment="1">
      <alignment horizontal="center" vertical="center" wrapText="1"/>
    </xf>
    <xf numFmtId="171" fontId="29" fillId="0" borderId="0" xfId="1" applyNumberFormat="1" applyFont="1" applyAlignment="1" applyProtection="1">
      <alignment horizontal="center" vertical="center" wrapText="1"/>
      <protection locked="0"/>
    </xf>
    <xf numFmtId="170" fontId="31" fillId="0" borderId="0" xfId="1" applyNumberFormat="1" applyFont="1" applyAlignment="1" applyProtection="1">
      <alignment horizontal="center" vertical="center" wrapText="1"/>
      <protection locked="0"/>
    </xf>
    <xf numFmtId="171" fontId="33" fillId="0" borderId="0" xfId="1" applyNumberFormat="1" applyFont="1" applyAlignment="1" applyProtection="1">
      <alignment horizontal="center" vertical="center" wrapText="1"/>
      <protection locked="0"/>
    </xf>
    <xf numFmtId="170" fontId="31" fillId="0" borderId="0" xfId="1" quotePrefix="1" applyNumberFormat="1" applyFont="1" applyAlignment="1" applyProtection="1">
      <alignment horizontal="center" vertical="center" wrapText="1"/>
      <protection locked="0"/>
    </xf>
    <xf numFmtId="10" fontId="31" fillId="0" borderId="0" xfId="3" quotePrefix="1" applyNumberFormat="1" applyFont="1" applyAlignment="1" applyProtection="1">
      <alignment horizontal="center" vertical="center" wrapText="1"/>
      <protection locked="0"/>
    </xf>
    <xf numFmtId="170" fontId="43" fillId="0" borderId="0" xfId="3" quotePrefix="1" applyNumberFormat="1" applyFont="1" applyAlignment="1" applyProtection="1">
      <alignment horizontal="center" vertical="center" wrapText="1"/>
      <protection locked="0"/>
    </xf>
    <xf numFmtId="0" fontId="31" fillId="0" borderId="0" xfId="1" applyFont="1" applyAlignment="1" applyProtection="1">
      <alignment horizontal="center" vertical="center" wrapText="1"/>
      <protection locked="0"/>
    </xf>
    <xf numFmtId="0" fontId="31" fillId="0" borderId="0" xfId="1" quotePrefix="1" applyFont="1" applyAlignment="1" applyProtection="1">
      <alignment horizontal="center" vertical="center" wrapText="1"/>
      <protection locked="0"/>
    </xf>
    <xf numFmtId="169" fontId="27" fillId="0" borderId="0" xfId="1" applyNumberFormat="1" applyFont="1" applyAlignment="1" applyProtection="1">
      <alignment horizontal="center" vertical="center" wrapText="1"/>
      <protection locked="0"/>
    </xf>
    <xf numFmtId="10" fontId="29" fillId="11" borderId="0" xfId="1" quotePrefix="1" applyNumberFormat="1" applyFont="1" applyFill="1" applyAlignment="1" applyProtection="1">
      <alignment horizontal="center" vertical="center" wrapText="1"/>
      <protection locked="0"/>
    </xf>
    <xf numFmtId="4" fontId="29" fillId="8" borderId="0" xfId="1" quotePrefix="1" applyNumberFormat="1" applyFont="1" applyFill="1" applyAlignment="1">
      <alignment horizontal="center" vertical="center" wrapText="1"/>
    </xf>
    <xf numFmtId="4" fontId="29" fillId="0" borderId="0" xfId="3" applyNumberFormat="1" applyFont="1" applyFill="1" applyBorder="1" applyAlignment="1" applyProtection="1">
      <alignment horizontal="center" vertical="center" wrapText="1"/>
      <protection locked="0"/>
    </xf>
    <xf numFmtId="172" fontId="29" fillId="0" borderId="0" xfId="3" applyNumberFormat="1" applyFont="1" applyFill="1" applyBorder="1" applyAlignment="1" applyProtection="1">
      <alignment horizontal="center" vertical="center" wrapText="1"/>
      <protection locked="0"/>
    </xf>
    <xf numFmtId="9" fontId="29" fillId="0" borderId="0" xfId="3" applyFont="1" applyFill="1" applyBorder="1" applyAlignment="1" applyProtection="1">
      <alignment horizontal="center" vertical="center" wrapText="1"/>
      <protection locked="0"/>
    </xf>
    <xf numFmtId="170" fontId="29" fillId="0" borderId="0" xfId="3" applyNumberFormat="1" applyFont="1" applyFill="1" applyBorder="1" applyAlignment="1" applyProtection="1">
      <alignment horizontal="center" vertical="center" wrapText="1"/>
      <protection locked="0"/>
    </xf>
    <xf numFmtId="170" fontId="29" fillId="0" borderId="0" xfId="3" applyNumberFormat="1" applyFont="1" applyFill="1" applyBorder="1" applyAlignment="1">
      <alignment horizontal="center" vertical="center" wrapText="1"/>
    </xf>
    <xf numFmtId="170" fontId="29" fillId="11" borderId="0" xfId="3" applyNumberFormat="1" applyFont="1" applyFill="1" applyBorder="1" applyAlignment="1" applyProtection="1">
      <alignment horizontal="center" vertical="center" wrapText="1"/>
      <protection locked="0"/>
    </xf>
    <xf numFmtId="169" fontId="29" fillId="0" borderId="0" xfId="1" applyNumberFormat="1" applyFont="1" applyAlignment="1">
      <alignment horizontal="center" vertical="center" wrapText="1"/>
    </xf>
    <xf numFmtId="0" fontId="33" fillId="0" borderId="0" xfId="1" quotePrefix="1" applyFont="1" applyAlignment="1">
      <alignment horizontal="center" vertical="center" wrapText="1"/>
    </xf>
    <xf numFmtId="0" fontId="44" fillId="0" borderId="0" xfId="2" quotePrefix="1" applyFont="1" applyFill="1" applyBorder="1" applyAlignment="1">
      <alignment horizontal="center" vertical="center" wrapText="1"/>
    </xf>
    <xf numFmtId="0" fontId="44" fillId="8" borderId="0" xfId="2" quotePrefix="1" applyFont="1" applyFill="1" applyBorder="1" applyAlignment="1">
      <alignment horizontal="center" vertical="center" wrapText="1"/>
    </xf>
    <xf numFmtId="0" fontId="44" fillId="8" borderId="0" xfId="2" applyFont="1" applyFill="1" applyBorder="1" applyAlignment="1">
      <alignment horizontal="center" vertical="center" wrapText="1"/>
    </xf>
    <xf numFmtId="0" fontId="33" fillId="8" borderId="0" xfId="1" applyFont="1" applyFill="1" applyAlignment="1">
      <alignment horizontal="center" vertical="center" wrapText="1"/>
    </xf>
    <xf numFmtId="173" fontId="29" fillId="0" borderId="0" xfId="1" applyNumberFormat="1" applyFont="1" applyAlignment="1" applyProtection="1">
      <alignment horizontal="center" vertical="center" wrapText="1"/>
      <protection locked="0"/>
    </xf>
    <xf numFmtId="0" fontId="37" fillId="0" borderId="0" xfId="2" quotePrefix="1" applyFont="1" applyFill="1" applyBorder="1" applyAlignment="1">
      <alignment horizontal="center" vertical="center" wrapText="1"/>
    </xf>
    <xf numFmtId="0" fontId="37" fillId="0" borderId="8" xfId="2" quotePrefix="1" applyFont="1" applyFill="1" applyBorder="1" applyAlignment="1">
      <alignment horizontal="center" vertical="center" wrapText="1"/>
    </xf>
    <xf numFmtId="0" fontId="37" fillId="0" borderId="9" xfId="2" quotePrefix="1" applyFont="1" applyFill="1" applyBorder="1" applyAlignment="1">
      <alignment horizontal="center" vertical="center" wrapText="1"/>
    </xf>
    <xf numFmtId="0" fontId="37" fillId="0" borderId="9" xfId="2" applyFont="1" applyFill="1" applyBorder="1" applyAlignment="1">
      <alignment horizontal="center" vertical="center" wrapText="1"/>
    </xf>
    <xf numFmtId="0" fontId="35" fillId="10" borderId="10" xfId="1" applyFont="1" applyFill="1" applyBorder="1" applyAlignment="1">
      <alignment horizontal="center" vertical="center" wrapText="1"/>
    </xf>
    <xf numFmtId="0" fontId="35" fillId="0" borderId="0" xfId="1" applyFont="1" applyAlignment="1">
      <alignment vertical="center" wrapText="1"/>
    </xf>
    <xf numFmtId="0" fontId="29" fillId="0" borderId="11" xfId="1" applyFont="1" applyBorder="1" applyAlignment="1" applyProtection="1">
      <alignment horizontal="center" vertical="center" wrapText="1"/>
      <protection locked="0"/>
    </xf>
    <xf numFmtId="0" fontId="35" fillId="13" borderId="0" xfId="1" applyFont="1" applyFill="1" applyAlignment="1">
      <alignment horizontal="center" vertical="center" wrapText="1"/>
    </xf>
    <xf numFmtId="0" fontId="28" fillId="0" borderId="12" xfId="1" applyFont="1" applyBorder="1" applyAlignment="1">
      <alignment horizontal="center" vertical="center" wrapText="1"/>
    </xf>
    <xf numFmtId="0" fontId="45" fillId="0" borderId="0" xfId="1" applyFont="1" applyAlignment="1">
      <alignment horizontal="left" vertical="center"/>
    </xf>
    <xf numFmtId="0" fontId="46" fillId="0" borderId="0" xfId="1" applyFont="1" applyAlignment="1">
      <alignment horizontal="center" vertical="center"/>
    </xf>
    <xf numFmtId="0" fontId="1" fillId="0" borderId="0" xfId="1"/>
    <xf numFmtId="0" fontId="47" fillId="0" borderId="0" xfId="1" applyFont="1" applyAlignment="1">
      <alignment wrapText="1"/>
    </xf>
    <xf numFmtId="0" fontId="48" fillId="0" borderId="0" xfId="1" applyFont="1" applyAlignment="1">
      <alignment vertical="center" wrapText="1"/>
    </xf>
    <xf numFmtId="0" fontId="47" fillId="0" borderId="0" xfId="1" applyFont="1" applyAlignment="1">
      <alignment horizontal="left" vertical="center" wrapText="1"/>
    </xf>
    <xf numFmtId="0" fontId="47" fillId="0" borderId="0" xfId="1" applyFont="1" applyAlignment="1">
      <alignment vertical="center" wrapText="1"/>
    </xf>
    <xf numFmtId="0" fontId="50" fillId="0" borderId="0" xfId="1" applyFont="1" applyAlignment="1">
      <alignment horizontal="left" vertical="center" wrapText="1"/>
    </xf>
    <xf numFmtId="0" fontId="52" fillId="0" borderId="0" xfId="1" applyFont="1" applyAlignment="1">
      <alignment horizontal="left" vertical="center" wrapText="1"/>
    </xf>
    <xf numFmtId="0" fontId="50" fillId="0" borderId="0" xfId="1" applyFont="1" applyAlignment="1">
      <alignment vertical="center" wrapText="1"/>
    </xf>
    <xf numFmtId="0" fontId="53" fillId="0" borderId="0" xfId="1" applyFont="1" applyAlignment="1">
      <alignment vertical="center" wrapText="1"/>
    </xf>
    <xf numFmtId="0" fontId="54" fillId="0" borderId="0" xfId="1" applyFont="1" applyAlignment="1">
      <alignment wrapText="1"/>
    </xf>
    <xf numFmtId="0" fontId="54" fillId="0" borderId="0" xfId="1" applyFont="1" applyAlignment="1">
      <alignment vertical="center" wrapText="1"/>
    </xf>
    <xf numFmtId="0" fontId="55" fillId="0" borderId="0" xfId="1" applyFont="1" applyAlignment="1">
      <alignment horizontal="center" vertical="center"/>
    </xf>
    <xf numFmtId="0" fontId="56" fillId="0" borderId="0" xfId="1" applyFont="1" applyAlignment="1">
      <alignment horizontal="left" vertical="center"/>
    </xf>
    <xf numFmtId="0" fontId="57" fillId="0" borderId="13" xfId="1" applyFont="1" applyBorder="1"/>
    <xf numFmtId="0" fontId="57" fillId="0" borderId="14" xfId="1" applyFont="1" applyBorder="1"/>
    <xf numFmtId="0" fontId="57" fillId="0" borderId="15" xfId="1" applyFont="1" applyBorder="1"/>
    <xf numFmtId="0" fontId="57" fillId="0" borderId="16" xfId="1" applyFont="1" applyBorder="1"/>
    <xf numFmtId="0" fontId="57" fillId="0" borderId="0" xfId="1" applyFont="1"/>
    <xf numFmtId="0" fontId="1" fillId="0" borderId="0" xfId="1"/>
    <xf numFmtId="0" fontId="26" fillId="14" borderId="0" xfId="1" applyFont="1" applyFill="1" applyAlignment="1">
      <alignment horizontal="center"/>
    </xf>
    <xf numFmtId="0" fontId="57" fillId="0" borderId="17" xfId="1" applyFont="1" applyBorder="1"/>
    <xf numFmtId="0" fontId="26" fillId="0" borderId="0" xfId="4" applyFont="1" applyAlignment="1"/>
    <xf numFmtId="0" fontId="58" fillId="0" borderId="0" xfId="1" applyFont="1"/>
    <xf numFmtId="0" fontId="26" fillId="0" borderId="0" xfId="4" applyFont="1" applyAlignment="1"/>
    <xf numFmtId="0" fontId="26" fillId="15" borderId="0" xfId="4" applyFont="1" applyFill="1" applyBorder="1" applyAlignment="1">
      <alignment horizontal="center"/>
    </xf>
    <xf numFmtId="0" fontId="59" fillId="0" borderId="0" xfId="1" applyFont="1" applyAlignment="1">
      <alignment horizontal="center"/>
    </xf>
    <xf numFmtId="0" fontId="60" fillId="0" borderId="0" xfId="1" applyFont="1" applyAlignment="1">
      <alignment horizontal="center" vertical="center"/>
    </xf>
    <xf numFmtId="0" fontId="61" fillId="0" borderId="0" xfId="5" applyFont="1" applyAlignment="1">
      <alignment horizontal="center" vertical="center"/>
    </xf>
    <xf numFmtId="0" fontId="62" fillId="0" borderId="0" xfId="1" applyFont="1" applyAlignment="1">
      <alignment horizontal="center" vertical="center"/>
    </xf>
    <xf numFmtId="0" fontId="56" fillId="0" borderId="0" xfId="1" applyFont="1" applyAlignment="1">
      <alignment horizontal="center" vertical="center"/>
    </xf>
    <xf numFmtId="0" fontId="63" fillId="0" borderId="0" xfId="1" applyFont="1" applyAlignment="1">
      <alignment horizontal="center"/>
    </xf>
    <xf numFmtId="0" fontId="57" fillId="0" borderId="18" xfId="1" applyFont="1" applyBorder="1"/>
    <xf numFmtId="0" fontId="57" fillId="0" borderId="19" xfId="1" applyFont="1" applyBorder="1"/>
    <xf numFmtId="0" fontId="57" fillId="0" borderId="20" xfId="1" applyFont="1" applyBorder="1"/>
    <xf numFmtId="49" fontId="29" fillId="0" borderId="0" xfId="3" applyNumberFormat="1" applyFont="1" applyAlignment="1" applyProtection="1">
      <alignment horizontal="center" vertical="center" wrapText="1"/>
      <protection locked="0"/>
    </xf>
    <xf numFmtId="9" fontId="29" fillId="0" borderId="0" xfId="3" applyFont="1" applyFill="1" applyBorder="1" applyAlignment="1" applyProtection="1">
      <alignment horizontal="center" vertical="center" wrapText="1"/>
    </xf>
    <xf numFmtId="0" fontId="30" fillId="0" borderId="0" xfId="1" applyFont="1" applyAlignment="1" applyProtection="1">
      <alignment horizontal="right" vertical="center" wrapText="1"/>
      <protection locked="0"/>
    </xf>
    <xf numFmtId="0" fontId="30" fillId="8" borderId="0" xfId="1" applyFont="1" applyFill="1" applyAlignment="1">
      <alignment horizontal="right" vertical="center" wrapText="1"/>
    </xf>
    <xf numFmtId="170" fontId="27" fillId="0" borderId="0" xfId="3" applyNumberFormat="1" applyFont="1" applyFill="1" applyBorder="1" applyAlignment="1" applyProtection="1">
      <alignment horizontal="center" vertical="center" wrapText="1"/>
      <protection locked="0"/>
    </xf>
    <xf numFmtId="170" fontId="29" fillId="0" borderId="0" xfId="3" applyNumberFormat="1" applyFont="1" applyAlignment="1" applyProtection="1">
      <alignment horizontal="center" vertical="center" wrapText="1"/>
      <protection locked="0"/>
    </xf>
    <xf numFmtId="0" fontId="31" fillId="0" borderId="0" xfId="1" applyFont="1" applyAlignment="1">
      <alignment horizontal="center" vertical="center" wrapText="1"/>
    </xf>
    <xf numFmtId="10" fontId="29" fillId="0" borderId="0" xfId="3" applyNumberFormat="1" applyFont="1" applyAlignment="1" applyProtection="1">
      <alignment horizontal="center" vertical="center" wrapText="1"/>
      <protection locked="0"/>
    </xf>
    <xf numFmtId="3" fontId="29" fillId="0" borderId="0" xfId="3" applyNumberFormat="1" applyFont="1" applyAlignment="1" applyProtection="1">
      <alignment horizontal="center" vertical="center" wrapText="1"/>
      <protection locked="0"/>
    </xf>
    <xf numFmtId="4" fontId="29" fillId="0" borderId="0" xfId="3" applyNumberFormat="1" applyFont="1" applyAlignment="1" applyProtection="1">
      <alignment horizontal="center" vertical="center" wrapText="1"/>
      <protection locked="0"/>
    </xf>
    <xf numFmtId="170" fontId="29" fillId="8" borderId="0" xfId="3" applyNumberFormat="1" applyFont="1" applyFill="1" applyBorder="1" applyAlignment="1" applyProtection="1">
      <alignment horizontal="center" vertical="center" wrapText="1"/>
    </xf>
    <xf numFmtId="3" fontId="29" fillId="8" borderId="0" xfId="1" applyNumberFormat="1" applyFont="1" applyFill="1" applyAlignment="1">
      <alignment horizontal="center" vertical="center" wrapText="1"/>
    </xf>
    <xf numFmtId="170" fontId="29" fillId="0" borderId="0" xfId="1" applyNumberFormat="1" applyFont="1" applyAlignment="1" applyProtection="1">
      <alignment horizontal="center" vertical="center" wrapText="1"/>
      <protection locked="0"/>
    </xf>
    <xf numFmtId="3" fontId="29" fillId="0" borderId="0" xfId="1" applyNumberFormat="1" applyFont="1" applyAlignment="1" applyProtection="1">
      <alignment horizontal="center" vertical="center" wrapText="1"/>
      <protection locked="0"/>
    </xf>
    <xf numFmtId="170" fontId="29" fillId="8" borderId="0" xfId="3" quotePrefix="1" applyNumberFormat="1" applyFont="1" applyFill="1" applyBorder="1" applyAlignment="1" applyProtection="1">
      <alignment horizontal="center" vertical="center" wrapText="1"/>
    </xf>
    <xf numFmtId="3" fontId="29" fillId="8" borderId="0" xfId="1" quotePrefix="1" applyNumberFormat="1" applyFont="1" applyFill="1" applyAlignment="1">
      <alignment horizontal="center" vertical="center" wrapText="1"/>
    </xf>
    <xf numFmtId="0" fontId="34" fillId="0" borderId="0" xfId="1" quotePrefix="1" applyFont="1" applyAlignment="1">
      <alignment horizontal="center" vertical="center" wrapText="1"/>
    </xf>
    <xf numFmtId="0" fontId="31" fillId="16" borderId="0" xfId="1" applyFont="1" applyFill="1" applyAlignment="1">
      <alignment horizontal="center" vertical="center" wrapText="1"/>
    </xf>
    <xf numFmtId="0" fontId="33" fillId="16" borderId="0" xfId="1" applyFont="1" applyFill="1" applyAlignment="1">
      <alignment horizontal="center" vertical="center" wrapText="1"/>
    </xf>
    <xf numFmtId="0" fontId="64" fillId="16" borderId="0" xfId="1" quotePrefix="1" applyFont="1" applyFill="1" applyAlignment="1">
      <alignment horizontal="center" vertical="center" wrapText="1"/>
    </xf>
    <xf numFmtId="170" fontId="29" fillId="0" borderId="0" xfId="3" applyNumberFormat="1" applyFont="1" applyFill="1" applyBorder="1" applyAlignment="1" applyProtection="1">
      <alignment horizontal="center" vertical="center" wrapText="1"/>
    </xf>
    <xf numFmtId="170" fontId="28" fillId="0" borderId="0" xfId="3" applyNumberFormat="1" applyFont="1" applyFill="1" applyBorder="1" applyAlignment="1" applyProtection="1">
      <alignment horizontal="center" vertical="center" wrapText="1"/>
    </xf>
    <xf numFmtId="9" fontId="30" fillId="0" borderId="0" xfId="3" applyFont="1" applyFill="1" applyBorder="1" applyAlignment="1" applyProtection="1">
      <alignment horizontal="center" vertical="center" wrapText="1"/>
    </xf>
    <xf numFmtId="170" fontId="28" fillId="0" borderId="0" xfId="3" applyNumberFormat="1" applyFont="1" applyFill="1" applyBorder="1" applyAlignment="1" applyProtection="1">
      <alignment horizontal="center" vertical="center" wrapText="1"/>
      <protection locked="0"/>
    </xf>
    <xf numFmtId="9" fontId="29" fillId="8" borderId="0" xfId="3" applyFont="1" applyFill="1" applyBorder="1" applyAlignment="1" applyProtection="1">
      <alignment horizontal="center" vertical="center" wrapText="1"/>
    </xf>
    <xf numFmtId="0" fontId="28" fillId="0" borderId="0" xfId="1" applyFont="1" applyAlignment="1" applyProtection="1">
      <alignment horizontal="center" vertical="center" wrapText="1"/>
      <protection locked="0"/>
    </xf>
    <xf numFmtId="170" fontId="65" fillId="17" borderId="0" xfId="3" applyNumberFormat="1" applyFont="1" applyFill="1" applyBorder="1" applyAlignment="1" applyProtection="1">
      <alignment horizontal="center" vertical="center" wrapText="1"/>
    </xf>
    <xf numFmtId="0" fontId="65" fillId="17" borderId="0" xfId="1" applyFont="1" applyFill="1" applyAlignment="1">
      <alignment horizontal="center" vertical="center" wrapText="1"/>
    </xf>
    <xf numFmtId="0" fontId="65" fillId="8" borderId="0" xfId="1" applyFont="1" applyFill="1" applyAlignment="1">
      <alignment horizontal="center" vertical="center" wrapText="1"/>
    </xf>
    <xf numFmtId="10" fontId="29" fillId="8" borderId="0" xfId="1" quotePrefix="1" applyNumberFormat="1" applyFont="1" applyFill="1" applyAlignment="1">
      <alignment horizontal="center" vertical="center" wrapText="1"/>
    </xf>
    <xf numFmtId="170" fontId="29" fillId="11" borderId="0" xfId="1" applyNumberFormat="1" applyFont="1" applyFill="1" applyAlignment="1" applyProtection="1">
      <alignment horizontal="center" vertical="center" wrapText="1"/>
      <protection locked="0"/>
    </xf>
    <xf numFmtId="10" fontId="29" fillId="11" borderId="0" xfId="3" applyNumberFormat="1" applyFont="1" applyFill="1" applyAlignment="1" applyProtection="1">
      <alignment horizontal="center" vertical="center" wrapText="1"/>
      <protection locked="0"/>
    </xf>
    <xf numFmtId="3" fontId="29" fillId="8" borderId="0" xfId="1" applyNumberFormat="1" applyFont="1" applyFill="1" applyAlignment="1" applyProtection="1">
      <alignment horizontal="center" vertical="center" wrapText="1"/>
      <protection locked="0"/>
    </xf>
    <xf numFmtId="3" fontId="29" fillId="11" borderId="0" xfId="1" applyNumberFormat="1" applyFont="1" applyFill="1" applyAlignment="1" applyProtection="1">
      <alignment horizontal="center" vertical="center" wrapText="1"/>
      <protection locked="0"/>
    </xf>
    <xf numFmtId="170" fontId="29" fillId="0" borderId="0" xfId="1" quotePrefix="1" applyNumberFormat="1" applyFont="1" applyAlignment="1" applyProtection="1">
      <alignment horizontal="center" vertical="center" wrapText="1"/>
      <protection locked="0"/>
    </xf>
    <xf numFmtId="0" fontId="27" fillId="0" borderId="0" xfId="1" applyFont="1" applyAlignment="1" applyProtection="1">
      <alignment horizontal="center" vertical="center" wrapText="1"/>
      <protection locked="0"/>
    </xf>
    <xf numFmtId="0" fontId="29" fillId="8" borderId="0" xfId="1" applyFont="1" applyFill="1" applyAlignment="1">
      <alignment horizontal="right" vertical="center" wrapText="1"/>
    </xf>
    <xf numFmtId="0" fontId="37" fillId="0" borderId="0" xfId="2" quotePrefix="1" applyFont="1" applyFill="1" applyBorder="1" applyAlignment="1" applyProtection="1">
      <alignment horizontal="center" vertical="center" wrapText="1"/>
    </xf>
    <xf numFmtId="0" fontId="37" fillId="0" borderId="8" xfId="2" quotePrefix="1" applyFont="1" applyFill="1" applyBorder="1" applyAlignment="1" applyProtection="1">
      <alignment horizontal="center" vertical="center" wrapText="1"/>
    </xf>
    <xf numFmtId="0" fontId="37" fillId="0" borderId="9" xfId="2" quotePrefix="1" applyFont="1" applyFill="1" applyBorder="1" applyAlignment="1" applyProtection="1">
      <alignment horizontal="center" vertical="center" wrapText="1"/>
    </xf>
    <xf numFmtId="0" fontId="37" fillId="0" borderId="9" xfId="2" applyFont="1" applyFill="1" applyBorder="1" applyAlignment="1" applyProtection="1">
      <alignment horizontal="center" vertical="center" wrapText="1"/>
    </xf>
    <xf numFmtId="0" fontId="29" fillId="18" borderId="0" xfId="1" quotePrefix="1" applyFont="1" applyFill="1" applyAlignment="1">
      <alignment horizontal="center" vertical="center" wrapText="1"/>
    </xf>
    <xf numFmtId="0" fontId="32" fillId="0" borderId="0" xfId="1" quotePrefix="1" applyFont="1" applyAlignment="1">
      <alignment horizontal="center" vertical="center" wrapText="1"/>
    </xf>
    <xf numFmtId="0" fontId="28" fillId="0" borderId="0" xfId="1" applyFont="1" applyProtection="1">
      <protection locked="0"/>
    </xf>
    <xf numFmtId="0" fontId="66" fillId="10" borderId="0" xfId="1" applyFont="1" applyFill="1" applyAlignment="1">
      <alignment horizontal="center" vertical="center" wrapText="1"/>
    </xf>
    <xf numFmtId="0" fontId="33" fillId="0" borderId="0" xfId="1" quotePrefix="1" applyFont="1" applyAlignment="1" applyProtection="1">
      <alignment horizontal="center" vertical="center" wrapText="1"/>
      <protection locked="0"/>
    </xf>
    <xf numFmtId="0" fontId="33" fillId="8" borderId="0" xfId="1" quotePrefix="1" applyFont="1" applyFill="1" applyAlignment="1" applyProtection="1">
      <alignment horizontal="center" vertical="center" wrapText="1"/>
      <protection locked="0"/>
    </xf>
    <xf numFmtId="0" fontId="33" fillId="8" borderId="0" xfId="1" quotePrefix="1" applyFont="1" applyFill="1" applyAlignment="1">
      <alignment horizontal="center" vertical="center" wrapText="1"/>
    </xf>
    <xf numFmtId="0" fontId="34" fillId="0" borderId="0" xfId="1" quotePrefix="1" applyFont="1" applyAlignment="1" applyProtection="1">
      <alignment horizontal="center" vertical="center" wrapText="1"/>
      <protection locked="0"/>
    </xf>
    <xf numFmtId="0" fontId="29" fillId="0" borderId="0" xfId="1" applyFont="1" applyAlignment="1">
      <alignment horizontal="left" vertical="center" wrapText="1"/>
    </xf>
    <xf numFmtId="0" fontId="28" fillId="0" borderId="0" xfId="1" applyFont="1" applyAlignment="1">
      <alignment horizontal="left" vertical="center" wrapText="1"/>
    </xf>
    <xf numFmtId="0" fontId="28" fillId="0" borderId="0" xfId="1" applyFont="1" applyAlignment="1">
      <alignment horizontal="left" vertical="center"/>
    </xf>
    <xf numFmtId="4" fontId="29" fillId="0" borderId="0" xfId="3" applyNumberFormat="1" applyFont="1" applyFill="1" applyAlignment="1" applyProtection="1">
      <alignment horizontal="center" vertical="center" wrapText="1"/>
      <protection locked="0"/>
    </xf>
    <xf numFmtId="14" fontId="67" fillId="0" borderId="0" xfId="1" applyNumberFormat="1" applyFont="1" applyAlignment="1">
      <alignment horizontal="center" vertical="center" wrapText="1"/>
    </xf>
    <xf numFmtId="0" fontId="67" fillId="0" borderId="0" xfId="1" applyFont="1" applyAlignment="1" applyProtection="1">
      <alignment horizontal="center" vertical="center" wrapText="1"/>
      <protection locked="0"/>
    </xf>
    <xf numFmtId="0" fontId="30" fillId="0" borderId="0" xfId="1" applyFont="1" applyAlignment="1" applyProtection="1">
      <alignment horizontal="center" vertical="center" wrapText="1"/>
      <protection locked="0"/>
    </xf>
    <xf numFmtId="0" fontId="29" fillId="0" borderId="0" xfId="1" applyFont="1" applyAlignment="1" applyProtection="1">
      <alignment horizontal="center" vertical="center"/>
      <protection locked="0"/>
    </xf>
    <xf numFmtId="0" fontId="29" fillId="0" borderId="0" xfId="1" applyFont="1" applyAlignment="1" applyProtection="1">
      <alignment horizontal="left" vertical="center"/>
      <protection locked="0"/>
    </xf>
    <xf numFmtId="0" fontId="33" fillId="0" borderId="0" xfId="1" applyFont="1" applyAlignment="1">
      <alignment horizontal="left" vertical="center" wrapText="1"/>
    </xf>
    <xf numFmtId="0" fontId="33" fillId="0" borderId="0" xfId="1" quotePrefix="1" applyFont="1" applyAlignment="1">
      <alignment horizontal="left" vertical="center" wrapText="1"/>
    </xf>
    <xf numFmtId="0" fontId="68" fillId="0" borderId="0" xfId="1" applyFont="1" applyAlignment="1">
      <alignment horizontal="left" vertical="center" wrapText="1"/>
    </xf>
    <xf numFmtId="10" fontId="29" fillId="0" borderId="0" xfId="3" applyNumberFormat="1" applyFont="1" applyFill="1" applyBorder="1" applyAlignment="1" applyProtection="1">
      <alignment horizontal="center" vertical="center" wrapText="1"/>
      <protection locked="0"/>
    </xf>
    <xf numFmtId="10" fontId="29" fillId="0" borderId="0" xfId="3" applyNumberFormat="1" applyFont="1" applyFill="1" applyBorder="1" applyAlignment="1" applyProtection="1">
      <alignment horizontal="center" vertical="center" wrapText="1"/>
    </xf>
    <xf numFmtId="10" fontId="29" fillId="0" borderId="0" xfId="3" applyNumberFormat="1" applyFont="1" applyFill="1" applyAlignment="1" applyProtection="1">
      <alignment horizontal="center" vertical="center" wrapText="1"/>
      <protection locked="0"/>
    </xf>
    <xf numFmtId="10" fontId="29" fillId="0" borderId="0" xfId="1" applyNumberFormat="1" applyFont="1" applyAlignment="1" applyProtection="1">
      <alignment horizontal="center" vertical="center" wrapText="1"/>
      <protection locked="0"/>
    </xf>
  </cellXfs>
  <cellStyles count="6">
    <cellStyle name="Hyperlink" xfId="2" builtinId="8"/>
    <cellStyle name="Hyperlink 2" xfId="4" xr:uid="{7C6C21FC-DE56-4821-A22C-9660CD0B7510}"/>
    <cellStyle name="Normal" xfId="0" builtinId="0"/>
    <cellStyle name="Normal 2" xfId="1" xr:uid="{09BB6ACB-F8BD-44E9-A792-94B080DD1C31}"/>
    <cellStyle name="Normal 4" xfId="5" xr:uid="{59C8E1CF-29CC-452D-8CE9-4435F5268E28}"/>
    <cellStyle name="Percent 2" xfId="3" xr:uid="{D9A0556D-17F1-48A8-B3DF-41BF9CFEE5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10.xml.rels><?xml version="1.0" encoding="UTF-8" standalone="yes"?>
<Relationships xmlns="http://schemas.openxmlformats.org/package/2006/relationships"><Relationship Id="rId1" Type="http://schemas.openxmlformats.org/officeDocument/2006/relationships/image" Target="../media/image3.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3.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1" Type="http://schemas.openxmlformats.org/officeDocument/2006/relationships/image" Target="../media/image3.png"/></Relationships>
</file>

<file path=xl/drawings/_rels/drawing8.xml.rels><?xml version="1.0" encoding="UTF-8" standalone="yes"?>
<Relationships xmlns="http://schemas.openxmlformats.org/package/2006/relationships"><Relationship Id="rId8" Type="http://schemas.openxmlformats.org/officeDocument/2006/relationships/image" Target="../media/image10.png"/><Relationship Id="rId13" Type="http://schemas.openxmlformats.org/officeDocument/2006/relationships/image" Target="../media/image15.png"/><Relationship Id="rId18" Type="http://schemas.openxmlformats.org/officeDocument/2006/relationships/image" Target="../media/image20.png"/><Relationship Id="rId3" Type="http://schemas.openxmlformats.org/officeDocument/2006/relationships/image" Target="../media/image5.png"/><Relationship Id="rId7" Type="http://schemas.openxmlformats.org/officeDocument/2006/relationships/image" Target="../media/image9.png"/><Relationship Id="rId12" Type="http://schemas.openxmlformats.org/officeDocument/2006/relationships/image" Target="../media/image14.png"/><Relationship Id="rId17" Type="http://schemas.openxmlformats.org/officeDocument/2006/relationships/image" Target="../media/image19.png"/><Relationship Id="rId2" Type="http://schemas.openxmlformats.org/officeDocument/2006/relationships/image" Target="../media/image4.png"/><Relationship Id="rId16" Type="http://schemas.openxmlformats.org/officeDocument/2006/relationships/image" Target="../media/image18.png"/><Relationship Id="rId1" Type="http://schemas.openxmlformats.org/officeDocument/2006/relationships/image" Target="../media/image3.png"/><Relationship Id="rId6" Type="http://schemas.openxmlformats.org/officeDocument/2006/relationships/image" Target="../media/image8.png"/><Relationship Id="rId11" Type="http://schemas.openxmlformats.org/officeDocument/2006/relationships/image" Target="../media/image13.png"/><Relationship Id="rId5" Type="http://schemas.openxmlformats.org/officeDocument/2006/relationships/image" Target="../media/image7.png"/><Relationship Id="rId15" Type="http://schemas.openxmlformats.org/officeDocument/2006/relationships/image" Target="../media/image17.png"/><Relationship Id="rId10" Type="http://schemas.openxmlformats.org/officeDocument/2006/relationships/image" Target="../media/image12.png"/><Relationship Id="rId19" Type="http://schemas.openxmlformats.org/officeDocument/2006/relationships/image" Target="../media/image21.png"/><Relationship Id="rId4" Type="http://schemas.openxmlformats.org/officeDocument/2006/relationships/image" Target="../media/image6.png"/><Relationship Id="rId9" Type="http://schemas.openxmlformats.org/officeDocument/2006/relationships/image" Target="../media/image11.png"/><Relationship Id="rId14" Type="http://schemas.openxmlformats.org/officeDocument/2006/relationships/image" Target="../media/image16.png"/></Relationships>
</file>

<file path=xl/drawings/_rels/drawing9.xml.rels><?xml version="1.0" encoding="UTF-8" standalone="yes"?>
<Relationships xmlns="http://schemas.openxmlformats.org/package/2006/relationships"><Relationship Id="rId2" Type="http://schemas.openxmlformats.org/officeDocument/2006/relationships/image" Target="../media/image22.png"/><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2</xdr:col>
      <xdr:colOff>662940</xdr:colOff>
      <xdr:row>12</xdr:row>
      <xdr:rowOff>15241</xdr:rowOff>
    </xdr:from>
    <xdr:ext cx="4701758" cy="1334498"/>
    <xdr:pic>
      <xdr:nvPicPr>
        <xdr:cNvPr id="2" name="Picture 1">
          <a:extLst>
            <a:ext uri="{FF2B5EF4-FFF2-40B4-BE49-F238E27FC236}">
              <a16:creationId xmlns:a16="http://schemas.microsoft.com/office/drawing/2014/main" id="{34959A75-1512-451F-8E64-D848EAC35D0B}"/>
            </a:ext>
          </a:extLst>
        </xdr:cNvPr>
        <xdr:cNvPicPr>
          <a:picLocks noChangeAspect="1"/>
        </xdr:cNvPicPr>
      </xdr:nvPicPr>
      <xdr:blipFill>
        <a:blip xmlns:r="http://schemas.openxmlformats.org/officeDocument/2006/relationships" r:embed="rId1"/>
        <a:stretch>
          <a:fillRect/>
        </a:stretch>
      </xdr:blipFill>
      <xdr:spPr>
        <a:xfrm>
          <a:off x="1885950" y="2190751"/>
          <a:ext cx="4701758" cy="1334498"/>
        </a:xfrm>
        <a:prstGeom prst="rect">
          <a:avLst/>
        </a:prstGeom>
      </xdr:spPr>
    </xdr:pic>
    <xdr:clientData/>
  </xdr:oneCellAnchor>
</xdr:wsDr>
</file>

<file path=xl/drawings/drawing10.xml><?xml version="1.0" encoding="utf-8"?>
<xdr:wsDr xmlns:xdr="http://schemas.openxmlformats.org/drawingml/2006/spreadsheetDrawing" xmlns:a="http://schemas.openxmlformats.org/drawingml/2006/main">
  <xdr:twoCellAnchor>
    <xdr:from>
      <xdr:col>2</xdr:col>
      <xdr:colOff>0</xdr:colOff>
      <xdr:row>0</xdr:row>
      <xdr:rowOff>0</xdr:rowOff>
    </xdr:from>
    <xdr:to>
      <xdr:col>7</xdr:col>
      <xdr:colOff>0</xdr:colOff>
      <xdr:row>3</xdr:row>
      <xdr:rowOff>0</xdr:rowOff>
    </xdr:to>
    <xdr:pic>
      <xdr:nvPicPr>
        <xdr:cNvPr id="10" name="Picture 10" descr="Inserted picture RelID:1">
          <a:extLst>
            <a:ext uri="{FF2B5EF4-FFF2-40B4-BE49-F238E27FC236}">
              <a16:creationId xmlns:a16="http://schemas.microsoft.com/office/drawing/2014/main" id="{00000000-0008-0000-0C00-00000A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76200</xdr:colOff>
      <xdr:row>0</xdr:row>
      <xdr:rowOff>19050</xdr:rowOff>
    </xdr:from>
    <xdr:to>
      <xdr:col>2</xdr:col>
      <xdr:colOff>0</xdr:colOff>
      <xdr:row>2</xdr:row>
      <xdr:rowOff>0</xdr:rowOff>
    </xdr:to>
    <xdr:pic>
      <xdr:nvPicPr>
        <xdr:cNvPr id="11" name="Picture 30" descr="Inserted picture RelID:1">
          <a:extLst>
            <a:ext uri="{FF2B5EF4-FFF2-40B4-BE49-F238E27FC236}">
              <a16:creationId xmlns:a16="http://schemas.microsoft.com/office/drawing/2014/main" id="{00000000-0008-0000-0D00-00000B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1</xdr:row>
      <xdr:rowOff>0</xdr:rowOff>
    </xdr:from>
    <xdr:to>
      <xdr:col>2</xdr:col>
      <xdr:colOff>0</xdr:colOff>
      <xdr:row>4</xdr:row>
      <xdr:rowOff>0</xdr:rowOff>
    </xdr:to>
    <xdr:pic>
      <xdr:nvPicPr>
        <xdr:cNvPr id="2" name="Picture 2" descr="Inserted picture RelID: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1</xdr:row>
      <xdr:rowOff>0</xdr:rowOff>
    </xdr:from>
    <xdr:to>
      <xdr:col>4</xdr:col>
      <xdr:colOff>0</xdr:colOff>
      <xdr:row>3</xdr:row>
      <xdr:rowOff>0</xdr:rowOff>
    </xdr:to>
    <xdr:pic>
      <xdr:nvPicPr>
        <xdr:cNvPr id="3" name="Picture 3" descr="Inserted picture RelID:1">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1</xdr:row>
      <xdr:rowOff>0</xdr:rowOff>
    </xdr:from>
    <xdr:to>
      <xdr:col>2</xdr:col>
      <xdr:colOff>0</xdr:colOff>
      <xdr:row>4</xdr:row>
      <xdr:rowOff>0</xdr:rowOff>
    </xdr:to>
    <xdr:pic>
      <xdr:nvPicPr>
        <xdr:cNvPr id="4" name="Picture 4" descr="Inserted picture RelID:1">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0</xdr:row>
      <xdr:rowOff>0</xdr:rowOff>
    </xdr:from>
    <xdr:to>
      <xdr:col>2</xdr:col>
      <xdr:colOff>0</xdr:colOff>
      <xdr:row>3</xdr:row>
      <xdr:rowOff>0</xdr:rowOff>
    </xdr:to>
    <xdr:pic>
      <xdr:nvPicPr>
        <xdr:cNvPr id="5" name="Picture 5" descr="Inserted picture RelID:1">
          <a:extLst>
            <a:ext uri="{FF2B5EF4-FFF2-40B4-BE49-F238E27FC236}">
              <a16:creationId xmlns:a16="http://schemas.microsoft.com/office/drawing/2014/main" id="{00000000-0008-0000-0700-000005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0</xdr:colOff>
      <xdr:row>0</xdr:row>
      <xdr:rowOff>0</xdr:rowOff>
    </xdr:from>
    <xdr:to>
      <xdr:col>2</xdr:col>
      <xdr:colOff>0</xdr:colOff>
      <xdr:row>3</xdr:row>
      <xdr:rowOff>0</xdr:rowOff>
    </xdr:to>
    <xdr:pic>
      <xdr:nvPicPr>
        <xdr:cNvPr id="6" name="Picture 6" descr="Inserted picture RelID:1">
          <a:extLst>
            <a:ext uri="{FF2B5EF4-FFF2-40B4-BE49-F238E27FC236}">
              <a16:creationId xmlns:a16="http://schemas.microsoft.com/office/drawing/2014/main" id="{00000000-0008-0000-0800-000006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1</xdr:col>
      <xdr:colOff>0</xdr:colOff>
      <xdr:row>1</xdr:row>
      <xdr:rowOff>0</xdr:rowOff>
    </xdr:from>
    <xdr:to>
      <xdr:col>12</xdr:col>
      <xdr:colOff>0</xdr:colOff>
      <xdr:row>4</xdr:row>
      <xdr:rowOff>0</xdr:rowOff>
    </xdr:to>
    <xdr:pic>
      <xdr:nvPicPr>
        <xdr:cNvPr id="7" name="Picture 7" descr="Inserted picture RelID:1">
          <a:extLst>
            <a:ext uri="{FF2B5EF4-FFF2-40B4-BE49-F238E27FC236}">
              <a16:creationId xmlns:a16="http://schemas.microsoft.com/office/drawing/2014/main" id="{00000000-0008-0000-0900-000007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2</xdr:col>
      <xdr:colOff>0</xdr:colOff>
      <xdr:row>1</xdr:row>
      <xdr:rowOff>0</xdr:rowOff>
    </xdr:from>
    <xdr:to>
      <xdr:col>5</xdr:col>
      <xdr:colOff>0</xdr:colOff>
      <xdr:row>4</xdr:row>
      <xdr:rowOff>0</xdr:rowOff>
    </xdr:to>
    <xdr:pic>
      <xdr:nvPicPr>
        <xdr:cNvPr id="8" name="Picture 8" descr="Inserted picture RelID:1">
          <a:extLst>
            <a:ext uri="{FF2B5EF4-FFF2-40B4-BE49-F238E27FC236}">
              <a16:creationId xmlns:a16="http://schemas.microsoft.com/office/drawing/2014/main" id="{00000000-0008-0000-0A00-000008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twoCellAnchor>
    <xdr:from>
      <xdr:col>2</xdr:col>
      <xdr:colOff>0</xdr:colOff>
      <xdr:row>12</xdr:row>
      <xdr:rowOff>95250</xdr:rowOff>
    </xdr:from>
    <xdr:to>
      <xdr:col>6</xdr:col>
      <xdr:colOff>3010662</xdr:colOff>
      <xdr:row>12</xdr:row>
      <xdr:rowOff>2838450</xdr:rowOff>
    </xdr:to>
    <xdr:pic>
      <xdr:nvPicPr>
        <xdr:cNvPr id="2" name="Picture 9" descr="Inserted picture RelID:2">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2"/>
        <a:stretch>
          <a:fillRect/>
        </a:stretch>
      </xdr:blipFill>
      <xdr:spPr>
        <a:xfrm>
          <a:off x="0" y="0"/>
          <a:ext cx="0" cy="0"/>
        </a:xfrm>
        <a:prstGeom prst="rect">
          <a:avLst/>
        </a:prstGeom>
      </xdr:spPr>
    </xdr:pic>
    <xdr:clientData/>
  </xdr:twoCellAnchor>
  <xdr:twoCellAnchor>
    <xdr:from>
      <xdr:col>0</xdr:col>
      <xdr:colOff>28702</xdr:colOff>
      <xdr:row>14</xdr:row>
      <xdr:rowOff>417576</xdr:rowOff>
    </xdr:from>
    <xdr:to>
      <xdr:col>8</xdr:col>
      <xdr:colOff>18542</xdr:colOff>
      <xdr:row>14</xdr:row>
      <xdr:rowOff>4769866</xdr:rowOff>
    </xdr:to>
    <xdr:pic>
      <xdr:nvPicPr>
        <xdr:cNvPr id="3" name="Picture 10" descr="Inserted picture RelID:3">
          <a:extLst>
            <a:ext uri="{FF2B5EF4-FFF2-40B4-BE49-F238E27FC236}">
              <a16:creationId xmlns:a16="http://schemas.microsoft.com/office/drawing/2014/main" id="{00000000-0008-0000-0A00-000003000000}"/>
            </a:ext>
          </a:extLst>
        </xdr:cNvPr>
        <xdr:cNvPicPr>
          <a:picLocks noChangeAspect="1"/>
        </xdr:cNvPicPr>
      </xdr:nvPicPr>
      <xdr:blipFill>
        <a:blip xmlns:r="http://schemas.openxmlformats.org/officeDocument/2006/relationships" r:embed="rId3"/>
        <a:stretch>
          <a:fillRect/>
        </a:stretch>
      </xdr:blipFill>
      <xdr:spPr>
        <a:xfrm>
          <a:off x="0" y="0"/>
          <a:ext cx="0" cy="0"/>
        </a:xfrm>
        <a:prstGeom prst="rect">
          <a:avLst/>
        </a:prstGeom>
      </xdr:spPr>
    </xdr:pic>
    <xdr:clientData/>
  </xdr:twoCellAnchor>
  <xdr:twoCellAnchor>
    <xdr:from>
      <xdr:col>0</xdr:col>
      <xdr:colOff>17780</xdr:colOff>
      <xdr:row>16</xdr:row>
      <xdr:rowOff>71882</xdr:rowOff>
    </xdr:from>
    <xdr:to>
      <xdr:col>6</xdr:col>
      <xdr:colOff>3054858</xdr:colOff>
      <xdr:row>16</xdr:row>
      <xdr:rowOff>4283710</xdr:rowOff>
    </xdr:to>
    <xdr:pic>
      <xdr:nvPicPr>
        <xdr:cNvPr id="4" name="Picture 11" descr="Inserted picture RelID:4">
          <a:extLst>
            <a:ext uri="{FF2B5EF4-FFF2-40B4-BE49-F238E27FC236}">
              <a16:creationId xmlns:a16="http://schemas.microsoft.com/office/drawing/2014/main" id="{00000000-0008-0000-0A00-000004000000}"/>
            </a:ext>
          </a:extLst>
        </xdr:cNvPr>
        <xdr:cNvPicPr>
          <a:picLocks noChangeAspect="1"/>
        </xdr:cNvPicPr>
      </xdr:nvPicPr>
      <xdr:blipFill>
        <a:blip xmlns:r="http://schemas.openxmlformats.org/officeDocument/2006/relationships" r:embed="rId4"/>
        <a:stretch>
          <a:fillRect/>
        </a:stretch>
      </xdr:blipFill>
      <xdr:spPr>
        <a:xfrm>
          <a:off x="0" y="0"/>
          <a:ext cx="0" cy="0"/>
        </a:xfrm>
        <a:prstGeom prst="rect">
          <a:avLst/>
        </a:prstGeom>
      </xdr:spPr>
    </xdr:pic>
    <xdr:clientData/>
  </xdr:twoCellAnchor>
  <xdr:twoCellAnchor>
    <xdr:from>
      <xdr:col>0</xdr:col>
      <xdr:colOff>0</xdr:colOff>
      <xdr:row>18</xdr:row>
      <xdr:rowOff>381508</xdr:rowOff>
    </xdr:from>
    <xdr:to>
      <xdr:col>6</xdr:col>
      <xdr:colOff>3249422</xdr:colOff>
      <xdr:row>18</xdr:row>
      <xdr:rowOff>4629404</xdr:rowOff>
    </xdr:to>
    <xdr:pic>
      <xdr:nvPicPr>
        <xdr:cNvPr id="5" name="Picture 12" descr="Inserted picture RelID:5">
          <a:extLst>
            <a:ext uri="{FF2B5EF4-FFF2-40B4-BE49-F238E27FC236}">
              <a16:creationId xmlns:a16="http://schemas.microsoft.com/office/drawing/2014/main" id="{00000000-0008-0000-0A00-000005000000}"/>
            </a:ext>
          </a:extLst>
        </xdr:cNvPr>
        <xdr:cNvPicPr>
          <a:picLocks noChangeAspect="1"/>
        </xdr:cNvPicPr>
      </xdr:nvPicPr>
      <xdr:blipFill>
        <a:blip xmlns:r="http://schemas.openxmlformats.org/officeDocument/2006/relationships" r:embed="rId5"/>
        <a:stretch>
          <a:fillRect/>
        </a:stretch>
      </xdr:blipFill>
      <xdr:spPr>
        <a:xfrm>
          <a:off x="0" y="0"/>
          <a:ext cx="0" cy="0"/>
        </a:xfrm>
        <a:prstGeom prst="rect">
          <a:avLst/>
        </a:prstGeom>
      </xdr:spPr>
    </xdr:pic>
    <xdr:clientData/>
  </xdr:twoCellAnchor>
  <xdr:twoCellAnchor>
    <xdr:from>
      <xdr:col>0</xdr:col>
      <xdr:colOff>0</xdr:colOff>
      <xdr:row>20</xdr:row>
      <xdr:rowOff>35814</xdr:rowOff>
    </xdr:from>
    <xdr:to>
      <xdr:col>6</xdr:col>
      <xdr:colOff>3134106</xdr:colOff>
      <xdr:row>20</xdr:row>
      <xdr:rowOff>4294378</xdr:rowOff>
    </xdr:to>
    <xdr:pic>
      <xdr:nvPicPr>
        <xdr:cNvPr id="6" name="Picture 13" descr="Inserted picture RelID:6">
          <a:extLst>
            <a:ext uri="{FF2B5EF4-FFF2-40B4-BE49-F238E27FC236}">
              <a16:creationId xmlns:a16="http://schemas.microsoft.com/office/drawing/2014/main" id="{00000000-0008-0000-0A00-000006000000}"/>
            </a:ext>
          </a:extLst>
        </xdr:cNvPr>
        <xdr:cNvPicPr>
          <a:picLocks noChangeAspect="1"/>
        </xdr:cNvPicPr>
      </xdr:nvPicPr>
      <xdr:blipFill>
        <a:blip xmlns:r="http://schemas.openxmlformats.org/officeDocument/2006/relationships" r:embed="rId6"/>
        <a:stretch>
          <a:fillRect/>
        </a:stretch>
      </xdr:blipFill>
      <xdr:spPr>
        <a:xfrm>
          <a:off x="0" y="0"/>
          <a:ext cx="0" cy="0"/>
        </a:xfrm>
        <a:prstGeom prst="rect">
          <a:avLst/>
        </a:prstGeom>
      </xdr:spPr>
    </xdr:pic>
    <xdr:clientData/>
  </xdr:twoCellAnchor>
  <xdr:twoCellAnchor>
    <xdr:from>
      <xdr:col>0</xdr:col>
      <xdr:colOff>46736</xdr:colOff>
      <xdr:row>22</xdr:row>
      <xdr:rowOff>46736</xdr:rowOff>
    </xdr:from>
    <xdr:to>
      <xdr:col>6</xdr:col>
      <xdr:colOff>3285236</xdr:colOff>
      <xdr:row>22</xdr:row>
      <xdr:rowOff>4229862</xdr:rowOff>
    </xdr:to>
    <xdr:pic>
      <xdr:nvPicPr>
        <xdr:cNvPr id="7" name="Picture 14" descr="Inserted picture RelID:7">
          <a:extLst>
            <a:ext uri="{FF2B5EF4-FFF2-40B4-BE49-F238E27FC236}">
              <a16:creationId xmlns:a16="http://schemas.microsoft.com/office/drawing/2014/main" id="{00000000-0008-0000-0A00-000007000000}"/>
            </a:ext>
          </a:extLst>
        </xdr:cNvPr>
        <xdr:cNvPicPr>
          <a:picLocks noChangeAspect="1"/>
        </xdr:cNvPicPr>
      </xdr:nvPicPr>
      <xdr:blipFill>
        <a:blip xmlns:r="http://schemas.openxmlformats.org/officeDocument/2006/relationships" r:embed="rId7"/>
        <a:stretch>
          <a:fillRect/>
        </a:stretch>
      </xdr:blipFill>
      <xdr:spPr>
        <a:xfrm>
          <a:off x="0" y="0"/>
          <a:ext cx="0" cy="0"/>
        </a:xfrm>
        <a:prstGeom prst="rect">
          <a:avLst/>
        </a:prstGeom>
      </xdr:spPr>
    </xdr:pic>
    <xdr:clientData/>
  </xdr:twoCellAnchor>
  <xdr:twoCellAnchor>
    <xdr:from>
      <xdr:col>0</xdr:col>
      <xdr:colOff>35814</xdr:colOff>
      <xdr:row>24</xdr:row>
      <xdr:rowOff>35814</xdr:rowOff>
    </xdr:from>
    <xdr:to>
      <xdr:col>6</xdr:col>
      <xdr:colOff>2950464</xdr:colOff>
      <xdr:row>25</xdr:row>
      <xdr:rowOff>0</xdr:rowOff>
    </xdr:to>
    <xdr:pic>
      <xdr:nvPicPr>
        <xdr:cNvPr id="9" name="Picture 15" descr="Inserted picture RelID:8">
          <a:extLst>
            <a:ext uri="{FF2B5EF4-FFF2-40B4-BE49-F238E27FC236}">
              <a16:creationId xmlns:a16="http://schemas.microsoft.com/office/drawing/2014/main" id="{00000000-0008-0000-0A00-000009000000}"/>
            </a:ext>
          </a:extLst>
        </xdr:cNvPr>
        <xdr:cNvPicPr>
          <a:picLocks noChangeAspect="1"/>
        </xdr:cNvPicPr>
      </xdr:nvPicPr>
      <xdr:blipFill>
        <a:blip xmlns:r="http://schemas.openxmlformats.org/officeDocument/2006/relationships" r:embed="rId8"/>
        <a:stretch>
          <a:fillRect/>
        </a:stretch>
      </xdr:blipFill>
      <xdr:spPr>
        <a:xfrm>
          <a:off x="0" y="0"/>
          <a:ext cx="0" cy="0"/>
        </a:xfrm>
        <a:prstGeom prst="rect">
          <a:avLst/>
        </a:prstGeom>
      </xdr:spPr>
    </xdr:pic>
    <xdr:clientData/>
  </xdr:twoCellAnchor>
  <xdr:twoCellAnchor>
    <xdr:from>
      <xdr:col>3</xdr:col>
      <xdr:colOff>476250</xdr:colOff>
      <xdr:row>26</xdr:row>
      <xdr:rowOff>47498</xdr:rowOff>
    </xdr:from>
    <xdr:to>
      <xdr:col>6</xdr:col>
      <xdr:colOff>2401062</xdr:colOff>
      <xdr:row>26</xdr:row>
      <xdr:rowOff>2066798</xdr:rowOff>
    </xdr:to>
    <xdr:pic>
      <xdr:nvPicPr>
        <xdr:cNvPr id="10" name="Picture 16" descr="Inserted picture RelID:9">
          <a:extLst>
            <a:ext uri="{FF2B5EF4-FFF2-40B4-BE49-F238E27FC236}">
              <a16:creationId xmlns:a16="http://schemas.microsoft.com/office/drawing/2014/main" id="{00000000-0008-0000-0A00-00000A000000}"/>
            </a:ext>
          </a:extLst>
        </xdr:cNvPr>
        <xdr:cNvPicPr>
          <a:picLocks noChangeAspect="1"/>
        </xdr:cNvPicPr>
      </xdr:nvPicPr>
      <xdr:blipFill>
        <a:blip xmlns:r="http://schemas.openxmlformats.org/officeDocument/2006/relationships" r:embed="rId9"/>
        <a:stretch>
          <a:fillRect/>
        </a:stretch>
      </xdr:blipFill>
      <xdr:spPr>
        <a:xfrm>
          <a:off x="0" y="0"/>
          <a:ext cx="0" cy="0"/>
        </a:xfrm>
        <a:prstGeom prst="rect">
          <a:avLst/>
        </a:prstGeom>
      </xdr:spPr>
    </xdr:pic>
    <xdr:clientData/>
  </xdr:twoCellAnchor>
  <xdr:twoCellAnchor>
    <xdr:from>
      <xdr:col>3</xdr:col>
      <xdr:colOff>169926</xdr:colOff>
      <xdr:row>28</xdr:row>
      <xdr:rowOff>456946</xdr:rowOff>
    </xdr:from>
    <xdr:to>
      <xdr:col>6</xdr:col>
      <xdr:colOff>2979420</xdr:colOff>
      <xdr:row>28</xdr:row>
      <xdr:rowOff>3246882</xdr:rowOff>
    </xdr:to>
    <xdr:pic>
      <xdr:nvPicPr>
        <xdr:cNvPr id="11" name="Picture 17" descr="Inserted picture RelID:10">
          <a:extLst>
            <a:ext uri="{FF2B5EF4-FFF2-40B4-BE49-F238E27FC236}">
              <a16:creationId xmlns:a16="http://schemas.microsoft.com/office/drawing/2014/main" id="{00000000-0008-0000-0A00-00000B000000}"/>
            </a:ext>
          </a:extLst>
        </xdr:cNvPr>
        <xdr:cNvPicPr>
          <a:picLocks noChangeAspect="1"/>
        </xdr:cNvPicPr>
      </xdr:nvPicPr>
      <xdr:blipFill>
        <a:blip xmlns:r="http://schemas.openxmlformats.org/officeDocument/2006/relationships" r:embed="rId10"/>
        <a:stretch>
          <a:fillRect/>
        </a:stretch>
      </xdr:blipFill>
      <xdr:spPr>
        <a:xfrm>
          <a:off x="0" y="0"/>
          <a:ext cx="0" cy="0"/>
        </a:xfrm>
        <a:prstGeom prst="rect">
          <a:avLst/>
        </a:prstGeom>
      </xdr:spPr>
    </xdr:pic>
    <xdr:clientData/>
  </xdr:twoCellAnchor>
  <xdr:twoCellAnchor>
    <xdr:from>
      <xdr:col>3</xdr:col>
      <xdr:colOff>95250</xdr:colOff>
      <xdr:row>30</xdr:row>
      <xdr:rowOff>35814</xdr:rowOff>
    </xdr:from>
    <xdr:to>
      <xdr:col>6</xdr:col>
      <xdr:colOff>3287014</xdr:colOff>
      <xdr:row>30</xdr:row>
      <xdr:rowOff>2302764</xdr:rowOff>
    </xdr:to>
    <xdr:pic>
      <xdr:nvPicPr>
        <xdr:cNvPr id="12" name="Picture 18" descr="Inserted picture RelID:11">
          <a:extLst>
            <a:ext uri="{FF2B5EF4-FFF2-40B4-BE49-F238E27FC236}">
              <a16:creationId xmlns:a16="http://schemas.microsoft.com/office/drawing/2014/main" id="{00000000-0008-0000-0A00-00000C000000}"/>
            </a:ext>
          </a:extLst>
        </xdr:cNvPr>
        <xdr:cNvPicPr>
          <a:picLocks noChangeAspect="1"/>
        </xdr:cNvPicPr>
      </xdr:nvPicPr>
      <xdr:blipFill>
        <a:blip xmlns:r="http://schemas.openxmlformats.org/officeDocument/2006/relationships" r:embed="rId11"/>
        <a:stretch>
          <a:fillRect/>
        </a:stretch>
      </xdr:blipFill>
      <xdr:spPr>
        <a:xfrm>
          <a:off x="0" y="0"/>
          <a:ext cx="0" cy="0"/>
        </a:xfrm>
        <a:prstGeom prst="rect">
          <a:avLst/>
        </a:prstGeom>
      </xdr:spPr>
    </xdr:pic>
    <xdr:clientData/>
  </xdr:twoCellAnchor>
  <xdr:twoCellAnchor>
    <xdr:from>
      <xdr:col>3</xdr:col>
      <xdr:colOff>314452</xdr:colOff>
      <xdr:row>32</xdr:row>
      <xdr:rowOff>104902</xdr:rowOff>
    </xdr:from>
    <xdr:to>
      <xdr:col>6</xdr:col>
      <xdr:colOff>2124456</xdr:colOff>
      <xdr:row>32</xdr:row>
      <xdr:rowOff>2276602</xdr:rowOff>
    </xdr:to>
    <xdr:pic>
      <xdr:nvPicPr>
        <xdr:cNvPr id="13" name="Picture 19" descr="Inserted picture RelID:12">
          <a:extLst>
            <a:ext uri="{FF2B5EF4-FFF2-40B4-BE49-F238E27FC236}">
              <a16:creationId xmlns:a16="http://schemas.microsoft.com/office/drawing/2014/main" id="{00000000-0008-0000-0A00-00000D000000}"/>
            </a:ext>
          </a:extLst>
        </xdr:cNvPr>
        <xdr:cNvPicPr>
          <a:picLocks noChangeAspect="1"/>
        </xdr:cNvPicPr>
      </xdr:nvPicPr>
      <xdr:blipFill>
        <a:blip xmlns:r="http://schemas.openxmlformats.org/officeDocument/2006/relationships" r:embed="rId12"/>
        <a:stretch>
          <a:fillRect/>
        </a:stretch>
      </xdr:blipFill>
      <xdr:spPr>
        <a:xfrm>
          <a:off x="0" y="0"/>
          <a:ext cx="0" cy="0"/>
        </a:xfrm>
        <a:prstGeom prst="rect">
          <a:avLst/>
        </a:prstGeom>
      </xdr:spPr>
    </xdr:pic>
    <xdr:clientData/>
  </xdr:twoCellAnchor>
  <xdr:twoCellAnchor>
    <xdr:from>
      <xdr:col>0</xdr:col>
      <xdr:colOff>46736</xdr:colOff>
      <xdr:row>34</xdr:row>
      <xdr:rowOff>456946</xdr:rowOff>
    </xdr:from>
    <xdr:to>
      <xdr:col>6</xdr:col>
      <xdr:colOff>2381758</xdr:colOff>
      <xdr:row>34</xdr:row>
      <xdr:rowOff>4114292</xdr:rowOff>
    </xdr:to>
    <xdr:pic>
      <xdr:nvPicPr>
        <xdr:cNvPr id="14" name="Picture 20" descr="Inserted picture RelID:13">
          <a:extLst>
            <a:ext uri="{FF2B5EF4-FFF2-40B4-BE49-F238E27FC236}">
              <a16:creationId xmlns:a16="http://schemas.microsoft.com/office/drawing/2014/main" id="{00000000-0008-0000-0A00-00000E000000}"/>
            </a:ext>
          </a:extLst>
        </xdr:cNvPr>
        <xdr:cNvPicPr>
          <a:picLocks noChangeAspect="1"/>
        </xdr:cNvPicPr>
      </xdr:nvPicPr>
      <xdr:blipFill>
        <a:blip xmlns:r="http://schemas.openxmlformats.org/officeDocument/2006/relationships" r:embed="rId13"/>
        <a:stretch>
          <a:fillRect/>
        </a:stretch>
      </xdr:blipFill>
      <xdr:spPr>
        <a:xfrm>
          <a:off x="0" y="0"/>
          <a:ext cx="0" cy="0"/>
        </a:xfrm>
        <a:prstGeom prst="rect">
          <a:avLst/>
        </a:prstGeom>
      </xdr:spPr>
    </xdr:pic>
    <xdr:clientData/>
  </xdr:twoCellAnchor>
  <xdr:twoCellAnchor>
    <xdr:from>
      <xdr:col>3</xdr:col>
      <xdr:colOff>43942</xdr:colOff>
      <xdr:row>36</xdr:row>
      <xdr:rowOff>115062</xdr:rowOff>
    </xdr:from>
    <xdr:to>
      <xdr:col>6</xdr:col>
      <xdr:colOff>2464562</xdr:colOff>
      <xdr:row>36</xdr:row>
      <xdr:rowOff>3772408</xdr:rowOff>
    </xdr:to>
    <xdr:pic>
      <xdr:nvPicPr>
        <xdr:cNvPr id="15" name="Picture 21" descr="Inserted picture RelID:14">
          <a:extLst>
            <a:ext uri="{FF2B5EF4-FFF2-40B4-BE49-F238E27FC236}">
              <a16:creationId xmlns:a16="http://schemas.microsoft.com/office/drawing/2014/main" id="{00000000-0008-0000-0A00-00000F000000}"/>
            </a:ext>
          </a:extLst>
        </xdr:cNvPr>
        <xdr:cNvPicPr>
          <a:picLocks noChangeAspect="1"/>
        </xdr:cNvPicPr>
      </xdr:nvPicPr>
      <xdr:blipFill>
        <a:blip xmlns:r="http://schemas.openxmlformats.org/officeDocument/2006/relationships" r:embed="rId14"/>
        <a:stretch>
          <a:fillRect/>
        </a:stretch>
      </xdr:blipFill>
      <xdr:spPr>
        <a:xfrm>
          <a:off x="0" y="0"/>
          <a:ext cx="0" cy="0"/>
        </a:xfrm>
        <a:prstGeom prst="rect">
          <a:avLst/>
        </a:prstGeom>
      </xdr:spPr>
    </xdr:pic>
    <xdr:clientData/>
  </xdr:twoCellAnchor>
  <xdr:twoCellAnchor>
    <xdr:from>
      <xdr:col>3</xdr:col>
      <xdr:colOff>151892</xdr:colOff>
      <xdr:row>38</xdr:row>
      <xdr:rowOff>35814</xdr:rowOff>
    </xdr:from>
    <xdr:to>
      <xdr:col>6</xdr:col>
      <xdr:colOff>2475230</xdr:colOff>
      <xdr:row>38</xdr:row>
      <xdr:rowOff>3340608</xdr:rowOff>
    </xdr:to>
    <xdr:pic>
      <xdr:nvPicPr>
        <xdr:cNvPr id="16" name="Picture 22" descr="Inserted picture RelID:15">
          <a:extLst>
            <a:ext uri="{FF2B5EF4-FFF2-40B4-BE49-F238E27FC236}">
              <a16:creationId xmlns:a16="http://schemas.microsoft.com/office/drawing/2014/main" id="{00000000-0008-0000-0A00-000010000000}"/>
            </a:ext>
          </a:extLst>
        </xdr:cNvPr>
        <xdr:cNvPicPr>
          <a:picLocks noChangeAspect="1"/>
        </xdr:cNvPicPr>
      </xdr:nvPicPr>
      <xdr:blipFill>
        <a:blip xmlns:r="http://schemas.openxmlformats.org/officeDocument/2006/relationships" r:embed="rId15"/>
        <a:stretch>
          <a:fillRect/>
        </a:stretch>
      </xdr:blipFill>
      <xdr:spPr>
        <a:xfrm>
          <a:off x="0" y="0"/>
          <a:ext cx="0" cy="0"/>
        </a:xfrm>
        <a:prstGeom prst="rect">
          <a:avLst/>
        </a:prstGeom>
      </xdr:spPr>
    </xdr:pic>
    <xdr:clientData/>
  </xdr:twoCellAnchor>
  <xdr:twoCellAnchor>
    <xdr:from>
      <xdr:col>3</xdr:col>
      <xdr:colOff>238252</xdr:colOff>
      <xdr:row>40</xdr:row>
      <xdr:rowOff>35814</xdr:rowOff>
    </xdr:from>
    <xdr:to>
      <xdr:col>6</xdr:col>
      <xdr:colOff>3173730</xdr:colOff>
      <xdr:row>40</xdr:row>
      <xdr:rowOff>4355592</xdr:rowOff>
    </xdr:to>
    <xdr:pic>
      <xdr:nvPicPr>
        <xdr:cNvPr id="17" name="Picture 23" descr="Inserted picture RelID:16">
          <a:extLst>
            <a:ext uri="{FF2B5EF4-FFF2-40B4-BE49-F238E27FC236}">
              <a16:creationId xmlns:a16="http://schemas.microsoft.com/office/drawing/2014/main" id="{00000000-0008-0000-0A00-000011000000}"/>
            </a:ext>
          </a:extLst>
        </xdr:cNvPr>
        <xdr:cNvPicPr>
          <a:picLocks noChangeAspect="1"/>
        </xdr:cNvPicPr>
      </xdr:nvPicPr>
      <xdr:blipFill>
        <a:blip xmlns:r="http://schemas.openxmlformats.org/officeDocument/2006/relationships" r:embed="rId16"/>
        <a:stretch>
          <a:fillRect/>
        </a:stretch>
      </xdr:blipFill>
      <xdr:spPr>
        <a:xfrm>
          <a:off x="0" y="0"/>
          <a:ext cx="0" cy="0"/>
        </a:xfrm>
        <a:prstGeom prst="rect">
          <a:avLst/>
        </a:prstGeom>
      </xdr:spPr>
    </xdr:pic>
    <xdr:clientData/>
  </xdr:twoCellAnchor>
  <xdr:twoCellAnchor>
    <xdr:from>
      <xdr:col>3</xdr:col>
      <xdr:colOff>162560</xdr:colOff>
      <xdr:row>42</xdr:row>
      <xdr:rowOff>35814</xdr:rowOff>
    </xdr:from>
    <xdr:to>
      <xdr:col>6</xdr:col>
      <xdr:colOff>2975610</xdr:colOff>
      <xdr:row>42</xdr:row>
      <xdr:rowOff>4855972</xdr:rowOff>
    </xdr:to>
    <xdr:pic>
      <xdr:nvPicPr>
        <xdr:cNvPr id="18" name="Picture 24" descr="Inserted picture RelID:17">
          <a:extLst>
            <a:ext uri="{FF2B5EF4-FFF2-40B4-BE49-F238E27FC236}">
              <a16:creationId xmlns:a16="http://schemas.microsoft.com/office/drawing/2014/main" id="{00000000-0008-0000-0A00-000012000000}"/>
            </a:ext>
          </a:extLst>
        </xdr:cNvPr>
        <xdr:cNvPicPr>
          <a:picLocks noChangeAspect="1"/>
        </xdr:cNvPicPr>
      </xdr:nvPicPr>
      <xdr:blipFill>
        <a:blip xmlns:r="http://schemas.openxmlformats.org/officeDocument/2006/relationships" r:embed="rId17"/>
        <a:stretch>
          <a:fillRect/>
        </a:stretch>
      </xdr:blipFill>
      <xdr:spPr>
        <a:xfrm>
          <a:off x="0" y="0"/>
          <a:ext cx="0" cy="0"/>
        </a:xfrm>
        <a:prstGeom prst="rect">
          <a:avLst/>
        </a:prstGeom>
      </xdr:spPr>
    </xdr:pic>
    <xdr:clientData/>
  </xdr:twoCellAnchor>
  <xdr:twoCellAnchor>
    <xdr:from>
      <xdr:col>1</xdr:col>
      <xdr:colOff>0</xdr:colOff>
      <xdr:row>44</xdr:row>
      <xdr:rowOff>107950</xdr:rowOff>
    </xdr:from>
    <xdr:to>
      <xdr:col>6</xdr:col>
      <xdr:colOff>1911604</xdr:colOff>
      <xdr:row>44</xdr:row>
      <xdr:rowOff>2127250</xdr:rowOff>
    </xdr:to>
    <xdr:pic>
      <xdr:nvPicPr>
        <xdr:cNvPr id="19" name="Picture 25" descr="Inserted picture RelID:18">
          <a:extLst>
            <a:ext uri="{FF2B5EF4-FFF2-40B4-BE49-F238E27FC236}">
              <a16:creationId xmlns:a16="http://schemas.microsoft.com/office/drawing/2014/main" id="{00000000-0008-0000-0A00-000013000000}"/>
            </a:ext>
          </a:extLst>
        </xdr:cNvPr>
        <xdr:cNvPicPr>
          <a:picLocks noChangeAspect="1"/>
        </xdr:cNvPicPr>
      </xdr:nvPicPr>
      <xdr:blipFill>
        <a:blip xmlns:r="http://schemas.openxmlformats.org/officeDocument/2006/relationships" r:embed="rId18"/>
        <a:stretch>
          <a:fillRect/>
        </a:stretch>
      </xdr:blipFill>
      <xdr:spPr>
        <a:xfrm>
          <a:off x="0" y="0"/>
          <a:ext cx="0" cy="0"/>
        </a:xfrm>
        <a:prstGeom prst="rect">
          <a:avLst/>
        </a:prstGeom>
      </xdr:spPr>
    </xdr:pic>
    <xdr:clientData/>
  </xdr:twoCellAnchor>
  <xdr:twoCellAnchor>
    <xdr:from>
      <xdr:col>1</xdr:col>
      <xdr:colOff>3556</xdr:colOff>
      <xdr:row>46</xdr:row>
      <xdr:rowOff>122174</xdr:rowOff>
    </xdr:from>
    <xdr:to>
      <xdr:col>6</xdr:col>
      <xdr:colOff>1917954</xdr:colOff>
      <xdr:row>47</xdr:row>
      <xdr:rowOff>0</xdr:rowOff>
    </xdr:to>
    <xdr:pic>
      <xdr:nvPicPr>
        <xdr:cNvPr id="20" name="Picture 26" descr="Inserted picture RelID:19">
          <a:extLst>
            <a:ext uri="{FF2B5EF4-FFF2-40B4-BE49-F238E27FC236}">
              <a16:creationId xmlns:a16="http://schemas.microsoft.com/office/drawing/2014/main" id="{00000000-0008-0000-0A00-000014000000}"/>
            </a:ext>
          </a:extLst>
        </xdr:cNvPr>
        <xdr:cNvPicPr>
          <a:picLocks noChangeAspect="1"/>
        </xdr:cNvPicPr>
      </xdr:nvPicPr>
      <xdr:blipFill>
        <a:blip xmlns:r="http://schemas.openxmlformats.org/officeDocument/2006/relationships" r:embed="rId19"/>
        <a:stretch>
          <a:fillRect/>
        </a:stretch>
      </xdr:blipFill>
      <xdr:spPr>
        <a:xfrm>
          <a:off x="0" y="0"/>
          <a:ext cx="0" cy="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1</xdr:col>
      <xdr:colOff>0</xdr:colOff>
      <xdr:row>1</xdr:row>
      <xdr:rowOff>0</xdr:rowOff>
    </xdr:from>
    <xdr:to>
      <xdr:col>3</xdr:col>
      <xdr:colOff>0</xdr:colOff>
      <xdr:row>4</xdr:row>
      <xdr:rowOff>0</xdr:rowOff>
    </xdr:to>
    <xdr:pic>
      <xdr:nvPicPr>
        <xdr:cNvPr id="9" name="Picture 9" descr="Inserted picture RelID:1">
          <a:extLst>
            <a:ext uri="{FF2B5EF4-FFF2-40B4-BE49-F238E27FC236}">
              <a16:creationId xmlns:a16="http://schemas.microsoft.com/office/drawing/2014/main" id="{00000000-0008-0000-0B00-000009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twoCellAnchor>
    <xdr:from>
      <xdr:col>0</xdr:col>
      <xdr:colOff>47498</xdr:colOff>
      <xdr:row>24</xdr:row>
      <xdr:rowOff>114300</xdr:rowOff>
    </xdr:from>
    <xdr:to>
      <xdr:col>6</xdr:col>
      <xdr:colOff>943610</xdr:colOff>
      <xdr:row>25</xdr:row>
      <xdr:rowOff>0</xdr:rowOff>
    </xdr:to>
    <xdr:pic>
      <xdr:nvPicPr>
        <xdr:cNvPr id="2" name="Picture 28" descr="Inserted picture RelID:2">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2"/>
        <a:stretch>
          <a:fillRect/>
        </a:stretch>
      </xdr:blipFill>
      <xdr:spPr>
        <a:xfrm>
          <a:off x="0" y="0"/>
          <a:ext cx="0" cy="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5" Type="http://schemas.openxmlformats.org/officeDocument/2006/relationships/printerSettings" Target="../printerSettings/printerSettings3.bin"/><Relationship Id="rId4" Type="http://schemas.openxmlformats.org/officeDocument/2006/relationships/hyperlink" Target="https://eur-lex.europa.eu/eli/dir/2019/2162/oj"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EE5E0C-CAD9-4DFA-869B-42783CDA60A4}">
  <sheetPr>
    <tabColor rgb="FFE36E00"/>
  </sheetPr>
  <dimension ref="A1:A174"/>
  <sheetViews>
    <sheetView tabSelected="1" view="pageBreakPreview" zoomScale="60" zoomScaleNormal="60" workbookViewId="0"/>
  </sheetViews>
  <sheetFormatPr defaultColWidth="9.109375" defaultRowHeight="14.4" x14ac:dyDescent="0.3"/>
  <cols>
    <col min="1" max="1" width="242" style="237" customWidth="1"/>
    <col min="2" max="16384" width="9.109375" style="237"/>
  </cols>
  <sheetData>
    <row r="1" spans="1:1" ht="31.2" x14ac:dyDescent="0.3">
      <c r="A1" s="249" t="s">
        <v>1486</v>
      </c>
    </row>
    <row r="3" spans="1:1" ht="15" x14ac:dyDescent="0.3">
      <c r="A3" s="248"/>
    </row>
    <row r="4" spans="1:1" ht="34.799999999999997" x14ac:dyDescent="0.3">
      <c r="A4" s="244" t="s">
        <v>1485</v>
      </c>
    </row>
    <row r="5" spans="1:1" ht="34.799999999999997" x14ac:dyDescent="0.3">
      <c r="A5" s="244" t="s">
        <v>1484</v>
      </c>
    </row>
    <row r="6" spans="1:1" ht="34.799999999999997" x14ac:dyDescent="0.3">
      <c r="A6" s="244" t="s">
        <v>1483</v>
      </c>
    </row>
    <row r="7" spans="1:1" ht="17.399999999999999" x14ac:dyDescent="0.3">
      <c r="A7" s="244"/>
    </row>
    <row r="8" spans="1:1" ht="18" x14ac:dyDescent="0.3">
      <c r="A8" s="243" t="s">
        <v>1482</v>
      </c>
    </row>
    <row r="9" spans="1:1" ht="34.799999999999997" x14ac:dyDescent="0.35">
      <c r="A9" s="246" t="s">
        <v>1481</v>
      </c>
    </row>
    <row r="10" spans="1:1" ht="69.599999999999994" x14ac:dyDescent="0.3">
      <c r="A10" s="242" t="s">
        <v>1480</v>
      </c>
    </row>
    <row r="11" spans="1:1" ht="34.799999999999997" x14ac:dyDescent="0.3">
      <c r="A11" s="242" t="s">
        <v>1479</v>
      </c>
    </row>
    <row r="12" spans="1:1" ht="17.399999999999999" x14ac:dyDescent="0.3">
      <c r="A12" s="242" t="s">
        <v>1478</v>
      </c>
    </row>
    <row r="13" spans="1:1" ht="17.399999999999999" x14ac:dyDescent="0.3">
      <c r="A13" s="242" t="s">
        <v>1477</v>
      </c>
    </row>
    <row r="14" spans="1:1" ht="17.399999999999999" x14ac:dyDescent="0.3">
      <c r="A14" s="242" t="s">
        <v>1476</v>
      </c>
    </row>
    <row r="15" spans="1:1" ht="17.399999999999999" x14ac:dyDescent="0.3">
      <c r="A15" s="242"/>
    </row>
    <row r="16" spans="1:1" ht="18" x14ac:dyDescent="0.3">
      <c r="A16" s="243" t="s">
        <v>1475</v>
      </c>
    </row>
    <row r="17" spans="1:1" ht="17.399999999999999" x14ac:dyDescent="0.3">
      <c r="A17" s="239" t="s">
        <v>1474</v>
      </c>
    </row>
    <row r="18" spans="1:1" ht="34.799999999999997" x14ac:dyDescent="0.3">
      <c r="A18" s="240" t="s">
        <v>1473</v>
      </c>
    </row>
    <row r="19" spans="1:1" ht="34.799999999999997" x14ac:dyDescent="0.3">
      <c r="A19" s="240" t="s">
        <v>1472</v>
      </c>
    </row>
    <row r="20" spans="1:1" ht="52.2" x14ac:dyDescent="0.3">
      <c r="A20" s="240" t="s">
        <v>1471</v>
      </c>
    </row>
    <row r="21" spans="1:1" ht="87" x14ac:dyDescent="0.3">
      <c r="A21" s="240" t="s">
        <v>1470</v>
      </c>
    </row>
    <row r="22" spans="1:1" ht="52.2" x14ac:dyDescent="0.3">
      <c r="A22" s="240" t="s">
        <v>1469</v>
      </c>
    </row>
    <row r="23" spans="1:1" ht="34.799999999999997" x14ac:dyDescent="0.3">
      <c r="A23" s="240" t="s">
        <v>1468</v>
      </c>
    </row>
    <row r="24" spans="1:1" ht="17.399999999999999" x14ac:dyDescent="0.3">
      <c r="A24" s="240" t="s">
        <v>1467</v>
      </c>
    </row>
    <row r="25" spans="1:1" ht="17.399999999999999" x14ac:dyDescent="0.3">
      <c r="A25" s="239" t="s">
        <v>1466</v>
      </c>
    </row>
    <row r="26" spans="1:1" ht="52.2" x14ac:dyDescent="0.35">
      <c r="A26" s="238" t="s">
        <v>1465</v>
      </c>
    </row>
    <row r="27" spans="1:1" ht="17.399999999999999" x14ac:dyDescent="0.35">
      <c r="A27" s="238" t="s">
        <v>1464</v>
      </c>
    </row>
    <row r="28" spans="1:1" ht="17.399999999999999" x14ac:dyDescent="0.3">
      <c r="A28" s="239" t="s">
        <v>1463</v>
      </c>
    </row>
    <row r="29" spans="1:1" ht="34.799999999999997" x14ac:dyDescent="0.3">
      <c r="A29" s="240" t="s">
        <v>1462</v>
      </c>
    </row>
    <row r="30" spans="1:1" ht="34.799999999999997" x14ac:dyDescent="0.3">
      <c r="A30" s="240" t="s">
        <v>1461</v>
      </c>
    </row>
    <row r="31" spans="1:1" ht="34.799999999999997" x14ac:dyDescent="0.3">
      <c r="A31" s="240" t="s">
        <v>1460</v>
      </c>
    </row>
    <row r="32" spans="1:1" ht="34.799999999999997" x14ac:dyDescent="0.3">
      <c r="A32" s="240" t="s">
        <v>1459</v>
      </c>
    </row>
    <row r="33" spans="1:1" ht="17.399999999999999" x14ac:dyDescent="0.3">
      <c r="A33" s="240"/>
    </row>
    <row r="34" spans="1:1" ht="18" x14ac:dyDescent="0.3">
      <c r="A34" s="243" t="s">
        <v>1458</v>
      </c>
    </row>
    <row r="35" spans="1:1" ht="17.399999999999999" x14ac:dyDescent="0.3">
      <c r="A35" s="239" t="s">
        <v>1457</v>
      </c>
    </row>
    <row r="36" spans="1:1" ht="34.799999999999997" x14ac:dyDescent="0.3">
      <c r="A36" s="240" t="s">
        <v>1456</v>
      </c>
    </row>
    <row r="37" spans="1:1" ht="34.799999999999997" x14ac:dyDescent="0.3">
      <c r="A37" s="240" t="s">
        <v>1455</v>
      </c>
    </row>
    <row r="38" spans="1:1" ht="34.799999999999997" x14ac:dyDescent="0.3">
      <c r="A38" s="240" t="s">
        <v>1454</v>
      </c>
    </row>
    <row r="39" spans="1:1" ht="17.399999999999999" x14ac:dyDescent="0.3">
      <c r="A39" s="240" t="s">
        <v>1453</v>
      </c>
    </row>
    <row r="40" spans="1:1" ht="17.399999999999999" x14ac:dyDescent="0.3">
      <c r="A40" s="240" t="s">
        <v>1452</v>
      </c>
    </row>
    <row r="41" spans="1:1" ht="17.399999999999999" x14ac:dyDescent="0.3">
      <c r="A41" s="239" t="s">
        <v>1451</v>
      </c>
    </row>
    <row r="42" spans="1:1" ht="17.399999999999999" x14ac:dyDescent="0.3">
      <c r="A42" s="240" t="s">
        <v>1450</v>
      </c>
    </row>
    <row r="43" spans="1:1" ht="17.399999999999999" x14ac:dyDescent="0.35">
      <c r="A43" s="238" t="s">
        <v>1449</v>
      </c>
    </row>
    <row r="44" spans="1:1" ht="17.399999999999999" x14ac:dyDescent="0.3">
      <c r="A44" s="239" t="s">
        <v>1448</v>
      </c>
    </row>
    <row r="45" spans="1:1" ht="34.799999999999997" x14ac:dyDescent="0.35">
      <c r="A45" s="238" t="s">
        <v>1447</v>
      </c>
    </row>
    <row r="46" spans="1:1" ht="34.799999999999997" x14ac:dyDescent="0.3">
      <c r="A46" s="240" t="s">
        <v>1446</v>
      </c>
    </row>
    <row r="47" spans="1:1" ht="34.799999999999997" x14ac:dyDescent="0.3">
      <c r="A47" s="240" t="s">
        <v>1445</v>
      </c>
    </row>
    <row r="48" spans="1:1" ht="17.399999999999999" x14ac:dyDescent="0.3">
      <c r="A48" s="240" t="s">
        <v>1444</v>
      </c>
    </row>
    <row r="49" spans="1:1" ht="17.399999999999999" x14ac:dyDescent="0.35">
      <c r="A49" s="238" t="s">
        <v>1443</v>
      </c>
    </row>
    <row r="50" spans="1:1" ht="17.399999999999999" x14ac:dyDescent="0.3">
      <c r="A50" s="239" t="s">
        <v>1442</v>
      </c>
    </row>
    <row r="51" spans="1:1" ht="34.799999999999997" x14ac:dyDescent="0.35">
      <c r="A51" s="238" t="s">
        <v>1441</v>
      </c>
    </row>
    <row r="52" spans="1:1" ht="17.399999999999999" x14ac:dyDescent="0.3">
      <c r="A52" s="240" t="s">
        <v>1440</v>
      </c>
    </row>
    <row r="53" spans="1:1" ht="34.799999999999997" x14ac:dyDescent="0.35">
      <c r="A53" s="238" t="s">
        <v>1439</v>
      </c>
    </row>
    <row r="54" spans="1:1" ht="17.399999999999999" x14ac:dyDescent="0.3">
      <c r="A54" s="239" t="s">
        <v>1438</v>
      </c>
    </row>
    <row r="55" spans="1:1" ht="17.399999999999999" x14ac:dyDescent="0.35">
      <c r="A55" s="238" t="s">
        <v>1437</v>
      </c>
    </row>
    <row r="56" spans="1:1" ht="34.799999999999997" x14ac:dyDescent="0.3">
      <c r="A56" s="240" t="s">
        <v>1436</v>
      </c>
    </row>
    <row r="57" spans="1:1" ht="17.399999999999999" x14ac:dyDescent="0.3">
      <c r="A57" s="240" t="s">
        <v>1435</v>
      </c>
    </row>
    <row r="58" spans="1:1" ht="17.399999999999999" x14ac:dyDescent="0.3">
      <c r="A58" s="240" t="s">
        <v>1434</v>
      </c>
    </row>
    <row r="59" spans="1:1" ht="17.399999999999999" x14ac:dyDescent="0.3">
      <c r="A59" s="239" t="s">
        <v>1433</v>
      </c>
    </row>
    <row r="60" spans="1:1" ht="17.399999999999999" x14ac:dyDescent="0.3">
      <c r="A60" s="240" t="s">
        <v>1432</v>
      </c>
    </row>
    <row r="61" spans="1:1" ht="17.399999999999999" x14ac:dyDescent="0.3">
      <c r="A61" s="247"/>
    </row>
    <row r="62" spans="1:1" ht="18" x14ac:dyDescent="0.3">
      <c r="A62" s="243" t="s">
        <v>1431</v>
      </c>
    </row>
    <row r="63" spans="1:1" ht="17.399999999999999" x14ac:dyDescent="0.3">
      <c r="A63" s="239" t="s">
        <v>1430</v>
      </c>
    </row>
    <row r="64" spans="1:1" ht="34.799999999999997" x14ac:dyDescent="0.3">
      <c r="A64" s="240" t="s">
        <v>1429</v>
      </c>
    </row>
    <row r="65" spans="1:1" ht="17.399999999999999" x14ac:dyDescent="0.3">
      <c r="A65" s="240" t="s">
        <v>1428</v>
      </c>
    </row>
    <row r="66" spans="1:1" ht="34.799999999999997" x14ac:dyDescent="0.3">
      <c r="A66" s="242" t="s">
        <v>1427</v>
      </c>
    </row>
    <row r="67" spans="1:1" ht="34.799999999999997" x14ac:dyDescent="0.3">
      <c r="A67" s="242" t="s">
        <v>1426</v>
      </c>
    </row>
    <row r="68" spans="1:1" ht="34.799999999999997" x14ac:dyDescent="0.3">
      <c r="A68" s="242" t="s">
        <v>1425</v>
      </c>
    </row>
    <row r="69" spans="1:1" ht="17.399999999999999" x14ac:dyDescent="0.3">
      <c r="A69" s="245" t="s">
        <v>1424</v>
      </c>
    </row>
    <row r="70" spans="1:1" ht="52.2" x14ac:dyDescent="0.3">
      <c r="A70" s="242" t="s">
        <v>1423</v>
      </c>
    </row>
    <row r="71" spans="1:1" ht="17.399999999999999" x14ac:dyDescent="0.3">
      <c r="A71" s="242" t="s">
        <v>1422</v>
      </c>
    </row>
    <row r="72" spans="1:1" ht="17.399999999999999" x14ac:dyDescent="0.3">
      <c r="A72" s="245" t="s">
        <v>1421</v>
      </c>
    </row>
    <row r="73" spans="1:1" ht="17.399999999999999" x14ac:dyDescent="0.3">
      <c r="A73" s="242" t="s">
        <v>1420</v>
      </c>
    </row>
    <row r="74" spans="1:1" ht="17.399999999999999" x14ac:dyDescent="0.3">
      <c r="A74" s="245" t="s">
        <v>1419</v>
      </c>
    </row>
    <row r="75" spans="1:1" ht="34.799999999999997" x14ac:dyDescent="0.3">
      <c r="A75" s="242" t="s">
        <v>1418</v>
      </c>
    </row>
    <row r="76" spans="1:1" ht="17.399999999999999" x14ac:dyDescent="0.3">
      <c r="A76" s="242" t="s">
        <v>1417</v>
      </c>
    </row>
    <row r="77" spans="1:1" ht="52.2" x14ac:dyDescent="0.3">
      <c r="A77" s="242" t="s">
        <v>1416</v>
      </c>
    </row>
    <row r="78" spans="1:1" ht="17.399999999999999" x14ac:dyDescent="0.3">
      <c r="A78" s="245" t="s">
        <v>1415</v>
      </c>
    </row>
    <row r="79" spans="1:1" ht="17.399999999999999" x14ac:dyDescent="0.35">
      <c r="A79" s="246" t="s">
        <v>1414</v>
      </c>
    </row>
    <row r="80" spans="1:1" ht="17.399999999999999" x14ac:dyDescent="0.3">
      <c r="A80" s="245" t="s">
        <v>1413</v>
      </c>
    </row>
    <row r="81" spans="1:1" ht="34.799999999999997" x14ac:dyDescent="0.3">
      <c r="A81" s="242" t="s">
        <v>1412</v>
      </c>
    </row>
    <row r="82" spans="1:1" ht="34.799999999999997" x14ac:dyDescent="0.3">
      <c r="A82" s="242" t="s">
        <v>1411</v>
      </c>
    </row>
    <row r="83" spans="1:1" ht="34.799999999999997" x14ac:dyDescent="0.3">
      <c r="A83" s="242" t="s">
        <v>1410</v>
      </c>
    </row>
    <row r="84" spans="1:1" ht="34.799999999999997" x14ac:dyDescent="0.3">
      <c r="A84" s="242" t="s">
        <v>1409</v>
      </c>
    </row>
    <row r="85" spans="1:1" ht="34.799999999999997" x14ac:dyDescent="0.3">
      <c r="A85" s="242" t="s">
        <v>1408</v>
      </c>
    </row>
    <row r="86" spans="1:1" ht="17.399999999999999" x14ac:dyDescent="0.3">
      <c r="A86" s="245" t="s">
        <v>1407</v>
      </c>
    </row>
    <row r="87" spans="1:1" ht="17.399999999999999" x14ac:dyDescent="0.3">
      <c r="A87" s="242" t="s">
        <v>1406</v>
      </c>
    </row>
    <row r="88" spans="1:1" ht="17.399999999999999" x14ac:dyDescent="0.3">
      <c r="A88" s="242" t="s">
        <v>1405</v>
      </c>
    </row>
    <row r="89" spans="1:1" ht="17.399999999999999" x14ac:dyDescent="0.3">
      <c r="A89" s="245" t="s">
        <v>1404</v>
      </c>
    </row>
    <row r="90" spans="1:1" ht="34.799999999999997" x14ac:dyDescent="0.3">
      <c r="A90" s="242" t="s">
        <v>1403</v>
      </c>
    </row>
    <row r="91" spans="1:1" ht="17.399999999999999" x14ac:dyDescent="0.3">
      <c r="A91" s="245" t="s">
        <v>1402</v>
      </c>
    </row>
    <row r="92" spans="1:1" ht="17.399999999999999" x14ac:dyDescent="0.35">
      <c r="A92" s="246" t="s">
        <v>1401</v>
      </c>
    </row>
    <row r="93" spans="1:1" ht="17.399999999999999" x14ac:dyDescent="0.3">
      <c r="A93" s="242" t="s">
        <v>1400</v>
      </c>
    </row>
    <row r="94" spans="1:1" ht="17.399999999999999" x14ac:dyDescent="0.3">
      <c r="A94" s="242"/>
    </row>
    <row r="95" spans="1:1" ht="18" x14ac:dyDescent="0.3">
      <c r="A95" s="243" t="s">
        <v>1399</v>
      </c>
    </row>
    <row r="96" spans="1:1" ht="34.799999999999997" x14ac:dyDescent="0.35">
      <c r="A96" s="246" t="s">
        <v>1398</v>
      </c>
    </row>
    <row r="97" spans="1:1" ht="17.399999999999999" x14ac:dyDescent="0.35">
      <c r="A97" s="246" t="s">
        <v>1397</v>
      </c>
    </row>
    <row r="98" spans="1:1" ht="17.399999999999999" x14ac:dyDescent="0.3">
      <c r="A98" s="245" t="s">
        <v>1396</v>
      </c>
    </row>
    <row r="99" spans="1:1" ht="17.399999999999999" x14ac:dyDescent="0.3">
      <c r="A99" s="244" t="s">
        <v>1395</v>
      </c>
    </row>
    <row r="100" spans="1:1" ht="17.399999999999999" x14ac:dyDescent="0.3">
      <c r="A100" s="242" t="s">
        <v>1394</v>
      </c>
    </row>
    <row r="101" spans="1:1" ht="17.399999999999999" x14ac:dyDescent="0.3">
      <c r="A101" s="242" t="s">
        <v>1393</v>
      </c>
    </row>
    <row r="102" spans="1:1" ht="17.399999999999999" x14ac:dyDescent="0.3">
      <c r="A102" s="242" t="s">
        <v>1392</v>
      </c>
    </row>
    <row r="103" spans="1:1" ht="17.399999999999999" x14ac:dyDescent="0.3">
      <c r="A103" s="242" t="s">
        <v>1391</v>
      </c>
    </row>
    <row r="104" spans="1:1" ht="34.799999999999997" x14ac:dyDescent="0.3">
      <c r="A104" s="242" t="s">
        <v>1390</v>
      </c>
    </row>
    <row r="105" spans="1:1" ht="17.399999999999999" x14ac:dyDescent="0.3">
      <c r="A105" s="244" t="s">
        <v>1389</v>
      </c>
    </row>
    <row r="106" spans="1:1" ht="17.399999999999999" x14ac:dyDescent="0.3">
      <c r="A106" s="242" t="s">
        <v>1388</v>
      </c>
    </row>
    <row r="107" spans="1:1" ht="17.399999999999999" x14ac:dyDescent="0.3">
      <c r="A107" s="242" t="s">
        <v>1387</v>
      </c>
    </row>
    <row r="108" spans="1:1" ht="17.399999999999999" x14ac:dyDescent="0.3">
      <c r="A108" s="242" t="s">
        <v>1386</v>
      </c>
    </row>
    <row r="109" spans="1:1" ht="17.399999999999999" x14ac:dyDescent="0.3">
      <c r="A109" s="242" t="s">
        <v>1385</v>
      </c>
    </row>
    <row r="110" spans="1:1" ht="17.399999999999999" x14ac:dyDescent="0.3">
      <c r="A110" s="242" t="s">
        <v>1384</v>
      </c>
    </row>
    <row r="111" spans="1:1" ht="17.399999999999999" x14ac:dyDescent="0.3">
      <c r="A111" s="242" t="s">
        <v>1383</v>
      </c>
    </row>
    <row r="112" spans="1:1" ht="17.399999999999999" x14ac:dyDescent="0.3">
      <c r="A112" s="245" t="s">
        <v>1382</v>
      </c>
    </row>
    <row r="113" spans="1:1" ht="17.399999999999999" x14ac:dyDescent="0.3">
      <c r="A113" s="242" t="s">
        <v>1381</v>
      </c>
    </row>
    <row r="114" spans="1:1" ht="17.399999999999999" x14ac:dyDescent="0.3">
      <c r="A114" s="244" t="s">
        <v>1380</v>
      </c>
    </row>
    <row r="115" spans="1:1" ht="17.399999999999999" x14ac:dyDescent="0.3">
      <c r="A115" s="242" t="s">
        <v>1379</v>
      </c>
    </row>
    <row r="116" spans="1:1" ht="17.399999999999999" x14ac:dyDescent="0.3">
      <c r="A116" s="242" t="s">
        <v>1378</v>
      </c>
    </row>
    <row r="117" spans="1:1" ht="17.399999999999999" x14ac:dyDescent="0.3">
      <c r="A117" s="244" t="s">
        <v>1377</v>
      </c>
    </row>
    <row r="118" spans="1:1" ht="17.399999999999999" x14ac:dyDescent="0.3">
      <c r="A118" s="242" t="s">
        <v>1376</v>
      </c>
    </row>
    <row r="119" spans="1:1" ht="17.399999999999999" x14ac:dyDescent="0.3">
      <c r="A119" s="242" t="s">
        <v>1375</v>
      </c>
    </row>
    <row r="120" spans="1:1" ht="17.399999999999999" x14ac:dyDescent="0.3">
      <c r="A120" s="242" t="s">
        <v>1374</v>
      </c>
    </row>
    <row r="121" spans="1:1" ht="17.399999999999999" x14ac:dyDescent="0.3">
      <c r="A121" s="245" t="s">
        <v>1373</v>
      </c>
    </row>
    <row r="122" spans="1:1" ht="17.399999999999999" x14ac:dyDescent="0.3">
      <c r="A122" s="244" t="s">
        <v>1372</v>
      </c>
    </row>
    <row r="123" spans="1:1" ht="17.399999999999999" x14ac:dyDescent="0.3">
      <c r="A123" s="244" t="s">
        <v>1371</v>
      </c>
    </row>
    <row r="124" spans="1:1" ht="17.399999999999999" x14ac:dyDescent="0.3">
      <c r="A124" s="242" t="s">
        <v>1370</v>
      </c>
    </row>
    <row r="125" spans="1:1" ht="17.399999999999999" x14ac:dyDescent="0.3">
      <c r="A125" s="242" t="s">
        <v>1369</v>
      </c>
    </row>
    <row r="126" spans="1:1" ht="17.399999999999999" x14ac:dyDescent="0.3">
      <c r="A126" s="242" t="s">
        <v>1368</v>
      </c>
    </row>
    <row r="127" spans="1:1" ht="17.399999999999999" x14ac:dyDescent="0.3">
      <c r="A127" s="242" t="s">
        <v>1367</v>
      </c>
    </row>
    <row r="128" spans="1:1" ht="17.399999999999999" x14ac:dyDescent="0.3">
      <c r="A128" s="242" t="s">
        <v>1366</v>
      </c>
    </row>
    <row r="129" spans="1:1" ht="17.399999999999999" x14ac:dyDescent="0.3">
      <c r="A129" s="245" t="s">
        <v>1365</v>
      </c>
    </row>
    <row r="130" spans="1:1" ht="34.799999999999997" x14ac:dyDescent="0.3">
      <c r="A130" s="242" t="s">
        <v>1364</v>
      </c>
    </row>
    <row r="131" spans="1:1" ht="69.599999999999994" x14ac:dyDescent="0.3">
      <c r="A131" s="242" t="s">
        <v>1363</v>
      </c>
    </row>
    <row r="132" spans="1:1" ht="34.799999999999997" x14ac:dyDescent="0.3">
      <c r="A132" s="242" t="s">
        <v>1362</v>
      </c>
    </row>
    <row r="133" spans="1:1" ht="17.399999999999999" x14ac:dyDescent="0.3">
      <c r="A133" s="245" t="s">
        <v>1361</v>
      </c>
    </row>
    <row r="134" spans="1:1" ht="34.799999999999997" x14ac:dyDescent="0.3">
      <c r="A134" s="244" t="s">
        <v>1360</v>
      </c>
    </row>
    <row r="135" spans="1:1" ht="17.399999999999999" x14ac:dyDescent="0.3">
      <c r="A135" s="244"/>
    </row>
    <row r="136" spans="1:1" ht="18" x14ac:dyDescent="0.3">
      <c r="A136" s="243" t="s">
        <v>1359</v>
      </c>
    </row>
    <row r="137" spans="1:1" ht="17.399999999999999" x14ac:dyDescent="0.3">
      <c r="A137" s="242" t="s">
        <v>1358</v>
      </c>
    </row>
    <row r="138" spans="1:1" ht="34.799999999999997" x14ac:dyDescent="0.3">
      <c r="A138" s="240" t="s">
        <v>1357</v>
      </c>
    </row>
    <row r="139" spans="1:1" ht="34.799999999999997" x14ac:dyDescent="0.3">
      <c r="A139" s="240" t="s">
        <v>1356</v>
      </c>
    </row>
    <row r="140" spans="1:1" ht="17.399999999999999" x14ac:dyDescent="0.3">
      <c r="A140" s="239" t="s">
        <v>1355</v>
      </c>
    </row>
    <row r="141" spans="1:1" ht="17.399999999999999" x14ac:dyDescent="0.3">
      <c r="A141" s="241" t="s">
        <v>1354</v>
      </c>
    </row>
    <row r="142" spans="1:1" ht="34.799999999999997" x14ac:dyDescent="0.35">
      <c r="A142" s="238" t="s">
        <v>1353</v>
      </c>
    </row>
    <row r="143" spans="1:1" ht="17.399999999999999" x14ac:dyDescent="0.3">
      <c r="A143" s="240" t="s">
        <v>1352</v>
      </c>
    </row>
    <row r="144" spans="1:1" ht="17.399999999999999" x14ac:dyDescent="0.3">
      <c r="A144" s="240" t="s">
        <v>1351</v>
      </c>
    </row>
    <row r="145" spans="1:1" ht="17.399999999999999" x14ac:dyDescent="0.3">
      <c r="A145" s="241" t="s">
        <v>1350</v>
      </c>
    </row>
    <row r="146" spans="1:1" ht="17.399999999999999" x14ac:dyDescent="0.3">
      <c r="A146" s="239" t="s">
        <v>1349</v>
      </c>
    </row>
    <row r="147" spans="1:1" ht="17.399999999999999" x14ac:dyDescent="0.3">
      <c r="A147" s="241" t="s">
        <v>1348</v>
      </c>
    </row>
    <row r="148" spans="1:1" ht="17.399999999999999" x14ac:dyDescent="0.3">
      <c r="A148" s="240" t="s">
        <v>1347</v>
      </c>
    </row>
    <row r="149" spans="1:1" ht="17.399999999999999" x14ac:dyDescent="0.3">
      <c r="A149" s="240" t="s">
        <v>1346</v>
      </c>
    </row>
    <row r="150" spans="1:1" ht="17.399999999999999" x14ac:dyDescent="0.3">
      <c r="A150" s="240" t="s">
        <v>1345</v>
      </c>
    </row>
    <row r="151" spans="1:1" ht="34.799999999999997" x14ac:dyDescent="0.3">
      <c r="A151" s="241" t="s">
        <v>1344</v>
      </c>
    </row>
    <row r="152" spans="1:1" ht="17.399999999999999" x14ac:dyDescent="0.3">
      <c r="A152" s="239" t="s">
        <v>1343</v>
      </c>
    </row>
    <row r="153" spans="1:1" ht="17.399999999999999" x14ac:dyDescent="0.3">
      <c r="A153" s="240" t="s">
        <v>1342</v>
      </c>
    </row>
    <row r="154" spans="1:1" ht="17.399999999999999" x14ac:dyDescent="0.3">
      <c r="A154" s="240" t="s">
        <v>1341</v>
      </c>
    </row>
    <row r="155" spans="1:1" ht="17.399999999999999" x14ac:dyDescent="0.3">
      <c r="A155" s="240" t="s">
        <v>1340</v>
      </c>
    </row>
    <row r="156" spans="1:1" ht="17.399999999999999" x14ac:dyDescent="0.3">
      <c r="A156" s="240" t="s">
        <v>1339</v>
      </c>
    </row>
    <row r="157" spans="1:1" ht="34.799999999999997" x14ac:dyDescent="0.3">
      <c r="A157" s="240" t="s">
        <v>1338</v>
      </c>
    </row>
    <row r="158" spans="1:1" ht="34.799999999999997" x14ac:dyDescent="0.3">
      <c r="A158" s="240" t="s">
        <v>1337</v>
      </c>
    </row>
    <row r="159" spans="1:1" ht="17.399999999999999" x14ac:dyDescent="0.3">
      <c r="A159" s="239" t="s">
        <v>1336</v>
      </c>
    </row>
    <row r="160" spans="1:1" ht="34.799999999999997" x14ac:dyDescent="0.3">
      <c r="A160" s="240" t="s">
        <v>1335</v>
      </c>
    </row>
    <row r="161" spans="1:1" ht="34.799999999999997" x14ac:dyDescent="0.3">
      <c r="A161" s="240" t="s">
        <v>1334</v>
      </c>
    </row>
    <row r="162" spans="1:1" ht="17.399999999999999" x14ac:dyDescent="0.3">
      <c r="A162" s="240" t="s">
        <v>1333</v>
      </c>
    </row>
    <row r="163" spans="1:1" ht="17.399999999999999" x14ac:dyDescent="0.3">
      <c r="A163" s="239" t="s">
        <v>1332</v>
      </c>
    </row>
    <row r="164" spans="1:1" ht="34.799999999999997" x14ac:dyDescent="0.35">
      <c r="A164" s="238" t="s">
        <v>1331</v>
      </c>
    </row>
    <row r="165" spans="1:1" ht="34.799999999999997" x14ac:dyDescent="0.3">
      <c r="A165" s="240" t="s">
        <v>1330</v>
      </c>
    </row>
    <row r="166" spans="1:1" ht="17.399999999999999" x14ac:dyDescent="0.3">
      <c r="A166" s="239" t="s">
        <v>1329</v>
      </c>
    </row>
    <row r="167" spans="1:1" ht="17.399999999999999" x14ac:dyDescent="0.3">
      <c r="A167" s="240" t="s">
        <v>1328</v>
      </c>
    </row>
    <row r="168" spans="1:1" ht="17.399999999999999" x14ac:dyDescent="0.3">
      <c r="A168" s="239" t="s">
        <v>1327</v>
      </c>
    </row>
    <row r="169" spans="1:1" ht="17.399999999999999" x14ac:dyDescent="0.35">
      <c r="A169" s="238" t="s">
        <v>1326</v>
      </c>
    </row>
    <row r="170" spans="1:1" ht="17.399999999999999" x14ac:dyDescent="0.35">
      <c r="A170" s="238"/>
    </row>
    <row r="171" spans="1:1" ht="17.399999999999999" x14ac:dyDescent="0.35">
      <c r="A171" s="238"/>
    </row>
    <row r="172" spans="1:1" ht="17.399999999999999" x14ac:dyDescent="0.35">
      <c r="A172" s="238"/>
    </row>
    <row r="173" spans="1:1" ht="17.399999999999999" x14ac:dyDescent="0.35">
      <c r="A173" s="238"/>
    </row>
    <row r="174" spans="1:1" ht="17.399999999999999" x14ac:dyDescent="0.35">
      <c r="A174" s="238"/>
    </row>
  </sheetData>
  <pageMargins left="0.70866141732283472" right="0.70866141732283472" top="0.74803149606299213" bottom="0.74803149606299213" header="0.31496062992125984" footer="0.31496062992125984"/>
  <pageSetup paperSize="9" scale="47" fitToHeight="0" orientation="landscape" r:id="rId1"/>
  <headerFooter>
    <oddHeader>&amp;R&amp;G</oddHeader>
    <oddFooter>&amp;R_x000D_&amp;1#&amp;"Calibri"&amp;10&amp;K0078D7 Classification : Internal</oddFooter>
  </headerFooter>
  <rowBreaks count="5" manualBreakCount="5">
    <brk id="14" man="1"/>
    <brk id="43" man="1"/>
    <brk id="85" man="1"/>
    <brk id="120" man="1"/>
    <brk id="158"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G58"/>
  <sheetViews>
    <sheetView zoomScaleNormal="100" workbookViewId="0"/>
  </sheetViews>
  <sheetFormatPr defaultRowHeight="14.4" x14ac:dyDescent="0.25"/>
  <cols>
    <col min="1" max="1" width="0.33203125" customWidth="1"/>
    <col min="2" max="2" width="14.88671875" customWidth="1"/>
    <col min="3" max="3" width="14.6640625" customWidth="1"/>
    <col min="4" max="4" width="24.77734375" customWidth="1"/>
    <col min="5" max="5" width="13.5546875" customWidth="1"/>
    <col min="6" max="6" width="17.6640625" customWidth="1"/>
  </cols>
  <sheetData>
    <row r="1" spans="2:6" s="1" customFormat="1" ht="9" customHeight="1" x14ac:dyDescent="0.15">
      <c r="B1" s="62"/>
    </row>
    <row r="2" spans="2:6" s="1" customFormat="1" ht="22.95" customHeight="1" x14ac:dyDescent="0.15">
      <c r="B2" s="62"/>
      <c r="D2" s="64" t="s">
        <v>0</v>
      </c>
      <c r="E2" s="64"/>
      <c r="F2" s="64"/>
    </row>
    <row r="3" spans="2:6" s="1" customFormat="1" ht="5.85" customHeight="1" x14ac:dyDescent="0.15">
      <c r="B3" s="62"/>
    </row>
    <row r="4" spans="2:6" s="1" customFormat="1" ht="1.05" customHeight="1" x14ac:dyDescent="0.15"/>
    <row r="5" spans="2:6" s="1" customFormat="1" ht="33" customHeight="1" x14ac:dyDescent="0.15">
      <c r="B5" s="63" t="s">
        <v>1090</v>
      </c>
      <c r="C5" s="63"/>
      <c r="D5" s="63"/>
      <c r="E5" s="63"/>
      <c r="F5" s="63"/>
    </row>
    <row r="6" spans="2:6" s="1" customFormat="1" ht="6.3" customHeight="1" x14ac:dyDescent="0.15"/>
    <row r="7" spans="2:6" s="1" customFormat="1" ht="24.45" customHeight="1" x14ac:dyDescent="0.15">
      <c r="B7" s="9" t="s">
        <v>1092</v>
      </c>
      <c r="C7" s="4">
        <v>46203</v>
      </c>
      <c r="D7" s="44" t="s">
        <v>1091</v>
      </c>
    </row>
    <row r="8" spans="2:6" s="1" customFormat="1" ht="4.2" customHeight="1" x14ac:dyDescent="0.15"/>
    <row r="9" spans="2:6" s="1" customFormat="1" ht="19.2" customHeight="1" x14ac:dyDescent="0.15">
      <c r="B9" s="83" t="s">
        <v>1093</v>
      </c>
      <c r="C9" s="83"/>
      <c r="D9" s="83"/>
      <c r="E9" s="83"/>
      <c r="F9" s="83"/>
    </row>
    <row r="10" spans="2:6" s="1" customFormat="1" ht="2.1" customHeight="1" x14ac:dyDescent="0.15"/>
    <row r="11" spans="2:6" s="1" customFormat="1" ht="11.1" customHeight="1" x14ac:dyDescent="0.15">
      <c r="B11" s="85" t="s">
        <v>1094</v>
      </c>
      <c r="C11" s="85"/>
    </row>
    <row r="12" spans="2:6" s="1" customFormat="1" ht="2.7" customHeight="1" x14ac:dyDescent="0.15"/>
    <row r="13" spans="2:6" s="1" customFormat="1" ht="17.100000000000001" customHeight="1" x14ac:dyDescent="0.15">
      <c r="B13" s="86" t="s">
        <v>1054</v>
      </c>
      <c r="C13" s="86"/>
      <c r="D13" s="86"/>
      <c r="E13" s="86"/>
      <c r="F13" s="33">
        <v>2313730217.1099901</v>
      </c>
    </row>
    <row r="14" spans="2:6" s="1" customFormat="1" ht="17.100000000000001" customHeight="1" x14ac:dyDescent="0.15">
      <c r="B14" s="87" t="s">
        <v>1055</v>
      </c>
      <c r="C14" s="87"/>
      <c r="D14" s="87"/>
      <c r="E14" s="87"/>
      <c r="F14" s="34">
        <v>2313730217.1099901</v>
      </c>
    </row>
    <row r="15" spans="2:6" s="1" customFormat="1" ht="17.100000000000001" customHeight="1" x14ac:dyDescent="0.15">
      <c r="B15" s="87" t="s">
        <v>1056</v>
      </c>
      <c r="C15" s="87"/>
      <c r="D15" s="87"/>
      <c r="E15" s="87"/>
      <c r="F15" s="34">
        <v>433796082.17999899</v>
      </c>
    </row>
    <row r="16" spans="2:6" s="1" customFormat="1" ht="17.100000000000001" customHeight="1" x14ac:dyDescent="0.15">
      <c r="B16" s="87" t="s">
        <v>498</v>
      </c>
      <c r="C16" s="87"/>
      <c r="D16" s="87"/>
      <c r="E16" s="87"/>
      <c r="F16" s="34">
        <v>16657</v>
      </c>
    </row>
    <row r="17" spans="2:6" s="1" customFormat="1" ht="17.100000000000001" customHeight="1" x14ac:dyDescent="0.15">
      <c r="B17" s="87" t="s">
        <v>1057</v>
      </c>
      <c r="C17" s="87"/>
      <c r="D17" s="87"/>
      <c r="E17" s="87"/>
      <c r="F17" s="34">
        <v>31646</v>
      </c>
    </row>
    <row r="18" spans="2:6" s="1" customFormat="1" ht="17.100000000000001" customHeight="1" x14ac:dyDescent="0.15">
      <c r="B18" s="87" t="s">
        <v>1058</v>
      </c>
      <c r="C18" s="87"/>
      <c r="D18" s="87"/>
      <c r="E18" s="87"/>
      <c r="F18" s="34">
        <v>138904.37756558799</v>
      </c>
    </row>
    <row r="19" spans="2:6" s="1" customFormat="1" ht="17.100000000000001" customHeight="1" x14ac:dyDescent="0.15">
      <c r="B19" s="87" t="s">
        <v>1059</v>
      </c>
      <c r="C19" s="87"/>
      <c r="D19" s="87"/>
      <c r="E19" s="87"/>
      <c r="F19" s="34">
        <v>73112.880525500397</v>
      </c>
    </row>
    <row r="20" spans="2:6" s="1" customFormat="1" ht="17.100000000000001" customHeight="1" x14ac:dyDescent="0.15">
      <c r="B20" s="87" t="s">
        <v>1060</v>
      </c>
      <c r="C20" s="87"/>
      <c r="D20" s="87"/>
      <c r="E20" s="87"/>
      <c r="F20" s="35">
        <v>0.49549208333065597</v>
      </c>
    </row>
    <row r="21" spans="2:6" s="1" customFormat="1" ht="17.100000000000001" customHeight="1" x14ac:dyDescent="0.15">
      <c r="B21" s="87" t="s">
        <v>1061</v>
      </c>
      <c r="C21" s="87"/>
      <c r="D21" s="87"/>
      <c r="E21" s="87"/>
      <c r="F21" s="35">
        <v>0.55988424405992299</v>
      </c>
    </row>
    <row r="22" spans="2:6" s="1" customFormat="1" ht="17.100000000000001" customHeight="1" x14ac:dyDescent="0.15">
      <c r="B22" s="87" t="s">
        <v>1062</v>
      </c>
      <c r="C22" s="87"/>
      <c r="D22" s="87"/>
      <c r="E22" s="87"/>
      <c r="F22" s="36">
        <v>5.6178323777441301</v>
      </c>
    </row>
    <row r="23" spans="2:6" s="1" customFormat="1" ht="17.100000000000001" customHeight="1" x14ac:dyDescent="0.15">
      <c r="B23" s="87" t="s">
        <v>1063</v>
      </c>
      <c r="C23" s="87"/>
      <c r="D23" s="87"/>
      <c r="E23" s="87"/>
      <c r="F23" s="36">
        <v>15.1113827120859</v>
      </c>
    </row>
    <row r="24" spans="2:6" s="1" customFormat="1" ht="17.100000000000001" customHeight="1" x14ac:dyDescent="0.15">
      <c r="B24" s="87" t="s">
        <v>1064</v>
      </c>
      <c r="C24" s="87"/>
      <c r="D24" s="87"/>
      <c r="E24" s="87"/>
      <c r="F24" s="36">
        <v>20.7292017409553</v>
      </c>
    </row>
    <row r="25" spans="2:6" s="1" customFormat="1" ht="17.100000000000001" customHeight="1" x14ac:dyDescent="0.15">
      <c r="B25" s="87" t="s">
        <v>1065</v>
      </c>
      <c r="C25" s="87"/>
      <c r="D25" s="87"/>
      <c r="E25" s="87"/>
      <c r="F25" s="35">
        <v>0.91590571906303497</v>
      </c>
    </row>
    <row r="26" spans="2:6" s="1" customFormat="1" ht="17.100000000000001" customHeight="1" x14ac:dyDescent="0.15">
      <c r="B26" s="87" t="s">
        <v>1066</v>
      </c>
      <c r="C26" s="87"/>
      <c r="D26" s="87"/>
      <c r="E26" s="87"/>
      <c r="F26" s="35">
        <v>8.4094280936968399E-2</v>
      </c>
    </row>
    <row r="27" spans="2:6" s="1" customFormat="1" ht="17.100000000000001" customHeight="1" x14ac:dyDescent="0.15">
      <c r="B27" s="87" t="s">
        <v>1067</v>
      </c>
      <c r="C27" s="87"/>
      <c r="D27" s="87"/>
      <c r="E27" s="87"/>
      <c r="F27" s="35">
        <v>2.1836053660668198E-2</v>
      </c>
    </row>
    <row r="28" spans="2:6" s="1" customFormat="1" ht="17.100000000000001" customHeight="1" x14ac:dyDescent="0.15">
      <c r="B28" s="87" t="s">
        <v>1068</v>
      </c>
      <c r="C28" s="87"/>
      <c r="D28" s="87"/>
      <c r="E28" s="87"/>
      <c r="F28" s="35">
        <v>2.1553493845074299E-2</v>
      </c>
    </row>
    <row r="29" spans="2:6" s="1" customFormat="1" ht="17.100000000000001" customHeight="1" x14ac:dyDescent="0.15">
      <c r="B29" s="87" t="s">
        <v>1069</v>
      </c>
      <c r="C29" s="87"/>
      <c r="D29" s="87"/>
      <c r="E29" s="87"/>
      <c r="F29" s="35">
        <v>2.49135298956292E-2</v>
      </c>
    </row>
    <row r="30" spans="2:6" s="1" customFormat="1" ht="17.100000000000001" customHeight="1" x14ac:dyDescent="0.15">
      <c r="B30" s="87" t="s">
        <v>1070</v>
      </c>
      <c r="C30" s="87"/>
      <c r="D30" s="87"/>
      <c r="E30" s="87"/>
      <c r="F30" s="36">
        <v>8.0352730109897799</v>
      </c>
    </row>
    <row r="31" spans="2:6" s="1" customFormat="1" ht="17.100000000000001" customHeight="1" x14ac:dyDescent="0.15">
      <c r="B31" s="87" t="s">
        <v>1071</v>
      </c>
      <c r="C31" s="87"/>
      <c r="D31" s="87"/>
      <c r="E31" s="87"/>
      <c r="F31" s="36">
        <v>7.3481659210158101</v>
      </c>
    </row>
    <row r="32" spans="2:6" s="1" customFormat="1" ht="17.100000000000001" customHeight="1" x14ac:dyDescent="0.15">
      <c r="B32" s="88" t="s">
        <v>1072</v>
      </c>
      <c r="C32" s="88"/>
      <c r="D32" s="88"/>
      <c r="E32" s="88"/>
      <c r="F32" s="37">
        <v>5.2197053531526199E-5</v>
      </c>
    </row>
    <row r="33" spans="2:7" s="1" customFormat="1" ht="5.25" customHeight="1" x14ac:dyDescent="0.15"/>
    <row r="34" spans="2:7" s="1" customFormat="1" ht="19.2" customHeight="1" x14ac:dyDescent="0.15">
      <c r="B34" s="83" t="s">
        <v>1095</v>
      </c>
      <c r="C34" s="83"/>
      <c r="D34" s="83"/>
      <c r="E34" s="83"/>
    </row>
    <row r="35" spans="2:7" s="1" customFormat="1" ht="5.25" customHeight="1" x14ac:dyDescent="0.15"/>
    <row r="36" spans="2:7" s="1" customFormat="1" ht="21.3" customHeight="1" x14ac:dyDescent="0.25">
      <c r="B36" s="89" t="s">
        <v>1073</v>
      </c>
      <c r="C36" s="89"/>
      <c r="D36" s="89"/>
      <c r="E36" s="89"/>
      <c r="F36" s="24">
        <v>105068638.55</v>
      </c>
    </row>
    <row r="37" spans="2:7" s="1" customFormat="1" ht="5.25" customHeight="1" x14ac:dyDescent="0.15"/>
    <row r="38" spans="2:7" s="1" customFormat="1" ht="19.2" customHeight="1" x14ac:dyDescent="0.15">
      <c r="B38" s="83" t="s">
        <v>1096</v>
      </c>
      <c r="C38" s="83"/>
      <c r="D38" s="83"/>
      <c r="E38" s="83"/>
    </row>
    <row r="39" spans="2:7" s="1" customFormat="1" ht="5.25" customHeight="1" x14ac:dyDescent="0.15"/>
    <row r="40" spans="2:7" s="1" customFormat="1" ht="11.1" customHeight="1" x14ac:dyDescent="0.15">
      <c r="B40" s="38" t="s">
        <v>944</v>
      </c>
      <c r="C40" s="39" t="s">
        <v>1074</v>
      </c>
      <c r="D40" s="39" t="s">
        <v>1075</v>
      </c>
      <c r="E40" s="39" t="s">
        <v>1076</v>
      </c>
      <c r="F40" s="90" t="s">
        <v>1077</v>
      </c>
      <c r="G40" s="90"/>
    </row>
    <row r="41" spans="2:7" s="1" customFormat="1" ht="14.4" customHeight="1" x14ac:dyDescent="0.15">
      <c r="B41" s="40" t="s">
        <v>12</v>
      </c>
      <c r="C41" s="12" t="s">
        <v>1078</v>
      </c>
      <c r="D41" s="12" t="s">
        <v>1078</v>
      </c>
      <c r="E41" s="12" t="s">
        <v>1078</v>
      </c>
      <c r="F41" s="91" t="s">
        <v>1078</v>
      </c>
      <c r="G41" s="91"/>
    </row>
    <row r="42" spans="2:7" s="1" customFormat="1" ht="12.75" customHeight="1" x14ac:dyDescent="0.15">
      <c r="B42" s="41" t="s">
        <v>943</v>
      </c>
      <c r="C42" s="42" t="s">
        <v>1079</v>
      </c>
      <c r="D42" s="42" t="s">
        <v>1080</v>
      </c>
      <c r="E42" s="42" t="s">
        <v>1081</v>
      </c>
      <c r="F42" s="92" t="s">
        <v>1082</v>
      </c>
      <c r="G42" s="92"/>
    </row>
    <row r="43" spans="2:7" s="1" customFormat="1" ht="12.75" customHeight="1" x14ac:dyDescent="0.15">
      <c r="B43" s="40" t="s">
        <v>948</v>
      </c>
      <c r="C43" s="12" t="s">
        <v>3</v>
      </c>
      <c r="D43" s="12" t="s">
        <v>3</v>
      </c>
      <c r="E43" s="12" t="s">
        <v>3</v>
      </c>
      <c r="F43" s="91" t="s">
        <v>3</v>
      </c>
      <c r="G43" s="91"/>
    </row>
    <row r="44" spans="2:7" s="1" customFormat="1" ht="12.75" customHeight="1" x14ac:dyDescent="0.15">
      <c r="B44" s="41" t="s">
        <v>1083</v>
      </c>
      <c r="C44" s="13">
        <v>6000000</v>
      </c>
      <c r="D44" s="13">
        <v>7000000</v>
      </c>
      <c r="E44" s="13">
        <v>5000000</v>
      </c>
      <c r="F44" s="93">
        <v>25000000</v>
      </c>
      <c r="G44" s="93"/>
    </row>
    <row r="45" spans="2:7" s="1" customFormat="1" ht="12.75" customHeight="1" x14ac:dyDescent="0.15">
      <c r="B45" s="41" t="s">
        <v>947</v>
      </c>
      <c r="C45" s="14">
        <v>46926</v>
      </c>
      <c r="D45" s="14">
        <v>47656</v>
      </c>
      <c r="E45" s="14">
        <v>48143</v>
      </c>
      <c r="F45" s="75">
        <v>49848</v>
      </c>
      <c r="G45" s="75"/>
    </row>
    <row r="46" spans="2:7" s="1" customFormat="1" ht="12.75" customHeight="1" x14ac:dyDescent="0.15">
      <c r="B46" s="41" t="s">
        <v>949</v>
      </c>
      <c r="C46" s="12" t="s">
        <v>1084</v>
      </c>
      <c r="D46" s="12" t="s">
        <v>1084</v>
      </c>
      <c r="E46" s="12" t="s">
        <v>1084</v>
      </c>
      <c r="F46" s="91" t="s">
        <v>1084</v>
      </c>
      <c r="G46" s="91"/>
    </row>
    <row r="47" spans="2:7" s="1" customFormat="1" ht="12.75" customHeight="1" x14ac:dyDescent="0.15">
      <c r="B47" s="40" t="s">
        <v>950</v>
      </c>
      <c r="C47" s="15">
        <v>8.0000000000000002E-3</v>
      </c>
      <c r="D47" s="15">
        <v>1E-3</v>
      </c>
      <c r="E47" s="15">
        <v>0</v>
      </c>
      <c r="F47" s="94">
        <v>3.4000000000000002E-2</v>
      </c>
      <c r="G47" s="94"/>
    </row>
    <row r="48" spans="2:7" s="1" customFormat="1" ht="12.3" customHeight="1" x14ac:dyDescent="0.15">
      <c r="B48" s="40" t="s">
        <v>1085</v>
      </c>
      <c r="C48" s="12" t="s">
        <v>1086</v>
      </c>
      <c r="D48" s="12" t="s">
        <v>1086</v>
      </c>
      <c r="E48" s="12" t="s">
        <v>1086</v>
      </c>
      <c r="F48" s="91" t="s">
        <v>1086</v>
      </c>
      <c r="G48" s="91"/>
    </row>
    <row r="49" spans="2:7" s="1" customFormat="1" ht="11.1" customHeight="1" x14ac:dyDescent="0.15">
      <c r="B49" s="40" t="s">
        <v>1087</v>
      </c>
      <c r="C49" s="12" t="s">
        <v>977</v>
      </c>
      <c r="D49" s="12" t="s">
        <v>977</v>
      </c>
      <c r="E49" s="12" t="s">
        <v>977</v>
      </c>
      <c r="F49" s="91" t="s">
        <v>977</v>
      </c>
      <c r="G49" s="91"/>
    </row>
    <row r="50" spans="2:7" s="1" customFormat="1" ht="14.85" customHeight="1" x14ac:dyDescent="0.15">
      <c r="B50" s="40" t="s">
        <v>1088</v>
      </c>
      <c r="C50" s="12" t="s">
        <v>1089</v>
      </c>
      <c r="D50" s="12" t="s">
        <v>1089</v>
      </c>
      <c r="E50" s="12" t="s">
        <v>1089</v>
      </c>
      <c r="F50" s="91" t="s">
        <v>1089</v>
      </c>
      <c r="G50" s="91"/>
    </row>
    <row r="51" spans="2:7" s="1" customFormat="1" ht="26.1" customHeight="1" x14ac:dyDescent="0.15"/>
    <row r="52" spans="2:7" s="1" customFormat="1" ht="19.2" customHeight="1" x14ac:dyDescent="0.15">
      <c r="B52" s="83" t="s">
        <v>1097</v>
      </c>
      <c r="C52" s="83"/>
      <c r="D52" s="83"/>
      <c r="E52" s="83"/>
    </row>
    <row r="53" spans="2:7" s="1" customFormat="1" ht="5.25" customHeight="1" x14ac:dyDescent="0.15"/>
    <row r="54" spans="2:7" s="1" customFormat="1" ht="19.2" customHeight="1" x14ac:dyDescent="0.15">
      <c r="B54" s="8" t="s">
        <v>1098</v>
      </c>
    </row>
    <row r="55" spans="2:7" s="1" customFormat="1" ht="5.25" customHeight="1" x14ac:dyDescent="0.15"/>
    <row r="56" spans="2:7" s="1" customFormat="1" ht="19.2" customHeight="1" x14ac:dyDescent="0.15">
      <c r="B56" s="83" t="s">
        <v>1099</v>
      </c>
      <c r="C56" s="83"/>
      <c r="D56" s="83"/>
      <c r="E56" s="83"/>
    </row>
    <row r="57" spans="2:7" s="1" customFormat="1" ht="5.25" customHeight="1" x14ac:dyDescent="0.15"/>
    <row r="58" spans="2:7" s="1" customFormat="1" ht="21.3" customHeight="1" x14ac:dyDescent="0.25">
      <c r="B58" s="43">
        <v>4432312.55</v>
      </c>
      <c r="C58" s="23" t="s">
        <v>3</v>
      </c>
    </row>
  </sheetData>
  <mergeCells count="41">
    <mergeCell ref="B52:E52"/>
    <mergeCell ref="B56:E56"/>
    <mergeCell ref="B9:F9"/>
    <mergeCell ref="D2:F2"/>
    <mergeCell ref="F40:G40"/>
    <mergeCell ref="F41:G41"/>
    <mergeCell ref="F42:G42"/>
    <mergeCell ref="F43:G43"/>
    <mergeCell ref="F44:G44"/>
    <mergeCell ref="F45:G45"/>
    <mergeCell ref="F46:G46"/>
    <mergeCell ref="F47:G47"/>
    <mergeCell ref="F48:G48"/>
    <mergeCell ref="F49:G49"/>
    <mergeCell ref="F50:G50"/>
    <mergeCell ref="B31:E31"/>
    <mergeCell ref="B32:E32"/>
    <mergeCell ref="B34:E34"/>
    <mergeCell ref="B36:E36"/>
    <mergeCell ref="B38:E38"/>
    <mergeCell ref="B26:E26"/>
    <mergeCell ref="B27:E27"/>
    <mergeCell ref="B28:E28"/>
    <mergeCell ref="B29:E29"/>
    <mergeCell ref="B30:E30"/>
    <mergeCell ref="B21:E21"/>
    <mergeCell ref="B22:E22"/>
    <mergeCell ref="B23:E23"/>
    <mergeCell ref="B24:E24"/>
    <mergeCell ref="B25:E25"/>
    <mergeCell ref="B16:E16"/>
    <mergeCell ref="B17:E17"/>
    <mergeCell ref="B18:E18"/>
    <mergeCell ref="B19:E19"/>
    <mergeCell ref="B20:E20"/>
    <mergeCell ref="B1:B3"/>
    <mergeCell ref="B11:C11"/>
    <mergeCell ref="B13:E13"/>
    <mergeCell ref="B14:E14"/>
    <mergeCell ref="B15:E15"/>
    <mergeCell ref="B5:F5"/>
  </mergeCells>
  <pageMargins left="0.7" right="0.7" top="0.75" bottom="0.75" header="0.3" footer="0.3"/>
  <pageSetup paperSize="9" scale="94" orientation="portrait" r:id="rId1"/>
  <headerFooter alignWithMargins="0">
    <oddFooter>&amp;R_x000D_&amp;1#&amp;"Aptos"&amp;10&amp;K0078D7 Classification : Internal</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AV341"/>
  <sheetViews>
    <sheetView view="pageBreakPreview" topLeftCell="A2" zoomScale="60" zoomScaleNormal="100" workbookViewId="0"/>
  </sheetViews>
  <sheetFormatPr defaultRowHeight="14.4" x14ac:dyDescent="0.25"/>
  <cols>
    <col min="1" max="1" width="0.44140625" customWidth="1"/>
    <col min="2" max="2" width="12" customWidth="1"/>
    <col min="3" max="3" width="0.33203125" customWidth="1"/>
    <col min="4" max="4" width="0.21875" customWidth="1"/>
    <col min="5" max="5" width="0.5546875" customWidth="1"/>
    <col min="6" max="7" width="0.21875" customWidth="1"/>
    <col min="8" max="9" width="0.5546875" customWidth="1"/>
    <col min="10" max="10" width="0.44140625" customWidth="1"/>
    <col min="11" max="11" width="0.21875" customWidth="1"/>
    <col min="12" max="12" width="0.44140625" customWidth="1"/>
    <col min="13" max="13" width="6" customWidth="1"/>
    <col min="14" max="14" width="7.44140625" customWidth="1"/>
    <col min="15" max="15" width="0.33203125" customWidth="1"/>
    <col min="16" max="16" width="0.21875" customWidth="1"/>
    <col min="17" max="17" width="0.5546875" customWidth="1"/>
    <col min="18" max="19" width="0.21875" customWidth="1"/>
    <col min="20" max="21" width="0.5546875" customWidth="1"/>
    <col min="22" max="22" width="0.44140625" customWidth="1"/>
    <col min="23" max="23" width="0.21875" customWidth="1"/>
    <col min="24" max="24" width="0.5546875" customWidth="1"/>
    <col min="25" max="25" width="7.44140625" customWidth="1"/>
    <col min="26" max="26" width="0.33203125" customWidth="1"/>
    <col min="27" max="27" width="0.21875" customWidth="1"/>
    <col min="28" max="28" width="0.5546875" customWidth="1"/>
    <col min="29" max="30" width="0.21875" customWidth="1"/>
    <col min="31" max="32" width="0.5546875" customWidth="1"/>
    <col min="33" max="33" width="0.44140625" customWidth="1"/>
    <col min="34" max="34" width="0.21875" customWidth="1"/>
    <col min="35" max="35" width="15.109375" customWidth="1"/>
    <col min="36" max="36" width="0.33203125" customWidth="1"/>
    <col min="37" max="37" width="0.21875" customWidth="1"/>
    <col min="38" max="38" width="0.33203125" customWidth="1"/>
    <col min="39" max="41" width="0.21875" customWidth="1"/>
    <col min="42" max="42" width="0.5546875" customWidth="1"/>
    <col min="43" max="43" width="0.21875" customWidth="1"/>
    <col min="44" max="44" width="1" customWidth="1"/>
    <col min="45" max="45" width="8.88671875" customWidth="1"/>
    <col min="46" max="47" width="0.21875" customWidth="1"/>
    <col min="48" max="48" width="0.88671875" customWidth="1"/>
    <col min="49" max="49" width="0.21875" customWidth="1"/>
  </cols>
  <sheetData>
    <row r="1" spans="2:48" s="1" customFormat="1" ht="0.45" customHeight="1" x14ac:dyDescent="0.15"/>
    <row r="2" spans="2:48" s="1" customFormat="1" ht="7.95" customHeight="1" x14ac:dyDescent="0.15">
      <c r="B2" s="62"/>
      <c r="C2" s="62"/>
      <c r="D2" s="62"/>
      <c r="E2" s="62"/>
      <c r="F2" s="62"/>
      <c r="G2" s="62"/>
      <c r="H2" s="62"/>
      <c r="I2" s="62"/>
      <c r="J2" s="62"/>
      <c r="K2" s="62"/>
      <c r="L2" s="62"/>
    </row>
    <row r="3" spans="2:48" s="1" customFormat="1" ht="22.95" customHeight="1" x14ac:dyDescent="0.15">
      <c r="B3" s="62"/>
      <c r="C3" s="62"/>
      <c r="D3" s="62"/>
      <c r="E3" s="62"/>
      <c r="F3" s="62"/>
      <c r="G3" s="62"/>
      <c r="H3" s="62"/>
      <c r="I3" s="62"/>
      <c r="J3" s="62"/>
      <c r="K3" s="62"/>
      <c r="L3" s="62"/>
      <c r="N3" s="64" t="s">
        <v>0</v>
      </c>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row>
    <row r="4" spans="2:48" s="1" customFormat="1" ht="6.3" customHeight="1" x14ac:dyDescent="0.15">
      <c r="B4" s="62"/>
      <c r="C4" s="62"/>
      <c r="D4" s="62"/>
      <c r="E4" s="62"/>
      <c r="F4" s="62"/>
      <c r="G4" s="62"/>
      <c r="H4" s="62"/>
      <c r="I4" s="62"/>
      <c r="J4" s="62"/>
      <c r="K4" s="62"/>
      <c r="L4" s="62"/>
    </row>
    <row r="5" spans="2:48" s="1" customFormat="1" ht="2.7" customHeight="1" x14ac:dyDescent="0.15"/>
    <row r="6" spans="2:48" s="1" customFormat="1" ht="33" customHeight="1" x14ac:dyDescent="0.15">
      <c r="B6" s="63" t="s">
        <v>1215</v>
      </c>
      <c r="C6" s="63"/>
      <c r="D6" s="63"/>
      <c r="E6" s="63"/>
      <c r="F6" s="63"/>
      <c r="G6" s="63"/>
      <c r="H6" s="63"/>
      <c r="I6" s="63"/>
      <c r="J6" s="63"/>
      <c r="K6" s="63"/>
      <c r="L6" s="63"/>
      <c r="M6" s="63"/>
      <c r="N6" s="63"/>
      <c r="O6" s="63"/>
      <c r="P6" s="63"/>
      <c r="Q6" s="63"/>
      <c r="R6" s="63"/>
      <c r="S6" s="63"/>
      <c r="T6" s="63"/>
      <c r="U6" s="63"/>
      <c r="V6" s="63"/>
      <c r="W6" s="63"/>
      <c r="X6" s="63"/>
      <c r="Y6" s="63"/>
      <c r="Z6" s="63"/>
      <c r="AA6" s="63"/>
      <c r="AB6" s="63"/>
      <c r="AC6" s="63"/>
      <c r="AD6" s="63"/>
      <c r="AE6" s="63"/>
      <c r="AF6" s="63"/>
      <c r="AG6" s="63"/>
      <c r="AH6" s="63"/>
      <c r="AI6" s="63"/>
      <c r="AJ6" s="63"/>
      <c r="AK6" s="63"/>
      <c r="AL6" s="63"/>
      <c r="AM6" s="63"/>
      <c r="AN6" s="63"/>
      <c r="AO6" s="63"/>
      <c r="AP6" s="63"/>
      <c r="AQ6" s="63"/>
      <c r="AR6" s="63"/>
      <c r="AS6" s="63"/>
      <c r="AT6" s="63"/>
      <c r="AU6" s="63"/>
    </row>
    <row r="7" spans="2:48" s="1" customFormat="1" ht="6.9" customHeight="1" x14ac:dyDescent="0.15"/>
    <row r="8" spans="2:48" s="1" customFormat="1" ht="2.7" customHeight="1" x14ac:dyDescent="0.15">
      <c r="B8" s="66" t="s">
        <v>1092</v>
      </c>
      <c r="C8" s="66"/>
      <c r="D8" s="66"/>
      <c r="E8" s="66"/>
      <c r="F8" s="66"/>
      <c r="G8" s="66"/>
      <c r="H8" s="66"/>
      <c r="I8" s="66"/>
      <c r="J8" s="66"/>
      <c r="K8" s="66"/>
    </row>
    <row r="9" spans="2:48" s="1" customFormat="1" ht="21.3" customHeight="1" x14ac:dyDescent="0.15">
      <c r="B9" s="66"/>
      <c r="C9" s="66"/>
      <c r="D9" s="66"/>
      <c r="E9" s="66"/>
      <c r="F9" s="66"/>
      <c r="G9" s="66"/>
      <c r="H9" s="66"/>
      <c r="I9" s="66"/>
      <c r="J9" s="66"/>
      <c r="K9" s="66"/>
      <c r="N9" s="72">
        <v>46203</v>
      </c>
      <c r="O9" s="72"/>
      <c r="P9" s="72"/>
      <c r="Q9" s="72"/>
      <c r="R9" s="72"/>
      <c r="S9" s="72"/>
      <c r="T9" s="72"/>
      <c r="U9" s="72"/>
      <c r="V9" s="72"/>
      <c r="W9" s="72"/>
      <c r="X9" s="72"/>
    </row>
    <row r="10" spans="2:48" s="1" customFormat="1" ht="5.25" customHeight="1" x14ac:dyDescent="0.15">
      <c r="B10" s="66"/>
      <c r="C10" s="66"/>
      <c r="D10" s="66"/>
      <c r="E10" s="66"/>
      <c r="F10" s="66"/>
      <c r="G10" s="66"/>
      <c r="H10" s="66"/>
      <c r="I10" s="66"/>
      <c r="J10" s="66"/>
      <c r="K10" s="66"/>
    </row>
    <row r="11" spans="2:48" s="1" customFormat="1" ht="2.1" customHeight="1" x14ac:dyDescent="0.15"/>
    <row r="12" spans="2:48" s="1" customFormat="1" ht="19.2" customHeight="1" x14ac:dyDescent="0.15">
      <c r="B12" s="83" t="s">
        <v>1216</v>
      </c>
      <c r="C12" s="83"/>
      <c r="D12" s="83"/>
      <c r="E12" s="83"/>
      <c r="F12" s="83"/>
      <c r="G12" s="83"/>
      <c r="H12" s="83"/>
      <c r="I12" s="83"/>
      <c r="J12" s="83"/>
      <c r="K12" s="83"/>
      <c r="L12" s="83"/>
      <c r="M12" s="83"/>
      <c r="N12" s="83"/>
      <c r="O12" s="83"/>
      <c r="P12" s="83"/>
      <c r="Q12" s="83"/>
      <c r="R12" s="83"/>
      <c r="S12" s="83"/>
      <c r="T12" s="83"/>
      <c r="U12" s="83"/>
      <c r="V12" s="83"/>
      <c r="W12" s="83"/>
      <c r="X12" s="83"/>
      <c r="Y12" s="83"/>
      <c r="Z12" s="83"/>
      <c r="AA12" s="83"/>
      <c r="AB12" s="83"/>
      <c r="AC12" s="83"/>
      <c r="AD12" s="83"/>
      <c r="AE12" s="83"/>
      <c r="AF12" s="83"/>
      <c r="AG12" s="83"/>
      <c r="AH12" s="83"/>
      <c r="AI12" s="83"/>
      <c r="AJ12" s="83"/>
      <c r="AK12" s="83"/>
      <c r="AL12" s="83"/>
      <c r="AM12" s="83"/>
      <c r="AN12" s="83"/>
      <c r="AO12" s="83"/>
      <c r="AP12" s="83"/>
      <c r="AQ12" s="83"/>
      <c r="AR12" s="83"/>
      <c r="AS12" s="83"/>
      <c r="AT12" s="83"/>
      <c r="AU12" s="83"/>
    </row>
    <row r="13" spans="2:48" s="1" customFormat="1" ht="5.25" customHeight="1" x14ac:dyDescent="0.15"/>
    <row r="14" spans="2:48" s="1" customFormat="1" ht="14.85" customHeight="1" x14ac:dyDescent="0.15">
      <c r="B14" s="102"/>
      <c r="C14" s="102"/>
      <c r="D14" s="102"/>
      <c r="E14" s="102"/>
      <c r="F14" s="102"/>
      <c r="G14" s="102"/>
      <c r="H14" s="102"/>
      <c r="I14" s="102"/>
      <c r="J14" s="102"/>
      <c r="K14" s="77" t="s">
        <v>1100</v>
      </c>
      <c r="L14" s="77"/>
      <c r="M14" s="77"/>
      <c r="N14" s="77"/>
      <c r="O14" s="77"/>
      <c r="P14" s="77"/>
      <c r="Q14" s="77"/>
      <c r="R14" s="77"/>
      <c r="S14" s="77"/>
      <c r="T14" s="77"/>
      <c r="U14" s="77"/>
      <c r="V14" s="77"/>
      <c r="W14" s="77" t="s">
        <v>1101</v>
      </c>
      <c r="X14" s="77"/>
      <c r="Y14" s="77"/>
      <c r="Z14" s="77"/>
      <c r="AA14" s="77"/>
      <c r="AB14" s="77"/>
      <c r="AC14" s="77"/>
      <c r="AD14" s="77"/>
      <c r="AE14" s="77"/>
      <c r="AF14" s="77"/>
      <c r="AG14" s="77"/>
      <c r="AH14" s="77" t="s">
        <v>1102</v>
      </c>
      <c r="AI14" s="77"/>
      <c r="AJ14" s="77"/>
      <c r="AK14" s="77"/>
      <c r="AL14" s="77"/>
      <c r="AM14" s="77"/>
      <c r="AN14" s="77"/>
      <c r="AO14" s="77"/>
      <c r="AP14" s="77"/>
      <c r="AQ14" s="77"/>
      <c r="AR14" s="77"/>
      <c r="AS14" s="10" t="s">
        <v>1101</v>
      </c>
    </row>
    <row r="15" spans="2:48" s="1" customFormat="1" ht="12.3" customHeight="1" x14ac:dyDescent="0.15">
      <c r="B15" s="103" t="s">
        <v>601</v>
      </c>
      <c r="C15" s="103"/>
      <c r="D15" s="103"/>
      <c r="E15" s="103"/>
      <c r="F15" s="103"/>
      <c r="G15" s="103"/>
      <c r="H15" s="103"/>
      <c r="I15" s="103"/>
      <c r="J15" s="103"/>
      <c r="K15" s="104">
        <v>387490359.22999901</v>
      </c>
      <c r="L15" s="104"/>
      <c r="M15" s="104"/>
      <c r="N15" s="104"/>
      <c r="O15" s="104"/>
      <c r="P15" s="104"/>
      <c r="Q15" s="104"/>
      <c r="R15" s="104"/>
      <c r="S15" s="104"/>
      <c r="T15" s="104"/>
      <c r="U15" s="104"/>
      <c r="V15" s="104"/>
      <c r="W15" s="94">
        <v>0.16747430463781601</v>
      </c>
      <c r="X15" s="94"/>
      <c r="Y15" s="94"/>
      <c r="Z15" s="94"/>
      <c r="AA15" s="94"/>
      <c r="AB15" s="94"/>
      <c r="AC15" s="94"/>
      <c r="AD15" s="94"/>
      <c r="AE15" s="94"/>
      <c r="AF15" s="94"/>
      <c r="AG15" s="94"/>
      <c r="AH15" s="93">
        <v>5177</v>
      </c>
      <c r="AI15" s="93"/>
      <c r="AJ15" s="93"/>
      <c r="AK15" s="93"/>
      <c r="AL15" s="93"/>
      <c r="AM15" s="93"/>
      <c r="AN15" s="93"/>
      <c r="AO15" s="93"/>
      <c r="AP15" s="93"/>
      <c r="AQ15" s="93"/>
      <c r="AR15" s="93"/>
      <c r="AS15" s="15">
        <v>0.16359097516273799</v>
      </c>
    </row>
    <row r="16" spans="2:48" s="1" customFormat="1" ht="12.3" customHeight="1" x14ac:dyDescent="0.15">
      <c r="B16" s="103" t="s">
        <v>605</v>
      </c>
      <c r="C16" s="103"/>
      <c r="D16" s="103"/>
      <c r="E16" s="103"/>
      <c r="F16" s="103"/>
      <c r="G16" s="103"/>
      <c r="H16" s="103"/>
      <c r="I16" s="103"/>
      <c r="J16" s="103"/>
      <c r="K16" s="104">
        <v>332034400.76999998</v>
      </c>
      <c r="L16" s="104"/>
      <c r="M16" s="104"/>
      <c r="N16" s="104"/>
      <c r="O16" s="104"/>
      <c r="P16" s="104"/>
      <c r="Q16" s="104"/>
      <c r="R16" s="104"/>
      <c r="S16" s="104"/>
      <c r="T16" s="104"/>
      <c r="U16" s="104"/>
      <c r="V16" s="104"/>
      <c r="W16" s="94">
        <v>0.14350610037186301</v>
      </c>
      <c r="X16" s="94"/>
      <c r="Y16" s="94"/>
      <c r="Z16" s="94"/>
      <c r="AA16" s="94"/>
      <c r="AB16" s="94"/>
      <c r="AC16" s="94"/>
      <c r="AD16" s="94"/>
      <c r="AE16" s="94"/>
      <c r="AF16" s="94"/>
      <c r="AG16" s="94"/>
      <c r="AH16" s="93">
        <v>4881</v>
      </c>
      <c r="AI16" s="93"/>
      <c r="AJ16" s="93"/>
      <c r="AK16" s="93"/>
      <c r="AL16" s="93"/>
      <c r="AM16" s="93"/>
      <c r="AN16" s="93"/>
      <c r="AO16" s="93"/>
      <c r="AP16" s="93"/>
      <c r="AQ16" s="93"/>
      <c r="AR16" s="93"/>
      <c r="AS16" s="15">
        <v>0.154237502369968</v>
      </c>
    </row>
    <row r="17" spans="2:47" s="1" customFormat="1" ht="12.3" customHeight="1" x14ac:dyDescent="0.15">
      <c r="B17" s="103" t="s">
        <v>603</v>
      </c>
      <c r="C17" s="103"/>
      <c r="D17" s="103"/>
      <c r="E17" s="103"/>
      <c r="F17" s="103"/>
      <c r="G17" s="103"/>
      <c r="H17" s="103"/>
      <c r="I17" s="103"/>
      <c r="J17" s="103"/>
      <c r="K17" s="104">
        <v>313211816.91000003</v>
      </c>
      <c r="L17" s="104"/>
      <c r="M17" s="104"/>
      <c r="N17" s="104"/>
      <c r="O17" s="104"/>
      <c r="P17" s="104"/>
      <c r="Q17" s="104"/>
      <c r="R17" s="104"/>
      <c r="S17" s="104"/>
      <c r="T17" s="104"/>
      <c r="U17" s="104"/>
      <c r="V17" s="104"/>
      <c r="W17" s="94">
        <v>0.13537093244225401</v>
      </c>
      <c r="X17" s="94"/>
      <c r="Y17" s="94"/>
      <c r="Z17" s="94"/>
      <c r="AA17" s="94"/>
      <c r="AB17" s="94"/>
      <c r="AC17" s="94"/>
      <c r="AD17" s="94"/>
      <c r="AE17" s="94"/>
      <c r="AF17" s="94"/>
      <c r="AG17" s="94"/>
      <c r="AH17" s="93">
        <v>4059</v>
      </c>
      <c r="AI17" s="93"/>
      <c r="AJ17" s="93"/>
      <c r="AK17" s="93"/>
      <c r="AL17" s="93"/>
      <c r="AM17" s="93"/>
      <c r="AN17" s="93"/>
      <c r="AO17" s="93"/>
      <c r="AP17" s="93"/>
      <c r="AQ17" s="93"/>
      <c r="AR17" s="93"/>
      <c r="AS17" s="15">
        <v>0.128262655627883</v>
      </c>
    </row>
    <row r="18" spans="2:47" s="1" customFormat="1" ht="12.3" customHeight="1" x14ac:dyDescent="0.15">
      <c r="B18" s="103" t="s">
        <v>609</v>
      </c>
      <c r="C18" s="103"/>
      <c r="D18" s="103"/>
      <c r="E18" s="103"/>
      <c r="F18" s="103"/>
      <c r="G18" s="103"/>
      <c r="H18" s="103"/>
      <c r="I18" s="103"/>
      <c r="J18" s="103"/>
      <c r="K18" s="104">
        <v>245348062.90000001</v>
      </c>
      <c r="L18" s="104"/>
      <c r="M18" s="104"/>
      <c r="N18" s="104"/>
      <c r="O18" s="104"/>
      <c r="P18" s="104"/>
      <c r="Q18" s="104"/>
      <c r="R18" s="104"/>
      <c r="S18" s="104"/>
      <c r="T18" s="104"/>
      <c r="U18" s="104"/>
      <c r="V18" s="104"/>
      <c r="W18" s="94">
        <v>0.10604004783516</v>
      </c>
      <c r="X18" s="94"/>
      <c r="Y18" s="94"/>
      <c r="Z18" s="94"/>
      <c r="AA18" s="94"/>
      <c r="AB18" s="94"/>
      <c r="AC18" s="94"/>
      <c r="AD18" s="94"/>
      <c r="AE18" s="94"/>
      <c r="AF18" s="94"/>
      <c r="AG18" s="94"/>
      <c r="AH18" s="93">
        <v>3982</v>
      </c>
      <c r="AI18" s="93"/>
      <c r="AJ18" s="93"/>
      <c r="AK18" s="93"/>
      <c r="AL18" s="93"/>
      <c r="AM18" s="93"/>
      <c r="AN18" s="93"/>
      <c r="AO18" s="93"/>
      <c r="AP18" s="93"/>
      <c r="AQ18" s="93"/>
      <c r="AR18" s="93"/>
      <c r="AS18" s="15">
        <v>0.125829488718953</v>
      </c>
    </row>
    <row r="19" spans="2:47" s="1" customFormat="1" ht="12.3" customHeight="1" x14ac:dyDescent="0.15">
      <c r="B19" s="103" t="s">
        <v>607</v>
      </c>
      <c r="C19" s="103"/>
      <c r="D19" s="103"/>
      <c r="E19" s="103"/>
      <c r="F19" s="103"/>
      <c r="G19" s="103"/>
      <c r="H19" s="103"/>
      <c r="I19" s="103"/>
      <c r="J19" s="103"/>
      <c r="K19" s="104">
        <v>234386039.24000001</v>
      </c>
      <c r="L19" s="104"/>
      <c r="M19" s="104"/>
      <c r="N19" s="104"/>
      <c r="O19" s="104"/>
      <c r="P19" s="104"/>
      <c r="Q19" s="104"/>
      <c r="R19" s="104"/>
      <c r="S19" s="104"/>
      <c r="T19" s="104"/>
      <c r="U19" s="104"/>
      <c r="V19" s="104"/>
      <c r="W19" s="94">
        <v>0.10130223372920499</v>
      </c>
      <c r="X19" s="94"/>
      <c r="Y19" s="94"/>
      <c r="Z19" s="94"/>
      <c r="AA19" s="94"/>
      <c r="AB19" s="94"/>
      <c r="AC19" s="94"/>
      <c r="AD19" s="94"/>
      <c r="AE19" s="94"/>
      <c r="AF19" s="94"/>
      <c r="AG19" s="94"/>
      <c r="AH19" s="93">
        <v>2402</v>
      </c>
      <c r="AI19" s="93"/>
      <c r="AJ19" s="93"/>
      <c r="AK19" s="93"/>
      <c r="AL19" s="93"/>
      <c r="AM19" s="93"/>
      <c r="AN19" s="93"/>
      <c r="AO19" s="93"/>
      <c r="AP19" s="93"/>
      <c r="AQ19" s="93"/>
      <c r="AR19" s="93"/>
      <c r="AS19" s="15">
        <v>7.5902167730518902E-2</v>
      </c>
    </row>
    <row r="20" spans="2:47" s="1" customFormat="1" ht="12.3" customHeight="1" x14ac:dyDescent="0.15">
      <c r="B20" s="103" t="s">
        <v>613</v>
      </c>
      <c r="C20" s="103"/>
      <c r="D20" s="103"/>
      <c r="E20" s="103"/>
      <c r="F20" s="103"/>
      <c r="G20" s="103"/>
      <c r="H20" s="103"/>
      <c r="I20" s="103"/>
      <c r="J20" s="103"/>
      <c r="K20" s="104">
        <v>189005514.329999</v>
      </c>
      <c r="L20" s="104"/>
      <c r="M20" s="104"/>
      <c r="N20" s="104"/>
      <c r="O20" s="104"/>
      <c r="P20" s="104"/>
      <c r="Q20" s="104"/>
      <c r="R20" s="104"/>
      <c r="S20" s="104"/>
      <c r="T20" s="104"/>
      <c r="U20" s="104"/>
      <c r="V20" s="104"/>
      <c r="W20" s="94">
        <v>8.1688657101120402E-2</v>
      </c>
      <c r="X20" s="94"/>
      <c r="Y20" s="94"/>
      <c r="Z20" s="94"/>
      <c r="AA20" s="94"/>
      <c r="AB20" s="94"/>
      <c r="AC20" s="94"/>
      <c r="AD20" s="94"/>
      <c r="AE20" s="94"/>
      <c r="AF20" s="94"/>
      <c r="AG20" s="94"/>
      <c r="AH20" s="93">
        <v>2706</v>
      </c>
      <c r="AI20" s="93"/>
      <c r="AJ20" s="93"/>
      <c r="AK20" s="93"/>
      <c r="AL20" s="93"/>
      <c r="AM20" s="93"/>
      <c r="AN20" s="93"/>
      <c r="AO20" s="93"/>
      <c r="AP20" s="93"/>
      <c r="AQ20" s="93"/>
      <c r="AR20" s="93"/>
      <c r="AS20" s="15">
        <v>8.5508437085255601E-2</v>
      </c>
    </row>
    <row r="21" spans="2:47" s="1" customFormat="1" ht="12.3" customHeight="1" x14ac:dyDescent="0.15">
      <c r="B21" s="103" t="s">
        <v>611</v>
      </c>
      <c r="C21" s="103"/>
      <c r="D21" s="103"/>
      <c r="E21" s="103"/>
      <c r="F21" s="103"/>
      <c r="G21" s="103"/>
      <c r="H21" s="103"/>
      <c r="I21" s="103"/>
      <c r="J21" s="103"/>
      <c r="K21" s="104">
        <v>165371400.34</v>
      </c>
      <c r="L21" s="104"/>
      <c r="M21" s="104"/>
      <c r="N21" s="104"/>
      <c r="O21" s="104"/>
      <c r="P21" s="104"/>
      <c r="Q21" s="104"/>
      <c r="R21" s="104"/>
      <c r="S21" s="104"/>
      <c r="T21" s="104"/>
      <c r="U21" s="104"/>
      <c r="V21" s="104"/>
      <c r="W21" s="94">
        <v>7.1473933787561506E-2</v>
      </c>
      <c r="X21" s="94"/>
      <c r="Y21" s="94"/>
      <c r="Z21" s="94"/>
      <c r="AA21" s="94"/>
      <c r="AB21" s="94"/>
      <c r="AC21" s="94"/>
      <c r="AD21" s="94"/>
      <c r="AE21" s="94"/>
      <c r="AF21" s="94"/>
      <c r="AG21" s="94"/>
      <c r="AH21" s="93">
        <v>2470</v>
      </c>
      <c r="AI21" s="93"/>
      <c r="AJ21" s="93"/>
      <c r="AK21" s="93"/>
      <c r="AL21" s="93"/>
      <c r="AM21" s="93"/>
      <c r="AN21" s="93"/>
      <c r="AO21" s="93"/>
      <c r="AP21" s="93"/>
      <c r="AQ21" s="93"/>
      <c r="AR21" s="93"/>
      <c r="AS21" s="15">
        <v>7.8050938507236295E-2</v>
      </c>
    </row>
    <row r="22" spans="2:47" s="1" customFormat="1" ht="12.3" customHeight="1" x14ac:dyDescent="0.15">
      <c r="B22" s="103" t="s">
        <v>615</v>
      </c>
      <c r="C22" s="103"/>
      <c r="D22" s="103"/>
      <c r="E22" s="103"/>
      <c r="F22" s="103"/>
      <c r="G22" s="103"/>
      <c r="H22" s="103"/>
      <c r="I22" s="103"/>
      <c r="J22" s="103"/>
      <c r="K22" s="104">
        <v>154435236.19999999</v>
      </c>
      <c r="L22" s="104"/>
      <c r="M22" s="104"/>
      <c r="N22" s="104"/>
      <c r="O22" s="104"/>
      <c r="P22" s="104"/>
      <c r="Q22" s="104"/>
      <c r="R22" s="104"/>
      <c r="S22" s="104"/>
      <c r="T22" s="104"/>
      <c r="U22" s="104"/>
      <c r="V22" s="104"/>
      <c r="W22" s="94">
        <v>6.6747296230975306E-2</v>
      </c>
      <c r="X22" s="94"/>
      <c r="Y22" s="94"/>
      <c r="Z22" s="94"/>
      <c r="AA22" s="94"/>
      <c r="AB22" s="94"/>
      <c r="AC22" s="94"/>
      <c r="AD22" s="94"/>
      <c r="AE22" s="94"/>
      <c r="AF22" s="94"/>
      <c r="AG22" s="94"/>
      <c r="AH22" s="93">
        <v>2201</v>
      </c>
      <c r="AI22" s="93"/>
      <c r="AJ22" s="93"/>
      <c r="AK22" s="93"/>
      <c r="AL22" s="93"/>
      <c r="AM22" s="93"/>
      <c r="AN22" s="93"/>
      <c r="AO22" s="93"/>
      <c r="AP22" s="93"/>
      <c r="AQ22" s="93"/>
      <c r="AR22" s="93"/>
      <c r="AS22" s="15">
        <v>6.9550654111104102E-2</v>
      </c>
    </row>
    <row r="23" spans="2:47" s="1" customFormat="1" ht="12.3" customHeight="1" x14ac:dyDescent="0.15">
      <c r="B23" s="103" t="s">
        <v>617</v>
      </c>
      <c r="C23" s="103"/>
      <c r="D23" s="103"/>
      <c r="E23" s="103"/>
      <c r="F23" s="103"/>
      <c r="G23" s="103"/>
      <c r="H23" s="103"/>
      <c r="I23" s="103"/>
      <c r="J23" s="103"/>
      <c r="K23" s="104">
        <v>120759465.23</v>
      </c>
      <c r="L23" s="104"/>
      <c r="M23" s="104"/>
      <c r="N23" s="104"/>
      <c r="O23" s="104"/>
      <c r="P23" s="104"/>
      <c r="Q23" s="104"/>
      <c r="R23" s="104"/>
      <c r="S23" s="104"/>
      <c r="T23" s="104"/>
      <c r="U23" s="104"/>
      <c r="V23" s="104"/>
      <c r="W23" s="94">
        <v>5.2192543597773797E-2</v>
      </c>
      <c r="X23" s="94"/>
      <c r="Y23" s="94"/>
      <c r="Z23" s="94"/>
      <c r="AA23" s="94"/>
      <c r="AB23" s="94"/>
      <c r="AC23" s="94"/>
      <c r="AD23" s="94"/>
      <c r="AE23" s="94"/>
      <c r="AF23" s="94"/>
      <c r="AG23" s="94"/>
      <c r="AH23" s="93">
        <v>1418</v>
      </c>
      <c r="AI23" s="93"/>
      <c r="AJ23" s="93"/>
      <c r="AK23" s="93"/>
      <c r="AL23" s="93"/>
      <c r="AM23" s="93"/>
      <c r="AN23" s="93"/>
      <c r="AO23" s="93"/>
      <c r="AP23" s="93"/>
      <c r="AQ23" s="93"/>
      <c r="AR23" s="93"/>
      <c r="AS23" s="15">
        <v>4.4808190608607697E-2</v>
      </c>
    </row>
    <row r="24" spans="2:47" s="1" customFormat="1" ht="12.3" customHeight="1" x14ac:dyDescent="0.15">
      <c r="B24" s="103" t="s">
        <v>619</v>
      </c>
      <c r="C24" s="103"/>
      <c r="D24" s="103"/>
      <c r="E24" s="103"/>
      <c r="F24" s="103"/>
      <c r="G24" s="103"/>
      <c r="H24" s="103"/>
      <c r="I24" s="103"/>
      <c r="J24" s="103"/>
      <c r="K24" s="104">
        <v>97269668.659999996</v>
      </c>
      <c r="L24" s="104"/>
      <c r="M24" s="104"/>
      <c r="N24" s="104"/>
      <c r="O24" s="104"/>
      <c r="P24" s="104"/>
      <c r="Q24" s="104"/>
      <c r="R24" s="104"/>
      <c r="S24" s="104"/>
      <c r="T24" s="104"/>
      <c r="U24" s="104"/>
      <c r="V24" s="104"/>
      <c r="W24" s="94">
        <v>4.2040194634920001E-2</v>
      </c>
      <c r="X24" s="94"/>
      <c r="Y24" s="94"/>
      <c r="Z24" s="94"/>
      <c r="AA24" s="94"/>
      <c r="AB24" s="94"/>
      <c r="AC24" s="94"/>
      <c r="AD24" s="94"/>
      <c r="AE24" s="94"/>
      <c r="AF24" s="94"/>
      <c r="AG24" s="94"/>
      <c r="AH24" s="93">
        <v>1373</v>
      </c>
      <c r="AI24" s="93"/>
      <c r="AJ24" s="93"/>
      <c r="AK24" s="93"/>
      <c r="AL24" s="93"/>
      <c r="AM24" s="93"/>
      <c r="AN24" s="93"/>
      <c r="AO24" s="93"/>
      <c r="AP24" s="93"/>
      <c r="AQ24" s="93"/>
      <c r="AR24" s="93"/>
      <c r="AS24" s="15">
        <v>4.3386209947544697E-2</v>
      </c>
    </row>
    <row r="25" spans="2:47" s="1" customFormat="1" ht="12.3" customHeight="1" x14ac:dyDescent="0.15">
      <c r="B25" s="103" t="s">
        <v>554</v>
      </c>
      <c r="C25" s="103"/>
      <c r="D25" s="103"/>
      <c r="E25" s="103"/>
      <c r="F25" s="103"/>
      <c r="G25" s="103"/>
      <c r="H25" s="103"/>
      <c r="I25" s="103"/>
      <c r="J25" s="103"/>
      <c r="K25" s="104">
        <v>69868855.079999894</v>
      </c>
      <c r="L25" s="104"/>
      <c r="M25" s="104"/>
      <c r="N25" s="104"/>
      <c r="O25" s="104"/>
      <c r="P25" s="104"/>
      <c r="Q25" s="104"/>
      <c r="R25" s="104"/>
      <c r="S25" s="104"/>
      <c r="T25" s="104"/>
      <c r="U25" s="104"/>
      <c r="V25" s="104"/>
      <c r="W25" s="94">
        <v>3.0197494316027401E-2</v>
      </c>
      <c r="X25" s="94"/>
      <c r="Y25" s="94"/>
      <c r="Z25" s="94"/>
      <c r="AA25" s="94"/>
      <c r="AB25" s="94"/>
      <c r="AC25" s="94"/>
      <c r="AD25" s="94"/>
      <c r="AE25" s="94"/>
      <c r="AF25" s="94"/>
      <c r="AG25" s="94"/>
      <c r="AH25" s="93">
        <v>911</v>
      </c>
      <c r="AI25" s="93"/>
      <c r="AJ25" s="93"/>
      <c r="AK25" s="93"/>
      <c r="AL25" s="93"/>
      <c r="AM25" s="93"/>
      <c r="AN25" s="93"/>
      <c r="AO25" s="93"/>
      <c r="AP25" s="93"/>
      <c r="AQ25" s="93"/>
      <c r="AR25" s="93"/>
      <c r="AS25" s="15">
        <v>2.8787208493964499E-2</v>
      </c>
    </row>
    <row r="26" spans="2:47" s="1" customFormat="1" ht="12.3" customHeight="1" x14ac:dyDescent="0.15">
      <c r="B26" s="103" t="s">
        <v>69</v>
      </c>
      <c r="C26" s="103"/>
      <c r="D26" s="103"/>
      <c r="E26" s="103"/>
      <c r="F26" s="103"/>
      <c r="G26" s="103"/>
      <c r="H26" s="103"/>
      <c r="I26" s="103"/>
      <c r="J26" s="103"/>
      <c r="K26" s="104">
        <v>4549398.22</v>
      </c>
      <c r="L26" s="104"/>
      <c r="M26" s="104"/>
      <c r="N26" s="104"/>
      <c r="O26" s="104"/>
      <c r="P26" s="104"/>
      <c r="Q26" s="104"/>
      <c r="R26" s="104"/>
      <c r="S26" s="104"/>
      <c r="T26" s="104"/>
      <c r="U26" s="104"/>
      <c r="V26" s="104"/>
      <c r="W26" s="94">
        <v>1.9662613153241799E-3</v>
      </c>
      <c r="X26" s="94"/>
      <c r="Y26" s="94"/>
      <c r="Z26" s="94"/>
      <c r="AA26" s="94"/>
      <c r="AB26" s="94"/>
      <c r="AC26" s="94"/>
      <c r="AD26" s="94"/>
      <c r="AE26" s="94"/>
      <c r="AF26" s="94"/>
      <c r="AG26" s="94"/>
      <c r="AH26" s="93">
        <v>66</v>
      </c>
      <c r="AI26" s="93"/>
      <c r="AJ26" s="93"/>
      <c r="AK26" s="93"/>
      <c r="AL26" s="93"/>
      <c r="AM26" s="93"/>
      <c r="AN26" s="93"/>
      <c r="AO26" s="93"/>
      <c r="AP26" s="93"/>
      <c r="AQ26" s="93"/>
      <c r="AR26" s="93"/>
      <c r="AS26" s="15">
        <v>2.0855716362257501E-3</v>
      </c>
    </row>
    <row r="27" spans="2:47" s="1" customFormat="1" ht="13.35" customHeight="1" x14ac:dyDescent="0.15">
      <c r="B27" s="102"/>
      <c r="C27" s="102"/>
      <c r="D27" s="102"/>
      <c r="E27" s="102"/>
      <c r="F27" s="102"/>
      <c r="G27" s="102"/>
      <c r="H27" s="102"/>
      <c r="I27" s="102"/>
      <c r="J27" s="102"/>
      <c r="K27" s="105">
        <v>2313730217.1100001</v>
      </c>
      <c r="L27" s="105"/>
      <c r="M27" s="105"/>
      <c r="N27" s="105"/>
      <c r="O27" s="105"/>
      <c r="P27" s="105"/>
      <c r="Q27" s="105"/>
      <c r="R27" s="105"/>
      <c r="S27" s="105"/>
      <c r="T27" s="105"/>
      <c r="U27" s="105"/>
      <c r="V27" s="105"/>
      <c r="W27" s="96">
        <v>1</v>
      </c>
      <c r="X27" s="96"/>
      <c r="Y27" s="96"/>
      <c r="Z27" s="96"/>
      <c r="AA27" s="96"/>
      <c r="AB27" s="96"/>
      <c r="AC27" s="96"/>
      <c r="AD27" s="96"/>
      <c r="AE27" s="96"/>
      <c r="AF27" s="96"/>
      <c r="AG27" s="96"/>
      <c r="AH27" s="95">
        <v>31646</v>
      </c>
      <c r="AI27" s="95"/>
      <c r="AJ27" s="95"/>
      <c r="AK27" s="95"/>
      <c r="AL27" s="95"/>
      <c r="AM27" s="95"/>
      <c r="AN27" s="95"/>
      <c r="AO27" s="95"/>
      <c r="AP27" s="95"/>
      <c r="AQ27" s="95"/>
      <c r="AR27" s="95"/>
      <c r="AS27" s="45">
        <v>1</v>
      </c>
    </row>
    <row r="28" spans="2:47" s="1" customFormat="1" ht="9" customHeight="1" x14ac:dyDescent="0.15"/>
    <row r="29" spans="2:47" s="1" customFormat="1" ht="19.2" customHeight="1" x14ac:dyDescent="0.15">
      <c r="B29" s="83" t="s">
        <v>1217</v>
      </c>
      <c r="C29" s="83"/>
      <c r="D29" s="83"/>
      <c r="E29" s="83"/>
      <c r="F29" s="83"/>
      <c r="G29" s="83"/>
      <c r="H29" s="83"/>
      <c r="I29" s="83"/>
      <c r="J29" s="83"/>
      <c r="K29" s="83"/>
      <c r="L29" s="83"/>
      <c r="M29" s="83"/>
      <c r="N29" s="83"/>
      <c r="O29" s="83"/>
      <c r="P29" s="83"/>
      <c r="Q29" s="83"/>
      <c r="R29" s="83"/>
      <c r="S29" s="83"/>
      <c r="T29" s="83"/>
      <c r="U29" s="83"/>
      <c r="V29" s="83"/>
      <c r="W29" s="83"/>
      <c r="X29" s="83"/>
      <c r="Y29" s="83"/>
      <c r="Z29" s="83"/>
      <c r="AA29" s="83"/>
      <c r="AB29" s="83"/>
      <c r="AC29" s="83"/>
      <c r="AD29" s="83"/>
      <c r="AE29" s="83"/>
      <c r="AF29" s="83"/>
      <c r="AG29" s="83"/>
      <c r="AH29" s="83"/>
      <c r="AI29" s="83"/>
      <c r="AJ29" s="83"/>
      <c r="AK29" s="83"/>
      <c r="AL29" s="83"/>
      <c r="AM29" s="83"/>
      <c r="AN29" s="83"/>
      <c r="AO29" s="83"/>
      <c r="AP29" s="83"/>
      <c r="AQ29" s="83"/>
      <c r="AR29" s="83"/>
      <c r="AS29" s="83"/>
      <c r="AT29" s="83"/>
      <c r="AU29" s="83"/>
    </row>
    <row r="30" spans="2:47" s="1" customFormat="1" ht="7.95" customHeight="1" x14ac:dyDescent="0.15"/>
    <row r="31" spans="2:47" s="1" customFormat="1" ht="13.35" customHeight="1" x14ac:dyDescent="0.15">
      <c r="B31" s="77" t="s">
        <v>1103</v>
      </c>
      <c r="C31" s="77"/>
      <c r="D31" s="77"/>
      <c r="E31" s="77"/>
      <c r="F31" s="77"/>
      <c r="G31" s="77"/>
      <c r="H31" s="77"/>
      <c r="I31" s="77"/>
      <c r="J31" s="77"/>
      <c r="K31" s="77"/>
      <c r="L31" s="77" t="s">
        <v>1100</v>
      </c>
      <c r="M31" s="77"/>
      <c r="N31" s="77"/>
      <c r="O31" s="77"/>
      <c r="P31" s="77"/>
      <c r="Q31" s="77"/>
      <c r="R31" s="77"/>
      <c r="S31" s="77"/>
      <c r="T31" s="77"/>
      <c r="U31" s="77"/>
      <c r="V31" s="77"/>
      <c r="W31" s="77"/>
      <c r="X31" s="77" t="s">
        <v>1101</v>
      </c>
      <c r="Y31" s="77"/>
      <c r="Z31" s="77"/>
      <c r="AA31" s="77"/>
      <c r="AB31" s="77"/>
      <c r="AC31" s="77"/>
      <c r="AD31" s="77"/>
      <c r="AE31" s="77"/>
      <c r="AF31" s="77"/>
      <c r="AG31" s="77"/>
      <c r="AH31" s="77"/>
      <c r="AI31" s="77" t="s">
        <v>1102</v>
      </c>
      <c r="AJ31" s="77"/>
      <c r="AK31" s="77"/>
      <c r="AL31" s="77"/>
      <c r="AM31" s="77"/>
      <c r="AN31" s="77"/>
      <c r="AO31" s="77"/>
      <c r="AP31" s="77"/>
      <c r="AQ31" s="77"/>
      <c r="AR31" s="77" t="s">
        <v>1101</v>
      </c>
      <c r="AS31" s="77"/>
    </row>
    <row r="32" spans="2:47" s="1" customFormat="1" ht="10.65" customHeight="1" x14ac:dyDescent="0.15">
      <c r="B32" s="91" t="s">
        <v>1104</v>
      </c>
      <c r="C32" s="91"/>
      <c r="D32" s="91"/>
      <c r="E32" s="91"/>
      <c r="F32" s="91"/>
      <c r="G32" s="91"/>
      <c r="H32" s="91"/>
      <c r="I32" s="91"/>
      <c r="J32" s="91"/>
      <c r="K32" s="91"/>
      <c r="L32" s="104">
        <v>99525877.700000003</v>
      </c>
      <c r="M32" s="104"/>
      <c r="N32" s="104"/>
      <c r="O32" s="104"/>
      <c r="P32" s="104"/>
      <c r="Q32" s="104"/>
      <c r="R32" s="104"/>
      <c r="S32" s="104"/>
      <c r="T32" s="104"/>
      <c r="U32" s="104"/>
      <c r="V32" s="104"/>
      <c r="W32" s="104"/>
      <c r="X32" s="94">
        <v>4.3015333837976302E-2</v>
      </c>
      <c r="Y32" s="94"/>
      <c r="Z32" s="94"/>
      <c r="AA32" s="94"/>
      <c r="AB32" s="94"/>
      <c r="AC32" s="94"/>
      <c r="AD32" s="94"/>
      <c r="AE32" s="94"/>
      <c r="AF32" s="94"/>
      <c r="AG32" s="94"/>
      <c r="AH32" s="94"/>
      <c r="AI32" s="93">
        <v>694</v>
      </c>
      <c r="AJ32" s="93"/>
      <c r="AK32" s="93"/>
      <c r="AL32" s="93"/>
      <c r="AM32" s="93"/>
      <c r="AN32" s="93"/>
      <c r="AO32" s="93"/>
      <c r="AP32" s="93"/>
      <c r="AQ32" s="93"/>
      <c r="AR32" s="94">
        <v>2.1930101750616202E-2</v>
      </c>
      <c r="AS32" s="94"/>
    </row>
    <row r="33" spans="2:45" s="1" customFormat="1" ht="10.65" customHeight="1" x14ac:dyDescent="0.15">
      <c r="B33" s="91" t="s">
        <v>1105</v>
      </c>
      <c r="C33" s="91"/>
      <c r="D33" s="91"/>
      <c r="E33" s="91"/>
      <c r="F33" s="91"/>
      <c r="G33" s="91"/>
      <c r="H33" s="91"/>
      <c r="I33" s="91"/>
      <c r="J33" s="91"/>
      <c r="K33" s="91"/>
      <c r="L33" s="104">
        <v>176516704.08000001</v>
      </c>
      <c r="M33" s="104"/>
      <c r="N33" s="104"/>
      <c r="O33" s="104"/>
      <c r="P33" s="104"/>
      <c r="Q33" s="104"/>
      <c r="R33" s="104"/>
      <c r="S33" s="104"/>
      <c r="T33" s="104"/>
      <c r="U33" s="104"/>
      <c r="V33" s="104"/>
      <c r="W33" s="104"/>
      <c r="X33" s="94">
        <v>7.6290962003548193E-2</v>
      </c>
      <c r="Y33" s="94"/>
      <c r="Z33" s="94"/>
      <c r="AA33" s="94"/>
      <c r="AB33" s="94"/>
      <c r="AC33" s="94"/>
      <c r="AD33" s="94"/>
      <c r="AE33" s="94"/>
      <c r="AF33" s="94"/>
      <c r="AG33" s="94"/>
      <c r="AH33" s="94"/>
      <c r="AI33" s="93">
        <v>1285</v>
      </c>
      <c r="AJ33" s="93"/>
      <c r="AK33" s="93"/>
      <c r="AL33" s="93"/>
      <c r="AM33" s="93"/>
      <c r="AN33" s="93"/>
      <c r="AO33" s="93"/>
      <c r="AP33" s="93"/>
      <c r="AQ33" s="93"/>
      <c r="AR33" s="94">
        <v>4.06054477659104E-2</v>
      </c>
      <c r="AS33" s="94"/>
    </row>
    <row r="34" spans="2:45" s="1" customFormat="1" ht="10.65" customHeight="1" x14ac:dyDescent="0.15">
      <c r="B34" s="91" t="s">
        <v>1106</v>
      </c>
      <c r="C34" s="91"/>
      <c r="D34" s="91"/>
      <c r="E34" s="91"/>
      <c r="F34" s="91"/>
      <c r="G34" s="91"/>
      <c r="H34" s="91"/>
      <c r="I34" s="91"/>
      <c r="J34" s="91"/>
      <c r="K34" s="91"/>
      <c r="L34" s="104">
        <v>240451812.68000001</v>
      </c>
      <c r="M34" s="104"/>
      <c r="N34" s="104"/>
      <c r="O34" s="104"/>
      <c r="P34" s="104"/>
      <c r="Q34" s="104"/>
      <c r="R34" s="104"/>
      <c r="S34" s="104"/>
      <c r="T34" s="104"/>
      <c r="U34" s="104"/>
      <c r="V34" s="104"/>
      <c r="W34" s="104"/>
      <c r="X34" s="94">
        <v>0.10392387621593201</v>
      </c>
      <c r="Y34" s="94"/>
      <c r="Z34" s="94"/>
      <c r="AA34" s="94"/>
      <c r="AB34" s="94"/>
      <c r="AC34" s="94"/>
      <c r="AD34" s="94"/>
      <c r="AE34" s="94"/>
      <c r="AF34" s="94"/>
      <c r="AG34" s="94"/>
      <c r="AH34" s="94"/>
      <c r="AI34" s="93">
        <v>1817</v>
      </c>
      <c r="AJ34" s="93"/>
      <c r="AK34" s="93"/>
      <c r="AL34" s="93"/>
      <c r="AM34" s="93"/>
      <c r="AN34" s="93"/>
      <c r="AO34" s="93"/>
      <c r="AP34" s="93"/>
      <c r="AQ34" s="93"/>
      <c r="AR34" s="94">
        <v>5.7416419136699703E-2</v>
      </c>
      <c r="AS34" s="94"/>
    </row>
    <row r="35" spans="2:45" s="1" customFormat="1" ht="10.65" customHeight="1" x14ac:dyDescent="0.15">
      <c r="B35" s="91" t="s">
        <v>1107</v>
      </c>
      <c r="C35" s="91"/>
      <c r="D35" s="91"/>
      <c r="E35" s="91"/>
      <c r="F35" s="91"/>
      <c r="G35" s="91"/>
      <c r="H35" s="91"/>
      <c r="I35" s="91"/>
      <c r="J35" s="91"/>
      <c r="K35" s="91"/>
      <c r="L35" s="104">
        <v>279090485.75</v>
      </c>
      <c r="M35" s="104"/>
      <c r="N35" s="104"/>
      <c r="O35" s="104"/>
      <c r="P35" s="104"/>
      <c r="Q35" s="104"/>
      <c r="R35" s="104"/>
      <c r="S35" s="104"/>
      <c r="T35" s="104"/>
      <c r="U35" s="104"/>
      <c r="V35" s="104"/>
      <c r="W35" s="104"/>
      <c r="X35" s="94">
        <v>0.120623607577984</v>
      </c>
      <c r="Y35" s="94"/>
      <c r="Z35" s="94"/>
      <c r="AA35" s="94"/>
      <c r="AB35" s="94"/>
      <c r="AC35" s="94"/>
      <c r="AD35" s="94"/>
      <c r="AE35" s="94"/>
      <c r="AF35" s="94"/>
      <c r="AG35" s="94"/>
      <c r="AH35" s="94"/>
      <c r="AI35" s="93">
        <v>2446</v>
      </c>
      <c r="AJ35" s="93"/>
      <c r="AK35" s="93"/>
      <c r="AL35" s="93"/>
      <c r="AM35" s="93"/>
      <c r="AN35" s="93"/>
      <c r="AO35" s="93"/>
      <c r="AP35" s="93"/>
      <c r="AQ35" s="93"/>
      <c r="AR35" s="94">
        <v>7.7292548821336002E-2</v>
      </c>
      <c r="AS35" s="94"/>
    </row>
    <row r="36" spans="2:45" s="1" customFormat="1" ht="10.65" customHeight="1" x14ac:dyDescent="0.15">
      <c r="B36" s="91" t="s">
        <v>1108</v>
      </c>
      <c r="C36" s="91"/>
      <c r="D36" s="91"/>
      <c r="E36" s="91"/>
      <c r="F36" s="91"/>
      <c r="G36" s="91"/>
      <c r="H36" s="91"/>
      <c r="I36" s="91"/>
      <c r="J36" s="91"/>
      <c r="K36" s="91"/>
      <c r="L36" s="104">
        <v>356965093.93999898</v>
      </c>
      <c r="M36" s="104"/>
      <c r="N36" s="104"/>
      <c r="O36" s="104"/>
      <c r="P36" s="104"/>
      <c r="Q36" s="104"/>
      <c r="R36" s="104"/>
      <c r="S36" s="104"/>
      <c r="T36" s="104"/>
      <c r="U36" s="104"/>
      <c r="V36" s="104"/>
      <c r="W36" s="104"/>
      <c r="X36" s="94">
        <v>0.154281208457342</v>
      </c>
      <c r="Y36" s="94"/>
      <c r="Z36" s="94"/>
      <c r="AA36" s="94"/>
      <c r="AB36" s="94"/>
      <c r="AC36" s="94"/>
      <c r="AD36" s="94"/>
      <c r="AE36" s="94"/>
      <c r="AF36" s="94"/>
      <c r="AG36" s="94"/>
      <c r="AH36" s="94"/>
      <c r="AI36" s="93">
        <v>3659</v>
      </c>
      <c r="AJ36" s="93"/>
      <c r="AK36" s="93"/>
      <c r="AL36" s="93"/>
      <c r="AM36" s="93"/>
      <c r="AN36" s="93"/>
      <c r="AO36" s="93"/>
      <c r="AP36" s="93"/>
      <c r="AQ36" s="93"/>
      <c r="AR36" s="94">
        <v>0.115622827529546</v>
      </c>
      <c r="AS36" s="94"/>
    </row>
    <row r="37" spans="2:45" s="1" customFormat="1" ht="10.65" customHeight="1" x14ac:dyDescent="0.15">
      <c r="B37" s="91" t="s">
        <v>1109</v>
      </c>
      <c r="C37" s="91"/>
      <c r="D37" s="91"/>
      <c r="E37" s="91"/>
      <c r="F37" s="91"/>
      <c r="G37" s="91"/>
      <c r="H37" s="91"/>
      <c r="I37" s="91"/>
      <c r="J37" s="91"/>
      <c r="K37" s="91"/>
      <c r="L37" s="104">
        <v>307586010.43000001</v>
      </c>
      <c r="M37" s="104"/>
      <c r="N37" s="104"/>
      <c r="O37" s="104"/>
      <c r="P37" s="104"/>
      <c r="Q37" s="104"/>
      <c r="R37" s="104"/>
      <c r="S37" s="104"/>
      <c r="T37" s="104"/>
      <c r="U37" s="104"/>
      <c r="V37" s="104"/>
      <c r="W37" s="104"/>
      <c r="X37" s="94">
        <v>0.13293944477856801</v>
      </c>
      <c r="Y37" s="94"/>
      <c r="Z37" s="94"/>
      <c r="AA37" s="94"/>
      <c r="AB37" s="94"/>
      <c r="AC37" s="94"/>
      <c r="AD37" s="94"/>
      <c r="AE37" s="94"/>
      <c r="AF37" s="94"/>
      <c r="AG37" s="94"/>
      <c r="AH37" s="94"/>
      <c r="AI37" s="93">
        <v>3551</v>
      </c>
      <c r="AJ37" s="93"/>
      <c r="AK37" s="93"/>
      <c r="AL37" s="93"/>
      <c r="AM37" s="93"/>
      <c r="AN37" s="93"/>
      <c r="AO37" s="93"/>
      <c r="AP37" s="93"/>
      <c r="AQ37" s="93"/>
      <c r="AR37" s="94">
        <v>0.112210073942994</v>
      </c>
      <c r="AS37" s="94"/>
    </row>
    <row r="38" spans="2:45" s="1" customFormat="1" ht="10.65" customHeight="1" x14ac:dyDescent="0.15">
      <c r="B38" s="91" t="s">
        <v>1110</v>
      </c>
      <c r="C38" s="91"/>
      <c r="D38" s="91"/>
      <c r="E38" s="91"/>
      <c r="F38" s="91"/>
      <c r="G38" s="91"/>
      <c r="H38" s="91"/>
      <c r="I38" s="91"/>
      <c r="J38" s="91"/>
      <c r="K38" s="91"/>
      <c r="L38" s="104">
        <v>128897426.48999999</v>
      </c>
      <c r="M38" s="104"/>
      <c r="N38" s="104"/>
      <c r="O38" s="104"/>
      <c r="P38" s="104"/>
      <c r="Q38" s="104"/>
      <c r="R38" s="104"/>
      <c r="S38" s="104"/>
      <c r="T38" s="104"/>
      <c r="U38" s="104"/>
      <c r="V38" s="104"/>
      <c r="W38" s="104"/>
      <c r="X38" s="94">
        <v>5.5709790854960403E-2</v>
      </c>
      <c r="Y38" s="94"/>
      <c r="Z38" s="94"/>
      <c r="AA38" s="94"/>
      <c r="AB38" s="94"/>
      <c r="AC38" s="94"/>
      <c r="AD38" s="94"/>
      <c r="AE38" s="94"/>
      <c r="AF38" s="94"/>
      <c r="AG38" s="94"/>
      <c r="AH38" s="94"/>
      <c r="AI38" s="93">
        <v>2018</v>
      </c>
      <c r="AJ38" s="93"/>
      <c r="AK38" s="93"/>
      <c r="AL38" s="93"/>
      <c r="AM38" s="93"/>
      <c r="AN38" s="93"/>
      <c r="AO38" s="93"/>
      <c r="AP38" s="93"/>
      <c r="AQ38" s="93"/>
      <c r="AR38" s="94">
        <v>6.3767932756114504E-2</v>
      </c>
      <c r="AS38" s="94"/>
    </row>
    <row r="39" spans="2:45" s="1" customFormat="1" ht="10.65" customHeight="1" x14ac:dyDescent="0.15">
      <c r="B39" s="91" t="s">
        <v>1111</v>
      </c>
      <c r="C39" s="91"/>
      <c r="D39" s="91"/>
      <c r="E39" s="91"/>
      <c r="F39" s="91"/>
      <c r="G39" s="91"/>
      <c r="H39" s="91"/>
      <c r="I39" s="91"/>
      <c r="J39" s="91"/>
      <c r="K39" s="91"/>
      <c r="L39" s="104">
        <v>94226481.879999995</v>
      </c>
      <c r="M39" s="104"/>
      <c r="N39" s="104"/>
      <c r="O39" s="104"/>
      <c r="P39" s="104"/>
      <c r="Q39" s="104"/>
      <c r="R39" s="104"/>
      <c r="S39" s="104"/>
      <c r="T39" s="104"/>
      <c r="U39" s="104"/>
      <c r="V39" s="104"/>
      <c r="W39" s="104"/>
      <c r="X39" s="94">
        <v>4.0724921679803697E-2</v>
      </c>
      <c r="Y39" s="94"/>
      <c r="Z39" s="94"/>
      <c r="AA39" s="94"/>
      <c r="AB39" s="94"/>
      <c r="AC39" s="94"/>
      <c r="AD39" s="94"/>
      <c r="AE39" s="94"/>
      <c r="AF39" s="94"/>
      <c r="AG39" s="94"/>
      <c r="AH39" s="94"/>
      <c r="AI39" s="93">
        <v>1667</v>
      </c>
      <c r="AJ39" s="93"/>
      <c r="AK39" s="93"/>
      <c r="AL39" s="93"/>
      <c r="AM39" s="93"/>
      <c r="AN39" s="93"/>
      <c r="AO39" s="93"/>
      <c r="AP39" s="93"/>
      <c r="AQ39" s="93"/>
      <c r="AR39" s="94">
        <v>5.2676483599823E-2</v>
      </c>
      <c r="AS39" s="94"/>
    </row>
    <row r="40" spans="2:45" s="1" customFormat="1" ht="10.65" customHeight="1" x14ac:dyDescent="0.15">
      <c r="B40" s="91" t="s">
        <v>1112</v>
      </c>
      <c r="C40" s="91"/>
      <c r="D40" s="91"/>
      <c r="E40" s="91"/>
      <c r="F40" s="91"/>
      <c r="G40" s="91"/>
      <c r="H40" s="91"/>
      <c r="I40" s="91"/>
      <c r="J40" s="91"/>
      <c r="K40" s="91"/>
      <c r="L40" s="104">
        <v>139678174.50999999</v>
      </c>
      <c r="M40" s="104"/>
      <c r="N40" s="104"/>
      <c r="O40" s="104"/>
      <c r="P40" s="104"/>
      <c r="Q40" s="104"/>
      <c r="R40" s="104"/>
      <c r="S40" s="104"/>
      <c r="T40" s="104"/>
      <c r="U40" s="104"/>
      <c r="V40" s="104"/>
      <c r="W40" s="104"/>
      <c r="X40" s="94">
        <v>6.0369257174878101E-2</v>
      </c>
      <c r="Y40" s="94"/>
      <c r="Z40" s="94"/>
      <c r="AA40" s="94"/>
      <c r="AB40" s="94"/>
      <c r="AC40" s="94"/>
      <c r="AD40" s="94"/>
      <c r="AE40" s="94"/>
      <c r="AF40" s="94"/>
      <c r="AG40" s="94"/>
      <c r="AH40" s="94"/>
      <c r="AI40" s="93">
        <v>2663</v>
      </c>
      <c r="AJ40" s="93"/>
      <c r="AK40" s="93"/>
      <c r="AL40" s="93"/>
      <c r="AM40" s="93"/>
      <c r="AN40" s="93"/>
      <c r="AO40" s="93"/>
      <c r="AP40" s="93"/>
      <c r="AQ40" s="93"/>
      <c r="AR40" s="94">
        <v>8.4149655564684303E-2</v>
      </c>
      <c r="AS40" s="94"/>
    </row>
    <row r="41" spans="2:45" s="1" customFormat="1" ht="10.65" customHeight="1" x14ac:dyDescent="0.15">
      <c r="B41" s="91" t="s">
        <v>1113</v>
      </c>
      <c r="C41" s="91"/>
      <c r="D41" s="91"/>
      <c r="E41" s="91"/>
      <c r="F41" s="91"/>
      <c r="G41" s="91"/>
      <c r="H41" s="91"/>
      <c r="I41" s="91"/>
      <c r="J41" s="91"/>
      <c r="K41" s="91"/>
      <c r="L41" s="104">
        <v>246427205.47000101</v>
      </c>
      <c r="M41" s="104"/>
      <c r="N41" s="104"/>
      <c r="O41" s="104"/>
      <c r="P41" s="104"/>
      <c r="Q41" s="104"/>
      <c r="R41" s="104"/>
      <c r="S41" s="104"/>
      <c r="T41" s="104"/>
      <c r="U41" s="104"/>
      <c r="V41" s="104"/>
      <c r="W41" s="104"/>
      <c r="X41" s="94">
        <v>0.106506455959159</v>
      </c>
      <c r="Y41" s="94"/>
      <c r="Z41" s="94"/>
      <c r="AA41" s="94"/>
      <c r="AB41" s="94"/>
      <c r="AC41" s="94"/>
      <c r="AD41" s="94"/>
      <c r="AE41" s="94"/>
      <c r="AF41" s="94"/>
      <c r="AG41" s="94"/>
      <c r="AH41" s="94"/>
      <c r="AI41" s="93">
        <v>5917</v>
      </c>
      <c r="AJ41" s="93"/>
      <c r="AK41" s="93"/>
      <c r="AL41" s="93"/>
      <c r="AM41" s="93"/>
      <c r="AN41" s="93"/>
      <c r="AO41" s="93"/>
      <c r="AP41" s="93"/>
      <c r="AQ41" s="93"/>
      <c r="AR41" s="94">
        <v>0.18697465714466299</v>
      </c>
      <c r="AS41" s="94"/>
    </row>
    <row r="42" spans="2:45" s="1" customFormat="1" ht="10.65" customHeight="1" x14ac:dyDescent="0.15">
      <c r="B42" s="91" t="s">
        <v>1114</v>
      </c>
      <c r="C42" s="91"/>
      <c r="D42" s="91"/>
      <c r="E42" s="91"/>
      <c r="F42" s="91"/>
      <c r="G42" s="91"/>
      <c r="H42" s="91"/>
      <c r="I42" s="91"/>
      <c r="J42" s="91"/>
      <c r="K42" s="91"/>
      <c r="L42" s="104">
        <v>161971369.31999901</v>
      </c>
      <c r="M42" s="104"/>
      <c r="N42" s="104"/>
      <c r="O42" s="104"/>
      <c r="P42" s="104"/>
      <c r="Q42" s="104"/>
      <c r="R42" s="104"/>
      <c r="S42" s="104"/>
      <c r="T42" s="104"/>
      <c r="U42" s="104"/>
      <c r="V42" s="104"/>
      <c r="W42" s="104"/>
      <c r="X42" s="94">
        <v>7.0004431857363394E-2</v>
      </c>
      <c r="Y42" s="94"/>
      <c r="Z42" s="94"/>
      <c r="AA42" s="94"/>
      <c r="AB42" s="94"/>
      <c r="AC42" s="94"/>
      <c r="AD42" s="94"/>
      <c r="AE42" s="94"/>
      <c r="AF42" s="94"/>
      <c r="AG42" s="94"/>
      <c r="AH42" s="94"/>
      <c r="AI42" s="93">
        <v>3643</v>
      </c>
      <c r="AJ42" s="93"/>
      <c r="AK42" s="93"/>
      <c r="AL42" s="93"/>
      <c r="AM42" s="93"/>
      <c r="AN42" s="93"/>
      <c r="AO42" s="93"/>
      <c r="AP42" s="93"/>
      <c r="AQ42" s="93"/>
      <c r="AR42" s="94">
        <v>0.115117234405612</v>
      </c>
      <c r="AS42" s="94"/>
    </row>
    <row r="43" spans="2:45" s="1" customFormat="1" ht="10.65" customHeight="1" x14ac:dyDescent="0.15">
      <c r="B43" s="91" t="s">
        <v>1115</v>
      </c>
      <c r="C43" s="91"/>
      <c r="D43" s="91"/>
      <c r="E43" s="91"/>
      <c r="F43" s="91"/>
      <c r="G43" s="91"/>
      <c r="H43" s="91"/>
      <c r="I43" s="91"/>
      <c r="J43" s="91"/>
      <c r="K43" s="91"/>
      <c r="L43" s="104">
        <v>67277285.890000105</v>
      </c>
      <c r="M43" s="104"/>
      <c r="N43" s="104"/>
      <c r="O43" s="104"/>
      <c r="P43" s="104"/>
      <c r="Q43" s="104"/>
      <c r="R43" s="104"/>
      <c r="S43" s="104"/>
      <c r="T43" s="104"/>
      <c r="U43" s="104"/>
      <c r="V43" s="104"/>
      <c r="W43" s="104"/>
      <c r="X43" s="94">
        <v>2.9077411615444901E-2</v>
      </c>
      <c r="Y43" s="94"/>
      <c r="Z43" s="94"/>
      <c r="AA43" s="94"/>
      <c r="AB43" s="94"/>
      <c r="AC43" s="94"/>
      <c r="AD43" s="94"/>
      <c r="AE43" s="94"/>
      <c r="AF43" s="94"/>
      <c r="AG43" s="94"/>
      <c r="AH43" s="94"/>
      <c r="AI43" s="93">
        <v>1745</v>
      </c>
      <c r="AJ43" s="93"/>
      <c r="AK43" s="93"/>
      <c r="AL43" s="93"/>
      <c r="AM43" s="93"/>
      <c r="AN43" s="93"/>
      <c r="AO43" s="93"/>
      <c r="AP43" s="93"/>
      <c r="AQ43" s="93"/>
      <c r="AR43" s="94">
        <v>5.51412500789989E-2</v>
      </c>
      <c r="AS43" s="94"/>
    </row>
    <row r="44" spans="2:45" s="1" customFormat="1" ht="10.65" customHeight="1" x14ac:dyDescent="0.15">
      <c r="B44" s="91" t="s">
        <v>1116</v>
      </c>
      <c r="C44" s="91"/>
      <c r="D44" s="91"/>
      <c r="E44" s="91"/>
      <c r="F44" s="91"/>
      <c r="G44" s="91"/>
      <c r="H44" s="91"/>
      <c r="I44" s="91"/>
      <c r="J44" s="91"/>
      <c r="K44" s="91"/>
      <c r="L44" s="104">
        <v>3137173.56</v>
      </c>
      <c r="M44" s="104"/>
      <c r="N44" s="104"/>
      <c r="O44" s="104"/>
      <c r="P44" s="104"/>
      <c r="Q44" s="104"/>
      <c r="R44" s="104"/>
      <c r="S44" s="104"/>
      <c r="T44" s="104"/>
      <c r="U44" s="104"/>
      <c r="V44" s="104"/>
      <c r="W44" s="104"/>
      <c r="X44" s="94">
        <v>1.3558942770426101E-3</v>
      </c>
      <c r="Y44" s="94"/>
      <c r="Z44" s="94"/>
      <c r="AA44" s="94"/>
      <c r="AB44" s="94"/>
      <c r="AC44" s="94"/>
      <c r="AD44" s="94"/>
      <c r="AE44" s="94"/>
      <c r="AF44" s="94"/>
      <c r="AG44" s="94"/>
      <c r="AH44" s="94"/>
      <c r="AI44" s="93">
        <v>98</v>
      </c>
      <c r="AJ44" s="93"/>
      <c r="AK44" s="93"/>
      <c r="AL44" s="93"/>
      <c r="AM44" s="93"/>
      <c r="AN44" s="93"/>
      <c r="AO44" s="93"/>
      <c r="AP44" s="93"/>
      <c r="AQ44" s="93"/>
      <c r="AR44" s="94">
        <v>3.0967578840927802E-3</v>
      </c>
      <c r="AS44" s="94"/>
    </row>
    <row r="45" spans="2:45" s="1" customFormat="1" ht="10.65" customHeight="1" x14ac:dyDescent="0.15">
      <c r="B45" s="91" t="s">
        <v>1117</v>
      </c>
      <c r="C45" s="91"/>
      <c r="D45" s="91"/>
      <c r="E45" s="91"/>
      <c r="F45" s="91"/>
      <c r="G45" s="91"/>
      <c r="H45" s="91"/>
      <c r="I45" s="91"/>
      <c r="J45" s="91"/>
      <c r="K45" s="91"/>
      <c r="L45" s="104">
        <v>1402285.87</v>
      </c>
      <c r="M45" s="104"/>
      <c r="N45" s="104"/>
      <c r="O45" s="104"/>
      <c r="P45" s="104"/>
      <c r="Q45" s="104"/>
      <c r="R45" s="104"/>
      <c r="S45" s="104"/>
      <c r="T45" s="104"/>
      <c r="U45" s="104"/>
      <c r="V45" s="104"/>
      <c r="W45" s="104"/>
      <c r="X45" s="94">
        <v>6.0607146832855402E-4</v>
      </c>
      <c r="Y45" s="94"/>
      <c r="Z45" s="94"/>
      <c r="AA45" s="94"/>
      <c r="AB45" s="94"/>
      <c r="AC45" s="94"/>
      <c r="AD45" s="94"/>
      <c r="AE45" s="94"/>
      <c r="AF45" s="94"/>
      <c r="AG45" s="94"/>
      <c r="AH45" s="94"/>
      <c r="AI45" s="93">
        <v>55</v>
      </c>
      <c r="AJ45" s="93"/>
      <c r="AK45" s="93"/>
      <c r="AL45" s="93"/>
      <c r="AM45" s="93"/>
      <c r="AN45" s="93"/>
      <c r="AO45" s="93"/>
      <c r="AP45" s="93"/>
      <c r="AQ45" s="93"/>
      <c r="AR45" s="94">
        <v>1.7379763635214599E-3</v>
      </c>
      <c r="AS45" s="94"/>
    </row>
    <row r="46" spans="2:45" s="1" customFormat="1" ht="10.65" customHeight="1" x14ac:dyDescent="0.15">
      <c r="B46" s="91" t="s">
        <v>1118</v>
      </c>
      <c r="C46" s="91"/>
      <c r="D46" s="91"/>
      <c r="E46" s="91"/>
      <c r="F46" s="91"/>
      <c r="G46" s="91"/>
      <c r="H46" s="91"/>
      <c r="I46" s="91"/>
      <c r="J46" s="91"/>
      <c r="K46" s="91"/>
      <c r="L46" s="104">
        <v>893504.15</v>
      </c>
      <c r="M46" s="104"/>
      <c r="N46" s="104"/>
      <c r="O46" s="104"/>
      <c r="P46" s="104"/>
      <c r="Q46" s="104"/>
      <c r="R46" s="104"/>
      <c r="S46" s="104"/>
      <c r="T46" s="104"/>
      <c r="U46" s="104"/>
      <c r="V46" s="104"/>
      <c r="W46" s="104"/>
      <c r="X46" s="94">
        <v>3.8617473350719599E-4</v>
      </c>
      <c r="Y46" s="94"/>
      <c r="Z46" s="94"/>
      <c r="AA46" s="94"/>
      <c r="AB46" s="94"/>
      <c r="AC46" s="94"/>
      <c r="AD46" s="94"/>
      <c r="AE46" s="94"/>
      <c r="AF46" s="94"/>
      <c r="AG46" s="94"/>
      <c r="AH46" s="94"/>
      <c r="AI46" s="93">
        <v>58</v>
      </c>
      <c r="AJ46" s="93"/>
      <c r="AK46" s="93"/>
      <c r="AL46" s="93"/>
      <c r="AM46" s="93"/>
      <c r="AN46" s="93"/>
      <c r="AO46" s="93"/>
      <c r="AP46" s="93"/>
      <c r="AQ46" s="93"/>
      <c r="AR46" s="94">
        <v>1.83277507425899E-3</v>
      </c>
      <c r="AS46" s="94"/>
    </row>
    <row r="47" spans="2:45" s="1" customFormat="1" ht="10.65" customHeight="1" x14ac:dyDescent="0.15">
      <c r="B47" s="91" t="s">
        <v>1119</v>
      </c>
      <c r="C47" s="91"/>
      <c r="D47" s="91"/>
      <c r="E47" s="91"/>
      <c r="F47" s="91"/>
      <c r="G47" s="91"/>
      <c r="H47" s="91"/>
      <c r="I47" s="91"/>
      <c r="J47" s="91"/>
      <c r="K47" s="91"/>
      <c r="L47" s="104">
        <v>2219148.7400000002</v>
      </c>
      <c r="M47" s="104"/>
      <c r="N47" s="104"/>
      <c r="O47" s="104"/>
      <c r="P47" s="104"/>
      <c r="Q47" s="104"/>
      <c r="R47" s="104"/>
      <c r="S47" s="104"/>
      <c r="T47" s="104"/>
      <c r="U47" s="104"/>
      <c r="V47" s="104"/>
      <c r="W47" s="104"/>
      <c r="X47" s="94">
        <v>9.59121648491873E-4</v>
      </c>
      <c r="Y47" s="94"/>
      <c r="Z47" s="94"/>
      <c r="AA47" s="94"/>
      <c r="AB47" s="94"/>
      <c r="AC47" s="94"/>
      <c r="AD47" s="94"/>
      <c r="AE47" s="94"/>
      <c r="AF47" s="94"/>
      <c r="AG47" s="94"/>
      <c r="AH47" s="94"/>
      <c r="AI47" s="93">
        <v>92</v>
      </c>
      <c r="AJ47" s="93"/>
      <c r="AK47" s="93"/>
      <c r="AL47" s="93"/>
      <c r="AM47" s="93"/>
      <c r="AN47" s="93"/>
      <c r="AO47" s="93"/>
      <c r="AP47" s="93"/>
      <c r="AQ47" s="93"/>
      <c r="AR47" s="94">
        <v>2.90716046261771E-3</v>
      </c>
      <c r="AS47" s="94"/>
    </row>
    <row r="48" spans="2:45" s="1" customFormat="1" ht="10.65" customHeight="1" x14ac:dyDescent="0.15">
      <c r="B48" s="91" t="s">
        <v>1120</v>
      </c>
      <c r="C48" s="91"/>
      <c r="D48" s="91"/>
      <c r="E48" s="91"/>
      <c r="F48" s="91"/>
      <c r="G48" s="91"/>
      <c r="H48" s="91"/>
      <c r="I48" s="91"/>
      <c r="J48" s="91"/>
      <c r="K48" s="91"/>
      <c r="L48" s="104">
        <v>4680321.8899999997</v>
      </c>
      <c r="M48" s="104"/>
      <c r="N48" s="104"/>
      <c r="O48" s="104"/>
      <c r="P48" s="104"/>
      <c r="Q48" s="104"/>
      <c r="R48" s="104"/>
      <c r="S48" s="104"/>
      <c r="T48" s="104"/>
      <c r="U48" s="104"/>
      <c r="V48" s="104"/>
      <c r="W48" s="104"/>
      <c r="X48" s="94">
        <v>2.0228468537036399E-3</v>
      </c>
      <c r="Y48" s="94"/>
      <c r="Z48" s="94"/>
      <c r="AA48" s="94"/>
      <c r="AB48" s="94"/>
      <c r="AC48" s="94"/>
      <c r="AD48" s="94"/>
      <c r="AE48" s="94"/>
      <c r="AF48" s="94"/>
      <c r="AG48" s="94"/>
      <c r="AH48" s="94"/>
      <c r="AI48" s="93">
        <v>146</v>
      </c>
      <c r="AJ48" s="93"/>
      <c r="AK48" s="93"/>
      <c r="AL48" s="93"/>
      <c r="AM48" s="93"/>
      <c r="AN48" s="93"/>
      <c r="AO48" s="93"/>
      <c r="AP48" s="93"/>
      <c r="AQ48" s="93"/>
      <c r="AR48" s="94">
        <v>4.6135372558933196E-3</v>
      </c>
      <c r="AS48" s="94"/>
    </row>
    <row r="49" spans="2:47" s="1" customFormat="1" ht="10.65" customHeight="1" x14ac:dyDescent="0.15">
      <c r="B49" s="91" t="s">
        <v>1121</v>
      </c>
      <c r="C49" s="91"/>
      <c r="D49" s="91"/>
      <c r="E49" s="91"/>
      <c r="F49" s="91"/>
      <c r="G49" s="91"/>
      <c r="H49" s="91"/>
      <c r="I49" s="91"/>
      <c r="J49" s="91"/>
      <c r="K49" s="91"/>
      <c r="L49" s="104">
        <v>546156.21</v>
      </c>
      <c r="M49" s="104"/>
      <c r="N49" s="104"/>
      <c r="O49" s="104"/>
      <c r="P49" s="104"/>
      <c r="Q49" s="104"/>
      <c r="R49" s="104"/>
      <c r="S49" s="104"/>
      <c r="T49" s="104"/>
      <c r="U49" s="104"/>
      <c r="V49" s="104"/>
      <c r="W49" s="104"/>
      <c r="X49" s="94">
        <v>2.3605008309144401E-4</v>
      </c>
      <c r="Y49" s="94"/>
      <c r="Z49" s="94"/>
      <c r="AA49" s="94"/>
      <c r="AB49" s="94"/>
      <c r="AC49" s="94"/>
      <c r="AD49" s="94"/>
      <c r="AE49" s="94"/>
      <c r="AF49" s="94"/>
      <c r="AG49" s="94"/>
      <c r="AH49" s="94"/>
      <c r="AI49" s="93">
        <v>31</v>
      </c>
      <c r="AJ49" s="93"/>
      <c r="AK49" s="93"/>
      <c r="AL49" s="93"/>
      <c r="AM49" s="93"/>
      <c r="AN49" s="93"/>
      <c r="AO49" s="93"/>
      <c r="AP49" s="93"/>
      <c r="AQ49" s="93"/>
      <c r="AR49" s="94">
        <v>9.7958667762118395E-4</v>
      </c>
      <c r="AS49" s="94"/>
    </row>
    <row r="50" spans="2:47" s="1" customFormat="1" ht="10.65" customHeight="1" x14ac:dyDescent="0.15">
      <c r="B50" s="91" t="s">
        <v>1122</v>
      </c>
      <c r="C50" s="91"/>
      <c r="D50" s="91"/>
      <c r="E50" s="91"/>
      <c r="F50" s="91"/>
      <c r="G50" s="91"/>
      <c r="H50" s="91"/>
      <c r="I50" s="91"/>
      <c r="J50" s="91"/>
      <c r="K50" s="91"/>
      <c r="L50" s="104">
        <v>442306.3</v>
      </c>
      <c r="M50" s="104"/>
      <c r="N50" s="104"/>
      <c r="O50" s="104"/>
      <c r="P50" s="104"/>
      <c r="Q50" s="104"/>
      <c r="R50" s="104"/>
      <c r="S50" s="104"/>
      <c r="T50" s="104"/>
      <c r="U50" s="104"/>
      <c r="V50" s="104"/>
      <c r="W50" s="104"/>
      <c r="X50" s="94">
        <v>1.9116589165372501E-4</v>
      </c>
      <c r="Y50" s="94"/>
      <c r="Z50" s="94"/>
      <c r="AA50" s="94"/>
      <c r="AB50" s="94"/>
      <c r="AC50" s="94"/>
      <c r="AD50" s="94"/>
      <c r="AE50" s="94"/>
      <c r="AF50" s="94"/>
      <c r="AG50" s="94"/>
      <c r="AH50" s="94"/>
      <c r="AI50" s="93">
        <v>9</v>
      </c>
      <c r="AJ50" s="93"/>
      <c r="AK50" s="93"/>
      <c r="AL50" s="93"/>
      <c r="AM50" s="93"/>
      <c r="AN50" s="93"/>
      <c r="AO50" s="93"/>
      <c r="AP50" s="93"/>
      <c r="AQ50" s="93"/>
      <c r="AR50" s="94">
        <v>2.84396132212602E-4</v>
      </c>
      <c r="AS50" s="94"/>
    </row>
    <row r="51" spans="2:47" s="1" customFormat="1" ht="10.65" customHeight="1" x14ac:dyDescent="0.15">
      <c r="B51" s="91" t="s">
        <v>1123</v>
      </c>
      <c r="C51" s="91"/>
      <c r="D51" s="91"/>
      <c r="E51" s="91"/>
      <c r="F51" s="91"/>
      <c r="G51" s="91"/>
      <c r="H51" s="91"/>
      <c r="I51" s="91"/>
      <c r="J51" s="91"/>
      <c r="K51" s="91"/>
      <c r="L51" s="104">
        <v>124922.53</v>
      </c>
      <c r="M51" s="104"/>
      <c r="N51" s="104"/>
      <c r="O51" s="104"/>
      <c r="P51" s="104"/>
      <c r="Q51" s="104"/>
      <c r="R51" s="104"/>
      <c r="S51" s="104"/>
      <c r="T51" s="104"/>
      <c r="U51" s="104"/>
      <c r="V51" s="104"/>
      <c r="W51" s="104"/>
      <c r="X51" s="94">
        <v>5.3991830627529498E-5</v>
      </c>
      <c r="Y51" s="94"/>
      <c r="Z51" s="94"/>
      <c r="AA51" s="94"/>
      <c r="AB51" s="94"/>
      <c r="AC51" s="94"/>
      <c r="AD51" s="94"/>
      <c r="AE51" s="94"/>
      <c r="AF51" s="94"/>
      <c r="AG51" s="94"/>
      <c r="AH51" s="94"/>
      <c r="AI51" s="93">
        <v>6</v>
      </c>
      <c r="AJ51" s="93"/>
      <c r="AK51" s="93"/>
      <c r="AL51" s="93"/>
      <c r="AM51" s="93"/>
      <c r="AN51" s="93"/>
      <c r="AO51" s="93"/>
      <c r="AP51" s="93"/>
      <c r="AQ51" s="93"/>
      <c r="AR51" s="94">
        <v>1.8959742147506799E-4</v>
      </c>
      <c r="AS51" s="94"/>
    </row>
    <row r="52" spans="2:47" s="1" customFormat="1" ht="10.65" customHeight="1" x14ac:dyDescent="0.15">
      <c r="B52" s="91" t="s">
        <v>1124</v>
      </c>
      <c r="C52" s="91"/>
      <c r="D52" s="91"/>
      <c r="E52" s="91"/>
      <c r="F52" s="91"/>
      <c r="G52" s="91"/>
      <c r="H52" s="91"/>
      <c r="I52" s="91"/>
      <c r="J52" s="91"/>
      <c r="K52" s="91"/>
      <c r="L52" s="104">
        <v>744705.18</v>
      </c>
      <c r="M52" s="104"/>
      <c r="N52" s="104"/>
      <c r="O52" s="104"/>
      <c r="P52" s="104"/>
      <c r="Q52" s="104"/>
      <c r="R52" s="104"/>
      <c r="S52" s="104"/>
      <c r="T52" s="104"/>
      <c r="U52" s="104"/>
      <c r="V52" s="104"/>
      <c r="W52" s="104"/>
      <c r="X52" s="94">
        <v>3.2186344565711102E-4</v>
      </c>
      <c r="Y52" s="94"/>
      <c r="Z52" s="94"/>
      <c r="AA52" s="94"/>
      <c r="AB52" s="94"/>
      <c r="AC52" s="94"/>
      <c r="AD52" s="94"/>
      <c r="AE52" s="94"/>
      <c r="AF52" s="94"/>
      <c r="AG52" s="94"/>
      <c r="AH52" s="94"/>
      <c r="AI52" s="93">
        <v>25</v>
      </c>
      <c r="AJ52" s="93"/>
      <c r="AK52" s="93"/>
      <c r="AL52" s="93"/>
      <c r="AM52" s="93"/>
      <c r="AN52" s="93"/>
      <c r="AO52" s="93"/>
      <c r="AP52" s="93"/>
      <c r="AQ52" s="93"/>
      <c r="AR52" s="94">
        <v>7.8998925614611598E-4</v>
      </c>
      <c r="AS52" s="94"/>
    </row>
    <row r="53" spans="2:47" s="1" customFormat="1" ht="10.65" customHeight="1" x14ac:dyDescent="0.15">
      <c r="B53" s="91" t="s">
        <v>1125</v>
      </c>
      <c r="C53" s="91"/>
      <c r="D53" s="91"/>
      <c r="E53" s="91"/>
      <c r="F53" s="91"/>
      <c r="G53" s="91"/>
      <c r="H53" s="91"/>
      <c r="I53" s="91"/>
      <c r="J53" s="91"/>
      <c r="K53" s="91"/>
      <c r="L53" s="104">
        <v>538527.93999999994</v>
      </c>
      <c r="M53" s="104"/>
      <c r="N53" s="104"/>
      <c r="O53" s="104"/>
      <c r="P53" s="104"/>
      <c r="Q53" s="104"/>
      <c r="R53" s="104"/>
      <c r="S53" s="104"/>
      <c r="T53" s="104"/>
      <c r="U53" s="104"/>
      <c r="V53" s="104"/>
      <c r="W53" s="104"/>
      <c r="X53" s="94">
        <v>2.3275312567454701E-4</v>
      </c>
      <c r="Y53" s="94"/>
      <c r="Z53" s="94"/>
      <c r="AA53" s="94"/>
      <c r="AB53" s="94"/>
      <c r="AC53" s="94"/>
      <c r="AD53" s="94"/>
      <c r="AE53" s="94"/>
      <c r="AF53" s="94"/>
      <c r="AG53" s="94"/>
      <c r="AH53" s="94"/>
      <c r="AI53" s="93">
        <v>12</v>
      </c>
      <c r="AJ53" s="93"/>
      <c r="AK53" s="93"/>
      <c r="AL53" s="93"/>
      <c r="AM53" s="93"/>
      <c r="AN53" s="93"/>
      <c r="AO53" s="93"/>
      <c r="AP53" s="93"/>
      <c r="AQ53" s="93"/>
      <c r="AR53" s="94">
        <v>3.7919484295013598E-4</v>
      </c>
      <c r="AS53" s="94"/>
    </row>
    <row r="54" spans="2:47" s="1" customFormat="1" ht="10.65" customHeight="1" x14ac:dyDescent="0.15">
      <c r="B54" s="91" t="s">
        <v>1126</v>
      </c>
      <c r="C54" s="91"/>
      <c r="D54" s="91"/>
      <c r="E54" s="91"/>
      <c r="F54" s="91"/>
      <c r="G54" s="91"/>
      <c r="H54" s="91"/>
      <c r="I54" s="91"/>
      <c r="J54" s="91"/>
      <c r="K54" s="91"/>
      <c r="L54" s="104">
        <v>137236.6</v>
      </c>
      <c r="M54" s="104"/>
      <c r="N54" s="104"/>
      <c r="O54" s="104"/>
      <c r="P54" s="104"/>
      <c r="Q54" s="104"/>
      <c r="R54" s="104"/>
      <c r="S54" s="104"/>
      <c r="T54" s="104"/>
      <c r="U54" s="104"/>
      <c r="V54" s="104"/>
      <c r="W54" s="104"/>
      <c r="X54" s="94">
        <v>5.9314002551005097E-5</v>
      </c>
      <c r="Y54" s="94"/>
      <c r="Z54" s="94"/>
      <c r="AA54" s="94"/>
      <c r="AB54" s="94"/>
      <c r="AC54" s="94"/>
      <c r="AD54" s="94"/>
      <c r="AE54" s="94"/>
      <c r="AF54" s="94"/>
      <c r="AG54" s="94"/>
      <c r="AH54" s="94"/>
      <c r="AI54" s="93">
        <v>7</v>
      </c>
      <c r="AJ54" s="93"/>
      <c r="AK54" s="93"/>
      <c r="AL54" s="93"/>
      <c r="AM54" s="93"/>
      <c r="AN54" s="93"/>
      <c r="AO54" s="93"/>
      <c r="AP54" s="93"/>
      <c r="AQ54" s="93"/>
      <c r="AR54" s="94">
        <v>2.2119699172091299E-4</v>
      </c>
      <c r="AS54" s="94"/>
    </row>
    <row r="55" spans="2:47" s="1" customFormat="1" ht="10.65" customHeight="1" x14ac:dyDescent="0.15">
      <c r="B55" s="91" t="s">
        <v>1127</v>
      </c>
      <c r="C55" s="91"/>
      <c r="D55" s="91"/>
      <c r="E55" s="91"/>
      <c r="F55" s="91"/>
      <c r="G55" s="91"/>
      <c r="H55" s="91"/>
      <c r="I55" s="91"/>
      <c r="J55" s="91"/>
      <c r="K55" s="91"/>
      <c r="L55" s="104">
        <v>250000</v>
      </c>
      <c r="M55" s="104"/>
      <c r="N55" s="104"/>
      <c r="O55" s="104"/>
      <c r="P55" s="104"/>
      <c r="Q55" s="104"/>
      <c r="R55" s="104"/>
      <c r="S55" s="104"/>
      <c r="T55" s="104"/>
      <c r="U55" s="104"/>
      <c r="V55" s="104"/>
      <c r="W55" s="104"/>
      <c r="X55" s="94">
        <v>1.0805062671147E-4</v>
      </c>
      <c r="Y55" s="94"/>
      <c r="Z55" s="94"/>
      <c r="AA55" s="94"/>
      <c r="AB55" s="94"/>
      <c r="AC55" s="94"/>
      <c r="AD55" s="94"/>
      <c r="AE55" s="94"/>
      <c r="AF55" s="94"/>
      <c r="AG55" s="94"/>
      <c r="AH55" s="94"/>
      <c r="AI55" s="93">
        <v>2</v>
      </c>
      <c r="AJ55" s="93"/>
      <c r="AK55" s="93"/>
      <c r="AL55" s="93"/>
      <c r="AM55" s="93"/>
      <c r="AN55" s="93"/>
      <c r="AO55" s="93"/>
      <c r="AP55" s="93"/>
      <c r="AQ55" s="93"/>
      <c r="AR55" s="94">
        <v>6.3199140491689303E-5</v>
      </c>
      <c r="AS55" s="94"/>
    </row>
    <row r="56" spans="2:47" s="1" customFormat="1" ht="12.75" customHeight="1" x14ac:dyDescent="0.15">
      <c r="B56" s="100"/>
      <c r="C56" s="100"/>
      <c r="D56" s="100"/>
      <c r="E56" s="100"/>
      <c r="F56" s="100"/>
      <c r="G56" s="100"/>
      <c r="H56" s="100"/>
      <c r="I56" s="100"/>
      <c r="J56" s="100"/>
      <c r="K56" s="100"/>
      <c r="L56" s="105">
        <v>2313730217.1100001</v>
      </c>
      <c r="M56" s="105"/>
      <c r="N56" s="105"/>
      <c r="O56" s="105"/>
      <c r="P56" s="105"/>
      <c r="Q56" s="105"/>
      <c r="R56" s="105"/>
      <c r="S56" s="105"/>
      <c r="T56" s="105"/>
      <c r="U56" s="105"/>
      <c r="V56" s="105"/>
      <c r="W56" s="105"/>
      <c r="X56" s="96">
        <v>1</v>
      </c>
      <c r="Y56" s="96"/>
      <c r="Z56" s="96"/>
      <c r="AA56" s="96"/>
      <c r="AB56" s="96"/>
      <c r="AC56" s="96"/>
      <c r="AD56" s="96"/>
      <c r="AE56" s="96"/>
      <c r="AF56" s="96"/>
      <c r="AG56" s="96"/>
      <c r="AH56" s="96"/>
      <c r="AI56" s="95">
        <v>31646</v>
      </c>
      <c r="AJ56" s="95"/>
      <c r="AK56" s="95"/>
      <c r="AL56" s="95"/>
      <c r="AM56" s="95"/>
      <c r="AN56" s="95"/>
      <c r="AO56" s="95"/>
      <c r="AP56" s="95"/>
      <c r="AQ56" s="95"/>
      <c r="AR56" s="96">
        <v>1</v>
      </c>
      <c r="AS56" s="96"/>
    </row>
    <row r="57" spans="2:47" s="1" customFormat="1" ht="7.95" customHeight="1" x14ac:dyDescent="0.15"/>
    <row r="58" spans="2:47" s="1" customFormat="1" ht="19.2" customHeight="1" x14ac:dyDescent="0.15">
      <c r="B58" s="83" t="s">
        <v>1218</v>
      </c>
      <c r="C58" s="83"/>
      <c r="D58" s="83"/>
      <c r="E58" s="83"/>
      <c r="F58" s="83"/>
      <c r="G58" s="83"/>
      <c r="H58" s="83"/>
      <c r="I58" s="83"/>
      <c r="J58" s="83"/>
      <c r="K58" s="83"/>
      <c r="L58" s="83"/>
      <c r="M58" s="83"/>
      <c r="N58" s="83"/>
      <c r="O58" s="83"/>
      <c r="P58" s="83"/>
      <c r="Q58" s="83"/>
      <c r="R58" s="83"/>
      <c r="S58" s="83"/>
      <c r="T58" s="83"/>
      <c r="U58" s="83"/>
      <c r="V58" s="83"/>
      <c r="W58" s="83"/>
      <c r="X58" s="83"/>
      <c r="Y58" s="83"/>
      <c r="Z58" s="83"/>
      <c r="AA58" s="83"/>
      <c r="AB58" s="83"/>
      <c r="AC58" s="83"/>
      <c r="AD58" s="83"/>
      <c r="AE58" s="83"/>
      <c r="AF58" s="83"/>
      <c r="AG58" s="83"/>
      <c r="AH58" s="83"/>
      <c r="AI58" s="83"/>
      <c r="AJ58" s="83"/>
      <c r="AK58" s="83"/>
      <c r="AL58" s="83"/>
      <c r="AM58" s="83"/>
      <c r="AN58" s="83"/>
      <c r="AO58" s="83"/>
      <c r="AP58" s="83"/>
      <c r="AQ58" s="83"/>
      <c r="AR58" s="83"/>
      <c r="AS58" s="83"/>
      <c r="AT58" s="83"/>
      <c r="AU58" s="83"/>
    </row>
    <row r="59" spans="2:47" s="1" customFormat="1" ht="9.6" customHeight="1" x14ac:dyDescent="0.15"/>
    <row r="60" spans="2:47" s="1" customFormat="1" ht="13.35" customHeight="1" x14ac:dyDescent="0.15">
      <c r="B60" s="77" t="s">
        <v>1103</v>
      </c>
      <c r="C60" s="77"/>
      <c r="D60" s="77"/>
      <c r="E60" s="77"/>
      <c r="F60" s="77"/>
      <c r="G60" s="77"/>
      <c r="H60" s="77"/>
      <c r="I60" s="77"/>
      <c r="J60" s="77"/>
      <c r="K60" s="77"/>
      <c r="L60" s="77"/>
      <c r="M60" s="77" t="s">
        <v>1100</v>
      </c>
      <c r="N60" s="77"/>
      <c r="O60" s="77"/>
      <c r="P60" s="77"/>
      <c r="Q60" s="77"/>
      <c r="R60" s="77"/>
      <c r="S60" s="77"/>
      <c r="T60" s="77"/>
      <c r="U60" s="77"/>
      <c r="V60" s="77"/>
      <c r="W60" s="77"/>
      <c r="X60" s="77" t="s">
        <v>1101</v>
      </c>
      <c r="Y60" s="77"/>
      <c r="Z60" s="77"/>
      <c r="AA60" s="77"/>
      <c r="AB60" s="77"/>
      <c r="AC60" s="77"/>
      <c r="AD60" s="77"/>
      <c r="AE60" s="77"/>
      <c r="AF60" s="77"/>
      <c r="AG60" s="77"/>
      <c r="AH60" s="77"/>
      <c r="AI60" s="77" t="s">
        <v>1102</v>
      </c>
      <c r="AJ60" s="77"/>
      <c r="AK60" s="77"/>
      <c r="AL60" s="77"/>
      <c r="AM60" s="77"/>
      <c r="AN60" s="77"/>
      <c r="AO60" s="77" t="s">
        <v>1101</v>
      </c>
      <c r="AP60" s="77"/>
      <c r="AQ60" s="77"/>
      <c r="AR60" s="77"/>
      <c r="AS60" s="77"/>
      <c r="AT60" s="77"/>
      <c r="AU60" s="77"/>
    </row>
    <row r="61" spans="2:47" s="1" customFormat="1" ht="10.65" customHeight="1" x14ac:dyDescent="0.15">
      <c r="B61" s="91" t="s">
        <v>1128</v>
      </c>
      <c r="C61" s="91"/>
      <c r="D61" s="91"/>
      <c r="E61" s="91"/>
      <c r="F61" s="91"/>
      <c r="G61" s="91"/>
      <c r="H61" s="91"/>
      <c r="I61" s="91"/>
      <c r="J61" s="91"/>
      <c r="K61" s="91"/>
      <c r="L61" s="91"/>
      <c r="M61" s="104">
        <v>389000</v>
      </c>
      <c r="N61" s="104"/>
      <c r="O61" s="104"/>
      <c r="P61" s="104"/>
      <c r="Q61" s="104"/>
      <c r="R61" s="104"/>
      <c r="S61" s="104"/>
      <c r="T61" s="104"/>
      <c r="U61" s="104"/>
      <c r="V61" s="104"/>
      <c r="W61" s="104"/>
      <c r="X61" s="94">
        <v>1.68126775163047E-4</v>
      </c>
      <c r="Y61" s="94"/>
      <c r="Z61" s="94"/>
      <c r="AA61" s="94"/>
      <c r="AB61" s="94"/>
      <c r="AC61" s="94"/>
      <c r="AD61" s="94"/>
      <c r="AE61" s="94"/>
      <c r="AF61" s="94"/>
      <c r="AG61" s="94"/>
      <c r="AH61" s="94"/>
      <c r="AI61" s="93">
        <v>345</v>
      </c>
      <c r="AJ61" s="93"/>
      <c r="AK61" s="93"/>
      <c r="AL61" s="93"/>
      <c r="AM61" s="93"/>
      <c r="AN61" s="93"/>
      <c r="AO61" s="94">
        <v>1.0901851734816399E-2</v>
      </c>
      <c r="AP61" s="94"/>
      <c r="AQ61" s="94"/>
      <c r="AR61" s="94"/>
      <c r="AS61" s="94"/>
      <c r="AT61" s="94"/>
      <c r="AU61" s="94"/>
    </row>
    <row r="62" spans="2:47" s="1" customFormat="1" ht="10.65" customHeight="1" x14ac:dyDescent="0.15">
      <c r="B62" s="91" t="s">
        <v>1104</v>
      </c>
      <c r="C62" s="91"/>
      <c r="D62" s="91"/>
      <c r="E62" s="91"/>
      <c r="F62" s="91"/>
      <c r="G62" s="91"/>
      <c r="H62" s="91"/>
      <c r="I62" s="91"/>
      <c r="J62" s="91"/>
      <c r="K62" s="91"/>
      <c r="L62" s="91"/>
      <c r="M62" s="104">
        <v>16274962.539999999</v>
      </c>
      <c r="N62" s="104"/>
      <c r="O62" s="104"/>
      <c r="P62" s="104"/>
      <c r="Q62" s="104"/>
      <c r="R62" s="104"/>
      <c r="S62" s="104"/>
      <c r="T62" s="104"/>
      <c r="U62" s="104"/>
      <c r="V62" s="104"/>
      <c r="W62" s="104"/>
      <c r="X62" s="94">
        <v>7.0340796086107498E-3</v>
      </c>
      <c r="Y62" s="94"/>
      <c r="Z62" s="94"/>
      <c r="AA62" s="94"/>
      <c r="AB62" s="94"/>
      <c r="AC62" s="94"/>
      <c r="AD62" s="94"/>
      <c r="AE62" s="94"/>
      <c r="AF62" s="94"/>
      <c r="AG62" s="94"/>
      <c r="AH62" s="94"/>
      <c r="AI62" s="93">
        <v>1825</v>
      </c>
      <c r="AJ62" s="93"/>
      <c r="AK62" s="93"/>
      <c r="AL62" s="93"/>
      <c r="AM62" s="93"/>
      <c r="AN62" s="93"/>
      <c r="AO62" s="94">
        <v>5.7669215698666502E-2</v>
      </c>
      <c r="AP62" s="94"/>
      <c r="AQ62" s="94"/>
      <c r="AR62" s="94"/>
      <c r="AS62" s="94"/>
      <c r="AT62" s="94"/>
      <c r="AU62" s="94"/>
    </row>
    <row r="63" spans="2:47" s="1" customFormat="1" ht="10.65" customHeight="1" x14ac:dyDescent="0.15">
      <c r="B63" s="91" t="s">
        <v>1105</v>
      </c>
      <c r="C63" s="91"/>
      <c r="D63" s="91"/>
      <c r="E63" s="91"/>
      <c r="F63" s="91"/>
      <c r="G63" s="91"/>
      <c r="H63" s="91"/>
      <c r="I63" s="91"/>
      <c r="J63" s="91"/>
      <c r="K63" s="91"/>
      <c r="L63" s="91"/>
      <c r="M63" s="104">
        <v>22239765.300000001</v>
      </c>
      <c r="N63" s="104"/>
      <c r="O63" s="104"/>
      <c r="P63" s="104"/>
      <c r="Q63" s="104"/>
      <c r="R63" s="104"/>
      <c r="S63" s="104"/>
      <c r="T63" s="104"/>
      <c r="U63" s="104"/>
      <c r="V63" s="104"/>
      <c r="W63" s="104"/>
      <c r="X63" s="94">
        <v>9.6120823143239602E-3</v>
      </c>
      <c r="Y63" s="94"/>
      <c r="Z63" s="94"/>
      <c r="AA63" s="94"/>
      <c r="AB63" s="94"/>
      <c r="AC63" s="94"/>
      <c r="AD63" s="94"/>
      <c r="AE63" s="94"/>
      <c r="AF63" s="94"/>
      <c r="AG63" s="94"/>
      <c r="AH63" s="94"/>
      <c r="AI63" s="93">
        <v>1450</v>
      </c>
      <c r="AJ63" s="93"/>
      <c r="AK63" s="93"/>
      <c r="AL63" s="93"/>
      <c r="AM63" s="93"/>
      <c r="AN63" s="93"/>
      <c r="AO63" s="94">
        <v>4.5819376856474803E-2</v>
      </c>
      <c r="AP63" s="94"/>
      <c r="AQ63" s="94"/>
      <c r="AR63" s="94"/>
      <c r="AS63" s="94"/>
      <c r="AT63" s="94"/>
      <c r="AU63" s="94"/>
    </row>
    <row r="64" spans="2:47" s="1" customFormat="1" ht="10.65" customHeight="1" x14ac:dyDescent="0.15">
      <c r="B64" s="91" t="s">
        <v>1106</v>
      </c>
      <c r="C64" s="91"/>
      <c r="D64" s="91"/>
      <c r="E64" s="91"/>
      <c r="F64" s="91"/>
      <c r="G64" s="91"/>
      <c r="H64" s="91"/>
      <c r="I64" s="91"/>
      <c r="J64" s="91"/>
      <c r="K64" s="91"/>
      <c r="L64" s="91"/>
      <c r="M64" s="104">
        <v>30593711.129999999</v>
      </c>
      <c r="N64" s="104"/>
      <c r="O64" s="104"/>
      <c r="P64" s="104"/>
      <c r="Q64" s="104"/>
      <c r="R64" s="104"/>
      <c r="S64" s="104"/>
      <c r="T64" s="104"/>
      <c r="U64" s="104"/>
      <c r="V64" s="104"/>
      <c r="W64" s="104"/>
      <c r="X64" s="94">
        <v>1.3222678644104599E-2</v>
      </c>
      <c r="Y64" s="94"/>
      <c r="Z64" s="94"/>
      <c r="AA64" s="94"/>
      <c r="AB64" s="94"/>
      <c r="AC64" s="94"/>
      <c r="AD64" s="94"/>
      <c r="AE64" s="94"/>
      <c r="AF64" s="94"/>
      <c r="AG64" s="94"/>
      <c r="AH64" s="94"/>
      <c r="AI64" s="93">
        <v>1374</v>
      </c>
      <c r="AJ64" s="93"/>
      <c r="AK64" s="93"/>
      <c r="AL64" s="93"/>
      <c r="AM64" s="93"/>
      <c r="AN64" s="93"/>
      <c r="AO64" s="94">
        <v>4.3417809517790597E-2</v>
      </c>
      <c r="AP64" s="94"/>
      <c r="AQ64" s="94"/>
      <c r="AR64" s="94"/>
      <c r="AS64" s="94"/>
      <c r="AT64" s="94"/>
      <c r="AU64" s="94"/>
    </row>
    <row r="65" spans="2:47" s="1" customFormat="1" ht="10.65" customHeight="1" x14ac:dyDescent="0.15">
      <c r="B65" s="91" t="s">
        <v>1107</v>
      </c>
      <c r="C65" s="91"/>
      <c r="D65" s="91"/>
      <c r="E65" s="91"/>
      <c r="F65" s="91"/>
      <c r="G65" s="91"/>
      <c r="H65" s="91"/>
      <c r="I65" s="91"/>
      <c r="J65" s="91"/>
      <c r="K65" s="91"/>
      <c r="L65" s="91"/>
      <c r="M65" s="104">
        <v>41943950.6199999</v>
      </c>
      <c r="N65" s="104"/>
      <c r="O65" s="104"/>
      <c r="P65" s="104"/>
      <c r="Q65" s="104"/>
      <c r="R65" s="104"/>
      <c r="S65" s="104"/>
      <c r="T65" s="104"/>
      <c r="U65" s="104"/>
      <c r="V65" s="104"/>
      <c r="W65" s="104"/>
      <c r="X65" s="94">
        <v>1.8128280604983699E-2</v>
      </c>
      <c r="Y65" s="94"/>
      <c r="Z65" s="94"/>
      <c r="AA65" s="94"/>
      <c r="AB65" s="94"/>
      <c r="AC65" s="94"/>
      <c r="AD65" s="94"/>
      <c r="AE65" s="94"/>
      <c r="AF65" s="94"/>
      <c r="AG65" s="94"/>
      <c r="AH65" s="94"/>
      <c r="AI65" s="93">
        <v>1510</v>
      </c>
      <c r="AJ65" s="93"/>
      <c r="AK65" s="93"/>
      <c r="AL65" s="93"/>
      <c r="AM65" s="93"/>
      <c r="AN65" s="93"/>
      <c r="AO65" s="94">
        <v>4.7715351071225397E-2</v>
      </c>
      <c r="AP65" s="94"/>
      <c r="AQ65" s="94"/>
      <c r="AR65" s="94"/>
      <c r="AS65" s="94"/>
      <c r="AT65" s="94"/>
      <c r="AU65" s="94"/>
    </row>
    <row r="66" spans="2:47" s="1" customFormat="1" ht="10.65" customHeight="1" x14ac:dyDescent="0.15">
      <c r="B66" s="91" t="s">
        <v>1108</v>
      </c>
      <c r="C66" s="91"/>
      <c r="D66" s="91"/>
      <c r="E66" s="91"/>
      <c r="F66" s="91"/>
      <c r="G66" s="91"/>
      <c r="H66" s="91"/>
      <c r="I66" s="91"/>
      <c r="J66" s="91"/>
      <c r="K66" s="91"/>
      <c r="L66" s="91"/>
      <c r="M66" s="104">
        <v>48956878.490000002</v>
      </c>
      <c r="N66" s="104"/>
      <c r="O66" s="104"/>
      <c r="P66" s="104"/>
      <c r="Q66" s="104"/>
      <c r="R66" s="104"/>
      <c r="S66" s="104"/>
      <c r="T66" s="104"/>
      <c r="U66" s="104"/>
      <c r="V66" s="104"/>
      <c r="W66" s="104"/>
      <c r="X66" s="94">
        <v>2.1159285610727E-2</v>
      </c>
      <c r="Y66" s="94"/>
      <c r="Z66" s="94"/>
      <c r="AA66" s="94"/>
      <c r="AB66" s="94"/>
      <c r="AC66" s="94"/>
      <c r="AD66" s="94"/>
      <c r="AE66" s="94"/>
      <c r="AF66" s="94"/>
      <c r="AG66" s="94"/>
      <c r="AH66" s="94"/>
      <c r="AI66" s="93">
        <v>1424</v>
      </c>
      <c r="AJ66" s="93"/>
      <c r="AK66" s="93"/>
      <c r="AL66" s="93"/>
      <c r="AM66" s="93"/>
      <c r="AN66" s="93"/>
      <c r="AO66" s="94">
        <v>4.4997788030082801E-2</v>
      </c>
      <c r="AP66" s="94"/>
      <c r="AQ66" s="94"/>
      <c r="AR66" s="94"/>
      <c r="AS66" s="94"/>
      <c r="AT66" s="94"/>
      <c r="AU66" s="94"/>
    </row>
    <row r="67" spans="2:47" s="1" customFormat="1" ht="10.65" customHeight="1" x14ac:dyDescent="0.15">
      <c r="B67" s="91" t="s">
        <v>1109</v>
      </c>
      <c r="C67" s="91"/>
      <c r="D67" s="91"/>
      <c r="E67" s="91"/>
      <c r="F67" s="91"/>
      <c r="G67" s="91"/>
      <c r="H67" s="91"/>
      <c r="I67" s="91"/>
      <c r="J67" s="91"/>
      <c r="K67" s="91"/>
      <c r="L67" s="91"/>
      <c r="M67" s="104">
        <v>57528969.210000001</v>
      </c>
      <c r="N67" s="104"/>
      <c r="O67" s="104"/>
      <c r="P67" s="104"/>
      <c r="Q67" s="104"/>
      <c r="R67" s="104"/>
      <c r="S67" s="104"/>
      <c r="T67" s="104"/>
      <c r="U67" s="104"/>
      <c r="V67" s="104"/>
      <c r="W67" s="104"/>
      <c r="X67" s="94">
        <v>2.4864164708821301E-2</v>
      </c>
      <c r="Y67" s="94"/>
      <c r="Z67" s="94"/>
      <c r="AA67" s="94"/>
      <c r="AB67" s="94"/>
      <c r="AC67" s="94"/>
      <c r="AD67" s="94"/>
      <c r="AE67" s="94"/>
      <c r="AF67" s="94"/>
      <c r="AG67" s="94"/>
      <c r="AH67" s="94"/>
      <c r="AI67" s="93">
        <v>1406</v>
      </c>
      <c r="AJ67" s="93"/>
      <c r="AK67" s="93"/>
      <c r="AL67" s="93"/>
      <c r="AM67" s="93"/>
      <c r="AN67" s="93"/>
      <c r="AO67" s="94">
        <v>4.4428995765657599E-2</v>
      </c>
      <c r="AP67" s="94"/>
      <c r="AQ67" s="94"/>
      <c r="AR67" s="94"/>
      <c r="AS67" s="94"/>
      <c r="AT67" s="94"/>
      <c r="AU67" s="94"/>
    </row>
    <row r="68" spans="2:47" s="1" customFormat="1" ht="10.65" customHeight="1" x14ac:dyDescent="0.15">
      <c r="B68" s="91" t="s">
        <v>1110</v>
      </c>
      <c r="C68" s="91"/>
      <c r="D68" s="91"/>
      <c r="E68" s="91"/>
      <c r="F68" s="91"/>
      <c r="G68" s="91"/>
      <c r="H68" s="91"/>
      <c r="I68" s="91"/>
      <c r="J68" s="91"/>
      <c r="K68" s="91"/>
      <c r="L68" s="91"/>
      <c r="M68" s="104">
        <v>54073363.7700001</v>
      </c>
      <c r="N68" s="104"/>
      <c r="O68" s="104"/>
      <c r="P68" s="104"/>
      <c r="Q68" s="104"/>
      <c r="R68" s="104"/>
      <c r="S68" s="104"/>
      <c r="T68" s="104"/>
      <c r="U68" s="104"/>
      <c r="V68" s="104"/>
      <c r="W68" s="104"/>
      <c r="X68" s="94">
        <v>2.33706433749831E-2</v>
      </c>
      <c r="Y68" s="94"/>
      <c r="Z68" s="94"/>
      <c r="AA68" s="94"/>
      <c r="AB68" s="94"/>
      <c r="AC68" s="94"/>
      <c r="AD68" s="94"/>
      <c r="AE68" s="94"/>
      <c r="AF68" s="94"/>
      <c r="AG68" s="94"/>
      <c r="AH68" s="94"/>
      <c r="AI68" s="93">
        <v>1145</v>
      </c>
      <c r="AJ68" s="93"/>
      <c r="AK68" s="93"/>
      <c r="AL68" s="93"/>
      <c r="AM68" s="93"/>
      <c r="AN68" s="93"/>
      <c r="AO68" s="94">
        <v>3.61815079314921E-2</v>
      </c>
      <c r="AP68" s="94"/>
      <c r="AQ68" s="94"/>
      <c r="AR68" s="94"/>
      <c r="AS68" s="94"/>
      <c r="AT68" s="94"/>
      <c r="AU68" s="94"/>
    </row>
    <row r="69" spans="2:47" s="1" customFormat="1" ht="10.65" customHeight="1" x14ac:dyDescent="0.15">
      <c r="B69" s="91" t="s">
        <v>1111</v>
      </c>
      <c r="C69" s="91"/>
      <c r="D69" s="91"/>
      <c r="E69" s="91"/>
      <c r="F69" s="91"/>
      <c r="G69" s="91"/>
      <c r="H69" s="91"/>
      <c r="I69" s="91"/>
      <c r="J69" s="91"/>
      <c r="K69" s="91"/>
      <c r="L69" s="91"/>
      <c r="M69" s="104">
        <v>59123938.969999902</v>
      </c>
      <c r="N69" s="104"/>
      <c r="O69" s="104"/>
      <c r="P69" s="104"/>
      <c r="Q69" s="104"/>
      <c r="R69" s="104"/>
      <c r="S69" s="104"/>
      <c r="T69" s="104"/>
      <c r="U69" s="104"/>
      <c r="V69" s="104"/>
      <c r="W69" s="104"/>
      <c r="X69" s="94">
        <v>2.55535146374367E-2</v>
      </c>
      <c r="Y69" s="94"/>
      <c r="Z69" s="94"/>
      <c r="AA69" s="94"/>
      <c r="AB69" s="94"/>
      <c r="AC69" s="94"/>
      <c r="AD69" s="94"/>
      <c r="AE69" s="94"/>
      <c r="AF69" s="94"/>
      <c r="AG69" s="94"/>
      <c r="AH69" s="94"/>
      <c r="AI69" s="93">
        <v>1163</v>
      </c>
      <c r="AJ69" s="93"/>
      <c r="AK69" s="93"/>
      <c r="AL69" s="93"/>
      <c r="AM69" s="93"/>
      <c r="AN69" s="93"/>
      <c r="AO69" s="94">
        <v>3.6750300195917303E-2</v>
      </c>
      <c r="AP69" s="94"/>
      <c r="AQ69" s="94"/>
      <c r="AR69" s="94"/>
      <c r="AS69" s="94"/>
      <c r="AT69" s="94"/>
      <c r="AU69" s="94"/>
    </row>
    <row r="70" spans="2:47" s="1" customFormat="1" ht="10.65" customHeight="1" x14ac:dyDescent="0.15">
      <c r="B70" s="91" t="s">
        <v>1112</v>
      </c>
      <c r="C70" s="91"/>
      <c r="D70" s="91"/>
      <c r="E70" s="91"/>
      <c r="F70" s="91"/>
      <c r="G70" s="91"/>
      <c r="H70" s="91"/>
      <c r="I70" s="91"/>
      <c r="J70" s="91"/>
      <c r="K70" s="91"/>
      <c r="L70" s="91"/>
      <c r="M70" s="104">
        <v>89541617.210000202</v>
      </c>
      <c r="N70" s="104"/>
      <c r="O70" s="104"/>
      <c r="P70" s="104"/>
      <c r="Q70" s="104"/>
      <c r="R70" s="104"/>
      <c r="S70" s="104"/>
      <c r="T70" s="104"/>
      <c r="U70" s="104"/>
      <c r="V70" s="104"/>
      <c r="W70" s="104"/>
      <c r="X70" s="94">
        <v>3.8700111425196103E-2</v>
      </c>
      <c r="Y70" s="94"/>
      <c r="Z70" s="94"/>
      <c r="AA70" s="94"/>
      <c r="AB70" s="94"/>
      <c r="AC70" s="94"/>
      <c r="AD70" s="94"/>
      <c r="AE70" s="94"/>
      <c r="AF70" s="94"/>
      <c r="AG70" s="94"/>
      <c r="AH70" s="94"/>
      <c r="AI70" s="93">
        <v>1668</v>
      </c>
      <c r="AJ70" s="93"/>
      <c r="AK70" s="93"/>
      <c r="AL70" s="93"/>
      <c r="AM70" s="93"/>
      <c r="AN70" s="93"/>
      <c r="AO70" s="94">
        <v>5.2708083170068899E-2</v>
      </c>
      <c r="AP70" s="94"/>
      <c r="AQ70" s="94"/>
      <c r="AR70" s="94"/>
      <c r="AS70" s="94"/>
      <c r="AT70" s="94"/>
      <c r="AU70" s="94"/>
    </row>
    <row r="71" spans="2:47" s="1" customFormat="1" ht="10.65" customHeight="1" x14ac:dyDescent="0.15">
      <c r="B71" s="91" t="s">
        <v>1113</v>
      </c>
      <c r="C71" s="91"/>
      <c r="D71" s="91"/>
      <c r="E71" s="91"/>
      <c r="F71" s="91"/>
      <c r="G71" s="91"/>
      <c r="H71" s="91"/>
      <c r="I71" s="91"/>
      <c r="J71" s="91"/>
      <c r="K71" s="91"/>
      <c r="L71" s="91"/>
      <c r="M71" s="104">
        <v>98297387.160000101</v>
      </c>
      <c r="N71" s="104"/>
      <c r="O71" s="104"/>
      <c r="P71" s="104"/>
      <c r="Q71" s="104"/>
      <c r="R71" s="104"/>
      <c r="S71" s="104"/>
      <c r="T71" s="104"/>
      <c r="U71" s="104"/>
      <c r="V71" s="104"/>
      <c r="W71" s="104"/>
      <c r="X71" s="94">
        <v>4.2484377146951899E-2</v>
      </c>
      <c r="Y71" s="94"/>
      <c r="Z71" s="94"/>
      <c r="AA71" s="94"/>
      <c r="AB71" s="94"/>
      <c r="AC71" s="94"/>
      <c r="AD71" s="94"/>
      <c r="AE71" s="94"/>
      <c r="AF71" s="94"/>
      <c r="AG71" s="94"/>
      <c r="AH71" s="94"/>
      <c r="AI71" s="93">
        <v>1575</v>
      </c>
      <c r="AJ71" s="93"/>
      <c r="AK71" s="93"/>
      <c r="AL71" s="93"/>
      <c r="AM71" s="93"/>
      <c r="AN71" s="93"/>
      <c r="AO71" s="94">
        <v>4.97693231372053E-2</v>
      </c>
      <c r="AP71" s="94"/>
      <c r="AQ71" s="94"/>
      <c r="AR71" s="94"/>
      <c r="AS71" s="94"/>
      <c r="AT71" s="94"/>
      <c r="AU71" s="94"/>
    </row>
    <row r="72" spans="2:47" s="1" customFormat="1" ht="10.65" customHeight="1" x14ac:dyDescent="0.15">
      <c r="B72" s="91" t="s">
        <v>1114</v>
      </c>
      <c r="C72" s="91"/>
      <c r="D72" s="91"/>
      <c r="E72" s="91"/>
      <c r="F72" s="91"/>
      <c r="G72" s="91"/>
      <c r="H72" s="91"/>
      <c r="I72" s="91"/>
      <c r="J72" s="91"/>
      <c r="K72" s="91"/>
      <c r="L72" s="91"/>
      <c r="M72" s="104">
        <v>109169833.84</v>
      </c>
      <c r="N72" s="104"/>
      <c r="O72" s="104"/>
      <c r="P72" s="104"/>
      <c r="Q72" s="104"/>
      <c r="R72" s="104"/>
      <c r="S72" s="104"/>
      <c r="T72" s="104"/>
      <c r="U72" s="104"/>
      <c r="V72" s="104"/>
      <c r="W72" s="104"/>
      <c r="X72" s="94">
        <v>4.7183475857595802E-2</v>
      </c>
      <c r="Y72" s="94"/>
      <c r="Z72" s="94"/>
      <c r="AA72" s="94"/>
      <c r="AB72" s="94"/>
      <c r="AC72" s="94"/>
      <c r="AD72" s="94"/>
      <c r="AE72" s="94"/>
      <c r="AF72" s="94"/>
      <c r="AG72" s="94"/>
      <c r="AH72" s="94"/>
      <c r="AI72" s="93">
        <v>1624</v>
      </c>
      <c r="AJ72" s="93"/>
      <c r="AK72" s="93"/>
      <c r="AL72" s="93"/>
      <c r="AM72" s="93"/>
      <c r="AN72" s="93"/>
      <c r="AO72" s="94">
        <v>5.1317702079251702E-2</v>
      </c>
      <c r="AP72" s="94"/>
      <c r="AQ72" s="94"/>
      <c r="AR72" s="94"/>
      <c r="AS72" s="94"/>
      <c r="AT72" s="94"/>
      <c r="AU72" s="94"/>
    </row>
    <row r="73" spans="2:47" s="1" customFormat="1" ht="10.65" customHeight="1" x14ac:dyDescent="0.15">
      <c r="B73" s="91" t="s">
        <v>1115</v>
      </c>
      <c r="C73" s="91"/>
      <c r="D73" s="91"/>
      <c r="E73" s="91"/>
      <c r="F73" s="91"/>
      <c r="G73" s="91"/>
      <c r="H73" s="91"/>
      <c r="I73" s="91"/>
      <c r="J73" s="91"/>
      <c r="K73" s="91"/>
      <c r="L73" s="91"/>
      <c r="M73" s="104">
        <v>90737373.280000001</v>
      </c>
      <c r="N73" s="104"/>
      <c r="O73" s="104"/>
      <c r="P73" s="104"/>
      <c r="Q73" s="104"/>
      <c r="R73" s="104"/>
      <c r="S73" s="104"/>
      <c r="T73" s="104"/>
      <c r="U73" s="104"/>
      <c r="V73" s="104"/>
      <c r="W73" s="104"/>
      <c r="X73" s="94">
        <v>3.9216920196226197E-2</v>
      </c>
      <c r="Y73" s="94"/>
      <c r="Z73" s="94"/>
      <c r="AA73" s="94"/>
      <c r="AB73" s="94"/>
      <c r="AC73" s="94"/>
      <c r="AD73" s="94"/>
      <c r="AE73" s="94"/>
      <c r="AF73" s="94"/>
      <c r="AG73" s="94"/>
      <c r="AH73" s="94"/>
      <c r="AI73" s="93">
        <v>1213</v>
      </c>
      <c r="AJ73" s="93"/>
      <c r="AK73" s="93"/>
      <c r="AL73" s="93"/>
      <c r="AM73" s="93"/>
      <c r="AN73" s="93"/>
      <c r="AO73" s="94">
        <v>3.8330278708209597E-2</v>
      </c>
      <c r="AP73" s="94"/>
      <c r="AQ73" s="94"/>
      <c r="AR73" s="94"/>
      <c r="AS73" s="94"/>
      <c r="AT73" s="94"/>
      <c r="AU73" s="94"/>
    </row>
    <row r="74" spans="2:47" s="1" customFormat="1" ht="10.65" customHeight="1" x14ac:dyDescent="0.15">
      <c r="B74" s="91" t="s">
        <v>1116</v>
      </c>
      <c r="C74" s="91"/>
      <c r="D74" s="91"/>
      <c r="E74" s="91"/>
      <c r="F74" s="91"/>
      <c r="G74" s="91"/>
      <c r="H74" s="91"/>
      <c r="I74" s="91"/>
      <c r="J74" s="91"/>
      <c r="K74" s="91"/>
      <c r="L74" s="91"/>
      <c r="M74" s="104">
        <v>77152070.760000005</v>
      </c>
      <c r="N74" s="104"/>
      <c r="O74" s="104"/>
      <c r="P74" s="104"/>
      <c r="Q74" s="104"/>
      <c r="R74" s="104"/>
      <c r="S74" s="104"/>
      <c r="T74" s="104"/>
      <c r="U74" s="104"/>
      <c r="V74" s="104"/>
      <c r="W74" s="104"/>
      <c r="X74" s="94">
        <v>3.3345318390822602E-2</v>
      </c>
      <c r="Y74" s="94"/>
      <c r="Z74" s="94"/>
      <c r="AA74" s="94"/>
      <c r="AB74" s="94"/>
      <c r="AC74" s="94"/>
      <c r="AD74" s="94"/>
      <c r="AE74" s="94"/>
      <c r="AF74" s="94"/>
      <c r="AG74" s="94"/>
      <c r="AH74" s="94"/>
      <c r="AI74" s="93">
        <v>999</v>
      </c>
      <c r="AJ74" s="93"/>
      <c r="AK74" s="93"/>
      <c r="AL74" s="93"/>
      <c r="AM74" s="93"/>
      <c r="AN74" s="93"/>
      <c r="AO74" s="94">
        <v>3.15679706755988E-2</v>
      </c>
      <c r="AP74" s="94"/>
      <c r="AQ74" s="94"/>
      <c r="AR74" s="94"/>
      <c r="AS74" s="94"/>
      <c r="AT74" s="94"/>
      <c r="AU74" s="94"/>
    </row>
    <row r="75" spans="2:47" s="1" customFormat="1" ht="10.65" customHeight="1" x14ac:dyDescent="0.15">
      <c r="B75" s="91" t="s">
        <v>1117</v>
      </c>
      <c r="C75" s="91"/>
      <c r="D75" s="91"/>
      <c r="E75" s="91"/>
      <c r="F75" s="91"/>
      <c r="G75" s="91"/>
      <c r="H75" s="91"/>
      <c r="I75" s="91"/>
      <c r="J75" s="91"/>
      <c r="K75" s="91"/>
      <c r="L75" s="91"/>
      <c r="M75" s="104">
        <v>109802221.33</v>
      </c>
      <c r="N75" s="104"/>
      <c r="O75" s="104"/>
      <c r="P75" s="104"/>
      <c r="Q75" s="104"/>
      <c r="R75" s="104"/>
      <c r="S75" s="104"/>
      <c r="T75" s="104"/>
      <c r="U75" s="104"/>
      <c r="V75" s="104"/>
      <c r="W75" s="104"/>
      <c r="X75" s="94">
        <v>4.7456795316071998E-2</v>
      </c>
      <c r="Y75" s="94"/>
      <c r="Z75" s="94"/>
      <c r="AA75" s="94"/>
      <c r="AB75" s="94"/>
      <c r="AC75" s="94"/>
      <c r="AD75" s="94"/>
      <c r="AE75" s="94"/>
      <c r="AF75" s="94"/>
      <c r="AG75" s="94"/>
      <c r="AH75" s="94"/>
      <c r="AI75" s="93">
        <v>1379</v>
      </c>
      <c r="AJ75" s="93"/>
      <c r="AK75" s="93"/>
      <c r="AL75" s="93"/>
      <c r="AM75" s="93"/>
      <c r="AN75" s="93"/>
      <c r="AO75" s="94">
        <v>4.3575807369019802E-2</v>
      </c>
      <c r="AP75" s="94"/>
      <c r="AQ75" s="94"/>
      <c r="AR75" s="94"/>
      <c r="AS75" s="94"/>
      <c r="AT75" s="94"/>
      <c r="AU75" s="94"/>
    </row>
    <row r="76" spans="2:47" s="1" customFormat="1" ht="10.65" customHeight="1" x14ac:dyDescent="0.15">
      <c r="B76" s="91" t="s">
        <v>1118</v>
      </c>
      <c r="C76" s="91"/>
      <c r="D76" s="91"/>
      <c r="E76" s="91"/>
      <c r="F76" s="91"/>
      <c r="G76" s="91"/>
      <c r="H76" s="91"/>
      <c r="I76" s="91"/>
      <c r="J76" s="91"/>
      <c r="K76" s="91"/>
      <c r="L76" s="91"/>
      <c r="M76" s="104">
        <v>154028296.65000001</v>
      </c>
      <c r="N76" s="104"/>
      <c r="O76" s="104"/>
      <c r="P76" s="104"/>
      <c r="Q76" s="104"/>
      <c r="R76" s="104"/>
      <c r="S76" s="104"/>
      <c r="T76" s="104"/>
      <c r="U76" s="104"/>
      <c r="V76" s="104"/>
      <c r="W76" s="104"/>
      <c r="X76" s="94">
        <v>6.6571415937330403E-2</v>
      </c>
      <c r="Y76" s="94"/>
      <c r="Z76" s="94"/>
      <c r="AA76" s="94"/>
      <c r="AB76" s="94"/>
      <c r="AC76" s="94"/>
      <c r="AD76" s="94"/>
      <c r="AE76" s="94"/>
      <c r="AF76" s="94"/>
      <c r="AG76" s="94"/>
      <c r="AH76" s="94"/>
      <c r="AI76" s="93">
        <v>1844</v>
      </c>
      <c r="AJ76" s="93"/>
      <c r="AK76" s="93"/>
      <c r="AL76" s="93"/>
      <c r="AM76" s="93"/>
      <c r="AN76" s="93"/>
      <c r="AO76" s="94">
        <v>5.8269607533337597E-2</v>
      </c>
      <c r="AP76" s="94"/>
      <c r="AQ76" s="94"/>
      <c r="AR76" s="94"/>
      <c r="AS76" s="94"/>
      <c r="AT76" s="94"/>
      <c r="AU76" s="94"/>
    </row>
    <row r="77" spans="2:47" s="1" customFormat="1" ht="10.65" customHeight="1" x14ac:dyDescent="0.15">
      <c r="B77" s="91" t="s">
        <v>1119</v>
      </c>
      <c r="C77" s="91"/>
      <c r="D77" s="91"/>
      <c r="E77" s="91"/>
      <c r="F77" s="91"/>
      <c r="G77" s="91"/>
      <c r="H77" s="91"/>
      <c r="I77" s="91"/>
      <c r="J77" s="91"/>
      <c r="K77" s="91"/>
      <c r="L77" s="91"/>
      <c r="M77" s="104">
        <v>178887209.81000099</v>
      </c>
      <c r="N77" s="104"/>
      <c r="O77" s="104"/>
      <c r="P77" s="104"/>
      <c r="Q77" s="104"/>
      <c r="R77" s="104"/>
      <c r="S77" s="104"/>
      <c r="T77" s="104"/>
      <c r="U77" s="104"/>
      <c r="V77" s="104"/>
      <c r="W77" s="104"/>
      <c r="X77" s="94">
        <v>7.7315500522546807E-2</v>
      </c>
      <c r="Y77" s="94"/>
      <c r="Z77" s="94"/>
      <c r="AA77" s="94"/>
      <c r="AB77" s="94"/>
      <c r="AC77" s="94"/>
      <c r="AD77" s="94"/>
      <c r="AE77" s="94"/>
      <c r="AF77" s="94"/>
      <c r="AG77" s="94"/>
      <c r="AH77" s="94"/>
      <c r="AI77" s="93">
        <v>1848</v>
      </c>
      <c r="AJ77" s="93"/>
      <c r="AK77" s="93"/>
      <c r="AL77" s="93"/>
      <c r="AM77" s="93"/>
      <c r="AN77" s="93"/>
      <c r="AO77" s="94">
        <v>5.8396005814320903E-2</v>
      </c>
      <c r="AP77" s="94"/>
      <c r="AQ77" s="94"/>
      <c r="AR77" s="94"/>
      <c r="AS77" s="94"/>
      <c r="AT77" s="94"/>
      <c r="AU77" s="94"/>
    </row>
    <row r="78" spans="2:47" s="1" customFormat="1" ht="10.65" customHeight="1" x14ac:dyDescent="0.15">
      <c r="B78" s="91" t="s">
        <v>1120</v>
      </c>
      <c r="C78" s="91"/>
      <c r="D78" s="91"/>
      <c r="E78" s="91"/>
      <c r="F78" s="91"/>
      <c r="G78" s="91"/>
      <c r="H78" s="91"/>
      <c r="I78" s="91"/>
      <c r="J78" s="91"/>
      <c r="K78" s="91"/>
      <c r="L78" s="91"/>
      <c r="M78" s="104">
        <v>118353536.8</v>
      </c>
      <c r="N78" s="104"/>
      <c r="O78" s="104"/>
      <c r="P78" s="104"/>
      <c r="Q78" s="104"/>
      <c r="R78" s="104"/>
      <c r="S78" s="104"/>
      <c r="T78" s="104"/>
      <c r="U78" s="104"/>
      <c r="V78" s="104"/>
      <c r="W78" s="104"/>
      <c r="X78" s="94">
        <v>5.1152695299035898E-2</v>
      </c>
      <c r="Y78" s="94"/>
      <c r="Z78" s="94"/>
      <c r="AA78" s="94"/>
      <c r="AB78" s="94"/>
      <c r="AC78" s="94"/>
      <c r="AD78" s="94"/>
      <c r="AE78" s="94"/>
      <c r="AF78" s="94"/>
      <c r="AG78" s="94"/>
      <c r="AH78" s="94"/>
      <c r="AI78" s="93">
        <v>1140</v>
      </c>
      <c r="AJ78" s="93"/>
      <c r="AK78" s="93"/>
      <c r="AL78" s="93"/>
      <c r="AM78" s="93"/>
      <c r="AN78" s="93"/>
      <c r="AO78" s="94">
        <v>3.6023510080262902E-2</v>
      </c>
      <c r="AP78" s="94"/>
      <c r="AQ78" s="94"/>
      <c r="AR78" s="94"/>
      <c r="AS78" s="94"/>
      <c r="AT78" s="94"/>
      <c r="AU78" s="94"/>
    </row>
    <row r="79" spans="2:47" s="1" customFormat="1" ht="10.65" customHeight="1" x14ac:dyDescent="0.15">
      <c r="B79" s="91" t="s">
        <v>1121</v>
      </c>
      <c r="C79" s="91"/>
      <c r="D79" s="91"/>
      <c r="E79" s="91"/>
      <c r="F79" s="91"/>
      <c r="G79" s="91"/>
      <c r="H79" s="91"/>
      <c r="I79" s="91"/>
      <c r="J79" s="91"/>
      <c r="K79" s="91"/>
      <c r="L79" s="91"/>
      <c r="M79" s="104">
        <v>93103729.209999993</v>
      </c>
      <c r="N79" s="104"/>
      <c r="O79" s="104"/>
      <c r="P79" s="104"/>
      <c r="Q79" s="104"/>
      <c r="R79" s="104"/>
      <c r="S79" s="104"/>
      <c r="T79" s="104"/>
      <c r="U79" s="104"/>
      <c r="V79" s="104"/>
      <c r="W79" s="104"/>
      <c r="X79" s="94">
        <v>4.0239665161261803E-2</v>
      </c>
      <c r="Y79" s="94"/>
      <c r="Z79" s="94"/>
      <c r="AA79" s="94"/>
      <c r="AB79" s="94"/>
      <c r="AC79" s="94"/>
      <c r="AD79" s="94"/>
      <c r="AE79" s="94"/>
      <c r="AF79" s="94"/>
      <c r="AG79" s="94"/>
      <c r="AH79" s="94"/>
      <c r="AI79" s="93">
        <v>866</v>
      </c>
      <c r="AJ79" s="93"/>
      <c r="AK79" s="93"/>
      <c r="AL79" s="93"/>
      <c r="AM79" s="93"/>
      <c r="AN79" s="93"/>
      <c r="AO79" s="94">
        <v>2.73652278329015E-2</v>
      </c>
      <c r="AP79" s="94"/>
      <c r="AQ79" s="94"/>
      <c r="AR79" s="94"/>
      <c r="AS79" s="94"/>
      <c r="AT79" s="94"/>
      <c r="AU79" s="94"/>
    </row>
    <row r="80" spans="2:47" s="1" customFormat="1" ht="10.65" customHeight="1" x14ac:dyDescent="0.15">
      <c r="B80" s="91" t="s">
        <v>1122</v>
      </c>
      <c r="C80" s="91"/>
      <c r="D80" s="91"/>
      <c r="E80" s="91"/>
      <c r="F80" s="91"/>
      <c r="G80" s="91"/>
      <c r="H80" s="91"/>
      <c r="I80" s="91"/>
      <c r="J80" s="91"/>
      <c r="K80" s="91"/>
      <c r="L80" s="91"/>
      <c r="M80" s="104">
        <v>86990800.540000007</v>
      </c>
      <c r="N80" s="104"/>
      <c r="O80" s="104"/>
      <c r="P80" s="104"/>
      <c r="Q80" s="104"/>
      <c r="R80" s="104"/>
      <c r="S80" s="104"/>
      <c r="T80" s="104"/>
      <c r="U80" s="104"/>
      <c r="V80" s="104"/>
      <c r="W80" s="104"/>
      <c r="X80" s="94">
        <v>3.75976420659178E-2</v>
      </c>
      <c r="Y80" s="94"/>
      <c r="Z80" s="94"/>
      <c r="AA80" s="94"/>
      <c r="AB80" s="94"/>
      <c r="AC80" s="94"/>
      <c r="AD80" s="94"/>
      <c r="AE80" s="94"/>
      <c r="AF80" s="94"/>
      <c r="AG80" s="94"/>
      <c r="AH80" s="94"/>
      <c r="AI80" s="93">
        <v>826</v>
      </c>
      <c r="AJ80" s="93"/>
      <c r="AK80" s="93"/>
      <c r="AL80" s="93"/>
      <c r="AM80" s="93"/>
      <c r="AN80" s="93"/>
      <c r="AO80" s="94">
        <v>2.6101245023067699E-2</v>
      </c>
      <c r="AP80" s="94"/>
      <c r="AQ80" s="94"/>
      <c r="AR80" s="94"/>
      <c r="AS80" s="94"/>
      <c r="AT80" s="94"/>
      <c r="AU80" s="94"/>
    </row>
    <row r="81" spans="2:47" s="1" customFormat="1" ht="10.65" customHeight="1" x14ac:dyDescent="0.15">
      <c r="B81" s="91" t="s">
        <v>1123</v>
      </c>
      <c r="C81" s="91"/>
      <c r="D81" s="91"/>
      <c r="E81" s="91"/>
      <c r="F81" s="91"/>
      <c r="G81" s="91"/>
      <c r="H81" s="91"/>
      <c r="I81" s="91"/>
      <c r="J81" s="91"/>
      <c r="K81" s="91"/>
      <c r="L81" s="91"/>
      <c r="M81" s="104">
        <v>166893026.02000001</v>
      </c>
      <c r="N81" s="104"/>
      <c r="O81" s="104"/>
      <c r="P81" s="104"/>
      <c r="Q81" s="104"/>
      <c r="R81" s="104"/>
      <c r="S81" s="104"/>
      <c r="T81" s="104"/>
      <c r="U81" s="104"/>
      <c r="V81" s="104"/>
      <c r="W81" s="104"/>
      <c r="X81" s="94">
        <v>7.2131584220938405E-2</v>
      </c>
      <c r="Y81" s="94"/>
      <c r="Z81" s="94"/>
      <c r="AA81" s="94"/>
      <c r="AB81" s="94"/>
      <c r="AC81" s="94"/>
      <c r="AD81" s="94"/>
      <c r="AE81" s="94"/>
      <c r="AF81" s="94"/>
      <c r="AG81" s="94"/>
      <c r="AH81" s="94"/>
      <c r="AI81" s="93">
        <v>1263</v>
      </c>
      <c r="AJ81" s="93"/>
      <c r="AK81" s="93"/>
      <c r="AL81" s="93"/>
      <c r="AM81" s="93"/>
      <c r="AN81" s="93"/>
      <c r="AO81" s="94">
        <v>3.9910257220501802E-2</v>
      </c>
      <c r="AP81" s="94"/>
      <c r="AQ81" s="94"/>
      <c r="AR81" s="94"/>
      <c r="AS81" s="94"/>
      <c r="AT81" s="94"/>
      <c r="AU81" s="94"/>
    </row>
    <row r="82" spans="2:47" s="1" customFormat="1" ht="10.65" customHeight="1" x14ac:dyDescent="0.15">
      <c r="B82" s="91" t="s">
        <v>1124</v>
      </c>
      <c r="C82" s="91"/>
      <c r="D82" s="91"/>
      <c r="E82" s="91"/>
      <c r="F82" s="91"/>
      <c r="G82" s="91"/>
      <c r="H82" s="91"/>
      <c r="I82" s="91"/>
      <c r="J82" s="91"/>
      <c r="K82" s="91"/>
      <c r="L82" s="91"/>
      <c r="M82" s="104">
        <v>148416643.03</v>
      </c>
      <c r="N82" s="104"/>
      <c r="O82" s="104"/>
      <c r="P82" s="104"/>
      <c r="Q82" s="104"/>
      <c r="R82" s="104"/>
      <c r="S82" s="104"/>
      <c r="T82" s="104"/>
      <c r="U82" s="104"/>
      <c r="V82" s="104"/>
      <c r="W82" s="104"/>
      <c r="X82" s="94">
        <v>6.4146045175215896E-2</v>
      </c>
      <c r="Y82" s="94"/>
      <c r="Z82" s="94"/>
      <c r="AA82" s="94"/>
      <c r="AB82" s="94"/>
      <c r="AC82" s="94"/>
      <c r="AD82" s="94"/>
      <c r="AE82" s="94"/>
      <c r="AF82" s="94"/>
      <c r="AG82" s="94"/>
      <c r="AH82" s="94"/>
      <c r="AI82" s="93">
        <v>1029</v>
      </c>
      <c r="AJ82" s="93"/>
      <c r="AK82" s="93"/>
      <c r="AL82" s="93"/>
      <c r="AM82" s="93"/>
      <c r="AN82" s="93"/>
      <c r="AO82" s="94">
        <v>3.25159577829741E-2</v>
      </c>
      <c r="AP82" s="94"/>
      <c r="AQ82" s="94"/>
      <c r="AR82" s="94"/>
      <c r="AS82" s="94"/>
      <c r="AT82" s="94"/>
      <c r="AU82" s="94"/>
    </row>
    <row r="83" spans="2:47" s="1" customFormat="1" ht="10.65" customHeight="1" x14ac:dyDescent="0.15">
      <c r="B83" s="91" t="s">
        <v>1125</v>
      </c>
      <c r="C83" s="91"/>
      <c r="D83" s="91"/>
      <c r="E83" s="91"/>
      <c r="F83" s="91"/>
      <c r="G83" s="91"/>
      <c r="H83" s="91"/>
      <c r="I83" s="91"/>
      <c r="J83" s="91"/>
      <c r="K83" s="91"/>
      <c r="L83" s="91"/>
      <c r="M83" s="104">
        <v>120821028.22</v>
      </c>
      <c r="N83" s="104"/>
      <c r="O83" s="104"/>
      <c r="P83" s="104"/>
      <c r="Q83" s="104"/>
      <c r="R83" s="104"/>
      <c r="S83" s="104"/>
      <c r="T83" s="104"/>
      <c r="U83" s="104"/>
      <c r="V83" s="104"/>
      <c r="W83" s="104"/>
      <c r="X83" s="94">
        <v>5.2219151276380597E-2</v>
      </c>
      <c r="Y83" s="94"/>
      <c r="Z83" s="94"/>
      <c r="AA83" s="94"/>
      <c r="AB83" s="94"/>
      <c r="AC83" s="94"/>
      <c r="AD83" s="94"/>
      <c r="AE83" s="94"/>
      <c r="AF83" s="94"/>
      <c r="AG83" s="94"/>
      <c r="AH83" s="94"/>
      <c r="AI83" s="93">
        <v>819</v>
      </c>
      <c r="AJ83" s="93"/>
      <c r="AK83" s="93"/>
      <c r="AL83" s="93"/>
      <c r="AM83" s="93"/>
      <c r="AN83" s="93"/>
      <c r="AO83" s="94">
        <v>2.5880048031346799E-2</v>
      </c>
      <c r="AP83" s="94"/>
      <c r="AQ83" s="94"/>
      <c r="AR83" s="94"/>
      <c r="AS83" s="94"/>
      <c r="AT83" s="94"/>
      <c r="AU83" s="94"/>
    </row>
    <row r="84" spans="2:47" s="1" customFormat="1" ht="10.65" customHeight="1" x14ac:dyDescent="0.15">
      <c r="B84" s="91" t="s">
        <v>1126</v>
      </c>
      <c r="C84" s="91"/>
      <c r="D84" s="91"/>
      <c r="E84" s="91"/>
      <c r="F84" s="91"/>
      <c r="G84" s="91"/>
      <c r="H84" s="91"/>
      <c r="I84" s="91"/>
      <c r="J84" s="91"/>
      <c r="K84" s="91"/>
      <c r="L84" s="91"/>
      <c r="M84" s="104">
        <v>147134181.18000001</v>
      </c>
      <c r="N84" s="104"/>
      <c r="O84" s="104"/>
      <c r="P84" s="104"/>
      <c r="Q84" s="104"/>
      <c r="R84" s="104"/>
      <c r="S84" s="104"/>
      <c r="T84" s="104"/>
      <c r="U84" s="104"/>
      <c r="V84" s="104"/>
      <c r="W84" s="104"/>
      <c r="X84" s="94">
        <v>6.3591761948711606E-2</v>
      </c>
      <c r="Y84" s="94"/>
      <c r="Z84" s="94"/>
      <c r="AA84" s="94"/>
      <c r="AB84" s="94"/>
      <c r="AC84" s="94"/>
      <c r="AD84" s="94"/>
      <c r="AE84" s="94"/>
      <c r="AF84" s="94"/>
      <c r="AG84" s="94"/>
      <c r="AH84" s="94"/>
      <c r="AI84" s="93">
        <v>852</v>
      </c>
      <c r="AJ84" s="93"/>
      <c r="AK84" s="93"/>
      <c r="AL84" s="93"/>
      <c r="AM84" s="93"/>
      <c r="AN84" s="93"/>
      <c r="AO84" s="94">
        <v>2.6922833849459701E-2</v>
      </c>
      <c r="AP84" s="94"/>
      <c r="AQ84" s="94"/>
      <c r="AR84" s="94"/>
      <c r="AS84" s="94"/>
      <c r="AT84" s="94"/>
      <c r="AU84" s="94"/>
    </row>
    <row r="85" spans="2:47" s="1" customFormat="1" ht="10.65" customHeight="1" x14ac:dyDescent="0.15">
      <c r="B85" s="91" t="s">
        <v>1127</v>
      </c>
      <c r="C85" s="91"/>
      <c r="D85" s="91"/>
      <c r="E85" s="91"/>
      <c r="F85" s="91"/>
      <c r="G85" s="91"/>
      <c r="H85" s="91"/>
      <c r="I85" s="91"/>
      <c r="J85" s="91"/>
      <c r="K85" s="91"/>
      <c r="L85" s="91"/>
      <c r="M85" s="104">
        <v>97207818.779999897</v>
      </c>
      <c r="N85" s="104"/>
      <c r="O85" s="104"/>
      <c r="P85" s="104"/>
      <c r="Q85" s="104"/>
      <c r="R85" s="104"/>
      <c r="S85" s="104"/>
      <c r="T85" s="104"/>
      <c r="U85" s="104"/>
      <c r="V85" s="104"/>
      <c r="W85" s="104"/>
      <c r="X85" s="94">
        <v>4.2013462961735797E-2</v>
      </c>
      <c r="Y85" s="94"/>
      <c r="Z85" s="94"/>
      <c r="AA85" s="94"/>
      <c r="AB85" s="94"/>
      <c r="AC85" s="94"/>
      <c r="AD85" s="94"/>
      <c r="AE85" s="94"/>
      <c r="AF85" s="94"/>
      <c r="AG85" s="94"/>
      <c r="AH85" s="94"/>
      <c r="AI85" s="93">
        <v>527</v>
      </c>
      <c r="AJ85" s="93"/>
      <c r="AK85" s="93"/>
      <c r="AL85" s="93"/>
      <c r="AM85" s="93"/>
      <c r="AN85" s="93"/>
      <c r="AO85" s="94">
        <v>1.6652973519560101E-2</v>
      </c>
      <c r="AP85" s="94"/>
      <c r="AQ85" s="94"/>
      <c r="AR85" s="94"/>
      <c r="AS85" s="94"/>
      <c r="AT85" s="94"/>
      <c r="AU85" s="94"/>
    </row>
    <row r="86" spans="2:47" s="1" customFormat="1" ht="10.65" customHeight="1" x14ac:dyDescent="0.15">
      <c r="B86" s="91" t="s">
        <v>1129</v>
      </c>
      <c r="C86" s="91"/>
      <c r="D86" s="91"/>
      <c r="E86" s="91"/>
      <c r="F86" s="91"/>
      <c r="G86" s="91"/>
      <c r="H86" s="91"/>
      <c r="I86" s="91"/>
      <c r="J86" s="91"/>
      <c r="K86" s="91"/>
      <c r="L86" s="91"/>
      <c r="M86" s="104">
        <v>53036116.850000001</v>
      </c>
      <c r="N86" s="104"/>
      <c r="O86" s="104"/>
      <c r="P86" s="104"/>
      <c r="Q86" s="104"/>
      <c r="R86" s="104"/>
      <c r="S86" s="104"/>
      <c r="T86" s="104"/>
      <c r="U86" s="104"/>
      <c r="V86" s="104"/>
      <c r="W86" s="104"/>
      <c r="X86" s="94">
        <v>2.2922342655940901E-2</v>
      </c>
      <c r="Y86" s="94"/>
      <c r="Z86" s="94"/>
      <c r="AA86" s="94"/>
      <c r="AB86" s="94"/>
      <c r="AC86" s="94"/>
      <c r="AD86" s="94"/>
      <c r="AE86" s="94"/>
      <c r="AF86" s="94"/>
      <c r="AG86" s="94"/>
      <c r="AH86" s="94"/>
      <c r="AI86" s="93">
        <v>281</v>
      </c>
      <c r="AJ86" s="93"/>
      <c r="AK86" s="93"/>
      <c r="AL86" s="93"/>
      <c r="AM86" s="93"/>
      <c r="AN86" s="93"/>
      <c r="AO86" s="94">
        <v>8.8794792390823503E-3</v>
      </c>
      <c r="AP86" s="94"/>
      <c r="AQ86" s="94"/>
      <c r="AR86" s="94"/>
      <c r="AS86" s="94"/>
      <c r="AT86" s="94"/>
      <c r="AU86" s="94"/>
    </row>
    <row r="87" spans="2:47" s="1" customFormat="1" ht="10.65" customHeight="1" x14ac:dyDescent="0.15">
      <c r="B87" s="91" t="s">
        <v>1130</v>
      </c>
      <c r="C87" s="91"/>
      <c r="D87" s="91"/>
      <c r="E87" s="91"/>
      <c r="F87" s="91"/>
      <c r="G87" s="91"/>
      <c r="H87" s="91"/>
      <c r="I87" s="91"/>
      <c r="J87" s="91"/>
      <c r="K87" s="91"/>
      <c r="L87" s="91"/>
      <c r="M87" s="104">
        <v>8204536.6500000004</v>
      </c>
      <c r="N87" s="104"/>
      <c r="O87" s="104"/>
      <c r="P87" s="104"/>
      <c r="Q87" s="104"/>
      <c r="R87" s="104"/>
      <c r="S87" s="104"/>
      <c r="T87" s="104"/>
      <c r="U87" s="104"/>
      <c r="V87" s="104"/>
      <c r="W87" s="104"/>
      <c r="X87" s="94">
        <v>3.54602130763888E-3</v>
      </c>
      <c r="Y87" s="94"/>
      <c r="Z87" s="94"/>
      <c r="AA87" s="94"/>
      <c r="AB87" s="94"/>
      <c r="AC87" s="94"/>
      <c r="AD87" s="94"/>
      <c r="AE87" s="94"/>
      <c r="AF87" s="94"/>
      <c r="AG87" s="94"/>
      <c r="AH87" s="94"/>
      <c r="AI87" s="93">
        <v>52</v>
      </c>
      <c r="AJ87" s="93"/>
      <c r="AK87" s="93"/>
      <c r="AL87" s="93"/>
      <c r="AM87" s="93"/>
      <c r="AN87" s="93"/>
      <c r="AO87" s="94">
        <v>1.64317765278392E-3</v>
      </c>
      <c r="AP87" s="94"/>
      <c r="AQ87" s="94"/>
      <c r="AR87" s="94"/>
      <c r="AS87" s="94"/>
      <c r="AT87" s="94"/>
      <c r="AU87" s="94"/>
    </row>
    <row r="88" spans="2:47" s="1" customFormat="1" ht="10.65" customHeight="1" x14ac:dyDescent="0.15">
      <c r="B88" s="91" t="s">
        <v>1131</v>
      </c>
      <c r="C88" s="91"/>
      <c r="D88" s="91"/>
      <c r="E88" s="91"/>
      <c r="F88" s="91"/>
      <c r="G88" s="91"/>
      <c r="H88" s="91"/>
      <c r="I88" s="91"/>
      <c r="J88" s="91"/>
      <c r="K88" s="91"/>
      <c r="L88" s="91"/>
      <c r="M88" s="104">
        <v>23597586.940000001</v>
      </c>
      <c r="N88" s="104"/>
      <c r="O88" s="104"/>
      <c r="P88" s="104"/>
      <c r="Q88" s="104"/>
      <c r="R88" s="104"/>
      <c r="S88" s="104"/>
      <c r="T88" s="104"/>
      <c r="U88" s="104"/>
      <c r="V88" s="104"/>
      <c r="W88" s="104"/>
      <c r="X88" s="94">
        <v>1.0198936230981601E-2</v>
      </c>
      <c r="Y88" s="94"/>
      <c r="Z88" s="94"/>
      <c r="AA88" s="94"/>
      <c r="AB88" s="94"/>
      <c r="AC88" s="94"/>
      <c r="AD88" s="94"/>
      <c r="AE88" s="94"/>
      <c r="AF88" s="94"/>
      <c r="AG88" s="94"/>
      <c r="AH88" s="94"/>
      <c r="AI88" s="93">
        <v>151</v>
      </c>
      <c r="AJ88" s="93"/>
      <c r="AK88" s="93"/>
      <c r="AL88" s="93"/>
      <c r="AM88" s="93"/>
      <c r="AN88" s="93"/>
      <c r="AO88" s="94">
        <v>4.7715351071225404E-3</v>
      </c>
      <c r="AP88" s="94"/>
      <c r="AQ88" s="94"/>
      <c r="AR88" s="94"/>
      <c r="AS88" s="94"/>
      <c r="AT88" s="94"/>
      <c r="AU88" s="94"/>
    </row>
    <row r="89" spans="2:47" s="1" customFormat="1" ht="10.65" customHeight="1" x14ac:dyDescent="0.15">
      <c r="B89" s="91" t="s">
        <v>1132</v>
      </c>
      <c r="C89" s="91"/>
      <c r="D89" s="91"/>
      <c r="E89" s="91"/>
      <c r="F89" s="91"/>
      <c r="G89" s="91"/>
      <c r="H89" s="91"/>
      <c r="I89" s="91"/>
      <c r="J89" s="91"/>
      <c r="K89" s="91"/>
      <c r="L89" s="91"/>
      <c r="M89" s="104">
        <v>3226788.5</v>
      </c>
      <c r="N89" s="104"/>
      <c r="O89" s="104"/>
      <c r="P89" s="104"/>
      <c r="Q89" s="104"/>
      <c r="R89" s="104"/>
      <c r="S89" s="104"/>
      <c r="T89" s="104"/>
      <c r="U89" s="104"/>
      <c r="V89" s="104"/>
      <c r="W89" s="104"/>
      <c r="X89" s="94">
        <v>1.39462607876145E-3</v>
      </c>
      <c r="Y89" s="94"/>
      <c r="Z89" s="94"/>
      <c r="AA89" s="94"/>
      <c r="AB89" s="94"/>
      <c r="AC89" s="94"/>
      <c r="AD89" s="94"/>
      <c r="AE89" s="94"/>
      <c r="AF89" s="94"/>
      <c r="AG89" s="94"/>
      <c r="AH89" s="94"/>
      <c r="AI89" s="93">
        <v>16</v>
      </c>
      <c r="AJ89" s="93"/>
      <c r="AK89" s="93"/>
      <c r="AL89" s="93"/>
      <c r="AM89" s="93"/>
      <c r="AN89" s="93"/>
      <c r="AO89" s="94">
        <v>5.0559312393351496E-4</v>
      </c>
      <c r="AP89" s="94"/>
      <c r="AQ89" s="94"/>
      <c r="AR89" s="94"/>
      <c r="AS89" s="94"/>
      <c r="AT89" s="94"/>
      <c r="AU89" s="94"/>
    </row>
    <row r="90" spans="2:47" s="1" customFormat="1" ht="10.65" customHeight="1" x14ac:dyDescent="0.15">
      <c r="B90" s="91" t="s">
        <v>1133</v>
      </c>
      <c r="C90" s="91"/>
      <c r="D90" s="91"/>
      <c r="E90" s="91"/>
      <c r="F90" s="91"/>
      <c r="G90" s="91"/>
      <c r="H90" s="91"/>
      <c r="I90" s="91"/>
      <c r="J90" s="91"/>
      <c r="K90" s="91"/>
      <c r="L90" s="91"/>
      <c r="M90" s="104">
        <v>5132710.01</v>
      </c>
      <c r="N90" s="104"/>
      <c r="O90" s="104"/>
      <c r="P90" s="104"/>
      <c r="Q90" s="104"/>
      <c r="R90" s="104"/>
      <c r="S90" s="104"/>
      <c r="T90" s="104"/>
      <c r="U90" s="104"/>
      <c r="V90" s="104"/>
      <c r="W90" s="104"/>
      <c r="X90" s="94">
        <v>2.2183701332349299E-3</v>
      </c>
      <c r="Y90" s="94"/>
      <c r="Z90" s="94"/>
      <c r="AA90" s="94"/>
      <c r="AB90" s="94"/>
      <c r="AC90" s="94"/>
      <c r="AD90" s="94"/>
      <c r="AE90" s="94"/>
      <c r="AF90" s="94"/>
      <c r="AG90" s="94"/>
      <c r="AH90" s="94"/>
      <c r="AI90" s="93">
        <v>20</v>
      </c>
      <c r="AJ90" s="93"/>
      <c r="AK90" s="93"/>
      <c r="AL90" s="93"/>
      <c r="AM90" s="93"/>
      <c r="AN90" s="93"/>
      <c r="AO90" s="94">
        <v>6.3199140491689303E-4</v>
      </c>
      <c r="AP90" s="94"/>
      <c r="AQ90" s="94"/>
      <c r="AR90" s="94"/>
      <c r="AS90" s="94"/>
      <c r="AT90" s="94"/>
      <c r="AU90" s="94"/>
    </row>
    <row r="91" spans="2:47" s="1" customFormat="1" ht="10.65" customHeight="1" x14ac:dyDescent="0.15">
      <c r="B91" s="91" t="s">
        <v>1134</v>
      </c>
      <c r="C91" s="91"/>
      <c r="D91" s="91"/>
      <c r="E91" s="91"/>
      <c r="F91" s="91"/>
      <c r="G91" s="91"/>
      <c r="H91" s="91"/>
      <c r="I91" s="91"/>
      <c r="J91" s="91"/>
      <c r="K91" s="91"/>
      <c r="L91" s="91"/>
      <c r="M91" s="104">
        <v>2871164.31</v>
      </c>
      <c r="N91" s="104"/>
      <c r="O91" s="104"/>
      <c r="P91" s="104"/>
      <c r="Q91" s="104"/>
      <c r="R91" s="104"/>
      <c r="S91" s="104"/>
      <c r="T91" s="104"/>
      <c r="U91" s="104"/>
      <c r="V91" s="104"/>
      <c r="W91" s="104"/>
      <c r="X91" s="94">
        <v>1.24092441234842E-3</v>
      </c>
      <c r="Y91" s="94"/>
      <c r="Z91" s="94"/>
      <c r="AA91" s="94"/>
      <c r="AB91" s="94"/>
      <c r="AC91" s="94"/>
      <c r="AD91" s="94"/>
      <c r="AE91" s="94"/>
      <c r="AF91" s="94"/>
      <c r="AG91" s="94"/>
      <c r="AH91" s="94"/>
      <c r="AI91" s="93">
        <v>12</v>
      </c>
      <c r="AJ91" s="93"/>
      <c r="AK91" s="93"/>
      <c r="AL91" s="93"/>
      <c r="AM91" s="93"/>
      <c r="AN91" s="93"/>
      <c r="AO91" s="94">
        <v>3.7919484295013598E-4</v>
      </c>
      <c r="AP91" s="94"/>
      <c r="AQ91" s="94"/>
      <c r="AR91" s="94"/>
      <c r="AS91" s="94"/>
      <c r="AT91" s="94"/>
      <c r="AU91" s="94"/>
    </row>
    <row r="92" spans="2:47" s="1" customFormat="1" ht="13.35" customHeight="1" x14ac:dyDescent="0.15">
      <c r="B92" s="100"/>
      <c r="C92" s="100"/>
      <c r="D92" s="100"/>
      <c r="E92" s="100"/>
      <c r="F92" s="100"/>
      <c r="G92" s="100"/>
      <c r="H92" s="100"/>
      <c r="I92" s="100"/>
      <c r="J92" s="100"/>
      <c r="K92" s="100"/>
      <c r="L92" s="100"/>
      <c r="M92" s="105">
        <v>2313730217.1100001</v>
      </c>
      <c r="N92" s="105"/>
      <c r="O92" s="105"/>
      <c r="P92" s="105"/>
      <c r="Q92" s="105"/>
      <c r="R92" s="105"/>
      <c r="S92" s="105"/>
      <c r="T92" s="105"/>
      <c r="U92" s="105"/>
      <c r="V92" s="105"/>
      <c r="W92" s="105"/>
      <c r="X92" s="96">
        <v>1</v>
      </c>
      <c r="Y92" s="96"/>
      <c r="Z92" s="96"/>
      <c r="AA92" s="96"/>
      <c r="AB92" s="96"/>
      <c r="AC92" s="96"/>
      <c r="AD92" s="96"/>
      <c r="AE92" s="96"/>
      <c r="AF92" s="96"/>
      <c r="AG92" s="96"/>
      <c r="AH92" s="96"/>
      <c r="AI92" s="95">
        <v>31646</v>
      </c>
      <c r="AJ92" s="95"/>
      <c r="AK92" s="95"/>
      <c r="AL92" s="95"/>
      <c r="AM92" s="95"/>
      <c r="AN92" s="95"/>
      <c r="AO92" s="96">
        <v>1</v>
      </c>
      <c r="AP92" s="96"/>
      <c r="AQ92" s="96"/>
      <c r="AR92" s="96"/>
      <c r="AS92" s="96"/>
      <c r="AT92" s="96"/>
      <c r="AU92" s="96"/>
    </row>
    <row r="93" spans="2:47" s="1" customFormat="1" ht="9" customHeight="1" x14ac:dyDescent="0.15"/>
    <row r="94" spans="2:47" s="1" customFormat="1" ht="19.2" customHeight="1" x14ac:dyDescent="0.15">
      <c r="B94" s="83" t="s">
        <v>1219</v>
      </c>
      <c r="C94" s="83"/>
      <c r="D94" s="83"/>
      <c r="E94" s="83"/>
      <c r="F94" s="83"/>
      <c r="G94" s="83"/>
      <c r="H94" s="83"/>
      <c r="I94" s="83"/>
      <c r="J94" s="83"/>
      <c r="K94" s="83"/>
      <c r="L94" s="83"/>
      <c r="M94" s="83"/>
      <c r="N94" s="83"/>
      <c r="O94" s="83"/>
      <c r="P94" s="83"/>
      <c r="Q94" s="83"/>
      <c r="R94" s="83"/>
      <c r="S94" s="83"/>
      <c r="T94" s="83"/>
      <c r="U94" s="83"/>
      <c r="V94" s="83"/>
      <c r="W94" s="83"/>
      <c r="X94" s="83"/>
      <c r="Y94" s="83"/>
      <c r="Z94" s="83"/>
      <c r="AA94" s="83"/>
      <c r="AB94" s="83"/>
      <c r="AC94" s="83"/>
      <c r="AD94" s="83"/>
      <c r="AE94" s="83"/>
      <c r="AF94" s="83"/>
      <c r="AG94" s="83"/>
      <c r="AH94" s="83"/>
      <c r="AI94" s="83"/>
      <c r="AJ94" s="83"/>
      <c r="AK94" s="83"/>
      <c r="AL94" s="83"/>
      <c r="AM94" s="83"/>
      <c r="AN94" s="83"/>
      <c r="AO94" s="83"/>
      <c r="AP94" s="83"/>
      <c r="AQ94" s="83"/>
      <c r="AR94" s="83"/>
      <c r="AS94" s="83"/>
      <c r="AT94" s="83"/>
      <c r="AU94" s="83"/>
    </row>
    <row r="95" spans="2:47" s="1" customFormat="1" ht="9" customHeight="1" x14ac:dyDescent="0.15"/>
    <row r="96" spans="2:47" s="1" customFormat="1" ht="12.75" customHeight="1" x14ac:dyDescent="0.15">
      <c r="B96" s="77" t="s">
        <v>1103</v>
      </c>
      <c r="C96" s="77"/>
      <c r="D96" s="77"/>
      <c r="E96" s="77"/>
      <c r="F96" s="77"/>
      <c r="G96" s="77"/>
      <c r="H96" s="77"/>
      <c r="I96" s="77"/>
      <c r="J96" s="77"/>
      <c r="K96" s="77" t="s">
        <v>1100</v>
      </c>
      <c r="L96" s="77"/>
      <c r="M96" s="77"/>
      <c r="N96" s="77"/>
      <c r="O96" s="77"/>
      <c r="P96" s="77"/>
      <c r="Q96" s="77"/>
      <c r="R96" s="77"/>
      <c r="S96" s="77"/>
      <c r="T96" s="77"/>
      <c r="U96" s="77"/>
      <c r="V96" s="77"/>
      <c r="W96" s="77" t="s">
        <v>1101</v>
      </c>
      <c r="X96" s="77"/>
      <c r="Y96" s="77"/>
      <c r="Z96" s="77"/>
      <c r="AA96" s="77"/>
      <c r="AB96" s="77"/>
      <c r="AC96" s="77"/>
      <c r="AD96" s="77"/>
      <c r="AE96" s="77"/>
      <c r="AF96" s="77"/>
      <c r="AG96" s="77"/>
      <c r="AH96" s="77" t="s">
        <v>1102</v>
      </c>
      <c r="AI96" s="77"/>
      <c r="AJ96" s="77"/>
      <c r="AK96" s="77"/>
      <c r="AL96" s="77"/>
      <c r="AM96" s="77"/>
      <c r="AN96" s="77"/>
      <c r="AO96" s="77" t="s">
        <v>1101</v>
      </c>
      <c r="AP96" s="77"/>
      <c r="AQ96" s="77"/>
      <c r="AR96" s="77"/>
      <c r="AS96" s="77"/>
      <c r="AT96" s="77"/>
    </row>
    <row r="97" spans="2:46" s="1" customFormat="1" ht="10.65" customHeight="1" x14ac:dyDescent="0.15">
      <c r="B97" s="91" t="s">
        <v>1104</v>
      </c>
      <c r="C97" s="91"/>
      <c r="D97" s="91"/>
      <c r="E97" s="91"/>
      <c r="F97" s="91"/>
      <c r="G97" s="91"/>
      <c r="H97" s="91"/>
      <c r="I97" s="91"/>
      <c r="J97" s="91"/>
      <c r="K97" s="104">
        <v>185000</v>
      </c>
      <c r="L97" s="104"/>
      <c r="M97" s="104"/>
      <c r="N97" s="104"/>
      <c r="O97" s="104"/>
      <c r="P97" s="104"/>
      <c r="Q97" s="104"/>
      <c r="R97" s="104"/>
      <c r="S97" s="104"/>
      <c r="T97" s="104"/>
      <c r="U97" s="104"/>
      <c r="V97" s="104"/>
      <c r="W97" s="94">
        <v>7.9957463766487297E-5</v>
      </c>
      <c r="X97" s="94"/>
      <c r="Y97" s="94"/>
      <c r="Z97" s="94"/>
      <c r="AA97" s="94"/>
      <c r="AB97" s="94"/>
      <c r="AC97" s="94"/>
      <c r="AD97" s="94"/>
      <c r="AE97" s="94"/>
      <c r="AF97" s="94"/>
      <c r="AG97" s="94"/>
      <c r="AH97" s="93">
        <v>6</v>
      </c>
      <c r="AI97" s="93"/>
      <c r="AJ97" s="93"/>
      <c r="AK97" s="93"/>
      <c r="AL97" s="93"/>
      <c r="AM97" s="93"/>
      <c r="AN97" s="93"/>
      <c r="AO97" s="94">
        <v>1.8959742147506799E-4</v>
      </c>
      <c r="AP97" s="94"/>
      <c r="AQ97" s="94"/>
      <c r="AR97" s="94"/>
      <c r="AS97" s="94"/>
      <c r="AT97" s="94"/>
    </row>
    <row r="98" spans="2:46" s="1" customFormat="1" ht="10.65" customHeight="1" x14ac:dyDescent="0.15">
      <c r="B98" s="91" t="s">
        <v>1105</v>
      </c>
      <c r="C98" s="91"/>
      <c r="D98" s="91"/>
      <c r="E98" s="91"/>
      <c r="F98" s="91"/>
      <c r="G98" s="91"/>
      <c r="H98" s="91"/>
      <c r="I98" s="91"/>
      <c r="J98" s="91"/>
      <c r="K98" s="104">
        <v>3027592</v>
      </c>
      <c r="L98" s="104"/>
      <c r="M98" s="104"/>
      <c r="N98" s="104"/>
      <c r="O98" s="104"/>
      <c r="P98" s="104"/>
      <c r="Q98" s="104"/>
      <c r="R98" s="104"/>
      <c r="S98" s="104"/>
      <c r="T98" s="104"/>
      <c r="U98" s="104"/>
      <c r="V98" s="104"/>
      <c r="W98" s="94">
        <v>1.3085328521065199E-3</v>
      </c>
      <c r="X98" s="94"/>
      <c r="Y98" s="94"/>
      <c r="Z98" s="94"/>
      <c r="AA98" s="94"/>
      <c r="AB98" s="94"/>
      <c r="AC98" s="94"/>
      <c r="AD98" s="94"/>
      <c r="AE98" s="94"/>
      <c r="AF98" s="94"/>
      <c r="AG98" s="94"/>
      <c r="AH98" s="93">
        <v>18</v>
      </c>
      <c r="AI98" s="93"/>
      <c r="AJ98" s="93"/>
      <c r="AK98" s="93"/>
      <c r="AL98" s="93"/>
      <c r="AM98" s="93"/>
      <c r="AN98" s="93"/>
      <c r="AO98" s="94">
        <v>5.6879226442520399E-4</v>
      </c>
      <c r="AP98" s="94"/>
      <c r="AQ98" s="94"/>
      <c r="AR98" s="94"/>
      <c r="AS98" s="94"/>
      <c r="AT98" s="94"/>
    </row>
    <row r="99" spans="2:46" s="1" customFormat="1" ht="10.65" customHeight="1" x14ac:dyDescent="0.15">
      <c r="B99" s="91" t="s">
        <v>1106</v>
      </c>
      <c r="C99" s="91"/>
      <c r="D99" s="91"/>
      <c r="E99" s="91"/>
      <c r="F99" s="91"/>
      <c r="G99" s="91"/>
      <c r="H99" s="91"/>
      <c r="I99" s="91"/>
      <c r="J99" s="91"/>
      <c r="K99" s="104">
        <v>2074380</v>
      </c>
      <c r="L99" s="104"/>
      <c r="M99" s="104"/>
      <c r="N99" s="104"/>
      <c r="O99" s="104"/>
      <c r="P99" s="104"/>
      <c r="Q99" s="104"/>
      <c r="R99" s="104"/>
      <c r="S99" s="104"/>
      <c r="T99" s="104"/>
      <c r="U99" s="104"/>
      <c r="V99" s="104"/>
      <c r="W99" s="94">
        <v>8.9655223615095101E-4</v>
      </c>
      <c r="X99" s="94"/>
      <c r="Y99" s="94"/>
      <c r="Z99" s="94"/>
      <c r="AA99" s="94"/>
      <c r="AB99" s="94"/>
      <c r="AC99" s="94"/>
      <c r="AD99" s="94"/>
      <c r="AE99" s="94"/>
      <c r="AF99" s="94"/>
      <c r="AG99" s="94"/>
      <c r="AH99" s="93">
        <v>28</v>
      </c>
      <c r="AI99" s="93"/>
      <c r="AJ99" s="93"/>
      <c r="AK99" s="93"/>
      <c r="AL99" s="93"/>
      <c r="AM99" s="93"/>
      <c r="AN99" s="93"/>
      <c r="AO99" s="94">
        <v>8.8478796688365002E-4</v>
      </c>
      <c r="AP99" s="94"/>
      <c r="AQ99" s="94"/>
      <c r="AR99" s="94"/>
      <c r="AS99" s="94"/>
      <c r="AT99" s="94"/>
    </row>
    <row r="100" spans="2:46" s="1" customFormat="1" ht="10.65" customHeight="1" x14ac:dyDescent="0.15">
      <c r="B100" s="91" t="s">
        <v>1107</v>
      </c>
      <c r="C100" s="91"/>
      <c r="D100" s="91"/>
      <c r="E100" s="91"/>
      <c r="F100" s="91"/>
      <c r="G100" s="91"/>
      <c r="H100" s="91"/>
      <c r="I100" s="91"/>
      <c r="J100" s="91"/>
      <c r="K100" s="104">
        <v>1747242</v>
      </c>
      <c r="L100" s="104"/>
      <c r="M100" s="104"/>
      <c r="N100" s="104"/>
      <c r="O100" s="104"/>
      <c r="P100" s="104"/>
      <c r="Q100" s="104"/>
      <c r="R100" s="104"/>
      <c r="S100" s="104"/>
      <c r="T100" s="104"/>
      <c r="U100" s="104"/>
      <c r="V100" s="104"/>
      <c r="W100" s="94">
        <v>7.5516237246640503E-4</v>
      </c>
      <c r="X100" s="94"/>
      <c r="Y100" s="94"/>
      <c r="Z100" s="94"/>
      <c r="AA100" s="94"/>
      <c r="AB100" s="94"/>
      <c r="AC100" s="94"/>
      <c r="AD100" s="94"/>
      <c r="AE100" s="94"/>
      <c r="AF100" s="94"/>
      <c r="AG100" s="94"/>
      <c r="AH100" s="93">
        <v>30</v>
      </c>
      <c r="AI100" s="93"/>
      <c r="AJ100" s="93"/>
      <c r="AK100" s="93"/>
      <c r="AL100" s="93"/>
      <c r="AM100" s="93"/>
      <c r="AN100" s="93"/>
      <c r="AO100" s="94">
        <v>9.4798710737534003E-4</v>
      </c>
      <c r="AP100" s="94"/>
      <c r="AQ100" s="94"/>
      <c r="AR100" s="94"/>
      <c r="AS100" s="94"/>
      <c r="AT100" s="94"/>
    </row>
    <row r="101" spans="2:46" s="1" customFormat="1" ht="10.65" customHeight="1" x14ac:dyDescent="0.15">
      <c r="B101" s="91" t="s">
        <v>1108</v>
      </c>
      <c r="C101" s="91"/>
      <c r="D101" s="91"/>
      <c r="E101" s="91"/>
      <c r="F101" s="91"/>
      <c r="G101" s="91"/>
      <c r="H101" s="91"/>
      <c r="I101" s="91"/>
      <c r="J101" s="91"/>
      <c r="K101" s="104">
        <v>11955352.949999999</v>
      </c>
      <c r="L101" s="104"/>
      <c r="M101" s="104"/>
      <c r="N101" s="104"/>
      <c r="O101" s="104"/>
      <c r="P101" s="104"/>
      <c r="Q101" s="104"/>
      <c r="R101" s="104"/>
      <c r="S101" s="104"/>
      <c r="T101" s="104"/>
      <c r="U101" s="104"/>
      <c r="V101" s="104"/>
      <c r="W101" s="94">
        <v>5.1671335152172603E-3</v>
      </c>
      <c r="X101" s="94"/>
      <c r="Y101" s="94"/>
      <c r="Z101" s="94"/>
      <c r="AA101" s="94"/>
      <c r="AB101" s="94"/>
      <c r="AC101" s="94"/>
      <c r="AD101" s="94"/>
      <c r="AE101" s="94"/>
      <c r="AF101" s="94"/>
      <c r="AG101" s="94"/>
      <c r="AH101" s="93">
        <v>124</v>
      </c>
      <c r="AI101" s="93"/>
      <c r="AJ101" s="93"/>
      <c r="AK101" s="93"/>
      <c r="AL101" s="93"/>
      <c r="AM101" s="93"/>
      <c r="AN101" s="93"/>
      <c r="AO101" s="94">
        <v>3.9183467104847401E-3</v>
      </c>
      <c r="AP101" s="94"/>
      <c r="AQ101" s="94"/>
      <c r="AR101" s="94"/>
      <c r="AS101" s="94"/>
      <c r="AT101" s="94"/>
    </row>
    <row r="102" spans="2:46" s="1" customFormat="1" ht="10.65" customHeight="1" x14ac:dyDescent="0.15">
      <c r="B102" s="91" t="s">
        <v>1109</v>
      </c>
      <c r="C102" s="91"/>
      <c r="D102" s="91"/>
      <c r="E102" s="91"/>
      <c r="F102" s="91"/>
      <c r="G102" s="91"/>
      <c r="H102" s="91"/>
      <c r="I102" s="91"/>
      <c r="J102" s="91"/>
      <c r="K102" s="104">
        <v>1521920.85</v>
      </c>
      <c r="L102" s="104"/>
      <c r="M102" s="104"/>
      <c r="N102" s="104"/>
      <c r="O102" s="104"/>
      <c r="P102" s="104"/>
      <c r="Q102" s="104"/>
      <c r="R102" s="104"/>
      <c r="S102" s="104"/>
      <c r="T102" s="104"/>
      <c r="U102" s="104"/>
      <c r="V102" s="104"/>
      <c r="W102" s="94">
        <v>6.5777800659100902E-4</v>
      </c>
      <c r="X102" s="94"/>
      <c r="Y102" s="94"/>
      <c r="Z102" s="94"/>
      <c r="AA102" s="94"/>
      <c r="AB102" s="94"/>
      <c r="AC102" s="94"/>
      <c r="AD102" s="94"/>
      <c r="AE102" s="94"/>
      <c r="AF102" s="94"/>
      <c r="AG102" s="94"/>
      <c r="AH102" s="93">
        <v>54</v>
      </c>
      <c r="AI102" s="93"/>
      <c r="AJ102" s="93"/>
      <c r="AK102" s="93"/>
      <c r="AL102" s="93"/>
      <c r="AM102" s="93"/>
      <c r="AN102" s="93"/>
      <c r="AO102" s="94">
        <v>1.70637679327561E-3</v>
      </c>
      <c r="AP102" s="94"/>
      <c r="AQ102" s="94"/>
      <c r="AR102" s="94"/>
      <c r="AS102" s="94"/>
      <c r="AT102" s="94"/>
    </row>
    <row r="103" spans="2:46" s="1" customFormat="1" ht="10.65" customHeight="1" x14ac:dyDescent="0.15">
      <c r="B103" s="91" t="s">
        <v>1110</v>
      </c>
      <c r="C103" s="91"/>
      <c r="D103" s="91"/>
      <c r="E103" s="91"/>
      <c r="F103" s="91"/>
      <c r="G103" s="91"/>
      <c r="H103" s="91"/>
      <c r="I103" s="91"/>
      <c r="J103" s="91"/>
      <c r="K103" s="104">
        <v>2952243.06</v>
      </c>
      <c r="L103" s="104"/>
      <c r="M103" s="104"/>
      <c r="N103" s="104"/>
      <c r="O103" s="104"/>
      <c r="P103" s="104"/>
      <c r="Q103" s="104"/>
      <c r="R103" s="104"/>
      <c r="S103" s="104"/>
      <c r="T103" s="104"/>
      <c r="U103" s="104"/>
      <c r="V103" s="104"/>
      <c r="W103" s="94">
        <v>1.27596685135034E-3</v>
      </c>
      <c r="X103" s="94"/>
      <c r="Y103" s="94"/>
      <c r="Z103" s="94"/>
      <c r="AA103" s="94"/>
      <c r="AB103" s="94"/>
      <c r="AC103" s="94"/>
      <c r="AD103" s="94"/>
      <c r="AE103" s="94"/>
      <c r="AF103" s="94"/>
      <c r="AG103" s="94"/>
      <c r="AH103" s="93">
        <v>89</v>
      </c>
      <c r="AI103" s="93"/>
      <c r="AJ103" s="93"/>
      <c r="AK103" s="93"/>
      <c r="AL103" s="93"/>
      <c r="AM103" s="93"/>
      <c r="AN103" s="93"/>
      <c r="AO103" s="94">
        <v>2.8123617518801699E-3</v>
      </c>
      <c r="AP103" s="94"/>
      <c r="AQ103" s="94"/>
      <c r="AR103" s="94"/>
      <c r="AS103" s="94"/>
      <c r="AT103" s="94"/>
    </row>
    <row r="104" spans="2:46" s="1" customFormat="1" ht="10.65" customHeight="1" x14ac:dyDescent="0.15">
      <c r="B104" s="91" t="s">
        <v>1111</v>
      </c>
      <c r="C104" s="91"/>
      <c r="D104" s="91"/>
      <c r="E104" s="91"/>
      <c r="F104" s="91"/>
      <c r="G104" s="91"/>
      <c r="H104" s="91"/>
      <c r="I104" s="91"/>
      <c r="J104" s="91"/>
      <c r="K104" s="104">
        <v>3887833.17</v>
      </c>
      <c r="L104" s="104"/>
      <c r="M104" s="104"/>
      <c r="N104" s="104"/>
      <c r="O104" s="104"/>
      <c r="P104" s="104"/>
      <c r="Q104" s="104"/>
      <c r="R104" s="104"/>
      <c r="S104" s="104"/>
      <c r="T104" s="104"/>
      <c r="U104" s="104"/>
      <c r="V104" s="104"/>
      <c r="W104" s="94">
        <v>1.6803312422725501E-3</v>
      </c>
      <c r="X104" s="94"/>
      <c r="Y104" s="94"/>
      <c r="Z104" s="94"/>
      <c r="AA104" s="94"/>
      <c r="AB104" s="94"/>
      <c r="AC104" s="94"/>
      <c r="AD104" s="94"/>
      <c r="AE104" s="94"/>
      <c r="AF104" s="94"/>
      <c r="AG104" s="94"/>
      <c r="AH104" s="93">
        <v>104</v>
      </c>
      <c r="AI104" s="93"/>
      <c r="AJ104" s="93"/>
      <c r="AK104" s="93"/>
      <c r="AL104" s="93"/>
      <c r="AM104" s="93"/>
      <c r="AN104" s="93"/>
      <c r="AO104" s="94">
        <v>3.28635530556784E-3</v>
      </c>
      <c r="AP104" s="94"/>
      <c r="AQ104" s="94"/>
      <c r="AR104" s="94"/>
      <c r="AS104" s="94"/>
      <c r="AT104" s="94"/>
    </row>
    <row r="105" spans="2:46" s="1" customFormat="1" ht="10.65" customHeight="1" x14ac:dyDescent="0.15">
      <c r="B105" s="91" t="s">
        <v>1112</v>
      </c>
      <c r="C105" s="91"/>
      <c r="D105" s="91"/>
      <c r="E105" s="91"/>
      <c r="F105" s="91"/>
      <c r="G105" s="91"/>
      <c r="H105" s="91"/>
      <c r="I105" s="91"/>
      <c r="J105" s="91"/>
      <c r="K105" s="104">
        <v>2975493.83</v>
      </c>
      <c r="L105" s="104"/>
      <c r="M105" s="104"/>
      <c r="N105" s="104"/>
      <c r="O105" s="104"/>
      <c r="P105" s="104"/>
      <c r="Q105" s="104"/>
      <c r="R105" s="104"/>
      <c r="S105" s="104"/>
      <c r="T105" s="104"/>
      <c r="U105" s="104"/>
      <c r="V105" s="104"/>
      <c r="W105" s="94">
        <v>1.28601589243044E-3</v>
      </c>
      <c r="X105" s="94"/>
      <c r="Y105" s="94"/>
      <c r="Z105" s="94"/>
      <c r="AA105" s="94"/>
      <c r="AB105" s="94"/>
      <c r="AC105" s="94"/>
      <c r="AD105" s="94"/>
      <c r="AE105" s="94"/>
      <c r="AF105" s="94"/>
      <c r="AG105" s="94"/>
      <c r="AH105" s="93">
        <v>122</v>
      </c>
      <c r="AI105" s="93"/>
      <c r="AJ105" s="93"/>
      <c r="AK105" s="93"/>
      <c r="AL105" s="93"/>
      <c r="AM105" s="93"/>
      <c r="AN105" s="93"/>
      <c r="AO105" s="94">
        <v>3.8551475699930499E-3</v>
      </c>
      <c r="AP105" s="94"/>
      <c r="AQ105" s="94"/>
      <c r="AR105" s="94"/>
      <c r="AS105" s="94"/>
      <c r="AT105" s="94"/>
    </row>
    <row r="106" spans="2:46" s="1" customFormat="1" ht="10.65" customHeight="1" x14ac:dyDescent="0.15">
      <c r="B106" s="91" t="s">
        <v>1113</v>
      </c>
      <c r="C106" s="91"/>
      <c r="D106" s="91"/>
      <c r="E106" s="91"/>
      <c r="F106" s="91"/>
      <c r="G106" s="91"/>
      <c r="H106" s="91"/>
      <c r="I106" s="91"/>
      <c r="J106" s="91"/>
      <c r="K106" s="104">
        <v>83144585.239999905</v>
      </c>
      <c r="L106" s="104"/>
      <c r="M106" s="104"/>
      <c r="N106" s="104"/>
      <c r="O106" s="104"/>
      <c r="P106" s="104"/>
      <c r="Q106" s="104"/>
      <c r="R106" s="104"/>
      <c r="S106" s="104"/>
      <c r="T106" s="104"/>
      <c r="U106" s="104"/>
      <c r="V106" s="104"/>
      <c r="W106" s="94">
        <v>3.5935298171388699E-2</v>
      </c>
      <c r="X106" s="94"/>
      <c r="Y106" s="94"/>
      <c r="Z106" s="94"/>
      <c r="AA106" s="94"/>
      <c r="AB106" s="94"/>
      <c r="AC106" s="94"/>
      <c r="AD106" s="94"/>
      <c r="AE106" s="94"/>
      <c r="AF106" s="94"/>
      <c r="AG106" s="94"/>
      <c r="AH106" s="93">
        <v>3895</v>
      </c>
      <c r="AI106" s="93"/>
      <c r="AJ106" s="93"/>
      <c r="AK106" s="93"/>
      <c r="AL106" s="93"/>
      <c r="AM106" s="93"/>
      <c r="AN106" s="93"/>
      <c r="AO106" s="94">
        <v>0.123080326107565</v>
      </c>
      <c r="AP106" s="94"/>
      <c r="AQ106" s="94"/>
      <c r="AR106" s="94"/>
      <c r="AS106" s="94"/>
      <c r="AT106" s="94"/>
    </row>
    <row r="107" spans="2:46" s="1" customFormat="1" ht="10.65" customHeight="1" x14ac:dyDescent="0.15">
      <c r="B107" s="91" t="s">
        <v>1114</v>
      </c>
      <c r="C107" s="91"/>
      <c r="D107" s="91"/>
      <c r="E107" s="91"/>
      <c r="F107" s="91"/>
      <c r="G107" s="91"/>
      <c r="H107" s="91"/>
      <c r="I107" s="91"/>
      <c r="J107" s="91"/>
      <c r="K107" s="104">
        <v>5367662.83</v>
      </c>
      <c r="L107" s="104"/>
      <c r="M107" s="104"/>
      <c r="N107" s="104"/>
      <c r="O107" s="104"/>
      <c r="P107" s="104"/>
      <c r="Q107" s="104"/>
      <c r="R107" s="104"/>
      <c r="S107" s="104"/>
      <c r="T107" s="104"/>
      <c r="U107" s="104"/>
      <c r="V107" s="104"/>
      <c r="W107" s="94">
        <v>2.3199173310294399E-3</v>
      </c>
      <c r="X107" s="94"/>
      <c r="Y107" s="94"/>
      <c r="Z107" s="94"/>
      <c r="AA107" s="94"/>
      <c r="AB107" s="94"/>
      <c r="AC107" s="94"/>
      <c r="AD107" s="94"/>
      <c r="AE107" s="94"/>
      <c r="AF107" s="94"/>
      <c r="AG107" s="94"/>
      <c r="AH107" s="93">
        <v>437</v>
      </c>
      <c r="AI107" s="93"/>
      <c r="AJ107" s="93"/>
      <c r="AK107" s="93"/>
      <c r="AL107" s="93"/>
      <c r="AM107" s="93"/>
      <c r="AN107" s="93"/>
      <c r="AO107" s="94">
        <v>1.3809012197434099E-2</v>
      </c>
      <c r="AP107" s="94"/>
      <c r="AQ107" s="94"/>
      <c r="AR107" s="94"/>
      <c r="AS107" s="94"/>
      <c r="AT107" s="94"/>
    </row>
    <row r="108" spans="2:46" s="1" customFormat="1" ht="10.65" customHeight="1" x14ac:dyDescent="0.15">
      <c r="B108" s="91" t="s">
        <v>1115</v>
      </c>
      <c r="C108" s="91"/>
      <c r="D108" s="91"/>
      <c r="E108" s="91"/>
      <c r="F108" s="91"/>
      <c r="G108" s="91"/>
      <c r="H108" s="91"/>
      <c r="I108" s="91"/>
      <c r="J108" s="91"/>
      <c r="K108" s="104">
        <v>20485141.309999999</v>
      </c>
      <c r="L108" s="104"/>
      <c r="M108" s="104"/>
      <c r="N108" s="104"/>
      <c r="O108" s="104"/>
      <c r="P108" s="104"/>
      <c r="Q108" s="104"/>
      <c r="R108" s="104"/>
      <c r="S108" s="104"/>
      <c r="T108" s="104"/>
      <c r="U108" s="104"/>
      <c r="V108" s="104"/>
      <c r="W108" s="94">
        <v>8.8537294272740402E-3</v>
      </c>
      <c r="X108" s="94"/>
      <c r="Y108" s="94"/>
      <c r="Z108" s="94"/>
      <c r="AA108" s="94"/>
      <c r="AB108" s="94"/>
      <c r="AC108" s="94"/>
      <c r="AD108" s="94"/>
      <c r="AE108" s="94"/>
      <c r="AF108" s="94"/>
      <c r="AG108" s="94"/>
      <c r="AH108" s="93">
        <v>840</v>
      </c>
      <c r="AI108" s="93"/>
      <c r="AJ108" s="93"/>
      <c r="AK108" s="93"/>
      <c r="AL108" s="93"/>
      <c r="AM108" s="93"/>
      <c r="AN108" s="93"/>
      <c r="AO108" s="94">
        <v>2.6543639006509499E-2</v>
      </c>
      <c r="AP108" s="94"/>
      <c r="AQ108" s="94"/>
      <c r="AR108" s="94"/>
      <c r="AS108" s="94"/>
      <c r="AT108" s="94"/>
    </row>
    <row r="109" spans="2:46" s="1" customFormat="1" ht="10.65" customHeight="1" x14ac:dyDescent="0.15">
      <c r="B109" s="91" t="s">
        <v>1116</v>
      </c>
      <c r="C109" s="91"/>
      <c r="D109" s="91"/>
      <c r="E109" s="91"/>
      <c r="F109" s="91"/>
      <c r="G109" s="91"/>
      <c r="H109" s="91"/>
      <c r="I109" s="91"/>
      <c r="J109" s="91"/>
      <c r="K109" s="104">
        <v>70323604.230000094</v>
      </c>
      <c r="L109" s="104"/>
      <c r="M109" s="104"/>
      <c r="N109" s="104"/>
      <c r="O109" s="104"/>
      <c r="P109" s="104"/>
      <c r="Q109" s="104"/>
      <c r="R109" s="104"/>
      <c r="S109" s="104"/>
      <c r="T109" s="104"/>
      <c r="U109" s="104"/>
      <c r="V109" s="104"/>
      <c r="W109" s="94">
        <v>3.0394038038643399E-2</v>
      </c>
      <c r="X109" s="94"/>
      <c r="Y109" s="94"/>
      <c r="Z109" s="94"/>
      <c r="AA109" s="94"/>
      <c r="AB109" s="94"/>
      <c r="AC109" s="94"/>
      <c r="AD109" s="94"/>
      <c r="AE109" s="94"/>
      <c r="AF109" s="94"/>
      <c r="AG109" s="94"/>
      <c r="AH109" s="93">
        <v>2391</v>
      </c>
      <c r="AI109" s="93"/>
      <c r="AJ109" s="93"/>
      <c r="AK109" s="93"/>
      <c r="AL109" s="93"/>
      <c r="AM109" s="93"/>
      <c r="AN109" s="93"/>
      <c r="AO109" s="94">
        <v>7.5554572457814606E-2</v>
      </c>
      <c r="AP109" s="94"/>
      <c r="AQ109" s="94"/>
      <c r="AR109" s="94"/>
      <c r="AS109" s="94"/>
      <c r="AT109" s="94"/>
    </row>
    <row r="110" spans="2:46" s="1" customFormat="1" ht="10.65" customHeight="1" x14ac:dyDescent="0.15">
      <c r="B110" s="91" t="s">
        <v>1117</v>
      </c>
      <c r="C110" s="91"/>
      <c r="D110" s="91"/>
      <c r="E110" s="91"/>
      <c r="F110" s="91"/>
      <c r="G110" s="91"/>
      <c r="H110" s="91"/>
      <c r="I110" s="91"/>
      <c r="J110" s="91"/>
      <c r="K110" s="104">
        <v>13218653.109999999</v>
      </c>
      <c r="L110" s="104"/>
      <c r="M110" s="104"/>
      <c r="N110" s="104"/>
      <c r="O110" s="104"/>
      <c r="P110" s="104"/>
      <c r="Q110" s="104"/>
      <c r="R110" s="104"/>
      <c r="S110" s="104"/>
      <c r="T110" s="104"/>
      <c r="U110" s="104"/>
      <c r="V110" s="104"/>
      <c r="W110" s="94">
        <v>5.7131350112680501E-3</v>
      </c>
      <c r="X110" s="94"/>
      <c r="Y110" s="94"/>
      <c r="Z110" s="94"/>
      <c r="AA110" s="94"/>
      <c r="AB110" s="94"/>
      <c r="AC110" s="94"/>
      <c r="AD110" s="94"/>
      <c r="AE110" s="94"/>
      <c r="AF110" s="94"/>
      <c r="AG110" s="94"/>
      <c r="AH110" s="93">
        <v>333</v>
      </c>
      <c r="AI110" s="93"/>
      <c r="AJ110" s="93"/>
      <c r="AK110" s="93"/>
      <c r="AL110" s="93"/>
      <c r="AM110" s="93"/>
      <c r="AN110" s="93"/>
      <c r="AO110" s="94">
        <v>1.05226568918663E-2</v>
      </c>
      <c r="AP110" s="94"/>
      <c r="AQ110" s="94"/>
      <c r="AR110" s="94"/>
      <c r="AS110" s="94"/>
      <c r="AT110" s="94"/>
    </row>
    <row r="111" spans="2:46" s="1" customFormat="1" ht="10.65" customHeight="1" x14ac:dyDescent="0.15">
      <c r="B111" s="91" t="s">
        <v>1118</v>
      </c>
      <c r="C111" s="91"/>
      <c r="D111" s="91"/>
      <c r="E111" s="91"/>
      <c r="F111" s="91"/>
      <c r="G111" s="91"/>
      <c r="H111" s="91"/>
      <c r="I111" s="91"/>
      <c r="J111" s="91"/>
      <c r="K111" s="104">
        <v>225617189.200001</v>
      </c>
      <c r="L111" s="104"/>
      <c r="M111" s="104"/>
      <c r="N111" s="104"/>
      <c r="O111" s="104"/>
      <c r="P111" s="104"/>
      <c r="Q111" s="104"/>
      <c r="R111" s="104"/>
      <c r="S111" s="104"/>
      <c r="T111" s="104"/>
      <c r="U111" s="104"/>
      <c r="V111" s="104"/>
      <c r="W111" s="94">
        <v>9.7512314759760896E-2</v>
      </c>
      <c r="X111" s="94"/>
      <c r="Y111" s="94"/>
      <c r="Z111" s="94"/>
      <c r="AA111" s="94"/>
      <c r="AB111" s="94"/>
      <c r="AC111" s="94"/>
      <c r="AD111" s="94"/>
      <c r="AE111" s="94"/>
      <c r="AF111" s="94"/>
      <c r="AG111" s="94"/>
      <c r="AH111" s="93">
        <v>4452</v>
      </c>
      <c r="AI111" s="93"/>
      <c r="AJ111" s="93"/>
      <c r="AK111" s="93"/>
      <c r="AL111" s="93"/>
      <c r="AM111" s="93"/>
      <c r="AN111" s="93"/>
      <c r="AO111" s="94">
        <v>0.14068128673450001</v>
      </c>
      <c r="AP111" s="94"/>
      <c r="AQ111" s="94"/>
      <c r="AR111" s="94"/>
      <c r="AS111" s="94"/>
      <c r="AT111" s="94"/>
    </row>
    <row r="112" spans="2:46" s="1" customFormat="1" ht="10.65" customHeight="1" x14ac:dyDescent="0.15">
      <c r="B112" s="91" t="s">
        <v>1119</v>
      </c>
      <c r="C112" s="91"/>
      <c r="D112" s="91"/>
      <c r="E112" s="91"/>
      <c r="F112" s="91"/>
      <c r="G112" s="91"/>
      <c r="H112" s="91"/>
      <c r="I112" s="91"/>
      <c r="J112" s="91"/>
      <c r="K112" s="104">
        <v>18690274.239999998</v>
      </c>
      <c r="L112" s="104"/>
      <c r="M112" s="104"/>
      <c r="N112" s="104"/>
      <c r="O112" s="104"/>
      <c r="P112" s="104"/>
      <c r="Q112" s="104"/>
      <c r="R112" s="104"/>
      <c r="S112" s="104"/>
      <c r="T112" s="104"/>
      <c r="U112" s="104"/>
      <c r="V112" s="104"/>
      <c r="W112" s="94">
        <v>8.0779833801649294E-3</v>
      </c>
      <c r="X112" s="94"/>
      <c r="Y112" s="94"/>
      <c r="Z112" s="94"/>
      <c r="AA112" s="94"/>
      <c r="AB112" s="94"/>
      <c r="AC112" s="94"/>
      <c r="AD112" s="94"/>
      <c r="AE112" s="94"/>
      <c r="AF112" s="94"/>
      <c r="AG112" s="94"/>
      <c r="AH112" s="93">
        <v>340</v>
      </c>
      <c r="AI112" s="93"/>
      <c r="AJ112" s="93"/>
      <c r="AK112" s="93"/>
      <c r="AL112" s="93"/>
      <c r="AM112" s="93"/>
      <c r="AN112" s="93"/>
      <c r="AO112" s="94">
        <v>1.0743853883587199E-2</v>
      </c>
      <c r="AP112" s="94"/>
      <c r="AQ112" s="94"/>
      <c r="AR112" s="94"/>
      <c r="AS112" s="94"/>
      <c r="AT112" s="94"/>
    </row>
    <row r="113" spans="2:46" s="1" customFormat="1" ht="10.65" customHeight="1" x14ac:dyDescent="0.15">
      <c r="B113" s="91" t="s">
        <v>1120</v>
      </c>
      <c r="C113" s="91"/>
      <c r="D113" s="91"/>
      <c r="E113" s="91"/>
      <c r="F113" s="91"/>
      <c r="G113" s="91"/>
      <c r="H113" s="91"/>
      <c r="I113" s="91"/>
      <c r="J113" s="91"/>
      <c r="K113" s="104">
        <v>26491983.34</v>
      </c>
      <c r="L113" s="104"/>
      <c r="M113" s="104"/>
      <c r="N113" s="104"/>
      <c r="O113" s="104"/>
      <c r="P113" s="104"/>
      <c r="Q113" s="104"/>
      <c r="R113" s="104"/>
      <c r="S113" s="104"/>
      <c r="T113" s="104"/>
      <c r="U113" s="104"/>
      <c r="V113" s="104"/>
      <c r="W113" s="94">
        <v>1.1449901610867201E-2</v>
      </c>
      <c r="X113" s="94"/>
      <c r="Y113" s="94"/>
      <c r="Z113" s="94"/>
      <c r="AA113" s="94"/>
      <c r="AB113" s="94"/>
      <c r="AC113" s="94"/>
      <c r="AD113" s="94"/>
      <c r="AE113" s="94"/>
      <c r="AF113" s="94"/>
      <c r="AG113" s="94"/>
      <c r="AH113" s="93">
        <v>421</v>
      </c>
      <c r="AI113" s="93"/>
      <c r="AJ113" s="93"/>
      <c r="AK113" s="93"/>
      <c r="AL113" s="93"/>
      <c r="AM113" s="93"/>
      <c r="AN113" s="93"/>
      <c r="AO113" s="94">
        <v>1.33034190735006E-2</v>
      </c>
      <c r="AP113" s="94"/>
      <c r="AQ113" s="94"/>
      <c r="AR113" s="94"/>
      <c r="AS113" s="94"/>
      <c r="AT113" s="94"/>
    </row>
    <row r="114" spans="2:46" s="1" customFormat="1" ht="10.65" customHeight="1" x14ac:dyDescent="0.15">
      <c r="B114" s="91" t="s">
        <v>1121</v>
      </c>
      <c r="C114" s="91"/>
      <c r="D114" s="91"/>
      <c r="E114" s="91"/>
      <c r="F114" s="91"/>
      <c r="G114" s="91"/>
      <c r="H114" s="91"/>
      <c r="I114" s="91"/>
      <c r="J114" s="91"/>
      <c r="K114" s="104">
        <v>122708470.37</v>
      </c>
      <c r="L114" s="104"/>
      <c r="M114" s="104"/>
      <c r="N114" s="104"/>
      <c r="O114" s="104"/>
      <c r="P114" s="104"/>
      <c r="Q114" s="104"/>
      <c r="R114" s="104"/>
      <c r="S114" s="104"/>
      <c r="T114" s="104"/>
      <c r="U114" s="104"/>
      <c r="V114" s="104"/>
      <c r="W114" s="94">
        <v>5.3034908505137097E-2</v>
      </c>
      <c r="X114" s="94"/>
      <c r="Y114" s="94"/>
      <c r="Z114" s="94"/>
      <c r="AA114" s="94"/>
      <c r="AB114" s="94"/>
      <c r="AC114" s="94"/>
      <c r="AD114" s="94"/>
      <c r="AE114" s="94"/>
      <c r="AF114" s="94"/>
      <c r="AG114" s="94"/>
      <c r="AH114" s="93">
        <v>1871</v>
      </c>
      <c r="AI114" s="93"/>
      <c r="AJ114" s="93"/>
      <c r="AK114" s="93"/>
      <c r="AL114" s="93"/>
      <c r="AM114" s="93"/>
      <c r="AN114" s="93"/>
      <c r="AO114" s="94">
        <v>5.9122795929975401E-2</v>
      </c>
      <c r="AP114" s="94"/>
      <c r="AQ114" s="94"/>
      <c r="AR114" s="94"/>
      <c r="AS114" s="94"/>
      <c r="AT114" s="94"/>
    </row>
    <row r="115" spans="2:46" s="1" customFormat="1" ht="10.65" customHeight="1" x14ac:dyDescent="0.15">
      <c r="B115" s="91" t="s">
        <v>1122</v>
      </c>
      <c r="C115" s="91"/>
      <c r="D115" s="91"/>
      <c r="E115" s="91"/>
      <c r="F115" s="91"/>
      <c r="G115" s="91"/>
      <c r="H115" s="91"/>
      <c r="I115" s="91"/>
      <c r="J115" s="91"/>
      <c r="K115" s="104">
        <v>18474788.469999999</v>
      </c>
      <c r="L115" s="104"/>
      <c r="M115" s="104"/>
      <c r="N115" s="104"/>
      <c r="O115" s="104"/>
      <c r="P115" s="104"/>
      <c r="Q115" s="104"/>
      <c r="R115" s="104"/>
      <c r="S115" s="104"/>
      <c r="T115" s="104"/>
      <c r="U115" s="104"/>
      <c r="V115" s="104"/>
      <c r="W115" s="94">
        <v>7.9848498901813197E-3</v>
      </c>
      <c r="X115" s="94"/>
      <c r="Y115" s="94"/>
      <c r="Z115" s="94"/>
      <c r="AA115" s="94"/>
      <c r="AB115" s="94"/>
      <c r="AC115" s="94"/>
      <c r="AD115" s="94"/>
      <c r="AE115" s="94"/>
      <c r="AF115" s="94"/>
      <c r="AG115" s="94"/>
      <c r="AH115" s="93">
        <v>274</v>
      </c>
      <c r="AI115" s="93"/>
      <c r="AJ115" s="93"/>
      <c r="AK115" s="93"/>
      <c r="AL115" s="93"/>
      <c r="AM115" s="93"/>
      <c r="AN115" s="93"/>
      <c r="AO115" s="94">
        <v>8.6582822473614401E-3</v>
      </c>
      <c r="AP115" s="94"/>
      <c r="AQ115" s="94"/>
      <c r="AR115" s="94"/>
      <c r="AS115" s="94"/>
      <c r="AT115" s="94"/>
    </row>
    <row r="116" spans="2:46" s="1" customFormat="1" ht="10.65" customHeight="1" x14ac:dyDescent="0.15">
      <c r="B116" s="91" t="s">
        <v>1123</v>
      </c>
      <c r="C116" s="91"/>
      <c r="D116" s="91"/>
      <c r="E116" s="91"/>
      <c r="F116" s="91"/>
      <c r="G116" s="91"/>
      <c r="H116" s="91"/>
      <c r="I116" s="91"/>
      <c r="J116" s="91"/>
      <c r="K116" s="104">
        <v>565841799.61000204</v>
      </c>
      <c r="L116" s="104"/>
      <c r="M116" s="104"/>
      <c r="N116" s="104"/>
      <c r="O116" s="104"/>
      <c r="P116" s="104"/>
      <c r="Q116" s="104"/>
      <c r="R116" s="104"/>
      <c r="S116" s="104"/>
      <c r="T116" s="104"/>
      <c r="U116" s="104"/>
      <c r="V116" s="104"/>
      <c r="W116" s="94">
        <v>0.244558244269626</v>
      </c>
      <c r="X116" s="94"/>
      <c r="Y116" s="94"/>
      <c r="Z116" s="94"/>
      <c r="AA116" s="94"/>
      <c r="AB116" s="94"/>
      <c r="AC116" s="94"/>
      <c r="AD116" s="94"/>
      <c r="AE116" s="94"/>
      <c r="AF116" s="94"/>
      <c r="AG116" s="94"/>
      <c r="AH116" s="93">
        <v>6757</v>
      </c>
      <c r="AI116" s="93"/>
      <c r="AJ116" s="93"/>
      <c r="AK116" s="93"/>
      <c r="AL116" s="93"/>
      <c r="AM116" s="93"/>
      <c r="AN116" s="93"/>
      <c r="AO116" s="94">
        <v>0.21351829615117199</v>
      </c>
      <c r="AP116" s="94"/>
      <c r="AQ116" s="94"/>
      <c r="AR116" s="94"/>
      <c r="AS116" s="94"/>
      <c r="AT116" s="94"/>
    </row>
    <row r="117" spans="2:46" s="1" customFormat="1" ht="10.65" customHeight="1" x14ac:dyDescent="0.15">
      <c r="B117" s="91" t="s">
        <v>1124</v>
      </c>
      <c r="C117" s="91"/>
      <c r="D117" s="91"/>
      <c r="E117" s="91"/>
      <c r="F117" s="91"/>
      <c r="G117" s="91"/>
      <c r="H117" s="91"/>
      <c r="I117" s="91"/>
      <c r="J117" s="91"/>
      <c r="K117" s="104">
        <v>56691341.590000004</v>
      </c>
      <c r="L117" s="104"/>
      <c r="M117" s="104"/>
      <c r="N117" s="104"/>
      <c r="O117" s="104"/>
      <c r="P117" s="104"/>
      <c r="Q117" s="104"/>
      <c r="R117" s="104"/>
      <c r="S117" s="104"/>
      <c r="T117" s="104"/>
      <c r="U117" s="104"/>
      <c r="V117" s="104"/>
      <c r="W117" s="94">
        <v>2.4502139951654001E-2</v>
      </c>
      <c r="X117" s="94"/>
      <c r="Y117" s="94"/>
      <c r="Z117" s="94"/>
      <c r="AA117" s="94"/>
      <c r="AB117" s="94"/>
      <c r="AC117" s="94"/>
      <c r="AD117" s="94"/>
      <c r="AE117" s="94"/>
      <c r="AF117" s="94"/>
      <c r="AG117" s="94"/>
      <c r="AH117" s="93">
        <v>611</v>
      </c>
      <c r="AI117" s="93"/>
      <c r="AJ117" s="93"/>
      <c r="AK117" s="93"/>
      <c r="AL117" s="93"/>
      <c r="AM117" s="93"/>
      <c r="AN117" s="93"/>
      <c r="AO117" s="94">
        <v>1.9307337420211099E-2</v>
      </c>
      <c r="AP117" s="94"/>
      <c r="AQ117" s="94"/>
      <c r="AR117" s="94"/>
      <c r="AS117" s="94"/>
      <c r="AT117" s="94"/>
    </row>
    <row r="118" spans="2:46" s="1" customFormat="1" ht="10.65" customHeight="1" x14ac:dyDescent="0.15">
      <c r="B118" s="91" t="s">
        <v>1125</v>
      </c>
      <c r="C118" s="91"/>
      <c r="D118" s="91"/>
      <c r="E118" s="91"/>
      <c r="F118" s="91"/>
      <c r="G118" s="91"/>
      <c r="H118" s="91"/>
      <c r="I118" s="91"/>
      <c r="J118" s="91"/>
      <c r="K118" s="104">
        <v>20634623.289999999</v>
      </c>
      <c r="L118" s="104"/>
      <c r="M118" s="104"/>
      <c r="N118" s="104"/>
      <c r="O118" s="104"/>
      <c r="P118" s="104"/>
      <c r="Q118" s="104"/>
      <c r="R118" s="104"/>
      <c r="S118" s="104"/>
      <c r="T118" s="104"/>
      <c r="U118" s="104"/>
      <c r="V118" s="104"/>
      <c r="W118" s="94">
        <v>8.9183359137583306E-3</v>
      </c>
      <c r="X118" s="94"/>
      <c r="Y118" s="94"/>
      <c r="Z118" s="94"/>
      <c r="AA118" s="94"/>
      <c r="AB118" s="94"/>
      <c r="AC118" s="94"/>
      <c r="AD118" s="94"/>
      <c r="AE118" s="94"/>
      <c r="AF118" s="94"/>
      <c r="AG118" s="94"/>
      <c r="AH118" s="93">
        <v>219</v>
      </c>
      <c r="AI118" s="93"/>
      <c r="AJ118" s="93"/>
      <c r="AK118" s="93"/>
      <c r="AL118" s="93"/>
      <c r="AM118" s="93"/>
      <c r="AN118" s="93"/>
      <c r="AO118" s="94">
        <v>6.9203058838399802E-3</v>
      </c>
      <c r="AP118" s="94"/>
      <c r="AQ118" s="94"/>
      <c r="AR118" s="94"/>
      <c r="AS118" s="94"/>
      <c r="AT118" s="94"/>
    </row>
    <row r="119" spans="2:46" s="1" customFormat="1" ht="10.65" customHeight="1" x14ac:dyDescent="0.15">
      <c r="B119" s="91" t="s">
        <v>1126</v>
      </c>
      <c r="C119" s="91"/>
      <c r="D119" s="91"/>
      <c r="E119" s="91"/>
      <c r="F119" s="91"/>
      <c r="G119" s="91"/>
      <c r="H119" s="91"/>
      <c r="I119" s="91"/>
      <c r="J119" s="91"/>
      <c r="K119" s="104">
        <v>25764309.949999999</v>
      </c>
      <c r="L119" s="104"/>
      <c r="M119" s="104"/>
      <c r="N119" s="104"/>
      <c r="O119" s="104"/>
      <c r="P119" s="104"/>
      <c r="Q119" s="104"/>
      <c r="R119" s="104"/>
      <c r="S119" s="104"/>
      <c r="T119" s="104"/>
      <c r="U119" s="104"/>
      <c r="V119" s="104"/>
      <c r="W119" s="94">
        <v>1.1135399347544201E-2</v>
      </c>
      <c r="X119" s="94"/>
      <c r="Y119" s="94"/>
      <c r="Z119" s="94"/>
      <c r="AA119" s="94"/>
      <c r="AB119" s="94"/>
      <c r="AC119" s="94"/>
      <c r="AD119" s="94"/>
      <c r="AE119" s="94"/>
      <c r="AF119" s="94"/>
      <c r="AG119" s="94"/>
      <c r="AH119" s="93">
        <v>293</v>
      </c>
      <c r="AI119" s="93"/>
      <c r="AJ119" s="93"/>
      <c r="AK119" s="93"/>
      <c r="AL119" s="93"/>
      <c r="AM119" s="93"/>
      <c r="AN119" s="93"/>
      <c r="AO119" s="94">
        <v>9.2586740820324899E-3</v>
      </c>
      <c r="AP119" s="94"/>
      <c r="AQ119" s="94"/>
      <c r="AR119" s="94"/>
      <c r="AS119" s="94"/>
      <c r="AT119" s="94"/>
    </row>
    <row r="120" spans="2:46" s="1" customFormat="1" ht="10.65" customHeight="1" x14ac:dyDescent="0.15">
      <c r="B120" s="91" t="s">
        <v>1127</v>
      </c>
      <c r="C120" s="91"/>
      <c r="D120" s="91"/>
      <c r="E120" s="91"/>
      <c r="F120" s="91"/>
      <c r="G120" s="91"/>
      <c r="H120" s="91"/>
      <c r="I120" s="91"/>
      <c r="J120" s="91"/>
      <c r="K120" s="104">
        <v>14360978.49</v>
      </c>
      <c r="L120" s="104"/>
      <c r="M120" s="104"/>
      <c r="N120" s="104"/>
      <c r="O120" s="104"/>
      <c r="P120" s="104"/>
      <c r="Q120" s="104"/>
      <c r="R120" s="104"/>
      <c r="S120" s="104"/>
      <c r="T120" s="104"/>
      <c r="U120" s="104"/>
      <c r="V120" s="104"/>
      <c r="W120" s="94">
        <v>6.2068509041377203E-3</v>
      </c>
      <c r="X120" s="94"/>
      <c r="Y120" s="94"/>
      <c r="Z120" s="94"/>
      <c r="AA120" s="94"/>
      <c r="AB120" s="94"/>
      <c r="AC120" s="94"/>
      <c r="AD120" s="94"/>
      <c r="AE120" s="94"/>
      <c r="AF120" s="94"/>
      <c r="AG120" s="94"/>
      <c r="AH120" s="93">
        <v>179</v>
      </c>
      <c r="AI120" s="93"/>
      <c r="AJ120" s="93"/>
      <c r="AK120" s="93"/>
      <c r="AL120" s="93"/>
      <c r="AM120" s="93"/>
      <c r="AN120" s="93"/>
      <c r="AO120" s="94">
        <v>5.6563230740061896E-3</v>
      </c>
      <c r="AP120" s="94"/>
      <c r="AQ120" s="94"/>
      <c r="AR120" s="94"/>
      <c r="AS120" s="94"/>
      <c r="AT120" s="94"/>
    </row>
    <row r="121" spans="2:46" s="1" customFormat="1" ht="10.65" customHeight="1" x14ac:dyDescent="0.15">
      <c r="B121" s="91" t="s">
        <v>1129</v>
      </c>
      <c r="C121" s="91"/>
      <c r="D121" s="91"/>
      <c r="E121" s="91"/>
      <c r="F121" s="91"/>
      <c r="G121" s="91"/>
      <c r="H121" s="91"/>
      <c r="I121" s="91"/>
      <c r="J121" s="91"/>
      <c r="K121" s="104">
        <v>894677154.79000103</v>
      </c>
      <c r="L121" s="104"/>
      <c r="M121" s="104"/>
      <c r="N121" s="104"/>
      <c r="O121" s="104"/>
      <c r="P121" s="104"/>
      <c r="Q121" s="104"/>
      <c r="R121" s="104"/>
      <c r="S121" s="104"/>
      <c r="T121" s="104"/>
      <c r="U121" s="104"/>
      <c r="V121" s="104"/>
      <c r="W121" s="94">
        <v>0.386681709117975</v>
      </c>
      <c r="X121" s="94"/>
      <c r="Y121" s="94"/>
      <c r="Z121" s="94"/>
      <c r="AA121" s="94"/>
      <c r="AB121" s="94"/>
      <c r="AC121" s="94"/>
      <c r="AD121" s="94"/>
      <c r="AE121" s="94"/>
      <c r="AF121" s="94"/>
      <c r="AG121" s="94"/>
      <c r="AH121" s="93">
        <v>6895</v>
      </c>
      <c r="AI121" s="93"/>
      <c r="AJ121" s="93"/>
      <c r="AK121" s="93"/>
      <c r="AL121" s="93"/>
      <c r="AM121" s="93"/>
      <c r="AN121" s="93"/>
      <c r="AO121" s="94">
        <v>0.21787903684509899</v>
      </c>
      <c r="AP121" s="94"/>
      <c r="AQ121" s="94"/>
      <c r="AR121" s="94"/>
      <c r="AS121" s="94"/>
      <c r="AT121" s="94"/>
    </row>
    <row r="122" spans="2:46" s="1" customFormat="1" ht="10.65" customHeight="1" x14ac:dyDescent="0.15">
      <c r="B122" s="91" t="s">
        <v>1130</v>
      </c>
      <c r="C122" s="91"/>
      <c r="D122" s="91"/>
      <c r="E122" s="91"/>
      <c r="F122" s="91"/>
      <c r="G122" s="91"/>
      <c r="H122" s="91"/>
      <c r="I122" s="91"/>
      <c r="J122" s="91"/>
      <c r="K122" s="104">
        <v>40276302.68</v>
      </c>
      <c r="L122" s="104"/>
      <c r="M122" s="104"/>
      <c r="N122" s="104"/>
      <c r="O122" s="104"/>
      <c r="P122" s="104"/>
      <c r="Q122" s="104"/>
      <c r="R122" s="104"/>
      <c r="S122" s="104"/>
      <c r="T122" s="104"/>
      <c r="U122" s="104"/>
      <c r="V122" s="104"/>
      <c r="W122" s="94">
        <v>1.74075189847793E-2</v>
      </c>
      <c r="X122" s="94"/>
      <c r="Y122" s="94"/>
      <c r="Z122" s="94"/>
      <c r="AA122" s="94"/>
      <c r="AB122" s="94"/>
      <c r="AC122" s="94"/>
      <c r="AD122" s="94"/>
      <c r="AE122" s="94"/>
      <c r="AF122" s="94"/>
      <c r="AG122" s="94"/>
      <c r="AH122" s="93">
        <v>405</v>
      </c>
      <c r="AI122" s="93"/>
      <c r="AJ122" s="93"/>
      <c r="AK122" s="93"/>
      <c r="AL122" s="93"/>
      <c r="AM122" s="93"/>
      <c r="AN122" s="93"/>
      <c r="AO122" s="94">
        <v>1.2797825949567101E-2</v>
      </c>
      <c r="AP122" s="94"/>
      <c r="AQ122" s="94"/>
      <c r="AR122" s="94"/>
      <c r="AS122" s="94"/>
      <c r="AT122" s="94"/>
    </row>
    <row r="123" spans="2:46" s="1" customFormat="1" ht="10.65" customHeight="1" x14ac:dyDescent="0.15">
      <c r="B123" s="91" t="s">
        <v>1131</v>
      </c>
      <c r="C123" s="91"/>
      <c r="D123" s="91"/>
      <c r="E123" s="91"/>
      <c r="F123" s="91"/>
      <c r="G123" s="91"/>
      <c r="H123" s="91"/>
      <c r="I123" s="91"/>
      <c r="J123" s="91"/>
      <c r="K123" s="104">
        <v>3231698.83</v>
      </c>
      <c r="L123" s="104"/>
      <c r="M123" s="104"/>
      <c r="N123" s="104"/>
      <c r="O123" s="104"/>
      <c r="P123" s="104"/>
      <c r="Q123" s="104"/>
      <c r="R123" s="104"/>
      <c r="S123" s="104"/>
      <c r="T123" s="104"/>
      <c r="U123" s="104"/>
      <c r="V123" s="104"/>
      <c r="W123" s="94">
        <v>1.3967483356968899E-3</v>
      </c>
      <c r="X123" s="94"/>
      <c r="Y123" s="94"/>
      <c r="Z123" s="94"/>
      <c r="AA123" s="94"/>
      <c r="AB123" s="94"/>
      <c r="AC123" s="94"/>
      <c r="AD123" s="94"/>
      <c r="AE123" s="94"/>
      <c r="AF123" s="94"/>
      <c r="AG123" s="94"/>
      <c r="AH123" s="93">
        <v>25</v>
      </c>
      <c r="AI123" s="93"/>
      <c r="AJ123" s="93"/>
      <c r="AK123" s="93"/>
      <c r="AL123" s="93"/>
      <c r="AM123" s="93"/>
      <c r="AN123" s="93"/>
      <c r="AO123" s="94">
        <v>7.8998925614611598E-4</v>
      </c>
      <c r="AP123" s="94"/>
      <c r="AQ123" s="94"/>
      <c r="AR123" s="94"/>
      <c r="AS123" s="94"/>
      <c r="AT123" s="94"/>
    </row>
    <row r="124" spans="2:46" s="1" customFormat="1" ht="10.65" customHeight="1" x14ac:dyDescent="0.15">
      <c r="B124" s="91" t="s">
        <v>1132</v>
      </c>
      <c r="C124" s="91"/>
      <c r="D124" s="91"/>
      <c r="E124" s="91"/>
      <c r="F124" s="91"/>
      <c r="G124" s="91"/>
      <c r="H124" s="91"/>
      <c r="I124" s="91"/>
      <c r="J124" s="91"/>
      <c r="K124" s="104">
        <v>1502926.17</v>
      </c>
      <c r="L124" s="104"/>
      <c r="M124" s="104"/>
      <c r="N124" s="104"/>
      <c r="O124" s="104"/>
      <c r="P124" s="104"/>
      <c r="Q124" s="104"/>
      <c r="R124" s="104"/>
      <c r="S124" s="104"/>
      <c r="T124" s="104"/>
      <c r="U124" s="104"/>
      <c r="V124" s="104"/>
      <c r="W124" s="94">
        <v>6.4956845827827297E-4</v>
      </c>
      <c r="X124" s="94"/>
      <c r="Y124" s="94"/>
      <c r="Z124" s="94"/>
      <c r="AA124" s="94"/>
      <c r="AB124" s="94"/>
      <c r="AC124" s="94"/>
      <c r="AD124" s="94"/>
      <c r="AE124" s="94"/>
      <c r="AF124" s="94"/>
      <c r="AG124" s="94"/>
      <c r="AH124" s="93">
        <v>16</v>
      </c>
      <c r="AI124" s="93"/>
      <c r="AJ124" s="93"/>
      <c r="AK124" s="93"/>
      <c r="AL124" s="93"/>
      <c r="AM124" s="93"/>
      <c r="AN124" s="93"/>
      <c r="AO124" s="94">
        <v>5.0559312393351496E-4</v>
      </c>
      <c r="AP124" s="94"/>
      <c r="AQ124" s="94"/>
      <c r="AR124" s="94"/>
      <c r="AS124" s="94"/>
      <c r="AT124" s="94"/>
    </row>
    <row r="125" spans="2:46" s="1" customFormat="1" ht="10.65" customHeight="1" x14ac:dyDescent="0.15">
      <c r="B125" s="91" t="s">
        <v>1133</v>
      </c>
      <c r="C125" s="91"/>
      <c r="D125" s="91"/>
      <c r="E125" s="91"/>
      <c r="F125" s="91"/>
      <c r="G125" s="91"/>
      <c r="H125" s="91"/>
      <c r="I125" s="91"/>
      <c r="J125" s="91"/>
      <c r="K125" s="104">
        <v>3450213.86</v>
      </c>
      <c r="L125" s="104"/>
      <c r="M125" s="104"/>
      <c r="N125" s="104"/>
      <c r="O125" s="104"/>
      <c r="P125" s="104"/>
      <c r="Q125" s="104"/>
      <c r="R125" s="104"/>
      <c r="S125" s="104"/>
      <c r="T125" s="104"/>
      <c r="U125" s="104"/>
      <c r="V125" s="104"/>
      <c r="W125" s="94">
        <v>1.49119107944639E-3</v>
      </c>
      <c r="X125" s="94"/>
      <c r="Y125" s="94"/>
      <c r="Z125" s="94"/>
      <c r="AA125" s="94"/>
      <c r="AB125" s="94"/>
      <c r="AC125" s="94"/>
      <c r="AD125" s="94"/>
      <c r="AE125" s="94"/>
      <c r="AF125" s="94"/>
      <c r="AG125" s="94"/>
      <c r="AH125" s="93">
        <v>30</v>
      </c>
      <c r="AI125" s="93"/>
      <c r="AJ125" s="93"/>
      <c r="AK125" s="93"/>
      <c r="AL125" s="93"/>
      <c r="AM125" s="93"/>
      <c r="AN125" s="93"/>
      <c r="AO125" s="94">
        <v>9.4798710737534003E-4</v>
      </c>
      <c r="AP125" s="94"/>
      <c r="AQ125" s="94"/>
      <c r="AR125" s="94"/>
      <c r="AS125" s="94"/>
      <c r="AT125" s="94"/>
    </row>
    <row r="126" spans="2:46" s="1" customFormat="1" ht="10.65" customHeight="1" x14ac:dyDescent="0.15">
      <c r="B126" s="91" t="s">
        <v>1134</v>
      </c>
      <c r="C126" s="91"/>
      <c r="D126" s="91"/>
      <c r="E126" s="91"/>
      <c r="F126" s="91"/>
      <c r="G126" s="91"/>
      <c r="H126" s="91"/>
      <c r="I126" s="91"/>
      <c r="J126" s="91"/>
      <c r="K126" s="104">
        <v>50836771.310000002</v>
      </c>
      <c r="L126" s="104"/>
      <c r="M126" s="104"/>
      <c r="N126" s="104"/>
      <c r="O126" s="104"/>
      <c r="P126" s="104"/>
      <c r="Q126" s="104"/>
      <c r="R126" s="104"/>
      <c r="S126" s="104"/>
      <c r="T126" s="104"/>
      <c r="U126" s="104"/>
      <c r="V126" s="104"/>
      <c r="W126" s="94">
        <v>2.1971780000132599E-2</v>
      </c>
      <c r="X126" s="94"/>
      <c r="Y126" s="94"/>
      <c r="Z126" s="94"/>
      <c r="AA126" s="94"/>
      <c r="AB126" s="94"/>
      <c r="AC126" s="94"/>
      <c r="AD126" s="94"/>
      <c r="AE126" s="94"/>
      <c r="AF126" s="94"/>
      <c r="AG126" s="94"/>
      <c r="AH126" s="93">
        <v>368</v>
      </c>
      <c r="AI126" s="93"/>
      <c r="AJ126" s="93"/>
      <c r="AK126" s="93"/>
      <c r="AL126" s="93"/>
      <c r="AM126" s="93"/>
      <c r="AN126" s="93"/>
      <c r="AO126" s="94">
        <v>1.16286418504708E-2</v>
      </c>
      <c r="AP126" s="94"/>
      <c r="AQ126" s="94"/>
      <c r="AR126" s="94"/>
      <c r="AS126" s="94"/>
      <c r="AT126" s="94"/>
    </row>
    <row r="127" spans="2:46" s="1" customFormat="1" ht="10.65" customHeight="1" x14ac:dyDescent="0.15">
      <c r="B127" s="91" t="s">
        <v>1135</v>
      </c>
      <c r="C127" s="91"/>
      <c r="D127" s="91"/>
      <c r="E127" s="91"/>
      <c r="F127" s="91"/>
      <c r="G127" s="91"/>
      <c r="H127" s="91"/>
      <c r="I127" s="91"/>
      <c r="J127" s="91"/>
      <c r="K127" s="104">
        <v>996491.65</v>
      </c>
      <c r="L127" s="104"/>
      <c r="M127" s="104"/>
      <c r="N127" s="104"/>
      <c r="O127" s="104"/>
      <c r="P127" s="104"/>
      <c r="Q127" s="104"/>
      <c r="R127" s="104"/>
      <c r="S127" s="104"/>
      <c r="T127" s="104"/>
      <c r="U127" s="104"/>
      <c r="V127" s="104"/>
      <c r="W127" s="94">
        <v>4.3068618918098501E-4</v>
      </c>
      <c r="X127" s="94"/>
      <c r="Y127" s="94"/>
      <c r="Z127" s="94"/>
      <c r="AA127" s="94"/>
      <c r="AB127" s="94"/>
      <c r="AC127" s="94"/>
      <c r="AD127" s="94"/>
      <c r="AE127" s="94"/>
      <c r="AF127" s="94"/>
      <c r="AG127" s="94"/>
      <c r="AH127" s="93">
        <v>10</v>
      </c>
      <c r="AI127" s="93"/>
      <c r="AJ127" s="93"/>
      <c r="AK127" s="93"/>
      <c r="AL127" s="93"/>
      <c r="AM127" s="93"/>
      <c r="AN127" s="93"/>
      <c r="AO127" s="94">
        <v>3.15995702458447E-4</v>
      </c>
      <c r="AP127" s="94"/>
      <c r="AQ127" s="94"/>
      <c r="AR127" s="94"/>
      <c r="AS127" s="94"/>
      <c r="AT127" s="94"/>
    </row>
    <row r="128" spans="2:46" s="1" customFormat="1" ht="10.65" customHeight="1" x14ac:dyDescent="0.15">
      <c r="B128" s="91" t="s">
        <v>1136</v>
      </c>
      <c r="C128" s="91"/>
      <c r="D128" s="91"/>
      <c r="E128" s="91"/>
      <c r="F128" s="91"/>
      <c r="G128" s="91"/>
      <c r="H128" s="91"/>
      <c r="I128" s="91"/>
      <c r="J128" s="91"/>
      <c r="K128" s="104">
        <v>48306.57</v>
      </c>
      <c r="L128" s="104"/>
      <c r="M128" s="104"/>
      <c r="N128" s="104"/>
      <c r="O128" s="104"/>
      <c r="P128" s="104"/>
      <c r="Q128" s="104"/>
      <c r="R128" s="104"/>
      <c r="S128" s="104"/>
      <c r="T128" s="104"/>
      <c r="U128" s="104"/>
      <c r="V128" s="104"/>
      <c r="W128" s="94">
        <v>2.0878220651125899E-5</v>
      </c>
      <c r="X128" s="94"/>
      <c r="Y128" s="94"/>
      <c r="Z128" s="94"/>
      <c r="AA128" s="94"/>
      <c r="AB128" s="94"/>
      <c r="AC128" s="94"/>
      <c r="AD128" s="94"/>
      <c r="AE128" s="94"/>
      <c r="AF128" s="94"/>
      <c r="AG128" s="94"/>
      <c r="AH128" s="93">
        <v>1</v>
      </c>
      <c r="AI128" s="93"/>
      <c r="AJ128" s="93"/>
      <c r="AK128" s="93"/>
      <c r="AL128" s="93"/>
      <c r="AM128" s="93"/>
      <c r="AN128" s="93"/>
      <c r="AO128" s="94">
        <v>3.1599570245844699E-5</v>
      </c>
      <c r="AP128" s="94"/>
      <c r="AQ128" s="94"/>
      <c r="AR128" s="94"/>
      <c r="AS128" s="94"/>
      <c r="AT128" s="94"/>
    </row>
    <row r="129" spans="2:47" s="1" customFormat="1" ht="10.65" customHeight="1" x14ac:dyDescent="0.15">
      <c r="B129" s="91" t="s">
        <v>1137</v>
      </c>
      <c r="C129" s="91"/>
      <c r="D129" s="91"/>
      <c r="E129" s="91"/>
      <c r="F129" s="91"/>
      <c r="G129" s="91"/>
      <c r="H129" s="91"/>
      <c r="I129" s="91"/>
      <c r="J129" s="91"/>
      <c r="K129" s="104">
        <v>294110.82</v>
      </c>
      <c r="L129" s="104"/>
      <c r="M129" s="104"/>
      <c r="N129" s="104"/>
      <c r="O129" s="104"/>
      <c r="P129" s="104"/>
      <c r="Q129" s="104"/>
      <c r="R129" s="104"/>
      <c r="S129" s="104"/>
      <c r="T129" s="104"/>
      <c r="U129" s="104"/>
      <c r="V129" s="104"/>
      <c r="W129" s="94">
        <v>1.27115433694497E-4</v>
      </c>
      <c r="X129" s="94"/>
      <c r="Y129" s="94"/>
      <c r="Z129" s="94"/>
      <c r="AA129" s="94"/>
      <c r="AB129" s="94"/>
      <c r="AC129" s="94"/>
      <c r="AD129" s="94"/>
      <c r="AE129" s="94"/>
      <c r="AF129" s="94"/>
      <c r="AG129" s="94"/>
      <c r="AH129" s="93">
        <v>5</v>
      </c>
      <c r="AI129" s="93"/>
      <c r="AJ129" s="93"/>
      <c r="AK129" s="93"/>
      <c r="AL129" s="93"/>
      <c r="AM129" s="93"/>
      <c r="AN129" s="93"/>
      <c r="AO129" s="94">
        <v>1.5799785122922301E-4</v>
      </c>
      <c r="AP129" s="94"/>
      <c r="AQ129" s="94"/>
      <c r="AR129" s="94"/>
      <c r="AS129" s="94"/>
      <c r="AT129" s="94"/>
    </row>
    <row r="130" spans="2:47" s="1" customFormat="1" ht="10.65" customHeight="1" x14ac:dyDescent="0.15">
      <c r="B130" s="91" t="s">
        <v>1138</v>
      </c>
      <c r="C130" s="91"/>
      <c r="D130" s="91"/>
      <c r="E130" s="91"/>
      <c r="F130" s="91"/>
      <c r="G130" s="91"/>
      <c r="H130" s="91"/>
      <c r="I130" s="91"/>
      <c r="J130" s="91"/>
      <c r="K130" s="104">
        <v>273777.3</v>
      </c>
      <c r="L130" s="104"/>
      <c r="M130" s="104"/>
      <c r="N130" s="104"/>
      <c r="O130" s="104"/>
      <c r="P130" s="104"/>
      <c r="Q130" s="104"/>
      <c r="R130" s="104"/>
      <c r="S130" s="104"/>
      <c r="T130" s="104"/>
      <c r="U130" s="104"/>
      <c r="V130" s="104"/>
      <c r="W130" s="94">
        <v>1.18327235377496E-4</v>
      </c>
      <c r="X130" s="94"/>
      <c r="Y130" s="94"/>
      <c r="Z130" s="94"/>
      <c r="AA130" s="94"/>
      <c r="AB130" s="94"/>
      <c r="AC130" s="94"/>
      <c r="AD130" s="94"/>
      <c r="AE130" s="94"/>
      <c r="AF130" s="94"/>
      <c r="AG130" s="94"/>
      <c r="AH130" s="93">
        <v>3</v>
      </c>
      <c r="AI130" s="93"/>
      <c r="AJ130" s="93"/>
      <c r="AK130" s="93"/>
      <c r="AL130" s="93"/>
      <c r="AM130" s="93"/>
      <c r="AN130" s="93"/>
      <c r="AO130" s="94">
        <v>9.4798710737533994E-5</v>
      </c>
      <c r="AP130" s="94"/>
      <c r="AQ130" s="94"/>
      <c r="AR130" s="94"/>
      <c r="AS130" s="94"/>
      <c r="AT130" s="94"/>
    </row>
    <row r="131" spans="2:47" s="1" customFormat="1" ht="12.75" customHeight="1" x14ac:dyDescent="0.15">
      <c r="B131" s="100"/>
      <c r="C131" s="100"/>
      <c r="D131" s="100"/>
      <c r="E131" s="100"/>
      <c r="F131" s="100"/>
      <c r="G131" s="100"/>
      <c r="H131" s="100"/>
      <c r="I131" s="100"/>
      <c r="J131" s="100"/>
      <c r="K131" s="105">
        <v>2313730217.1100001</v>
      </c>
      <c r="L131" s="105"/>
      <c r="M131" s="105"/>
      <c r="N131" s="105"/>
      <c r="O131" s="105"/>
      <c r="P131" s="105"/>
      <c r="Q131" s="105"/>
      <c r="R131" s="105"/>
      <c r="S131" s="105"/>
      <c r="T131" s="105"/>
      <c r="U131" s="105"/>
      <c r="V131" s="105"/>
      <c r="W131" s="96">
        <v>1</v>
      </c>
      <c r="X131" s="96"/>
      <c r="Y131" s="96"/>
      <c r="Z131" s="96"/>
      <c r="AA131" s="96"/>
      <c r="AB131" s="96"/>
      <c r="AC131" s="96"/>
      <c r="AD131" s="96"/>
      <c r="AE131" s="96"/>
      <c r="AF131" s="96"/>
      <c r="AG131" s="96"/>
      <c r="AH131" s="95">
        <v>31646</v>
      </c>
      <c r="AI131" s="95"/>
      <c r="AJ131" s="95"/>
      <c r="AK131" s="95"/>
      <c r="AL131" s="95"/>
      <c r="AM131" s="95"/>
      <c r="AN131" s="95"/>
      <c r="AO131" s="96">
        <v>1</v>
      </c>
      <c r="AP131" s="96"/>
      <c r="AQ131" s="96"/>
      <c r="AR131" s="96"/>
      <c r="AS131" s="96"/>
      <c r="AT131" s="96"/>
    </row>
    <row r="132" spans="2:47" s="1" customFormat="1" ht="9" customHeight="1" x14ac:dyDescent="0.15"/>
    <row r="133" spans="2:47" s="1" customFormat="1" ht="19.2" customHeight="1" x14ac:dyDescent="0.15">
      <c r="B133" s="83" t="s">
        <v>1220</v>
      </c>
      <c r="C133" s="83"/>
      <c r="D133" s="83"/>
      <c r="E133" s="83"/>
      <c r="F133" s="83"/>
      <c r="G133" s="83"/>
      <c r="H133" s="83"/>
      <c r="I133" s="83"/>
      <c r="J133" s="83"/>
      <c r="K133" s="83"/>
      <c r="L133" s="83"/>
      <c r="M133" s="83"/>
      <c r="N133" s="83"/>
      <c r="O133" s="83"/>
      <c r="P133" s="83"/>
      <c r="Q133" s="83"/>
      <c r="R133" s="83"/>
      <c r="S133" s="83"/>
      <c r="T133" s="83"/>
      <c r="U133" s="83"/>
      <c r="V133" s="83"/>
      <c r="W133" s="83"/>
      <c r="X133" s="83"/>
      <c r="Y133" s="83"/>
      <c r="Z133" s="83"/>
      <c r="AA133" s="83"/>
      <c r="AB133" s="83"/>
      <c r="AC133" s="83"/>
      <c r="AD133" s="83"/>
      <c r="AE133" s="83"/>
      <c r="AF133" s="83"/>
      <c r="AG133" s="83"/>
      <c r="AH133" s="83"/>
      <c r="AI133" s="83"/>
      <c r="AJ133" s="83"/>
      <c r="AK133" s="83"/>
      <c r="AL133" s="83"/>
      <c r="AM133" s="83"/>
      <c r="AN133" s="83"/>
      <c r="AO133" s="83"/>
      <c r="AP133" s="83"/>
      <c r="AQ133" s="83"/>
      <c r="AR133" s="83"/>
      <c r="AS133" s="83"/>
      <c r="AT133" s="83"/>
      <c r="AU133" s="83"/>
    </row>
    <row r="134" spans="2:47" s="1" customFormat="1" ht="7.95" customHeight="1" x14ac:dyDescent="0.15"/>
    <row r="135" spans="2:47" s="1" customFormat="1" ht="12.75" customHeight="1" x14ac:dyDescent="0.15">
      <c r="B135" s="77" t="s">
        <v>1139</v>
      </c>
      <c r="C135" s="77"/>
      <c r="D135" s="77"/>
      <c r="E135" s="77"/>
      <c r="F135" s="77"/>
      <c r="G135" s="77"/>
      <c r="H135" s="77"/>
      <c r="I135" s="77"/>
      <c r="J135" s="77"/>
      <c r="K135" s="77" t="s">
        <v>1100</v>
      </c>
      <c r="L135" s="77"/>
      <c r="M135" s="77"/>
      <c r="N135" s="77"/>
      <c r="O135" s="77"/>
      <c r="P135" s="77"/>
      <c r="Q135" s="77"/>
      <c r="R135" s="77"/>
      <c r="S135" s="77"/>
      <c r="T135" s="77"/>
      <c r="U135" s="77" t="s">
        <v>1101</v>
      </c>
      <c r="V135" s="77"/>
      <c r="W135" s="77"/>
      <c r="X135" s="77"/>
      <c r="Y135" s="77"/>
      <c r="Z135" s="77"/>
      <c r="AA135" s="77"/>
      <c r="AB135" s="77"/>
      <c r="AC135" s="77"/>
      <c r="AD135" s="77"/>
      <c r="AE135" s="77"/>
      <c r="AF135" s="77"/>
      <c r="AG135" s="77" t="s">
        <v>1102</v>
      </c>
      <c r="AH135" s="77"/>
      <c r="AI135" s="77"/>
      <c r="AJ135" s="77"/>
      <c r="AK135" s="77"/>
      <c r="AL135" s="77"/>
      <c r="AM135" s="77" t="s">
        <v>1101</v>
      </c>
      <c r="AN135" s="77"/>
      <c r="AO135" s="77"/>
      <c r="AP135" s="77"/>
      <c r="AQ135" s="77"/>
      <c r="AR135" s="77"/>
      <c r="AS135" s="77"/>
      <c r="AT135" s="77"/>
      <c r="AU135" s="77"/>
    </row>
    <row r="136" spans="2:47" s="1" customFormat="1" ht="12.3" customHeight="1" x14ac:dyDescent="0.15">
      <c r="B136" s="101">
        <v>2002</v>
      </c>
      <c r="C136" s="101"/>
      <c r="D136" s="101"/>
      <c r="E136" s="101"/>
      <c r="F136" s="101"/>
      <c r="G136" s="101"/>
      <c r="H136" s="101"/>
      <c r="I136" s="101"/>
      <c r="J136" s="101"/>
      <c r="K136" s="104">
        <v>250000</v>
      </c>
      <c r="L136" s="104"/>
      <c r="M136" s="104"/>
      <c r="N136" s="104"/>
      <c r="O136" s="104"/>
      <c r="P136" s="104"/>
      <c r="Q136" s="104"/>
      <c r="R136" s="104"/>
      <c r="S136" s="104"/>
      <c r="T136" s="104"/>
      <c r="U136" s="94">
        <v>1.0805062671147E-4</v>
      </c>
      <c r="V136" s="94"/>
      <c r="W136" s="94"/>
      <c r="X136" s="94"/>
      <c r="Y136" s="94"/>
      <c r="Z136" s="94"/>
      <c r="AA136" s="94"/>
      <c r="AB136" s="94"/>
      <c r="AC136" s="94"/>
      <c r="AD136" s="94"/>
      <c r="AE136" s="94"/>
      <c r="AF136" s="94"/>
      <c r="AG136" s="93">
        <v>2</v>
      </c>
      <c r="AH136" s="93"/>
      <c r="AI136" s="93"/>
      <c r="AJ136" s="93"/>
      <c r="AK136" s="93"/>
      <c r="AL136" s="93"/>
      <c r="AM136" s="94">
        <v>6.3199140491689303E-5</v>
      </c>
      <c r="AN136" s="94"/>
      <c r="AO136" s="94"/>
      <c r="AP136" s="94"/>
      <c r="AQ136" s="94"/>
      <c r="AR136" s="94"/>
      <c r="AS136" s="94"/>
      <c r="AT136" s="94"/>
      <c r="AU136" s="94"/>
    </row>
    <row r="137" spans="2:47" s="1" customFormat="1" ht="12.3" customHeight="1" x14ac:dyDescent="0.15">
      <c r="B137" s="101">
        <v>2003</v>
      </c>
      <c r="C137" s="101"/>
      <c r="D137" s="101"/>
      <c r="E137" s="101"/>
      <c r="F137" s="101"/>
      <c r="G137" s="101"/>
      <c r="H137" s="101"/>
      <c r="I137" s="101"/>
      <c r="J137" s="101"/>
      <c r="K137" s="104">
        <v>119499.08</v>
      </c>
      <c r="L137" s="104"/>
      <c r="M137" s="104"/>
      <c r="N137" s="104"/>
      <c r="O137" s="104"/>
      <c r="P137" s="104"/>
      <c r="Q137" s="104"/>
      <c r="R137" s="104"/>
      <c r="S137" s="104"/>
      <c r="T137" s="104"/>
      <c r="U137" s="94">
        <v>5.1647801941776198E-5</v>
      </c>
      <c r="V137" s="94"/>
      <c r="W137" s="94"/>
      <c r="X137" s="94"/>
      <c r="Y137" s="94"/>
      <c r="Z137" s="94"/>
      <c r="AA137" s="94"/>
      <c r="AB137" s="94"/>
      <c r="AC137" s="94"/>
      <c r="AD137" s="94"/>
      <c r="AE137" s="94"/>
      <c r="AF137" s="94"/>
      <c r="AG137" s="93">
        <v>3</v>
      </c>
      <c r="AH137" s="93"/>
      <c r="AI137" s="93"/>
      <c r="AJ137" s="93"/>
      <c r="AK137" s="93"/>
      <c r="AL137" s="93"/>
      <c r="AM137" s="94">
        <v>9.4798710737533994E-5</v>
      </c>
      <c r="AN137" s="94"/>
      <c r="AO137" s="94"/>
      <c r="AP137" s="94"/>
      <c r="AQ137" s="94"/>
      <c r="AR137" s="94"/>
      <c r="AS137" s="94"/>
      <c r="AT137" s="94"/>
      <c r="AU137" s="94"/>
    </row>
    <row r="138" spans="2:47" s="1" customFormat="1" ht="12.3" customHeight="1" x14ac:dyDescent="0.15">
      <c r="B138" s="101">
        <v>2004</v>
      </c>
      <c r="C138" s="101"/>
      <c r="D138" s="101"/>
      <c r="E138" s="101"/>
      <c r="F138" s="101"/>
      <c r="G138" s="101"/>
      <c r="H138" s="101"/>
      <c r="I138" s="101"/>
      <c r="J138" s="101"/>
      <c r="K138" s="104">
        <v>24154.63</v>
      </c>
      <c r="L138" s="104"/>
      <c r="M138" s="104"/>
      <c r="N138" s="104"/>
      <c r="O138" s="104"/>
      <c r="P138" s="104"/>
      <c r="Q138" s="104"/>
      <c r="R138" s="104"/>
      <c r="S138" s="104"/>
      <c r="T138" s="104"/>
      <c r="U138" s="94">
        <v>1.04396916379347E-5</v>
      </c>
      <c r="V138" s="94"/>
      <c r="W138" s="94"/>
      <c r="X138" s="94"/>
      <c r="Y138" s="94"/>
      <c r="Z138" s="94"/>
      <c r="AA138" s="94"/>
      <c r="AB138" s="94"/>
      <c r="AC138" s="94"/>
      <c r="AD138" s="94"/>
      <c r="AE138" s="94"/>
      <c r="AF138" s="94"/>
      <c r="AG138" s="93">
        <v>6</v>
      </c>
      <c r="AH138" s="93"/>
      <c r="AI138" s="93"/>
      <c r="AJ138" s="93"/>
      <c r="AK138" s="93"/>
      <c r="AL138" s="93"/>
      <c r="AM138" s="94">
        <v>1.8959742147506799E-4</v>
      </c>
      <c r="AN138" s="94"/>
      <c r="AO138" s="94"/>
      <c r="AP138" s="94"/>
      <c r="AQ138" s="94"/>
      <c r="AR138" s="94"/>
      <c r="AS138" s="94"/>
      <c r="AT138" s="94"/>
      <c r="AU138" s="94"/>
    </row>
    <row r="139" spans="2:47" s="1" customFormat="1" ht="12.3" customHeight="1" x14ac:dyDescent="0.15">
      <c r="B139" s="101">
        <v>2005</v>
      </c>
      <c r="C139" s="101"/>
      <c r="D139" s="101"/>
      <c r="E139" s="101"/>
      <c r="F139" s="101"/>
      <c r="G139" s="101"/>
      <c r="H139" s="101"/>
      <c r="I139" s="101"/>
      <c r="J139" s="101"/>
      <c r="K139" s="104">
        <v>1041484.04</v>
      </c>
      <c r="L139" s="104"/>
      <c r="M139" s="104"/>
      <c r="N139" s="104"/>
      <c r="O139" s="104"/>
      <c r="P139" s="104"/>
      <c r="Q139" s="104"/>
      <c r="R139" s="104"/>
      <c r="S139" s="104"/>
      <c r="T139" s="104"/>
      <c r="U139" s="94">
        <v>4.5013201292797299E-4</v>
      </c>
      <c r="V139" s="94"/>
      <c r="W139" s="94"/>
      <c r="X139" s="94"/>
      <c r="Y139" s="94"/>
      <c r="Z139" s="94"/>
      <c r="AA139" s="94"/>
      <c r="AB139" s="94"/>
      <c r="AC139" s="94"/>
      <c r="AD139" s="94"/>
      <c r="AE139" s="94"/>
      <c r="AF139" s="94"/>
      <c r="AG139" s="93">
        <v>29</v>
      </c>
      <c r="AH139" s="93"/>
      <c r="AI139" s="93"/>
      <c r="AJ139" s="93"/>
      <c r="AK139" s="93"/>
      <c r="AL139" s="93"/>
      <c r="AM139" s="94">
        <v>9.1638753712949502E-4</v>
      </c>
      <c r="AN139" s="94"/>
      <c r="AO139" s="94"/>
      <c r="AP139" s="94"/>
      <c r="AQ139" s="94"/>
      <c r="AR139" s="94"/>
      <c r="AS139" s="94"/>
      <c r="AT139" s="94"/>
      <c r="AU139" s="94"/>
    </row>
    <row r="140" spans="2:47" s="1" customFormat="1" ht="12.3" customHeight="1" x14ac:dyDescent="0.15">
      <c r="B140" s="101">
        <v>2006</v>
      </c>
      <c r="C140" s="101"/>
      <c r="D140" s="101"/>
      <c r="E140" s="101"/>
      <c r="F140" s="101"/>
      <c r="G140" s="101"/>
      <c r="H140" s="101"/>
      <c r="I140" s="101"/>
      <c r="J140" s="101"/>
      <c r="K140" s="104">
        <v>268154.42</v>
      </c>
      <c r="L140" s="104"/>
      <c r="M140" s="104"/>
      <c r="N140" s="104"/>
      <c r="O140" s="104"/>
      <c r="P140" s="104"/>
      <c r="Q140" s="104"/>
      <c r="R140" s="104"/>
      <c r="S140" s="104"/>
      <c r="T140" s="104"/>
      <c r="U140" s="94">
        <v>1.15897012545803E-4</v>
      </c>
      <c r="V140" s="94"/>
      <c r="W140" s="94"/>
      <c r="X140" s="94"/>
      <c r="Y140" s="94"/>
      <c r="Z140" s="94"/>
      <c r="AA140" s="94"/>
      <c r="AB140" s="94"/>
      <c r="AC140" s="94"/>
      <c r="AD140" s="94"/>
      <c r="AE140" s="94"/>
      <c r="AF140" s="94"/>
      <c r="AG140" s="93">
        <v>9</v>
      </c>
      <c r="AH140" s="93"/>
      <c r="AI140" s="93"/>
      <c r="AJ140" s="93"/>
      <c r="AK140" s="93"/>
      <c r="AL140" s="93"/>
      <c r="AM140" s="94">
        <v>2.84396132212602E-4</v>
      </c>
      <c r="AN140" s="94"/>
      <c r="AO140" s="94"/>
      <c r="AP140" s="94"/>
      <c r="AQ140" s="94"/>
      <c r="AR140" s="94"/>
      <c r="AS140" s="94"/>
      <c r="AT140" s="94"/>
      <c r="AU140" s="94"/>
    </row>
    <row r="141" spans="2:47" s="1" customFormat="1" ht="12.3" customHeight="1" x14ac:dyDescent="0.15">
      <c r="B141" s="101">
        <v>2007</v>
      </c>
      <c r="C141" s="101"/>
      <c r="D141" s="101"/>
      <c r="E141" s="101"/>
      <c r="F141" s="101"/>
      <c r="G141" s="101"/>
      <c r="H141" s="101"/>
      <c r="I141" s="101"/>
      <c r="J141" s="101"/>
      <c r="K141" s="104">
        <v>227571.3</v>
      </c>
      <c r="L141" s="104"/>
      <c r="M141" s="104"/>
      <c r="N141" s="104"/>
      <c r="O141" s="104"/>
      <c r="P141" s="104"/>
      <c r="Q141" s="104"/>
      <c r="R141" s="104"/>
      <c r="S141" s="104"/>
      <c r="T141" s="104"/>
      <c r="U141" s="94">
        <v>9.8356886346175401E-5</v>
      </c>
      <c r="V141" s="94"/>
      <c r="W141" s="94"/>
      <c r="X141" s="94"/>
      <c r="Y141" s="94"/>
      <c r="Z141" s="94"/>
      <c r="AA141" s="94"/>
      <c r="AB141" s="94"/>
      <c r="AC141" s="94"/>
      <c r="AD141" s="94"/>
      <c r="AE141" s="94"/>
      <c r="AF141" s="94"/>
      <c r="AG141" s="93">
        <v>5</v>
      </c>
      <c r="AH141" s="93"/>
      <c r="AI141" s="93"/>
      <c r="AJ141" s="93"/>
      <c r="AK141" s="93"/>
      <c r="AL141" s="93"/>
      <c r="AM141" s="94">
        <v>1.5799785122922301E-4</v>
      </c>
      <c r="AN141" s="94"/>
      <c r="AO141" s="94"/>
      <c r="AP141" s="94"/>
      <c r="AQ141" s="94"/>
      <c r="AR141" s="94"/>
      <c r="AS141" s="94"/>
      <c r="AT141" s="94"/>
      <c r="AU141" s="94"/>
    </row>
    <row r="142" spans="2:47" s="1" customFormat="1" ht="12.3" customHeight="1" x14ac:dyDescent="0.15">
      <c r="B142" s="101">
        <v>2008</v>
      </c>
      <c r="C142" s="101"/>
      <c r="D142" s="101"/>
      <c r="E142" s="101"/>
      <c r="F142" s="101"/>
      <c r="G142" s="101"/>
      <c r="H142" s="101"/>
      <c r="I142" s="101"/>
      <c r="J142" s="101"/>
      <c r="K142" s="104">
        <v>494114.65</v>
      </c>
      <c r="L142" s="104"/>
      <c r="M142" s="104"/>
      <c r="N142" s="104"/>
      <c r="O142" s="104"/>
      <c r="P142" s="104"/>
      <c r="Q142" s="104"/>
      <c r="R142" s="104"/>
      <c r="S142" s="104"/>
      <c r="T142" s="104"/>
      <c r="U142" s="94">
        <v>2.13557590399274E-4</v>
      </c>
      <c r="V142" s="94"/>
      <c r="W142" s="94"/>
      <c r="X142" s="94"/>
      <c r="Y142" s="94"/>
      <c r="Z142" s="94"/>
      <c r="AA142" s="94"/>
      <c r="AB142" s="94"/>
      <c r="AC142" s="94"/>
      <c r="AD142" s="94"/>
      <c r="AE142" s="94"/>
      <c r="AF142" s="94"/>
      <c r="AG142" s="93">
        <v>16</v>
      </c>
      <c r="AH142" s="93"/>
      <c r="AI142" s="93"/>
      <c r="AJ142" s="93"/>
      <c r="AK142" s="93"/>
      <c r="AL142" s="93"/>
      <c r="AM142" s="94">
        <v>5.0559312393351496E-4</v>
      </c>
      <c r="AN142" s="94"/>
      <c r="AO142" s="94"/>
      <c r="AP142" s="94"/>
      <c r="AQ142" s="94"/>
      <c r="AR142" s="94"/>
      <c r="AS142" s="94"/>
      <c r="AT142" s="94"/>
      <c r="AU142" s="94"/>
    </row>
    <row r="143" spans="2:47" s="1" customFormat="1" ht="12.3" customHeight="1" x14ac:dyDescent="0.15">
      <c r="B143" s="101">
        <v>2009</v>
      </c>
      <c r="C143" s="101"/>
      <c r="D143" s="101"/>
      <c r="E143" s="101"/>
      <c r="F143" s="101"/>
      <c r="G143" s="101"/>
      <c r="H143" s="101"/>
      <c r="I143" s="101"/>
      <c r="J143" s="101"/>
      <c r="K143" s="104">
        <v>2289255.0499999998</v>
      </c>
      <c r="L143" s="104"/>
      <c r="M143" s="104"/>
      <c r="N143" s="104"/>
      <c r="O143" s="104"/>
      <c r="P143" s="104"/>
      <c r="Q143" s="104"/>
      <c r="R143" s="104"/>
      <c r="S143" s="104"/>
      <c r="T143" s="104"/>
      <c r="U143" s="94">
        <v>9.8942177141958694E-4</v>
      </c>
      <c r="V143" s="94"/>
      <c r="W143" s="94"/>
      <c r="X143" s="94"/>
      <c r="Y143" s="94"/>
      <c r="Z143" s="94"/>
      <c r="AA143" s="94"/>
      <c r="AB143" s="94"/>
      <c r="AC143" s="94"/>
      <c r="AD143" s="94"/>
      <c r="AE143" s="94"/>
      <c r="AF143" s="94"/>
      <c r="AG143" s="93">
        <v>89</v>
      </c>
      <c r="AH143" s="93"/>
      <c r="AI143" s="93"/>
      <c r="AJ143" s="93"/>
      <c r="AK143" s="93"/>
      <c r="AL143" s="93"/>
      <c r="AM143" s="94">
        <v>2.8123617518801699E-3</v>
      </c>
      <c r="AN143" s="94"/>
      <c r="AO143" s="94"/>
      <c r="AP143" s="94"/>
      <c r="AQ143" s="94"/>
      <c r="AR143" s="94"/>
      <c r="AS143" s="94"/>
      <c r="AT143" s="94"/>
      <c r="AU143" s="94"/>
    </row>
    <row r="144" spans="2:47" s="1" customFormat="1" ht="12.3" customHeight="1" x14ac:dyDescent="0.15">
      <c r="B144" s="101">
        <v>2010</v>
      </c>
      <c r="C144" s="101"/>
      <c r="D144" s="101"/>
      <c r="E144" s="101"/>
      <c r="F144" s="101"/>
      <c r="G144" s="101"/>
      <c r="H144" s="101"/>
      <c r="I144" s="101"/>
      <c r="J144" s="101"/>
      <c r="K144" s="104">
        <v>3965432.97</v>
      </c>
      <c r="L144" s="104"/>
      <c r="M144" s="104"/>
      <c r="N144" s="104"/>
      <c r="O144" s="104"/>
      <c r="P144" s="104"/>
      <c r="Q144" s="104"/>
      <c r="R144" s="104"/>
      <c r="S144" s="104"/>
      <c r="T144" s="104"/>
      <c r="U144" s="94">
        <v>1.7138700703633E-3</v>
      </c>
      <c r="V144" s="94"/>
      <c r="W144" s="94"/>
      <c r="X144" s="94"/>
      <c r="Y144" s="94"/>
      <c r="Z144" s="94"/>
      <c r="AA144" s="94"/>
      <c r="AB144" s="94"/>
      <c r="AC144" s="94"/>
      <c r="AD144" s="94"/>
      <c r="AE144" s="94"/>
      <c r="AF144" s="94"/>
      <c r="AG144" s="93">
        <v>133</v>
      </c>
      <c r="AH144" s="93"/>
      <c r="AI144" s="93"/>
      <c r="AJ144" s="93"/>
      <c r="AK144" s="93"/>
      <c r="AL144" s="93"/>
      <c r="AM144" s="94">
        <v>4.2027428426973396E-3</v>
      </c>
      <c r="AN144" s="94"/>
      <c r="AO144" s="94"/>
      <c r="AP144" s="94"/>
      <c r="AQ144" s="94"/>
      <c r="AR144" s="94"/>
      <c r="AS144" s="94"/>
      <c r="AT144" s="94"/>
      <c r="AU144" s="94"/>
    </row>
    <row r="145" spans="2:47" s="1" customFormat="1" ht="12.3" customHeight="1" x14ac:dyDescent="0.15">
      <c r="B145" s="101">
        <v>2011</v>
      </c>
      <c r="C145" s="101"/>
      <c r="D145" s="101"/>
      <c r="E145" s="101"/>
      <c r="F145" s="101"/>
      <c r="G145" s="101"/>
      <c r="H145" s="101"/>
      <c r="I145" s="101"/>
      <c r="J145" s="101"/>
      <c r="K145" s="104">
        <v>1559838.97</v>
      </c>
      <c r="L145" s="104"/>
      <c r="M145" s="104"/>
      <c r="N145" s="104"/>
      <c r="O145" s="104"/>
      <c r="P145" s="104"/>
      <c r="Q145" s="104"/>
      <c r="R145" s="104"/>
      <c r="S145" s="104"/>
      <c r="T145" s="104"/>
      <c r="U145" s="94">
        <v>6.7416631310989296E-4</v>
      </c>
      <c r="V145" s="94"/>
      <c r="W145" s="94"/>
      <c r="X145" s="94"/>
      <c r="Y145" s="94"/>
      <c r="Z145" s="94"/>
      <c r="AA145" s="94"/>
      <c r="AB145" s="94"/>
      <c r="AC145" s="94"/>
      <c r="AD145" s="94"/>
      <c r="AE145" s="94"/>
      <c r="AF145" s="94"/>
      <c r="AG145" s="93">
        <v>77</v>
      </c>
      <c r="AH145" s="93"/>
      <c r="AI145" s="93"/>
      <c r="AJ145" s="93"/>
      <c r="AK145" s="93"/>
      <c r="AL145" s="93"/>
      <c r="AM145" s="94">
        <v>2.4331669089300398E-3</v>
      </c>
      <c r="AN145" s="94"/>
      <c r="AO145" s="94"/>
      <c r="AP145" s="94"/>
      <c r="AQ145" s="94"/>
      <c r="AR145" s="94"/>
      <c r="AS145" s="94"/>
      <c r="AT145" s="94"/>
      <c r="AU145" s="94"/>
    </row>
    <row r="146" spans="2:47" s="1" customFormat="1" ht="12.3" customHeight="1" x14ac:dyDescent="0.15">
      <c r="B146" s="101">
        <v>2012</v>
      </c>
      <c r="C146" s="101"/>
      <c r="D146" s="101"/>
      <c r="E146" s="101"/>
      <c r="F146" s="101"/>
      <c r="G146" s="101"/>
      <c r="H146" s="101"/>
      <c r="I146" s="101"/>
      <c r="J146" s="101"/>
      <c r="K146" s="104">
        <v>772118.98</v>
      </c>
      <c r="L146" s="104"/>
      <c r="M146" s="104"/>
      <c r="N146" s="104"/>
      <c r="O146" s="104"/>
      <c r="P146" s="104"/>
      <c r="Q146" s="104"/>
      <c r="R146" s="104"/>
      <c r="S146" s="104"/>
      <c r="T146" s="104"/>
      <c r="U146" s="94">
        <v>3.3371175873928298E-4</v>
      </c>
      <c r="V146" s="94"/>
      <c r="W146" s="94"/>
      <c r="X146" s="94"/>
      <c r="Y146" s="94"/>
      <c r="Z146" s="94"/>
      <c r="AA146" s="94"/>
      <c r="AB146" s="94"/>
      <c r="AC146" s="94"/>
      <c r="AD146" s="94"/>
      <c r="AE146" s="94"/>
      <c r="AF146" s="94"/>
      <c r="AG146" s="93">
        <v>38</v>
      </c>
      <c r="AH146" s="93"/>
      <c r="AI146" s="93"/>
      <c r="AJ146" s="93"/>
      <c r="AK146" s="93"/>
      <c r="AL146" s="93"/>
      <c r="AM146" s="94">
        <v>1.2007836693420999E-3</v>
      </c>
      <c r="AN146" s="94"/>
      <c r="AO146" s="94"/>
      <c r="AP146" s="94"/>
      <c r="AQ146" s="94"/>
      <c r="AR146" s="94"/>
      <c r="AS146" s="94"/>
      <c r="AT146" s="94"/>
      <c r="AU146" s="94"/>
    </row>
    <row r="147" spans="2:47" s="1" customFormat="1" ht="12.3" customHeight="1" x14ac:dyDescent="0.15">
      <c r="B147" s="101">
        <v>2013</v>
      </c>
      <c r="C147" s="101"/>
      <c r="D147" s="101"/>
      <c r="E147" s="101"/>
      <c r="F147" s="101"/>
      <c r="G147" s="101"/>
      <c r="H147" s="101"/>
      <c r="I147" s="101"/>
      <c r="J147" s="101"/>
      <c r="K147" s="104">
        <v>2064698.9</v>
      </c>
      <c r="L147" s="104"/>
      <c r="M147" s="104"/>
      <c r="N147" s="104"/>
      <c r="O147" s="104"/>
      <c r="P147" s="104"/>
      <c r="Q147" s="104"/>
      <c r="R147" s="104"/>
      <c r="S147" s="104"/>
      <c r="T147" s="104"/>
      <c r="U147" s="94">
        <v>8.9236804046192802E-4</v>
      </c>
      <c r="V147" s="94"/>
      <c r="W147" s="94"/>
      <c r="X147" s="94"/>
      <c r="Y147" s="94"/>
      <c r="Z147" s="94"/>
      <c r="AA147" s="94"/>
      <c r="AB147" s="94"/>
      <c r="AC147" s="94"/>
      <c r="AD147" s="94"/>
      <c r="AE147" s="94"/>
      <c r="AF147" s="94"/>
      <c r="AG147" s="93">
        <v>75</v>
      </c>
      <c r="AH147" s="93"/>
      <c r="AI147" s="93"/>
      <c r="AJ147" s="93"/>
      <c r="AK147" s="93"/>
      <c r="AL147" s="93"/>
      <c r="AM147" s="94">
        <v>2.36996776843835E-3</v>
      </c>
      <c r="AN147" s="94"/>
      <c r="AO147" s="94"/>
      <c r="AP147" s="94"/>
      <c r="AQ147" s="94"/>
      <c r="AR147" s="94"/>
      <c r="AS147" s="94"/>
      <c r="AT147" s="94"/>
      <c r="AU147" s="94"/>
    </row>
    <row r="148" spans="2:47" s="1" customFormat="1" ht="12.3" customHeight="1" x14ac:dyDescent="0.15">
      <c r="B148" s="101">
        <v>2014</v>
      </c>
      <c r="C148" s="101"/>
      <c r="D148" s="101"/>
      <c r="E148" s="101"/>
      <c r="F148" s="101"/>
      <c r="G148" s="101"/>
      <c r="H148" s="101"/>
      <c r="I148" s="101"/>
      <c r="J148" s="101"/>
      <c r="K148" s="104">
        <v>14837078.84</v>
      </c>
      <c r="L148" s="104"/>
      <c r="M148" s="104"/>
      <c r="N148" s="104"/>
      <c r="O148" s="104"/>
      <c r="P148" s="104"/>
      <c r="Q148" s="104"/>
      <c r="R148" s="104"/>
      <c r="S148" s="104"/>
      <c r="T148" s="104"/>
      <c r="U148" s="94">
        <v>6.4126226689179304E-3</v>
      </c>
      <c r="V148" s="94"/>
      <c r="W148" s="94"/>
      <c r="X148" s="94"/>
      <c r="Y148" s="94"/>
      <c r="Z148" s="94"/>
      <c r="AA148" s="94"/>
      <c r="AB148" s="94"/>
      <c r="AC148" s="94"/>
      <c r="AD148" s="94"/>
      <c r="AE148" s="94"/>
      <c r="AF148" s="94"/>
      <c r="AG148" s="93">
        <v>380</v>
      </c>
      <c r="AH148" s="93"/>
      <c r="AI148" s="93"/>
      <c r="AJ148" s="93"/>
      <c r="AK148" s="93"/>
      <c r="AL148" s="93"/>
      <c r="AM148" s="94">
        <v>1.2007836693421E-2</v>
      </c>
      <c r="AN148" s="94"/>
      <c r="AO148" s="94"/>
      <c r="AP148" s="94"/>
      <c r="AQ148" s="94"/>
      <c r="AR148" s="94"/>
      <c r="AS148" s="94"/>
      <c r="AT148" s="94"/>
      <c r="AU148" s="94"/>
    </row>
    <row r="149" spans="2:47" s="1" customFormat="1" ht="12.3" customHeight="1" x14ac:dyDescent="0.15">
      <c r="B149" s="101">
        <v>2015</v>
      </c>
      <c r="C149" s="101"/>
      <c r="D149" s="101"/>
      <c r="E149" s="101"/>
      <c r="F149" s="101"/>
      <c r="G149" s="101"/>
      <c r="H149" s="101"/>
      <c r="I149" s="101"/>
      <c r="J149" s="101"/>
      <c r="K149" s="104">
        <v>152836959.47</v>
      </c>
      <c r="L149" s="104"/>
      <c r="M149" s="104"/>
      <c r="N149" s="104"/>
      <c r="O149" s="104"/>
      <c r="P149" s="104"/>
      <c r="Q149" s="104"/>
      <c r="R149" s="104"/>
      <c r="S149" s="104"/>
      <c r="T149" s="104"/>
      <c r="U149" s="94">
        <v>6.6056517021635799E-2</v>
      </c>
      <c r="V149" s="94"/>
      <c r="W149" s="94"/>
      <c r="X149" s="94"/>
      <c r="Y149" s="94"/>
      <c r="Z149" s="94"/>
      <c r="AA149" s="94"/>
      <c r="AB149" s="94"/>
      <c r="AC149" s="94"/>
      <c r="AD149" s="94"/>
      <c r="AE149" s="94"/>
      <c r="AF149" s="94"/>
      <c r="AG149" s="93">
        <v>3436</v>
      </c>
      <c r="AH149" s="93"/>
      <c r="AI149" s="93"/>
      <c r="AJ149" s="93"/>
      <c r="AK149" s="93"/>
      <c r="AL149" s="93"/>
      <c r="AM149" s="94">
        <v>0.108576123364722</v>
      </c>
      <c r="AN149" s="94"/>
      <c r="AO149" s="94"/>
      <c r="AP149" s="94"/>
      <c r="AQ149" s="94"/>
      <c r="AR149" s="94"/>
      <c r="AS149" s="94"/>
      <c r="AT149" s="94"/>
      <c r="AU149" s="94"/>
    </row>
    <row r="150" spans="2:47" s="1" customFormat="1" ht="12.3" customHeight="1" x14ac:dyDescent="0.15">
      <c r="B150" s="101">
        <v>2016</v>
      </c>
      <c r="C150" s="101"/>
      <c r="D150" s="101"/>
      <c r="E150" s="101"/>
      <c r="F150" s="101"/>
      <c r="G150" s="101"/>
      <c r="H150" s="101"/>
      <c r="I150" s="101"/>
      <c r="J150" s="101"/>
      <c r="K150" s="104">
        <v>225238189.85000101</v>
      </c>
      <c r="L150" s="104"/>
      <c r="M150" s="104"/>
      <c r="N150" s="104"/>
      <c r="O150" s="104"/>
      <c r="P150" s="104"/>
      <c r="Q150" s="104"/>
      <c r="R150" s="104"/>
      <c r="S150" s="104"/>
      <c r="T150" s="104"/>
      <c r="U150" s="94">
        <v>9.73485102905981E-2</v>
      </c>
      <c r="V150" s="94"/>
      <c r="W150" s="94"/>
      <c r="X150" s="94"/>
      <c r="Y150" s="94"/>
      <c r="Z150" s="94"/>
      <c r="AA150" s="94"/>
      <c r="AB150" s="94"/>
      <c r="AC150" s="94"/>
      <c r="AD150" s="94"/>
      <c r="AE150" s="94"/>
      <c r="AF150" s="94"/>
      <c r="AG150" s="93">
        <v>5610</v>
      </c>
      <c r="AH150" s="93"/>
      <c r="AI150" s="93"/>
      <c r="AJ150" s="93"/>
      <c r="AK150" s="93"/>
      <c r="AL150" s="93"/>
      <c r="AM150" s="94">
        <v>0.177273589079189</v>
      </c>
      <c r="AN150" s="94"/>
      <c r="AO150" s="94"/>
      <c r="AP150" s="94"/>
      <c r="AQ150" s="94"/>
      <c r="AR150" s="94"/>
      <c r="AS150" s="94"/>
      <c r="AT150" s="94"/>
      <c r="AU150" s="94"/>
    </row>
    <row r="151" spans="2:47" s="1" customFormat="1" ht="12.3" customHeight="1" x14ac:dyDescent="0.15">
      <c r="B151" s="101">
        <v>2017</v>
      </c>
      <c r="C151" s="101"/>
      <c r="D151" s="101"/>
      <c r="E151" s="101"/>
      <c r="F151" s="101"/>
      <c r="G151" s="101"/>
      <c r="H151" s="101"/>
      <c r="I151" s="101"/>
      <c r="J151" s="101"/>
      <c r="K151" s="104">
        <v>139968966.31</v>
      </c>
      <c r="L151" s="104"/>
      <c r="M151" s="104"/>
      <c r="N151" s="104"/>
      <c r="O151" s="104"/>
      <c r="P151" s="104"/>
      <c r="Q151" s="104"/>
      <c r="R151" s="104"/>
      <c r="S151" s="104"/>
      <c r="T151" s="104"/>
      <c r="U151" s="94">
        <v>6.0494938119808099E-2</v>
      </c>
      <c r="V151" s="94"/>
      <c r="W151" s="94"/>
      <c r="X151" s="94"/>
      <c r="Y151" s="94"/>
      <c r="Z151" s="94"/>
      <c r="AA151" s="94"/>
      <c r="AB151" s="94"/>
      <c r="AC151" s="94"/>
      <c r="AD151" s="94"/>
      <c r="AE151" s="94"/>
      <c r="AF151" s="94"/>
      <c r="AG151" s="93">
        <v>3104</v>
      </c>
      <c r="AH151" s="93"/>
      <c r="AI151" s="93"/>
      <c r="AJ151" s="93"/>
      <c r="AK151" s="93"/>
      <c r="AL151" s="93"/>
      <c r="AM151" s="94">
        <v>9.8085066043101798E-2</v>
      </c>
      <c r="AN151" s="94"/>
      <c r="AO151" s="94"/>
      <c r="AP151" s="94"/>
      <c r="AQ151" s="94"/>
      <c r="AR151" s="94"/>
      <c r="AS151" s="94"/>
      <c r="AT151" s="94"/>
      <c r="AU151" s="94"/>
    </row>
    <row r="152" spans="2:47" s="1" customFormat="1" ht="12.3" customHeight="1" x14ac:dyDescent="0.15">
      <c r="B152" s="101">
        <v>2018</v>
      </c>
      <c r="C152" s="101"/>
      <c r="D152" s="101"/>
      <c r="E152" s="101"/>
      <c r="F152" s="101"/>
      <c r="G152" s="101"/>
      <c r="H152" s="101"/>
      <c r="I152" s="101"/>
      <c r="J152" s="101"/>
      <c r="K152" s="104">
        <v>119146327.17</v>
      </c>
      <c r="L152" s="104"/>
      <c r="M152" s="104"/>
      <c r="N152" s="104"/>
      <c r="O152" s="104"/>
      <c r="P152" s="104"/>
      <c r="Q152" s="104"/>
      <c r="R152" s="104"/>
      <c r="S152" s="104"/>
      <c r="T152" s="104"/>
      <c r="U152" s="94">
        <v>5.1495341284353201E-2</v>
      </c>
      <c r="V152" s="94"/>
      <c r="W152" s="94"/>
      <c r="X152" s="94"/>
      <c r="Y152" s="94"/>
      <c r="Z152" s="94"/>
      <c r="AA152" s="94"/>
      <c r="AB152" s="94"/>
      <c r="AC152" s="94"/>
      <c r="AD152" s="94"/>
      <c r="AE152" s="94"/>
      <c r="AF152" s="94"/>
      <c r="AG152" s="93">
        <v>2068</v>
      </c>
      <c r="AH152" s="93"/>
      <c r="AI152" s="93"/>
      <c r="AJ152" s="93"/>
      <c r="AK152" s="93"/>
      <c r="AL152" s="93"/>
      <c r="AM152" s="94">
        <v>6.5347911268406805E-2</v>
      </c>
      <c r="AN152" s="94"/>
      <c r="AO152" s="94"/>
      <c r="AP152" s="94"/>
      <c r="AQ152" s="94"/>
      <c r="AR152" s="94"/>
      <c r="AS152" s="94"/>
      <c r="AT152" s="94"/>
      <c r="AU152" s="94"/>
    </row>
    <row r="153" spans="2:47" s="1" customFormat="1" ht="12.3" customHeight="1" x14ac:dyDescent="0.15">
      <c r="B153" s="101">
        <v>2019</v>
      </c>
      <c r="C153" s="101"/>
      <c r="D153" s="101"/>
      <c r="E153" s="101"/>
      <c r="F153" s="101"/>
      <c r="G153" s="101"/>
      <c r="H153" s="101"/>
      <c r="I153" s="101"/>
      <c r="J153" s="101"/>
      <c r="K153" s="104">
        <v>157292670.80000001</v>
      </c>
      <c r="L153" s="104"/>
      <c r="M153" s="104"/>
      <c r="N153" s="104"/>
      <c r="O153" s="104"/>
      <c r="P153" s="104"/>
      <c r="Q153" s="104"/>
      <c r="R153" s="104"/>
      <c r="S153" s="104"/>
      <c r="T153" s="104"/>
      <c r="U153" s="94">
        <v>6.7982286628243405E-2</v>
      </c>
      <c r="V153" s="94"/>
      <c r="W153" s="94"/>
      <c r="X153" s="94"/>
      <c r="Y153" s="94"/>
      <c r="Z153" s="94"/>
      <c r="AA153" s="94"/>
      <c r="AB153" s="94"/>
      <c r="AC153" s="94"/>
      <c r="AD153" s="94"/>
      <c r="AE153" s="94"/>
      <c r="AF153" s="94"/>
      <c r="AG153" s="93">
        <v>2594</v>
      </c>
      <c r="AH153" s="93"/>
      <c r="AI153" s="93"/>
      <c r="AJ153" s="93"/>
      <c r="AK153" s="93"/>
      <c r="AL153" s="93"/>
      <c r="AM153" s="94">
        <v>8.1969285217720997E-2</v>
      </c>
      <c r="AN153" s="94"/>
      <c r="AO153" s="94"/>
      <c r="AP153" s="94"/>
      <c r="AQ153" s="94"/>
      <c r="AR153" s="94"/>
      <c r="AS153" s="94"/>
      <c r="AT153" s="94"/>
      <c r="AU153" s="94"/>
    </row>
    <row r="154" spans="2:47" s="1" customFormat="1" ht="12.3" customHeight="1" x14ac:dyDescent="0.15">
      <c r="B154" s="101">
        <v>2020</v>
      </c>
      <c r="C154" s="101"/>
      <c r="D154" s="101"/>
      <c r="E154" s="101"/>
      <c r="F154" s="101"/>
      <c r="G154" s="101"/>
      <c r="H154" s="101"/>
      <c r="I154" s="101"/>
      <c r="J154" s="101"/>
      <c r="K154" s="104">
        <v>145746667.37</v>
      </c>
      <c r="L154" s="104"/>
      <c r="M154" s="104"/>
      <c r="N154" s="104"/>
      <c r="O154" s="104"/>
      <c r="P154" s="104"/>
      <c r="Q154" s="104"/>
      <c r="R154" s="104"/>
      <c r="S154" s="104"/>
      <c r="T154" s="104"/>
      <c r="U154" s="94">
        <v>6.2992075001746306E-2</v>
      </c>
      <c r="V154" s="94"/>
      <c r="W154" s="94"/>
      <c r="X154" s="94"/>
      <c r="Y154" s="94"/>
      <c r="Z154" s="94"/>
      <c r="AA154" s="94"/>
      <c r="AB154" s="94"/>
      <c r="AC154" s="94"/>
      <c r="AD154" s="94"/>
      <c r="AE154" s="94"/>
      <c r="AF154" s="94"/>
      <c r="AG154" s="93">
        <v>1850</v>
      </c>
      <c r="AH154" s="93"/>
      <c r="AI154" s="93"/>
      <c r="AJ154" s="93"/>
      <c r="AK154" s="93"/>
      <c r="AL154" s="93"/>
      <c r="AM154" s="94">
        <v>5.8459204954812598E-2</v>
      </c>
      <c r="AN154" s="94"/>
      <c r="AO154" s="94"/>
      <c r="AP154" s="94"/>
      <c r="AQ154" s="94"/>
      <c r="AR154" s="94"/>
      <c r="AS154" s="94"/>
      <c r="AT154" s="94"/>
      <c r="AU154" s="94"/>
    </row>
    <row r="155" spans="2:47" s="1" customFormat="1" ht="12.3" customHeight="1" x14ac:dyDescent="0.15">
      <c r="B155" s="101">
        <v>2021</v>
      </c>
      <c r="C155" s="101"/>
      <c r="D155" s="101"/>
      <c r="E155" s="101"/>
      <c r="F155" s="101"/>
      <c r="G155" s="101"/>
      <c r="H155" s="101"/>
      <c r="I155" s="101"/>
      <c r="J155" s="101"/>
      <c r="K155" s="104">
        <v>360505361.04000002</v>
      </c>
      <c r="L155" s="104"/>
      <c r="M155" s="104"/>
      <c r="N155" s="104"/>
      <c r="O155" s="104"/>
      <c r="P155" s="104"/>
      <c r="Q155" s="104"/>
      <c r="R155" s="104"/>
      <c r="S155" s="104"/>
      <c r="T155" s="104"/>
      <c r="U155" s="94">
        <v>0.155811320772866</v>
      </c>
      <c r="V155" s="94"/>
      <c r="W155" s="94"/>
      <c r="X155" s="94"/>
      <c r="Y155" s="94"/>
      <c r="Z155" s="94"/>
      <c r="AA155" s="94"/>
      <c r="AB155" s="94"/>
      <c r="AC155" s="94"/>
      <c r="AD155" s="94"/>
      <c r="AE155" s="94"/>
      <c r="AF155" s="94"/>
      <c r="AG155" s="93">
        <v>4018</v>
      </c>
      <c r="AH155" s="93"/>
      <c r="AI155" s="93"/>
      <c r="AJ155" s="93"/>
      <c r="AK155" s="93"/>
      <c r="AL155" s="93"/>
      <c r="AM155" s="94">
        <v>0.12696707324780401</v>
      </c>
      <c r="AN155" s="94"/>
      <c r="AO155" s="94"/>
      <c r="AP155" s="94"/>
      <c r="AQ155" s="94"/>
      <c r="AR155" s="94"/>
      <c r="AS155" s="94"/>
      <c r="AT155" s="94"/>
      <c r="AU155" s="94"/>
    </row>
    <row r="156" spans="2:47" s="1" customFormat="1" ht="12.3" customHeight="1" x14ac:dyDescent="0.15">
      <c r="B156" s="101">
        <v>2022</v>
      </c>
      <c r="C156" s="101"/>
      <c r="D156" s="101"/>
      <c r="E156" s="101"/>
      <c r="F156" s="101"/>
      <c r="G156" s="101"/>
      <c r="H156" s="101"/>
      <c r="I156" s="101"/>
      <c r="J156" s="101"/>
      <c r="K156" s="104">
        <v>382979570.27999997</v>
      </c>
      <c r="L156" s="104"/>
      <c r="M156" s="104"/>
      <c r="N156" s="104"/>
      <c r="O156" s="104"/>
      <c r="P156" s="104"/>
      <c r="Q156" s="104"/>
      <c r="R156" s="104"/>
      <c r="S156" s="104"/>
      <c r="T156" s="104"/>
      <c r="U156" s="94">
        <v>0.165524730345773</v>
      </c>
      <c r="V156" s="94"/>
      <c r="W156" s="94"/>
      <c r="X156" s="94"/>
      <c r="Y156" s="94"/>
      <c r="Z156" s="94"/>
      <c r="AA156" s="94"/>
      <c r="AB156" s="94"/>
      <c r="AC156" s="94"/>
      <c r="AD156" s="94"/>
      <c r="AE156" s="94"/>
      <c r="AF156" s="94"/>
      <c r="AG156" s="93">
        <v>3571</v>
      </c>
      <c r="AH156" s="93"/>
      <c r="AI156" s="93"/>
      <c r="AJ156" s="93"/>
      <c r="AK156" s="93"/>
      <c r="AL156" s="93"/>
      <c r="AM156" s="94">
        <v>0.112842065347911</v>
      </c>
      <c r="AN156" s="94"/>
      <c r="AO156" s="94"/>
      <c r="AP156" s="94"/>
      <c r="AQ156" s="94"/>
      <c r="AR156" s="94"/>
      <c r="AS156" s="94"/>
      <c r="AT156" s="94"/>
      <c r="AU156" s="94"/>
    </row>
    <row r="157" spans="2:47" s="1" customFormat="1" ht="12.3" customHeight="1" x14ac:dyDescent="0.15">
      <c r="B157" s="101">
        <v>2023</v>
      </c>
      <c r="C157" s="101"/>
      <c r="D157" s="101"/>
      <c r="E157" s="101"/>
      <c r="F157" s="101"/>
      <c r="G157" s="101"/>
      <c r="H157" s="101"/>
      <c r="I157" s="101"/>
      <c r="J157" s="101"/>
      <c r="K157" s="104">
        <v>218691759.49000001</v>
      </c>
      <c r="L157" s="104"/>
      <c r="M157" s="104"/>
      <c r="N157" s="104"/>
      <c r="O157" s="104"/>
      <c r="P157" s="104"/>
      <c r="Q157" s="104"/>
      <c r="R157" s="104"/>
      <c r="S157" s="104"/>
      <c r="T157" s="104"/>
      <c r="U157" s="94">
        <v>9.4519126678113796E-2</v>
      </c>
      <c r="V157" s="94"/>
      <c r="W157" s="94"/>
      <c r="X157" s="94"/>
      <c r="Y157" s="94"/>
      <c r="Z157" s="94"/>
      <c r="AA157" s="94"/>
      <c r="AB157" s="94"/>
      <c r="AC157" s="94"/>
      <c r="AD157" s="94"/>
      <c r="AE157" s="94"/>
      <c r="AF157" s="94"/>
      <c r="AG157" s="93">
        <v>1737</v>
      </c>
      <c r="AH157" s="93"/>
      <c r="AI157" s="93"/>
      <c r="AJ157" s="93"/>
      <c r="AK157" s="93"/>
      <c r="AL157" s="93"/>
      <c r="AM157" s="94">
        <v>5.4888453517032199E-2</v>
      </c>
      <c r="AN157" s="94"/>
      <c r="AO157" s="94"/>
      <c r="AP157" s="94"/>
      <c r="AQ157" s="94"/>
      <c r="AR157" s="94"/>
      <c r="AS157" s="94"/>
      <c r="AT157" s="94"/>
      <c r="AU157" s="94"/>
    </row>
    <row r="158" spans="2:47" s="1" customFormat="1" ht="12.3" customHeight="1" x14ac:dyDescent="0.15">
      <c r="B158" s="101">
        <v>2024</v>
      </c>
      <c r="C158" s="101"/>
      <c r="D158" s="101"/>
      <c r="E158" s="101"/>
      <c r="F158" s="101"/>
      <c r="G158" s="101"/>
      <c r="H158" s="101"/>
      <c r="I158" s="101"/>
      <c r="J158" s="101"/>
      <c r="K158" s="104">
        <v>205346610.68000001</v>
      </c>
      <c r="L158" s="104"/>
      <c r="M158" s="104"/>
      <c r="N158" s="104"/>
      <c r="O158" s="104"/>
      <c r="P158" s="104"/>
      <c r="Q158" s="104"/>
      <c r="R158" s="104"/>
      <c r="S158" s="104"/>
      <c r="T158" s="104"/>
      <c r="U158" s="94">
        <v>8.8751319908200704E-2</v>
      </c>
      <c r="V158" s="94"/>
      <c r="W158" s="94"/>
      <c r="X158" s="94"/>
      <c r="Y158" s="94"/>
      <c r="Z158" s="94"/>
      <c r="AA158" s="94"/>
      <c r="AB158" s="94"/>
      <c r="AC158" s="94"/>
      <c r="AD158" s="94"/>
      <c r="AE158" s="94"/>
      <c r="AF158" s="94"/>
      <c r="AG158" s="93">
        <v>1535</v>
      </c>
      <c r="AH158" s="93"/>
      <c r="AI158" s="93"/>
      <c r="AJ158" s="93"/>
      <c r="AK158" s="93"/>
      <c r="AL158" s="93"/>
      <c r="AM158" s="94">
        <v>4.8505340327371499E-2</v>
      </c>
      <c r="AN158" s="94"/>
      <c r="AO158" s="94"/>
      <c r="AP158" s="94"/>
      <c r="AQ158" s="94"/>
      <c r="AR158" s="94"/>
      <c r="AS158" s="94"/>
      <c r="AT158" s="94"/>
      <c r="AU158" s="94"/>
    </row>
    <row r="159" spans="2:47" s="1" customFormat="1" ht="12.3" customHeight="1" x14ac:dyDescent="0.15">
      <c r="B159" s="101">
        <v>2025</v>
      </c>
      <c r="C159" s="101"/>
      <c r="D159" s="101"/>
      <c r="E159" s="101"/>
      <c r="F159" s="101"/>
      <c r="G159" s="101"/>
      <c r="H159" s="101"/>
      <c r="I159" s="101"/>
      <c r="J159" s="101"/>
      <c r="K159" s="104">
        <v>154484804.43000001</v>
      </c>
      <c r="L159" s="104"/>
      <c r="M159" s="104"/>
      <c r="N159" s="104"/>
      <c r="O159" s="104"/>
      <c r="P159" s="104"/>
      <c r="Q159" s="104"/>
      <c r="R159" s="104"/>
      <c r="S159" s="104"/>
      <c r="T159" s="104"/>
      <c r="U159" s="94">
        <v>6.6768719744241298E-2</v>
      </c>
      <c r="V159" s="94"/>
      <c r="W159" s="94"/>
      <c r="X159" s="94"/>
      <c r="Y159" s="94"/>
      <c r="Z159" s="94"/>
      <c r="AA159" s="94"/>
      <c r="AB159" s="94"/>
      <c r="AC159" s="94"/>
      <c r="AD159" s="94"/>
      <c r="AE159" s="94"/>
      <c r="AF159" s="94"/>
      <c r="AG159" s="93">
        <v>1100</v>
      </c>
      <c r="AH159" s="93"/>
      <c r="AI159" s="93"/>
      <c r="AJ159" s="93"/>
      <c r="AK159" s="93"/>
      <c r="AL159" s="93"/>
      <c r="AM159" s="94">
        <v>3.4759527270429101E-2</v>
      </c>
      <c r="AN159" s="94"/>
      <c r="AO159" s="94"/>
      <c r="AP159" s="94"/>
      <c r="AQ159" s="94"/>
      <c r="AR159" s="94"/>
      <c r="AS159" s="94"/>
      <c r="AT159" s="94"/>
      <c r="AU159" s="94"/>
    </row>
    <row r="160" spans="2:47" s="1" customFormat="1" ht="12.3" customHeight="1" x14ac:dyDescent="0.15">
      <c r="B160" s="101">
        <v>2026</v>
      </c>
      <c r="C160" s="101"/>
      <c r="D160" s="101"/>
      <c r="E160" s="101"/>
      <c r="F160" s="101"/>
      <c r="G160" s="101"/>
      <c r="H160" s="101"/>
      <c r="I160" s="101"/>
      <c r="J160" s="101"/>
      <c r="K160" s="104">
        <v>23578928.390000001</v>
      </c>
      <c r="L160" s="104"/>
      <c r="M160" s="104"/>
      <c r="N160" s="104"/>
      <c r="O160" s="104"/>
      <c r="P160" s="104"/>
      <c r="Q160" s="104"/>
      <c r="R160" s="104"/>
      <c r="S160" s="104"/>
      <c r="T160" s="104"/>
      <c r="U160" s="94">
        <v>1.01908719588975E-2</v>
      </c>
      <c r="V160" s="94"/>
      <c r="W160" s="94"/>
      <c r="X160" s="94"/>
      <c r="Y160" s="94"/>
      <c r="Z160" s="94"/>
      <c r="AA160" s="94"/>
      <c r="AB160" s="94"/>
      <c r="AC160" s="94"/>
      <c r="AD160" s="94"/>
      <c r="AE160" s="94"/>
      <c r="AF160" s="94"/>
      <c r="AG160" s="93">
        <v>161</v>
      </c>
      <c r="AH160" s="93"/>
      <c r="AI160" s="93"/>
      <c r="AJ160" s="93"/>
      <c r="AK160" s="93"/>
      <c r="AL160" s="93"/>
      <c r="AM160" s="94">
        <v>5.0875308095809898E-3</v>
      </c>
      <c r="AN160" s="94"/>
      <c r="AO160" s="94"/>
      <c r="AP160" s="94"/>
      <c r="AQ160" s="94"/>
      <c r="AR160" s="94"/>
      <c r="AS160" s="94"/>
      <c r="AT160" s="94"/>
      <c r="AU160" s="94"/>
    </row>
    <row r="161" spans="2:47" s="1" customFormat="1" ht="12.3" customHeight="1" x14ac:dyDescent="0.15">
      <c r="B161" s="100"/>
      <c r="C161" s="100"/>
      <c r="D161" s="100"/>
      <c r="E161" s="100"/>
      <c r="F161" s="100"/>
      <c r="G161" s="100"/>
      <c r="H161" s="100"/>
      <c r="I161" s="100"/>
      <c r="J161" s="100"/>
      <c r="K161" s="105">
        <v>2313730217.1100001</v>
      </c>
      <c r="L161" s="105"/>
      <c r="M161" s="105"/>
      <c r="N161" s="105"/>
      <c r="O161" s="105"/>
      <c r="P161" s="105"/>
      <c r="Q161" s="105"/>
      <c r="R161" s="105"/>
      <c r="S161" s="105"/>
      <c r="T161" s="105"/>
      <c r="U161" s="96">
        <v>1</v>
      </c>
      <c r="V161" s="96"/>
      <c r="W161" s="96"/>
      <c r="X161" s="96"/>
      <c r="Y161" s="96"/>
      <c r="Z161" s="96"/>
      <c r="AA161" s="96"/>
      <c r="AB161" s="96"/>
      <c r="AC161" s="96"/>
      <c r="AD161" s="96"/>
      <c r="AE161" s="96"/>
      <c r="AF161" s="96"/>
      <c r="AG161" s="95">
        <v>31646</v>
      </c>
      <c r="AH161" s="95"/>
      <c r="AI161" s="95"/>
      <c r="AJ161" s="95"/>
      <c r="AK161" s="95"/>
      <c r="AL161" s="95"/>
      <c r="AM161" s="96">
        <v>1</v>
      </c>
      <c r="AN161" s="96"/>
      <c r="AO161" s="96"/>
      <c r="AP161" s="96"/>
      <c r="AQ161" s="96"/>
      <c r="AR161" s="96"/>
      <c r="AS161" s="96"/>
      <c r="AT161" s="96"/>
      <c r="AU161" s="96"/>
    </row>
    <row r="162" spans="2:47" s="1" customFormat="1" ht="9" customHeight="1" x14ac:dyDescent="0.15"/>
    <row r="163" spans="2:47" s="1" customFormat="1" ht="19.2" customHeight="1" x14ac:dyDescent="0.15">
      <c r="B163" s="83" t="s">
        <v>1221</v>
      </c>
      <c r="C163" s="83"/>
      <c r="D163" s="83"/>
      <c r="E163" s="83"/>
      <c r="F163" s="83"/>
      <c r="G163" s="83"/>
      <c r="H163" s="83"/>
      <c r="I163" s="83"/>
      <c r="J163" s="83"/>
      <c r="K163" s="83"/>
      <c r="L163" s="83"/>
      <c r="M163" s="83"/>
      <c r="N163" s="83"/>
      <c r="O163" s="83"/>
      <c r="P163" s="83"/>
      <c r="Q163" s="83"/>
      <c r="R163" s="83"/>
      <c r="S163" s="83"/>
      <c r="T163" s="83"/>
      <c r="U163" s="83"/>
      <c r="V163" s="83"/>
      <c r="W163" s="83"/>
      <c r="X163" s="83"/>
      <c r="Y163" s="83"/>
      <c r="Z163" s="83"/>
      <c r="AA163" s="83"/>
      <c r="AB163" s="83"/>
      <c r="AC163" s="83"/>
      <c r="AD163" s="83"/>
      <c r="AE163" s="83"/>
      <c r="AF163" s="83"/>
      <c r="AG163" s="83"/>
      <c r="AH163" s="83"/>
      <c r="AI163" s="83"/>
      <c r="AJ163" s="83"/>
      <c r="AK163" s="83"/>
      <c r="AL163" s="83"/>
      <c r="AM163" s="83"/>
      <c r="AN163" s="83"/>
      <c r="AO163" s="83"/>
      <c r="AP163" s="83"/>
      <c r="AQ163" s="83"/>
      <c r="AR163" s="83"/>
      <c r="AS163" s="83"/>
      <c r="AT163" s="83"/>
      <c r="AU163" s="83"/>
    </row>
    <row r="164" spans="2:47" s="1" customFormat="1" ht="7.95" customHeight="1" x14ac:dyDescent="0.15"/>
    <row r="165" spans="2:47" s="1" customFormat="1" ht="11.1" customHeight="1" x14ac:dyDescent="0.15">
      <c r="B165" s="77" t="s">
        <v>1140</v>
      </c>
      <c r="C165" s="77"/>
      <c r="D165" s="77"/>
      <c r="E165" s="77"/>
      <c r="F165" s="77"/>
      <c r="G165" s="77"/>
      <c r="H165" s="77"/>
      <c r="I165" s="77"/>
      <c r="J165" s="77" t="s">
        <v>1100</v>
      </c>
      <c r="K165" s="77"/>
      <c r="L165" s="77"/>
      <c r="M165" s="77"/>
      <c r="N165" s="77"/>
      <c r="O165" s="77"/>
      <c r="P165" s="77"/>
      <c r="Q165" s="77"/>
      <c r="R165" s="77"/>
      <c r="S165" s="77"/>
      <c r="T165" s="77"/>
      <c r="U165" s="77"/>
      <c r="V165" s="77" t="s">
        <v>1101</v>
      </c>
      <c r="W165" s="77"/>
      <c r="X165" s="77"/>
      <c r="Y165" s="77"/>
      <c r="Z165" s="77"/>
      <c r="AA165" s="77"/>
      <c r="AB165" s="77"/>
      <c r="AC165" s="77"/>
      <c r="AD165" s="77"/>
      <c r="AE165" s="77"/>
      <c r="AF165" s="77"/>
      <c r="AG165" s="77" t="s">
        <v>1141</v>
      </c>
      <c r="AH165" s="77"/>
      <c r="AI165" s="77"/>
      <c r="AJ165" s="77"/>
      <c r="AK165" s="77"/>
      <c r="AL165" s="77"/>
      <c r="AM165" s="77"/>
      <c r="AN165" s="77" t="s">
        <v>1101</v>
      </c>
      <c r="AO165" s="77"/>
      <c r="AP165" s="77"/>
      <c r="AQ165" s="77"/>
      <c r="AR165" s="77"/>
      <c r="AS165" s="77"/>
      <c r="AT165" s="77"/>
      <c r="AU165" s="77"/>
    </row>
    <row r="166" spans="2:47" s="1" customFormat="1" ht="10.65" customHeight="1" x14ac:dyDescent="0.15">
      <c r="B166" s="91" t="s">
        <v>1142</v>
      </c>
      <c r="C166" s="91"/>
      <c r="D166" s="91"/>
      <c r="E166" s="91"/>
      <c r="F166" s="91"/>
      <c r="G166" s="91"/>
      <c r="H166" s="91"/>
      <c r="I166" s="91"/>
      <c r="J166" s="104">
        <v>328535693.43000102</v>
      </c>
      <c r="K166" s="104"/>
      <c r="L166" s="104"/>
      <c r="M166" s="104"/>
      <c r="N166" s="104"/>
      <c r="O166" s="104"/>
      <c r="P166" s="104"/>
      <c r="Q166" s="104"/>
      <c r="R166" s="104"/>
      <c r="S166" s="104"/>
      <c r="T166" s="104"/>
      <c r="U166" s="104"/>
      <c r="V166" s="94">
        <v>0.141993950288795</v>
      </c>
      <c r="W166" s="94"/>
      <c r="X166" s="94"/>
      <c r="Y166" s="94"/>
      <c r="Z166" s="94"/>
      <c r="AA166" s="94"/>
      <c r="AB166" s="94"/>
      <c r="AC166" s="94"/>
      <c r="AD166" s="94"/>
      <c r="AE166" s="94"/>
      <c r="AF166" s="94"/>
      <c r="AG166" s="93">
        <v>7926</v>
      </c>
      <c r="AH166" s="93"/>
      <c r="AI166" s="93"/>
      <c r="AJ166" s="93"/>
      <c r="AK166" s="93"/>
      <c r="AL166" s="93"/>
      <c r="AM166" s="93"/>
      <c r="AN166" s="94">
        <v>0.47583598487122503</v>
      </c>
      <c r="AO166" s="94"/>
      <c r="AP166" s="94"/>
      <c r="AQ166" s="94"/>
      <c r="AR166" s="94"/>
      <c r="AS166" s="94"/>
      <c r="AT166" s="94"/>
      <c r="AU166" s="94"/>
    </row>
    <row r="167" spans="2:47" s="1" customFormat="1" ht="10.65" customHeight="1" x14ac:dyDescent="0.15">
      <c r="B167" s="91" t="s">
        <v>1143</v>
      </c>
      <c r="C167" s="91"/>
      <c r="D167" s="91"/>
      <c r="E167" s="91"/>
      <c r="F167" s="91"/>
      <c r="G167" s="91"/>
      <c r="H167" s="91"/>
      <c r="I167" s="91"/>
      <c r="J167" s="104">
        <v>682457171.67999899</v>
      </c>
      <c r="K167" s="104"/>
      <c r="L167" s="104"/>
      <c r="M167" s="104"/>
      <c r="N167" s="104"/>
      <c r="O167" s="104"/>
      <c r="P167" s="104"/>
      <c r="Q167" s="104"/>
      <c r="R167" s="104"/>
      <c r="S167" s="104"/>
      <c r="T167" s="104"/>
      <c r="U167" s="104"/>
      <c r="V167" s="94">
        <v>0.29495970041504299</v>
      </c>
      <c r="W167" s="94"/>
      <c r="X167" s="94"/>
      <c r="Y167" s="94"/>
      <c r="Z167" s="94"/>
      <c r="AA167" s="94"/>
      <c r="AB167" s="94"/>
      <c r="AC167" s="94"/>
      <c r="AD167" s="94"/>
      <c r="AE167" s="94"/>
      <c r="AF167" s="94"/>
      <c r="AG167" s="93">
        <v>4667</v>
      </c>
      <c r="AH167" s="93"/>
      <c r="AI167" s="93"/>
      <c r="AJ167" s="93"/>
      <c r="AK167" s="93"/>
      <c r="AL167" s="93"/>
      <c r="AM167" s="93"/>
      <c r="AN167" s="94">
        <v>0.28018250585339499</v>
      </c>
      <c r="AO167" s="94"/>
      <c r="AP167" s="94"/>
      <c r="AQ167" s="94"/>
      <c r="AR167" s="94"/>
      <c r="AS167" s="94"/>
      <c r="AT167" s="94"/>
      <c r="AU167" s="94"/>
    </row>
    <row r="168" spans="2:47" s="1" customFormat="1" ht="10.65" customHeight="1" x14ac:dyDescent="0.15">
      <c r="B168" s="91" t="s">
        <v>1144</v>
      </c>
      <c r="C168" s="91"/>
      <c r="D168" s="91"/>
      <c r="E168" s="91"/>
      <c r="F168" s="91"/>
      <c r="G168" s="91"/>
      <c r="H168" s="91"/>
      <c r="I168" s="91"/>
      <c r="J168" s="104">
        <v>598193648.13000095</v>
      </c>
      <c r="K168" s="104"/>
      <c r="L168" s="104"/>
      <c r="M168" s="104"/>
      <c r="N168" s="104"/>
      <c r="O168" s="104"/>
      <c r="P168" s="104"/>
      <c r="Q168" s="104"/>
      <c r="R168" s="104"/>
      <c r="S168" s="104"/>
      <c r="T168" s="104"/>
      <c r="U168" s="104"/>
      <c r="V168" s="94">
        <v>0.25854079430106802</v>
      </c>
      <c r="W168" s="94"/>
      <c r="X168" s="94"/>
      <c r="Y168" s="94"/>
      <c r="Z168" s="94"/>
      <c r="AA168" s="94"/>
      <c r="AB168" s="94"/>
      <c r="AC168" s="94"/>
      <c r="AD168" s="94"/>
      <c r="AE168" s="94"/>
      <c r="AF168" s="94"/>
      <c r="AG168" s="93">
        <v>2459</v>
      </c>
      <c r="AH168" s="93"/>
      <c r="AI168" s="93"/>
      <c r="AJ168" s="93"/>
      <c r="AK168" s="93"/>
      <c r="AL168" s="93"/>
      <c r="AM168" s="93"/>
      <c r="AN168" s="94">
        <v>0.14762562286125999</v>
      </c>
      <c r="AO168" s="94"/>
      <c r="AP168" s="94"/>
      <c r="AQ168" s="94"/>
      <c r="AR168" s="94"/>
      <c r="AS168" s="94"/>
      <c r="AT168" s="94"/>
      <c r="AU168" s="94"/>
    </row>
    <row r="169" spans="2:47" s="1" customFormat="1" ht="10.65" customHeight="1" x14ac:dyDescent="0.15">
      <c r="B169" s="91" t="s">
        <v>1145</v>
      </c>
      <c r="C169" s="91"/>
      <c r="D169" s="91"/>
      <c r="E169" s="91"/>
      <c r="F169" s="91"/>
      <c r="G169" s="91"/>
      <c r="H169" s="91"/>
      <c r="I169" s="91"/>
      <c r="J169" s="104">
        <v>329739697.55000001</v>
      </c>
      <c r="K169" s="104"/>
      <c r="L169" s="104"/>
      <c r="M169" s="104"/>
      <c r="N169" s="104"/>
      <c r="O169" s="104"/>
      <c r="P169" s="104"/>
      <c r="Q169" s="104"/>
      <c r="R169" s="104"/>
      <c r="S169" s="104"/>
      <c r="T169" s="104"/>
      <c r="U169" s="104"/>
      <c r="V169" s="94">
        <v>0.14251432388771201</v>
      </c>
      <c r="W169" s="94"/>
      <c r="X169" s="94"/>
      <c r="Y169" s="94"/>
      <c r="Z169" s="94"/>
      <c r="AA169" s="94"/>
      <c r="AB169" s="94"/>
      <c r="AC169" s="94"/>
      <c r="AD169" s="94"/>
      <c r="AE169" s="94"/>
      <c r="AF169" s="94"/>
      <c r="AG169" s="93">
        <v>967</v>
      </c>
      <c r="AH169" s="93"/>
      <c r="AI169" s="93"/>
      <c r="AJ169" s="93"/>
      <c r="AK169" s="93"/>
      <c r="AL169" s="93"/>
      <c r="AM169" s="93"/>
      <c r="AN169" s="94">
        <v>5.8053671129254997E-2</v>
      </c>
      <c r="AO169" s="94"/>
      <c r="AP169" s="94"/>
      <c r="AQ169" s="94"/>
      <c r="AR169" s="94"/>
      <c r="AS169" s="94"/>
      <c r="AT169" s="94"/>
      <c r="AU169" s="94"/>
    </row>
    <row r="170" spans="2:47" s="1" customFormat="1" ht="10.65" customHeight="1" x14ac:dyDescent="0.15">
      <c r="B170" s="91" t="s">
        <v>1146</v>
      </c>
      <c r="C170" s="91"/>
      <c r="D170" s="91"/>
      <c r="E170" s="91"/>
      <c r="F170" s="91"/>
      <c r="G170" s="91"/>
      <c r="H170" s="91"/>
      <c r="I170" s="91"/>
      <c r="J170" s="104">
        <v>374804006.31999999</v>
      </c>
      <c r="K170" s="104"/>
      <c r="L170" s="104"/>
      <c r="M170" s="104"/>
      <c r="N170" s="104"/>
      <c r="O170" s="104"/>
      <c r="P170" s="104"/>
      <c r="Q170" s="104"/>
      <c r="R170" s="104"/>
      <c r="S170" s="104"/>
      <c r="T170" s="104"/>
      <c r="U170" s="104"/>
      <c r="V170" s="94">
        <v>0.16199123110738201</v>
      </c>
      <c r="W170" s="94"/>
      <c r="X170" s="94"/>
      <c r="Y170" s="94"/>
      <c r="Z170" s="94"/>
      <c r="AA170" s="94"/>
      <c r="AB170" s="94"/>
      <c r="AC170" s="94"/>
      <c r="AD170" s="94"/>
      <c r="AE170" s="94"/>
      <c r="AF170" s="94"/>
      <c r="AG170" s="93">
        <v>638</v>
      </c>
      <c r="AH170" s="93"/>
      <c r="AI170" s="93"/>
      <c r="AJ170" s="93"/>
      <c r="AK170" s="93"/>
      <c r="AL170" s="93"/>
      <c r="AM170" s="93"/>
      <c r="AN170" s="94">
        <v>3.8302215284865201E-2</v>
      </c>
      <c r="AO170" s="94"/>
      <c r="AP170" s="94"/>
      <c r="AQ170" s="94"/>
      <c r="AR170" s="94"/>
      <c r="AS170" s="94"/>
      <c r="AT170" s="94"/>
      <c r="AU170" s="94"/>
    </row>
    <row r="171" spans="2:47" s="1" customFormat="1" ht="12.3" customHeight="1" x14ac:dyDescent="0.15">
      <c r="B171" s="100"/>
      <c r="C171" s="100"/>
      <c r="D171" s="100"/>
      <c r="E171" s="100"/>
      <c r="F171" s="100"/>
      <c r="G171" s="100"/>
      <c r="H171" s="100"/>
      <c r="I171" s="100"/>
      <c r="J171" s="105">
        <v>2313730217.1100001</v>
      </c>
      <c r="K171" s="105"/>
      <c r="L171" s="105"/>
      <c r="M171" s="105"/>
      <c r="N171" s="105"/>
      <c r="O171" s="105"/>
      <c r="P171" s="105"/>
      <c r="Q171" s="105"/>
      <c r="R171" s="105"/>
      <c r="S171" s="105"/>
      <c r="T171" s="105"/>
      <c r="U171" s="105"/>
      <c r="V171" s="96">
        <v>1</v>
      </c>
      <c r="W171" s="96"/>
      <c r="X171" s="96"/>
      <c r="Y171" s="96"/>
      <c r="Z171" s="96"/>
      <c r="AA171" s="96"/>
      <c r="AB171" s="96"/>
      <c r="AC171" s="96"/>
      <c r="AD171" s="96"/>
      <c r="AE171" s="96"/>
      <c r="AF171" s="96"/>
      <c r="AG171" s="95">
        <v>16657</v>
      </c>
      <c r="AH171" s="95"/>
      <c r="AI171" s="95"/>
      <c r="AJ171" s="95"/>
      <c r="AK171" s="95"/>
      <c r="AL171" s="95"/>
      <c r="AM171" s="95"/>
      <c r="AN171" s="96">
        <v>1</v>
      </c>
      <c r="AO171" s="96"/>
      <c r="AP171" s="96"/>
      <c r="AQ171" s="96"/>
      <c r="AR171" s="96"/>
      <c r="AS171" s="96"/>
      <c r="AT171" s="96"/>
      <c r="AU171" s="96"/>
    </row>
    <row r="172" spans="2:47" s="1" customFormat="1" ht="9" customHeight="1" x14ac:dyDescent="0.15"/>
    <row r="173" spans="2:47" s="1" customFormat="1" ht="19.2" customHeight="1" x14ac:dyDescent="0.15">
      <c r="B173" s="83" t="s">
        <v>1222</v>
      </c>
      <c r="C173" s="83"/>
      <c r="D173" s="83"/>
      <c r="E173" s="83"/>
      <c r="F173" s="83"/>
      <c r="G173" s="83"/>
      <c r="H173" s="83"/>
      <c r="I173" s="83"/>
      <c r="J173" s="83"/>
      <c r="K173" s="83"/>
      <c r="L173" s="83"/>
      <c r="M173" s="83"/>
      <c r="N173" s="83"/>
      <c r="O173" s="83"/>
      <c r="P173" s="83"/>
      <c r="Q173" s="83"/>
      <c r="R173" s="83"/>
      <c r="S173" s="83"/>
      <c r="T173" s="83"/>
      <c r="U173" s="83"/>
      <c r="V173" s="83"/>
      <c r="W173" s="83"/>
      <c r="X173" s="83"/>
      <c r="Y173" s="83"/>
      <c r="Z173" s="83"/>
      <c r="AA173" s="83"/>
      <c r="AB173" s="83"/>
      <c r="AC173" s="83"/>
      <c r="AD173" s="83"/>
      <c r="AE173" s="83"/>
      <c r="AF173" s="83"/>
      <c r="AG173" s="83"/>
      <c r="AH173" s="83"/>
      <c r="AI173" s="83"/>
      <c r="AJ173" s="83"/>
      <c r="AK173" s="83"/>
      <c r="AL173" s="83"/>
      <c r="AM173" s="83"/>
      <c r="AN173" s="83"/>
      <c r="AO173" s="83"/>
      <c r="AP173" s="83"/>
      <c r="AQ173" s="83"/>
      <c r="AR173" s="83"/>
      <c r="AS173" s="83"/>
      <c r="AT173" s="83"/>
      <c r="AU173" s="83"/>
    </row>
    <row r="174" spans="2:47" s="1" customFormat="1" ht="7.95" customHeight="1" x14ac:dyDescent="0.15"/>
    <row r="175" spans="2:47" s="1" customFormat="1" ht="11.1" customHeight="1" x14ac:dyDescent="0.15">
      <c r="B175" s="100"/>
      <c r="C175" s="100"/>
      <c r="D175" s="100"/>
      <c r="E175" s="100"/>
      <c r="F175" s="100"/>
      <c r="G175" s="100"/>
      <c r="H175" s="100"/>
      <c r="I175" s="77" t="s">
        <v>1100</v>
      </c>
      <c r="J175" s="77"/>
      <c r="K175" s="77"/>
      <c r="L175" s="77"/>
      <c r="M175" s="77"/>
      <c r="N175" s="77"/>
      <c r="O175" s="77"/>
      <c r="P175" s="77"/>
      <c r="Q175" s="77"/>
      <c r="R175" s="77"/>
      <c r="S175" s="77"/>
      <c r="T175" s="77"/>
      <c r="U175" s="77" t="s">
        <v>1101</v>
      </c>
      <c r="V175" s="77"/>
      <c r="W175" s="77"/>
      <c r="X175" s="77"/>
      <c r="Y175" s="77"/>
      <c r="Z175" s="77"/>
      <c r="AA175" s="77"/>
      <c r="AB175" s="77"/>
      <c r="AC175" s="77"/>
      <c r="AD175" s="77"/>
      <c r="AE175" s="77"/>
      <c r="AF175" s="77" t="s">
        <v>1102</v>
      </c>
      <c r="AG175" s="77"/>
      <c r="AH175" s="77"/>
      <c r="AI175" s="77"/>
      <c r="AJ175" s="77"/>
      <c r="AK175" s="77"/>
      <c r="AL175" s="77"/>
      <c r="AM175" s="77"/>
      <c r="AN175" s="77"/>
      <c r="AO175" s="77"/>
      <c r="AP175" s="77"/>
      <c r="AQ175" s="77" t="s">
        <v>1101</v>
      </c>
      <c r="AR175" s="77"/>
      <c r="AS175" s="77"/>
      <c r="AT175" s="77"/>
      <c r="AU175" s="77"/>
    </row>
    <row r="176" spans="2:47" s="1" customFormat="1" ht="11.1" customHeight="1" x14ac:dyDescent="0.15">
      <c r="B176" s="91" t="s">
        <v>1147</v>
      </c>
      <c r="C176" s="91"/>
      <c r="D176" s="91"/>
      <c r="E176" s="91"/>
      <c r="F176" s="91"/>
      <c r="G176" s="91"/>
      <c r="H176" s="91"/>
      <c r="I176" s="104">
        <v>339390.02</v>
      </c>
      <c r="J176" s="104"/>
      <c r="K176" s="104"/>
      <c r="L176" s="104"/>
      <c r="M176" s="104"/>
      <c r="N176" s="104"/>
      <c r="O176" s="104"/>
      <c r="P176" s="104"/>
      <c r="Q176" s="104"/>
      <c r="R176" s="104"/>
      <c r="S176" s="104"/>
      <c r="T176" s="104"/>
      <c r="U176" s="94">
        <v>1.4668521744247301E-4</v>
      </c>
      <c r="V176" s="94"/>
      <c r="W176" s="94"/>
      <c r="X176" s="94"/>
      <c r="Y176" s="94"/>
      <c r="Z176" s="94"/>
      <c r="AA176" s="94"/>
      <c r="AB176" s="94"/>
      <c r="AC176" s="94"/>
      <c r="AD176" s="94"/>
      <c r="AE176" s="94"/>
      <c r="AF176" s="93">
        <v>9</v>
      </c>
      <c r="AG176" s="93"/>
      <c r="AH176" s="93"/>
      <c r="AI176" s="93"/>
      <c r="AJ176" s="93"/>
      <c r="AK176" s="93"/>
      <c r="AL176" s="93"/>
      <c r="AM176" s="93"/>
      <c r="AN176" s="93"/>
      <c r="AO176" s="93"/>
      <c r="AP176" s="93"/>
      <c r="AQ176" s="94">
        <v>2.84396132212602E-4</v>
      </c>
      <c r="AR176" s="94"/>
      <c r="AS176" s="94"/>
      <c r="AT176" s="94"/>
      <c r="AU176" s="94"/>
    </row>
    <row r="177" spans="2:47" s="1" customFormat="1" ht="11.1" customHeight="1" x14ac:dyDescent="0.15">
      <c r="B177" s="91" t="s">
        <v>1148</v>
      </c>
      <c r="C177" s="91"/>
      <c r="D177" s="91"/>
      <c r="E177" s="91"/>
      <c r="F177" s="91"/>
      <c r="G177" s="91"/>
      <c r="H177" s="91"/>
      <c r="I177" s="104">
        <v>74776545.079999894</v>
      </c>
      <c r="J177" s="104"/>
      <c r="K177" s="104"/>
      <c r="L177" s="104"/>
      <c r="M177" s="104"/>
      <c r="N177" s="104"/>
      <c r="O177" s="104"/>
      <c r="P177" s="104"/>
      <c r="Q177" s="104"/>
      <c r="R177" s="104"/>
      <c r="S177" s="104"/>
      <c r="T177" s="104"/>
      <c r="U177" s="94">
        <v>3.2318610236849801E-2</v>
      </c>
      <c r="V177" s="94"/>
      <c r="W177" s="94"/>
      <c r="X177" s="94"/>
      <c r="Y177" s="94"/>
      <c r="Z177" s="94"/>
      <c r="AA177" s="94"/>
      <c r="AB177" s="94"/>
      <c r="AC177" s="94"/>
      <c r="AD177" s="94"/>
      <c r="AE177" s="94"/>
      <c r="AF177" s="93">
        <v>916</v>
      </c>
      <c r="AG177" s="93"/>
      <c r="AH177" s="93"/>
      <c r="AI177" s="93"/>
      <c r="AJ177" s="93"/>
      <c r="AK177" s="93"/>
      <c r="AL177" s="93"/>
      <c r="AM177" s="93"/>
      <c r="AN177" s="93"/>
      <c r="AO177" s="93"/>
      <c r="AP177" s="93"/>
      <c r="AQ177" s="94">
        <v>2.8945206345193701E-2</v>
      </c>
      <c r="AR177" s="94"/>
      <c r="AS177" s="94"/>
      <c r="AT177" s="94"/>
      <c r="AU177" s="94"/>
    </row>
    <row r="178" spans="2:47" s="1" customFormat="1" ht="11.1" customHeight="1" x14ac:dyDescent="0.15">
      <c r="B178" s="91" t="s">
        <v>1149</v>
      </c>
      <c r="C178" s="91"/>
      <c r="D178" s="91"/>
      <c r="E178" s="91"/>
      <c r="F178" s="91"/>
      <c r="G178" s="91"/>
      <c r="H178" s="91"/>
      <c r="I178" s="104">
        <v>517285970.06</v>
      </c>
      <c r="J178" s="104"/>
      <c r="K178" s="104"/>
      <c r="L178" s="104"/>
      <c r="M178" s="104"/>
      <c r="N178" s="104"/>
      <c r="O178" s="104"/>
      <c r="P178" s="104"/>
      <c r="Q178" s="104"/>
      <c r="R178" s="104"/>
      <c r="S178" s="104"/>
      <c r="T178" s="104"/>
      <c r="U178" s="94">
        <v>0.22357229301613399</v>
      </c>
      <c r="V178" s="94"/>
      <c r="W178" s="94"/>
      <c r="X178" s="94"/>
      <c r="Y178" s="94"/>
      <c r="Z178" s="94"/>
      <c r="AA178" s="94"/>
      <c r="AB178" s="94"/>
      <c r="AC178" s="94"/>
      <c r="AD178" s="94"/>
      <c r="AE178" s="94"/>
      <c r="AF178" s="93">
        <v>7292</v>
      </c>
      <c r="AG178" s="93"/>
      <c r="AH178" s="93"/>
      <c r="AI178" s="93"/>
      <c r="AJ178" s="93"/>
      <c r="AK178" s="93"/>
      <c r="AL178" s="93"/>
      <c r="AM178" s="93"/>
      <c r="AN178" s="93"/>
      <c r="AO178" s="93"/>
      <c r="AP178" s="93"/>
      <c r="AQ178" s="94">
        <v>0.23042406623269901</v>
      </c>
      <c r="AR178" s="94"/>
      <c r="AS178" s="94"/>
      <c r="AT178" s="94"/>
      <c r="AU178" s="94"/>
    </row>
    <row r="179" spans="2:47" s="1" customFormat="1" ht="11.1" customHeight="1" x14ac:dyDescent="0.15">
      <c r="B179" s="91" t="s">
        <v>1150</v>
      </c>
      <c r="C179" s="91"/>
      <c r="D179" s="91"/>
      <c r="E179" s="91"/>
      <c r="F179" s="91"/>
      <c r="G179" s="91"/>
      <c r="H179" s="91"/>
      <c r="I179" s="104">
        <v>738625389.27999699</v>
      </c>
      <c r="J179" s="104"/>
      <c r="K179" s="104"/>
      <c r="L179" s="104"/>
      <c r="M179" s="104"/>
      <c r="N179" s="104"/>
      <c r="O179" s="104"/>
      <c r="P179" s="104"/>
      <c r="Q179" s="104"/>
      <c r="R179" s="104"/>
      <c r="S179" s="104"/>
      <c r="T179" s="104"/>
      <c r="U179" s="94">
        <v>0.31923574486682799</v>
      </c>
      <c r="V179" s="94"/>
      <c r="W179" s="94"/>
      <c r="X179" s="94"/>
      <c r="Y179" s="94"/>
      <c r="Z179" s="94"/>
      <c r="AA179" s="94"/>
      <c r="AB179" s="94"/>
      <c r="AC179" s="94"/>
      <c r="AD179" s="94"/>
      <c r="AE179" s="94"/>
      <c r="AF179" s="93">
        <v>13354</v>
      </c>
      <c r="AG179" s="93"/>
      <c r="AH179" s="93"/>
      <c r="AI179" s="93"/>
      <c r="AJ179" s="93"/>
      <c r="AK179" s="93"/>
      <c r="AL179" s="93"/>
      <c r="AM179" s="93"/>
      <c r="AN179" s="93"/>
      <c r="AO179" s="93"/>
      <c r="AP179" s="93"/>
      <c r="AQ179" s="94">
        <v>0.42198066106301002</v>
      </c>
      <c r="AR179" s="94"/>
      <c r="AS179" s="94"/>
      <c r="AT179" s="94"/>
      <c r="AU179" s="94"/>
    </row>
    <row r="180" spans="2:47" s="1" customFormat="1" ht="11.1" customHeight="1" x14ac:dyDescent="0.15">
      <c r="B180" s="91" t="s">
        <v>1151</v>
      </c>
      <c r="C180" s="91"/>
      <c r="D180" s="91"/>
      <c r="E180" s="91"/>
      <c r="F180" s="91"/>
      <c r="G180" s="91"/>
      <c r="H180" s="91"/>
      <c r="I180" s="104">
        <v>196222528.64999899</v>
      </c>
      <c r="J180" s="104"/>
      <c r="K180" s="104"/>
      <c r="L180" s="104"/>
      <c r="M180" s="104"/>
      <c r="N180" s="104"/>
      <c r="O180" s="104"/>
      <c r="P180" s="104"/>
      <c r="Q180" s="104"/>
      <c r="R180" s="104"/>
      <c r="S180" s="104"/>
      <c r="T180" s="104"/>
      <c r="U180" s="94">
        <v>8.4807868782166895E-2</v>
      </c>
      <c r="V180" s="94"/>
      <c r="W180" s="94"/>
      <c r="X180" s="94"/>
      <c r="Y180" s="94"/>
      <c r="Z180" s="94"/>
      <c r="AA180" s="94"/>
      <c r="AB180" s="94"/>
      <c r="AC180" s="94"/>
      <c r="AD180" s="94"/>
      <c r="AE180" s="94"/>
      <c r="AF180" s="93">
        <v>2836</v>
      </c>
      <c r="AG180" s="93"/>
      <c r="AH180" s="93"/>
      <c r="AI180" s="93"/>
      <c r="AJ180" s="93"/>
      <c r="AK180" s="93"/>
      <c r="AL180" s="93"/>
      <c r="AM180" s="93"/>
      <c r="AN180" s="93"/>
      <c r="AO180" s="93"/>
      <c r="AP180" s="93"/>
      <c r="AQ180" s="94">
        <v>8.9616381217215504E-2</v>
      </c>
      <c r="AR180" s="94"/>
      <c r="AS180" s="94"/>
      <c r="AT180" s="94"/>
      <c r="AU180" s="94"/>
    </row>
    <row r="181" spans="2:47" s="1" customFormat="1" ht="11.1" customHeight="1" x14ac:dyDescent="0.15">
      <c r="B181" s="91" t="s">
        <v>1152</v>
      </c>
      <c r="C181" s="91"/>
      <c r="D181" s="91"/>
      <c r="E181" s="91"/>
      <c r="F181" s="91"/>
      <c r="G181" s="91"/>
      <c r="H181" s="91"/>
      <c r="I181" s="104">
        <v>256432824.80000001</v>
      </c>
      <c r="J181" s="104"/>
      <c r="K181" s="104"/>
      <c r="L181" s="104"/>
      <c r="M181" s="104"/>
      <c r="N181" s="104"/>
      <c r="O181" s="104"/>
      <c r="P181" s="104"/>
      <c r="Q181" s="104"/>
      <c r="R181" s="104"/>
      <c r="S181" s="104"/>
      <c r="T181" s="104"/>
      <c r="U181" s="94">
        <v>0.11083090971612999</v>
      </c>
      <c r="V181" s="94"/>
      <c r="W181" s="94"/>
      <c r="X181" s="94"/>
      <c r="Y181" s="94"/>
      <c r="Z181" s="94"/>
      <c r="AA181" s="94"/>
      <c r="AB181" s="94"/>
      <c r="AC181" s="94"/>
      <c r="AD181" s="94"/>
      <c r="AE181" s="94"/>
      <c r="AF181" s="93">
        <v>2447</v>
      </c>
      <c r="AG181" s="93"/>
      <c r="AH181" s="93"/>
      <c r="AI181" s="93"/>
      <c r="AJ181" s="93"/>
      <c r="AK181" s="93"/>
      <c r="AL181" s="93"/>
      <c r="AM181" s="93"/>
      <c r="AN181" s="93"/>
      <c r="AO181" s="93"/>
      <c r="AP181" s="93"/>
      <c r="AQ181" s="94">
        <v>7.7324148391581901E-2</v>
      </c>
      <c r="AR181" s="94"/>
      <c r="AS181" s="94"/>
      <c r="AT181" s="94"/>
      <c r="AU181" s="94"/>
    </row>
    <row r="182" spans="2:47" s="1" customFormat="1" ht="11.1" customHeight="1" x14ac:dyDescent="0.15">
      <c r="B182" s="91" t="s">
        <v>1153</v>
      </c>
      <c r="C182" s="91"/>
      <c r="D182" s="91"/>
      <c r="E182" s="91"/>
      <c r="F182" s="91"/>
      <c r="G182" s="91"/>
      <c r="H182" s="91"/>
      <c r="I182" s="104">
        <v>330758986.19</v>
      </c>
      <c r="J182" s="104"/>
      <c r="K182" s="104"/>
      <c r="L182" s="104"/>
      <c r="M182" s="104"/>
      <c r="N182" s="104"/>
      <c r="O182" s="104"/>
      <c r="P182" s="104"/>
      <c r="Q182" s="104"/>
      <c r="R182" s="104"/>
      <c r="S182" s="104"/>
      <c r="T182" s="104"/>
      <c r="U182" s="94">
        <v>0.14295486299311899</v>
      </c>
      <c r="V182" s="94"/>
      <c r="W182" s="94"/>
      <c r="X182" s="94"/>
      <c r="Y182" s="94"/>
      <c r="Z182" s="94"/>
      <c r="AA182" s="94"/>
      <c r="AB182" s="94"/>
      <c r="AC182" s="94"/>
      <c r="AD182" s="94"/>
      <c r="AE182" s="94"/>
      <c r="AF182" s="93">
        <v>2657</v>
      </c>
      <c r="AG182" s="93"/>
      <c r="AH182" s="93"/>
      <c r="AI182" s="93"/>
      <c r="AJ182" s="93"/>
      <c r="AK182" s="93"/>
      <c r="AL182" s="93"/>
      <c r="AM182" s="93"/>
      <c r="AN182" s="93"/>
      <c r="AO182" s="93"/>
      <c r="AP182" s="93"/>
      <c r="AQ182" s="94">
        <v>8.3960058143209296E-2</v>
      </c>
      <c r="AR182" s="94"/>
      <c r="AS182" s="94"/>
      <c r="AT182" s="94"/>
      <c r="AU182" s="94"/>
    </row>
    <row r="183" spans="2:47" s="1" customFormat="1" ht="11.1" customHeight="1" x14ac:dyDescent="0.15">
      <c r="B183" s="91" t="s">
        <v>1154</v>
      </c>
      <c r="C183" s="91"/>
      <c r="D183" s="91"/>
      <c r="E183" s="91"/>
      <c r="F183" s="91"/>
      <c r="G183" s="91"/>
      <c r="H183" s="91"/>
      <c r="I183" s="104">
        <v>152978723.84999999</v>
      </c>
      <c r="J183" s="104"/>
      <c r="K183" s="104"/>
      <c r="L183" s="104"/>
      <c r="M183" s="104"/>
      <c r="N183" s="104"/>
      <c r="O183" s="104"/>
      <c r="P183" s="104"/>
      <c r="Q183" s="104"/>
      <c r="R183" s="104"/>
      <c r="S183" s="104"/>
      <c r="T183" s="104"/>
      <c r="U183" s="94">
        <v>6.6117787942053502E-2</v>
      </c>
      <c r="V183" s="94"/>
      <c r="W183" s="94"/>
      <c r="X183" s="94"/>
      <c r="Y183" s="94"/>
      <c r="Z183" s="94"/>
      <c r="AA183" s="94"/>
      <c r="AB183" s="94"/>
      <c r="AC183" s="94"/>
      <c r="AD183" s="94"/>
      <c r="AE183" s="94"/>
      <c r="AF183" s="93">
        <v>1454</v>
      </c>
      <c r="AG183" s="93"/>
      <c r="AH183" s="93"/>
      <c r="AI183" s="93"/>
      <c r="AJ183" s="93"/>
      <c r="AK183" s="93"/>
      <c r="AL183" s="93"/>
      <c r="AM183" s="93"/>
      <c r="AN183" s="93"/>
      <c r="AO183" s="93"/>
      <c r="AP183" s="93"/>
      <c r="AQ183" s="94">
        <v>4.5945775137458102E-2</v>
      </c>
      <c r="AR183" s="94"/>
      <c r="AS183" s="94"/>
      <c r="AT183" s="94"/>
      <c r="AU183" s="94"/>
    </row>
    <row r="184" spans="2:47" s="1" customFormat="1" ht="11.1" customHeight="1" x14ac:dyDescent="0.15">
      <c r="B184" s="91" t="s">
        <v>1155</v>
      </c>
      <c r="C184" s="91"/>
      <c r="D184" s="91"/>
      <c r="E184" s="91"/>
      <c r="F184" s="91"/>
      <c r="G184" s="91"/>
      <c r="H184" s="91"/>
      <c r="I184" s="104">
        <v>37450823.07</v>
      </c>
      <c r="J184" s="104"/>
      <c r="K184" s="104"/>
      <c r="L184" s="104"/>
      <c r="M184" s="104"/>
      <c r="N184" s="104"/>
      <c r="O184" s="104"/>
      <c r="P184" s="104"/>
      <c r="Q184" s="104"/>
      <c r="R184" s="104"/>
      <c r="S184" s="104"/>
      <c r="T184" s="104"/>
      <c r="U184" s="94">
        <v>1.6186339614295501E-2</v>
      </c>
      <c r="V184" s="94"/>
      <c r="W184" s="94"/>
      <c r="X184" s="94"/>
      <c r="Y184" s="94"/>
      <c r="Z184" s="94"/>
      <c r="AA184" s="94"/>
      <c r="AB184" s="94"/>
      <c r="AC184" s="94"/>
      <c r="AD184" s="94"/>
      <c r="AE184" s="94"/>
      <c r="AF184" s="93">
        <v>462</v>
      </c>
      <c r="AG184" s="93"/>
      <c r="AH184" s="93"/>
      <c r="AI184" s="93"/>
      <c r="AJ184" s="93"/>
      <c r="AK184" s="93"/>
      <c r="AL184" s="93"/>
      <c r="AM184" s="93"/>
      <c r="AN184" s="93"/>
      <c r="AO184" s="93"/>
      <c r="AP184" s="93"/>
      <c r="AQ184" s="94">
        <v>1.45990014535802E-2</v>
      </c>
      <c r="AR184" s="94"/>
      <c r="AS184" s="94"/>
      <c r="AT184" s="94"/>
      <c r="AU184" s="94"/>
    </row>
    <row r="185" spans="2:47" s="1" customFormat="1" ht="11.1" customHeight="1" x14ac:dyDescent="0.15">
      <c r="B185" s="91" t="s">
        <v>1156</v>
      </c>
      <c r="C185" s="91"/>
      <c r="D185" s="91"/>
      <c r="E185" s="91"/>
      <c r="F185" s="91"/>
      <c r="G185" s="91"/>
      <c r="H185" s="91"/>
      <c r="I185" s="104">
        <v>6603719</v>
      </c>
      <c r="J185" s="104"/>
      <c r="K185" s="104"/>
      <c r="L185" s="104"/>
      <c r="M185" s="104"/>
      <c r="N185" s="104"/>
      <c r="O185" s="104"/>
      <c r="P185" s="104"/>
      <c r="Q185" s="104"/>
      <c r="R185" s="104"/>
      <c r="S185" s="104"/>
      <c r="T185" s="104"/>
      <c r="U185" s="94">
        <v>2.85414390630576E-3</v>
      </c>
      <c r="V185" s="94"/>
      <c r="W185" s="94"/>
      <c r="X185" s="94"/>
      <c r="Y185" s="94"/>
      <c r="Z185" s="94"/>
      <c r="AA185" s="94"/>
      <c r="AB185" s="94"/>
      <c r="AC185" s="94"/>
      <c r="AD185" s="94"/>
      <c r="AE185" s="94"/>
      <c r="AF185" s="93">
        <v>144</v>
      </c>
      <c r="AG185" s="93"/>
      <c r="AH185" s="93"/>
      <c r="AI185" s="93"/>
      <c r="AJ185" s="93"/>
      <c r="AK185" s="93"/>
      <c r="AL185" s="93"/>
      <c r="AM185" s="93"/>
      <c r="AN185" s="93"/>
      <c r="AO185" s="93"/>
      <c r="AP185" s="93"/>
      <c r="AQ185" s="94">
        <v>4.5503381154016302E-3</v>
      </c>
      <c r="AR185" s="94"/>
      <c r="AS185" s="94"/>
      <c r="AT185" s="94"/>
      <c r="AU185" s="94"/>
    </row>
    <row r="186" spans="2:47" s="1" customFormat="1" ht="11.1" customHeight="1" x14ac:dyDescent="0.15">
      <c r="B186" s="91" t="s">
        <v>1157</v>
      </c>
      <c r="C186" s="91"/>
      <c r="D186" s="91"/>
      <c r="E186" s="91"/>
      <c r="F186" s="91"/>
      <c r="G186" s="91"/>
      <c r="H186" s="91"/>
      <c r="I186" s="104">
        <v>1997253.44</v>
      </c>
      <c r="J186" s="104"/>
      <c r="K186" s="104"/>
      <c r="L186" s="104"/>
      <c r="M186" s="104"/>
      <c r="N186" s="104"/>
      <c r="O186" s="104"/>
      <c r="P186" s="104"/>
      <c r="Q186" s="104"/>
      <c r="R186" s="104"/>
      <c r="S186" s="104"/>
      <c r="T186" s="104"/>
      <c r="U186" s="94">
        <v>8.6321794357455497E-4</v>
      </c>
      <c r="V186" s="94"/>
      <c r="W186" s="94"/>
      <c r="X186" s="94"/>
      <c r="Y186" s="94"/>
      <c r="Z186" s="94"/>
      <c r="AA186" s="94"/>
      <c r="AB186" s="94"/>
      <c r="AC186" s="94"/>
      <c r="AD186" s="94"/>
      <c r="AE186" s="94"/>
      <c r="AF186" s="93">
        <v>56</v>
      </c>
      <c r="AG186" s="93"/>
      <c r="AH186" s="93"/>
      <c r="AI186" s="93"/>
      <c r="AJ186" s="93"/>
      <c r="AK186" s="93"/>
      <c r="AL186" s="93"/>
      <c r="AM186" s="93"/>
      <c r="AN186" s="93"/>
      <c r="AO186" s="93"/>
      <c r="AP186" s="93"/>
      <c r="AQ186" s="94">
        <v>1.7695759337673E-3</v>
      </c>
      <c r="AR186" s="94"/>
      <c r="AS186" s="94"/>
      <c r="AT186" s="94"/>
      <c r="AU186" s="94"/>
    </row>
    <row r="187" spans="2:47" s="1" customFormat="1" ht="11.1" customHeight="1" x14ac:dyDescent="0.15">
      <c r="B187" s="91" t="s">
        <v>1158</v>
      </c>
      <c r="C187" s="91"/>
      <c r="D187" s="91"/>
      <c r="E187" s="91"/>
      <c r="F187" s="91"/>
      <c r="G187" s="91"/>
      <c r="H187" s="91"/>
      <c r="I187" s="104">
        <v>219849.71</v>
      </c>
      <c r="J187" s="104"/>
      <c r="K187" s="104"/>
      <c r="L187" s="104"/>
      <c r="M187" s="104"/>
      <c r="N187" s="104"/>
      <c r="O187" s="104"/>
      <c r="P187" s="104"/>
      <c r="Q187" s="104"/>
      <c r="R187" s="104"/>
      <c r="S187" s="104"/>
      <c r="T187" s="104"/>
      <c r="U187" s="94">
        <v>9.5019595791339501E-5</v>
      </c>
      <c r="V187" s="94"/>
      <c r="W187" s="94"/>
      <c r="X187" s="94"/>
      <c r="Y187" s="94"/>
      <c r="Z187" s="94"/>
      <c r="AA187" s="94"/>
      <c r="AB187" s="94"/>
      <c r="AC187" s="94"/>
      <c r="AD187" s="94"/>
      <c r="AE187" s="94"/>
      <c r="AF187" s="93">
        <v>15</v>
      </c>
      <c r="AG187" s="93"/>
      <c r="AH187" s="93"/>
      <c r="AI187" s="93"/>
      <c r="AJ187" s="93"/>
      <c r="AK187" s="93"/>
      <c r="AL187" s="93"/>
      <c r="AM187" s="93"/>
      <c r="AN187" s="93"/>
      <c r="AO187" s="93"/>
      <c r="AP187" s="93"/>
      <c r="AQ187" s="94">
        <v>4.7399355368767001E-4</v>
      </c>
      <c r="AR187" s="94"/>
      <c r="AS187" s="94"/>
      <c r="AT187" s="94"/>
      <c r="AU187" s="94"/>
    </row>
    <row r="188" spans="2:47" s="1" customFormat="1" ht="11.1" customHeight="1" x14ac:dyDescent="0.15">
      <c r="B188" s="91" t="s">
        <v>1159</v>
      </c>
      <c r="C188" s="91"/>
      <c r="D188" s="91"/>
      <c r="E188" s="91"/>
      <c r="F188" s="91"/>
      <c r="G188" s="91"/>
      <c r="H188" s="91"/>
      <c r="I188" s="104">
        <v>34554.400000000001</v>
      </c>
      <c r="J188" s="104"/>
      <c r="K188" s="104"/>
      <c r="L188" s="104"/>
      <c r="M188" s="104"/>
      <c r="N188" s="104"/>
      <c r="O188" s="104"/>
      <c r="P188" s="104"/>
      <c r="Q188" s="104"/>
      <c r="R188" s="104"/>
      <c r="S188" s="104"/>
      <c r="T188" s="104"/>
      <c r="U188" s="94">
        <v>1.49344983025552E-5</v>
      </c>
      <c r="V188" s="94"/>
      <c r="W188" s="94"/>
      <c r="X188" s="94"/>
      <c r="Y188" s="94"/>
      <c r="Z188" s="94"/>
      <c r="AA188" s="94"/>
      <c r="AB188" s="94"/>
      <c r="AC188" s="94"/>
      <c r="AD188" s="94"/>
      <c r="AE188" s="94"/>
      <c r="AF188" s="93">
        <v>2</v>
      </c>
      <c r="AG188" s="93"/>
      <c r="AH188" s="93"/>
      <c r="AI188" s="93"/>
      <c r="AJ188" s="93"/>
      <c r="AK188" s="93"/>
      <c r="AL188" s="93"/>
      <c r="AM188" s="93"/>
      <c r="AN188" s="93"/>
      <c r="AO188" s="93"/>
      <c r="AP188" s="93"/>
      <c r="AQ188" s="94">
        <v>6.3199140491689303E-5</v>
      </c>
      <c r="AR188" s="94"/>
      <c r="AS188" s="94"/>
      <c r="AT188" s="94"/>
      <c r="AU188" s="94"/>
    </row>
    <row r="189" spans="2:47" s="1" customFormat="1" ht="11.1" customHeight="1" x14ac:dyDescent="0.15">
      <c r="B189" s="91" t="s">
        <v>1160</v>
      </c>
      <c r="C189" s="91"/>
      <c r="D189" s="91"/>
      <c r="E189" s="91"/>
      <c r="F189" s="91"/>
      <c r="G189" s="91"/>
      <c r="H189" s="91"/>
      <c r="I189" s="104">
        <v>852.03</v>
      </c>
      <c r="J189" s="104"/>
      <c r="K189" s="104"/>
      <c r="L189" s="104"/>
      <c r="M189" s="104"/>
      <c r="N189" s="104"/>
      <c r="O189" s="104"/>
      <c r="P189" s="104"/>
      <c r="Q189" s="104"/>
      <c r="R189" s="104"/>
      <c r="S189" s="104"/>
      <c r="T189" s="104"/>
      <c r="U189" s="94">
        <v>3.6824950190789398E-7</v>
      </c>
      <c r="V189" s="94"/>
      <c r="W189" s="94"/>
      <c r="X189" s="94"/>
      <c r="Y189" s="94"/>
      <c r="Z189" s="94"/>
      <c r="AA189" s="94"/>
      <c r="AB189" s="94"/>
      <c r="AC189" s="94"/>
      <c r="AD189" s="94"/>
      <c r="AE189" s="94"/>
      <c r="AF189" s="93">
        <v>1</v>
      </c>
      <c r="AG189" s="93"/>
      <c r="AH189" s="93"/>
      <c r="AI189" s="93"/>
      <c r="AJ189" s="93"/>
      <c r="AK189" s="93"/>
      <c r="AL189" s="93"/>
      <c r="AM189" s="93"/>
      <c r="AN189" s="93"/>
      <c r="AO189" s="93"/>
      <c r="AP189" s="93"/>
      <c r="AQ189" s="94">
        <v>3.1599570245844699E-5</v>
      </c>
      <c r="AR189" s="94"/>
      <c r="AS189" s="94"/>
      <c r="AT189" s="94"/>
      <c r="AU189" s="94"/>
    </row>
    <row r="190" spans="2:47" s="1" customFormat="1" ht="11.1" customHeight="1" x14ac:dyDescent="0.15">
      <c r="B190" s="91" t="s">
        <v>1161</v>
      </c>
      <c r="C190" s="91"/>
      <c r="D190" s="91"/>
      <c r="E190" s="91"/>
      <c r="F190" s="91"/>
      <c r="G190" s="91"/>
      <c r="H190" s="91"/>
      <c r="I190" s="104">
        <v>2807.53</v>
      </c>
      <c r="J190" s="104"/>
      <c r="K190" s="104"/>
      <c r="L190" s="104"/>
      <c r="M190" s="104"/>
      <c r="N190" s="104"/>
      <c r="O190" s="104"/>
      <c r="P190" s="104"/>
      <c r="Q190" s="104"/>
      <c r="R190" s="104"/>
      <c r="S190" s="104"/>
      <c r="T190" s="104"/>
      <c r="U190" s="94">
        <v>1.21342150404501E-6</v>
      </c>
      <c r="V190" s="94"/>
      <c r="W190" s="94"/>
      <c r="X190" s="94"/>
      <c r="Y190" s="94"/>
      <c r="Z190" s="94"/>
      <c r="AA190" s="94"/>
      <c r="AB190" s="94"/>
      <c r="AC190" s="94"/>
      <c r="AD190" s="94"/>
      <c r="AE190" s="94"/>
      <c r="AF190" s="93">
        <v>1</v>
      </c>
      <c r="AG190" s="93"/>
      <c r="AH190" s="93"/>
      <c r="AI190" s="93"/>
      <c r="AJ190" s="93"/>
      <c r="AK190" s="93"/>
      <c r="AL190" s="93"/>
      <c r="AM190" s="93"/>
      <c r="AN190" s="93"/>
      <c r="AO190" s="93"/>
      <c r="AP190" s="93"/>
      <c r="AQ190" s="94">
        <v>3.1599570245844699E-5</v>
      </c>
      <c r="AR190" s="94"/>
      <c r="AS190" s="94"/>
      <c r="AT190" s="94"/>
      <c r="AU190" s="94"/>
    </row>
    <row r="191" spans="2:47" s="1" customFormat="1" ht="11.1" customHeight="1" x14ac:dyDescent="0.15">
      <c r="B191" s="100"/>
      <c r="C191" s="100"/>
      <c r="D191" s="100"/>
      <c r="E191" s="100"/>
      <c r="F191" s="100"/>
      <c r="G191" s="100"/>
      <c r="H191" s="100"/>
      <c r="I191" s="105">
        <v>2313730217.1100001</v>
      </c>
      <c r="J191" s="105"/>
      <c r="K191" s="105"/>
      <c r="L191" s="105"/>
      <c r="M191" s="105"/>
      <c r="N191" s="105"/>
      <c r="O191" s="105"/>
      <c r="P191" s="105"/>
      <c r="Q191" s="105"/>
      <c r="R191" s="105"/>
      <c r="S191" s="105"/>
      <c r="T191" s="105"/>
      <c r="U191" s="96">
        <v>1</v>
      </c>
      <c r="V191" s="96"/>
      <c r="W191" s="96"/>
      <c r="X191" s="96"/>
      <c r="Y191" s="96"/>
      <c r="Z191" s="96"/>
      <c r="AA191" s="96"/>
      <c r="AB191" s="96"/>
      <c r="AC191" s="96"/>
      <c r="AD191" s="96"/>
      <c r="AE191" s="96"/>
      <c r="AF191" s="95">
        <v>31646</v>
      </c>
      <c r="AG191" s="95"/>
      <c r="AH191" s="95"/>
      <c r="AI191" s="95"/>
      <c r="AJ191" s="95"/>
      <c r="AK191" s="95"/>
      <c r="AL191" s="95"/>
      <c r="AM191" s="95"/>
      <c r="AN191" s="95"/>
      <c r="AO191" s="95"/>
      <c r="AP191" s="95"/>
      <c r="AQ191" s="96">
        <v>1</v>
      </c>
      <c r="AR191" s="96"/>
      <c r="AS191" s="96"/>
      <c r="AT191" s="96"/>
      <c r="AU191" s="96"/>
    </row>
    <row r="192" spans="2:47" s="1" customFormat="1" ht="9" customHeight="1" x14ac:dyDescent="0.15"/>
    <row r="193" spans="2:47" s="1" customFormat="1" ht="19.2" customHeight="1" x14ac:dyDescent="0.15">
      <c r="B193" s="83" t="s">
        <v>1223</v>
      </c>
      <c r="C193" s="83"/>
      <c r="D193" s="83"/>
      <c r="E193" s="83"/>
      <c r="F193" s="83"/>
      <c r="G193" s="83"/>
      <c r="H193" s="83"/>
      <c r="I193" s="83"/>
      <c r="J193" s="83"/>
      <c r="K193" s="83"/>
      <c r="L193" s="83"/>
      <c r="M193" s="83"/>
      <c r="N193" s="83"/>
      <c r="O193" s="83"/>
      <c r="P193" s="83"/>
      <c r="Q193" s="83"/>
      <c r="R193" s="83"/>
      <c r="S193" s="83"/>
      <c r="T193" s="83"/>
      <c r="U193" s="83"/>
      <c r="V193" s="83"/>
      <c r="W193" s="83"/>
      <c r="X193" s="83"/>
      <c r="Y193" s="83"/>
      <c r="Z193" s="83"/>
      <c r="AA193" s="83"/>
      <c r="AB193" s="83"/>
      <c r="AC193" s="83"/>
      <c r="AD193" s="83"/>
      <c r="AE193" s="83"/>
      <c r="AF193" s="83"/>
      <c r="AG193" s="83"/>
      <c r="AH193" s="83"/>
      <c r="AI193" s="83"/>
      <c r="AJ193" s="83"/>
      <c r="AK193" s="83"/>
      <c r="AL193" s="83"/>
      <c r="AM193" s="83"/>
      <c r="AN193" s="83"/>
      <c r="AO193" s="83"/>
      <c r="AP193" s="83"/>
      <c r="AQ193" s="83"/>
      <c r="AR193" s="83"/>
      <c r="AS193" s="83"/>
      <c r="AT193" s="83"/>
      <c r="AU193" s="83"/>
    </row>
    <row r="194" spans="2:47" s="1" customFormat="1" ht="7.95" customHeight="1" x14ac:dyDescent="0.15"/>
    <row r="195" spans="2:47" s="1" customFormat="1" ht="12.75" customHeight="1" x14ac:dyDescent="0.15">
      <c r="B195" s="100"/>
      <c r="C195" s="100"/>
      <c r="D195" s="100"/>
      <c r="E195" s="100"/>
      <c r="F195" s="100"/>
      <c r="G195" s="100"/>
      <c r="H195" s="77" t="s">
        <v>1100</v>
      </c>
      <c r="I195" s="77"/>
      <c r="J195" s="77"/>
      <c r="K195" s="77"/>
      <c r="L195" s="77"/>
      <c r="M195" s="77"/>
      <c r="N195" s="77"/>
      <c r="O195" s="77"/>
      <c r="P195" s="77"/>
      <c r="Q195" s="77"/>
      <c r="R195" s="77"/>
      <c r="S195" s="77"/>
      <c r="T195" s="77" t="s">
        <v>1101</v>
      </c>
      <c r="U195" s="77"/>
      <c r="V195" s="77"/>
      <c r="W195" s="77"/>
      <c r="X195" s="77"/>
      <c r="Y195" s="77"/>
      <c r="Z195" s="77"/>
      <c r="AA195" s="77"/>
      <c r="AB195" s="77"/>
      <c r="AC195" s="77"/>
      <c r="AD195" s="77"/>
      <c r="AE195" s="77" t="s">
        <v>1102</v>
      </c>
      <c r="AF195" s="77"/>
      <c r="AG195" s="77"/>
      <c r="AH195" s="77"/>
      <c r="AI195" s="77"/>
      <c r="AJ195" s="77"/>
      <c r="AK195" s="77"/>
      <c r="AL195" s="77"/>
      <c r="AM195" s="77"/>
      <c r="AN195" s="77"/>
      <c r="AO195" s="77"/>
      <c r="AP195" s="77" t="s">
        <v>1101</v>
      </c>
      <c r="AQ195" s="77"/>
      <c r="AR195" s="77"/>
      <c r="AS195" s="77"/>
      <c r="AT195" s="77"/>
      <c r="AU195" s="77"/>
    </row>
    <row r="196" spans="2:47" s="1" customFormat="1" ht="11.1" customHeight="1" x14ac:dyDescent="0.15">
      <c r="B196" s="91" t="s">
        <v>956</v>
      </c>
      <c r="C196" s="91"/>
      <c r="D196" s="91"/>
      <c r="E196" s="91"/>
      <c r="F196" s="91"/>
      <c r="G196" s="91"/>
      <c r="H196" s="104">
        <v>2119158738.22</v>
      </c>
      <c r="I196" s="104"/>
      <c r="J196" s="104"/>
      <c r="K196" s="104"/>
      <c r="L196" s="104"/>
      <c r="M196" s="104"/>
      <c r="N196" s="104"/>
      <c r="O196" s="104"/>
      <c r="P196" s="104"/>
      <c r="Q196" s="104"/>
      <c r="R196" s="104"/>
      <c r="S196" s="104"/>
      <c r="T196" s="94">
        <v>0.91590571906303198</v>
      </c>
      <c r="U196" s="94"/>
      <c r="V196" s="94"/>
      <c r="W196" s="94"/>
      <c r="X196" s="94"/>
      <c r="Y196" s="94"/>
      <c r="Z196" s="94"/>
      <c r="AA196" s="94"/>
      <c r="AB196" s="94"/>
      <c r="AC196" s="94"/>
      <c r="AD196" s="94"/>
      <c r="AE196" s="93">
        <v>29652</v>
      </c>
      <c r="AF196" s="93"/>
      <c r="AG196" s="93"/>
      <c r="AH196" s="93"/>
      <c r="AI196" s="93"/>
      <c r="AJ196" s="93"/>
      <c r="AK196" s="93"/>
      <c r="AL196" s="93"/>
      <c r="AM196" s="93"/>
      <c r="AN196" s="93"/>
      <c r="AO196" s="93"/>
      <c r="AP196" s="94">
        <v>0.936990456929786</v>
      </c>
      <c r="AQ196" s="94"/>
      <c r="AR196" s="94"/>
      <c r="AS196" s="94"/>
      <c r="AT196" s="94"/>
      <c r="AU196" s="94"/>
    </row>
    <row r="197" spans="2:47" s="1" customFormat="1" ht="11.1" customHeight="1" x14ac:dyDescent="0.15">
      <c r="B197" s="91" t="s">
        <v>1162</v>
      </c>
      <c r="C197" s="91"/>
      <c r="D197" s="91"/>
      <c r="E197" s="91"/>
      <c r="F197" s="91"/>
      <c r="G197" s="91"/>
      <c r="H197" s="104">
        <v>1989777.46</v>
      </c>
      <c r="I197" s="104"/>
      <c r="J197" s="104"/>
      <c r="K197" s="104"/>
      <c r="L197" s="104"/>
      <c r="M197" s="104"/>
      <c r="N197" s="104"/>
      <c r="O197" s="104"/>
      <c r="P197" s="104"/>
      <c r="Q197" s="104"/>
      <c r="R197" s="104"/>
      <c r="S197" s="104"/>
      <c r="T197" s="94">
        <v>8.5998680627742403E-4</v>
      </c>
      <c r="U197" s="94"/>
      <c r="V197" s="94"/>
      <c r="W197" s="94"/>
      <c r="X197" s="94"/>
      <c r="Y197" s="94"/>
      <c r="Z197" s="94"/>
      <c r="AA197" s="94"/>
      <c r="AB197" s="94"/>
      <c r="AC197" s="94"/>
      <c r="AD197" s="94"/>
      <c r="AE197" s="93">
        <v>39</v>
      </c>
      <c r="AF197" s="93"/>
      <c r="AG197" s="93"/>
      <c r="AH197" s="93"/>
      <c r="AI197" s="93"/>
      <c r="AJ197" s="93"/>
      <c r="AK197" s="93"/>
      <c r="AL197" s="93"/>
      <c r="AM197" s="93"/>
      <c r="AN197" s="93"/>
      <c r="AO197" s="93"/>
      <c r="AP197" s="94">
        <v>1.2323832395879401E-3</v>
      </c>
      <c r="AQ197" s="94"/>
      <c r="AR197" s="94"/>
      <c r="AS197" s="94"/>
      <c r="AT197" s="94"/>
      <c r="AU197" s="94"/>
    </row>
    <row r="198" spans="2:47" s="1" customFormat="1" ht="11.1" customHeight="1" x14ac:dyDescent="0.15">
      <c r="B198" s="91" t="s">
        <v>1163</v>
      </c>
      <c r="C198" s="91"/>
      <c r="D198" s="91"/>
      <c r="E198" s="91"/>
      <c r="F198" s="91"/>
      <c r="G198" s="91"/>
      <c r="H198" s="104">
        <v>192581701.43000001</v>
      </c>
      <c r="I198" s="104"/>
      <c r="J198" s="104"/>
      <c r="K198" s="104"/>
      <c r="L198" s="104"/>
      <c r="M198" s="104"/>
      <c r="N198" s="104"/>
      <c r="O198" s="104"/>
      <c r="P198" s="104"/>
      <c r="Q198" s="104"/>
      <c r="R198" s="104"/>
      <c r="S198" s="104"/>
      <c r="T198" s="94">
        <v>8.3234294130690598E-2</v>
      </c>
      <c r="U198" s="94"/>
      <c r="V198" s="94"/>
      <c r="W198" s="94"/>
      <c r="X198" s="94"/>
      <c r="Y198" s="94"/>
      <c r="Z198" s="94"/>
      <c r="AA198" s="94"/>
      <c r="AB198" s="94"/>
      <c r="AC198" s="94"/>
      <c r="AD198" s="94"/>
      <c r="AE198" s="93">
        <v>1955</v>
      </c>
      <c r="AF198" s="93"/>
      <c r="AG198" s="93"/>
      <c r="AH198" s="93"/>
      <c r="AI198" s="93"/>
      <c r="AJ198" s="93"/>
      <c r="AK198" s="93"/>
      <c r="AL198" s="93"/>
      <c r="AM198" s="93"/>
      <c r="AN198" s="93"/>
      <c r="AO198" s="93"/>
      <c r="AP198" s="94">
        <v>6.1777159830626302E-2</v>
      </c>
      <c r="AQ198" s="94"/>
      <c r="AR198" s="94"/>
      <c r="AS198" s="94"/>
      <c r="AT198" s="94"/>
      <c r="AU198" s="94"/>
    </row>
    <row r="199" spans="2:47" s="1" customFormat="1" ht="12.75" customHeight="1" x14ac:dyDescent="0.15">
      <c r="B199" s="100"/>
      <c r="C199" s="100"/>
      <c r="D199" s="100"/>
      <c r="E199" s="100"/>
      <c r="F199" s="100"/>
      <c r="G199" s="100"/>
      <c r="H199" s="105">
        <v>2313730217.1100001</v>
      </c>
      <c r="I199" s="105"/>
      <c r="J199" s="105"/>
      <c r="K199" s="105"/>
      <c r="L199" s="105"/>
      <c r="M199" s="105"/>
      <c r="N199" s="105"/>
      <c r="O199" s="105"/>
      <c r="P199" s="105"/>
      <c r="Q199" s="105"/>
      <c r="R199" s="105"/>
      <c r="S199" s="105"/>
      <c r="T199" s="96">
        <v>1</v>
      </c>
      <c r="U199" s="96"/>
      <c r="V199" s="96"/>
      <c r="W199" s="96"/>
      <c r="X199" s="96"/>
      <c r="Y199" s="96"/>
      <c r="Z199" s="96"/>
      <c r="AA199" s="96"/>
      <c r="AB199" s="96"/>
      <c r="AC199" s="96"/>
      <c r="AD199" s="96"/>
      <c r="AE199" s="95">
        <v>31646</v>
      </c>
      <c r="AF199" s="95"/>
      <c r="AG199" s="95"/>
      <c r="AH199" s="95"/>
      <c r="AI199" s="95"/>
      <c r="AJ199" s="95"/>
      <c r="AK199" s="95"/>
      <c r="AL199" s="95"/>
      <c r="AM199" s="95"/>
      <c r="AN199" s="95"/>
      <c r="AO199" s="95"/>
      <c r="AP199" s="96">
        <v>1</v>
      </c>
      <c r="AQ199" s="96"/>
      <c r="AR199" s="96"/>
      <c r="AS199" s="96"/>
      <c r="AT199" s="96"/>
      <c r="AU199" s="96"/>
    </row>
    <row r="200" spans="2:47" s="1" customFormat="1" ht="9" customHeight="1" x14ac:dyDescent="0.15"/>
    <row r="201" spans="2:47" s="1" customFormat="1" ht="19.2" customHeight="1" x14ac:dyDescent="0.15">
      <c r="B201" s="83" t="s">
        <v>1224</v>
      </c>
      <c r="C201" s="83"/>
      <c r="D201" s="83"/>
      <c r="E201" s="83"/>
      <c r="F201" s="83"/>
      <c r="G201" s="83"/>
      <c r="H201" s="83"/>
      <c r="I201" s="83"/>
      <c r="J201" s="83"/>
      <c r="K201" s="83"/>
      <c r="L201" s="83"/>
      <c r="M201" s="83"/>
      <c r="N201" s="83"/>
      <c r="O201" s="83"/>
      <c r="P201" s="83"/>
      <c r="Q201" s="83"/>
      <c r="R201" s="83"/>
      <c r="S201" s="83"/>
      <c r="T201" s="83"/>
      <c r="U201" s="83"/>
      <c r="V201" s="83"/>
      <c r="W201" s="83"/>
      <c r="X201" s="83"/>
      <c r="Y201" s="83"/>
      <c r="Z201" s="83"/>
      <c r="AA201" s="83"/>
      <c r="AB201" s="83"/>
      <c r="AC201" s="83"/>
      <c r="AD201" s="83"/>
      <c r="AE201" s="83"/>
      <c r="AF201" s="83"/>
      <c r="AG201" s="83"/>
      <c r="AH201" s="83"/>
      <c r="AI201" s="83"/>
      <c r="AJ201" s="83"/>
      <c r="AK201" s="83"/>
      <c r="AL201" s="83"/>
      <c r="AM201" s="83"/>
      <c r="AN201" s="83"/>
      <c r="AO201" s="83"/>
      <c r="AP201" s="83"/>
      <c r="AQ201" s="83"/>
      <c r="AR201" s="83"/>
      <c r="AS201" s="83"/>
      <c r="AT201" s="83"/>
      <c r="AU201" s="83"/>
    </row>
    <row r="202" spans="2:47" s="1" customFormat="1" ht="7.95" customHeight="1" x14ac:dyDescent="0.15"/>
    <row r="203" spans="2:47" s="1" customFormat="1" ht="12.75" customHeight="1" x14ac:dyDescent="0.15">
      <c r="B203" s="100"/>
      <c r="C203" s="100"/>
      <c r="D203" s="100"/>
      <c r="E203" s="100"/>
      <c r="F203" s="100"/>
      <c r="G203" s="77" t="s">
        <v>1100</v>
      </c>
      <c r="H203" s="77"/>
      <c r="I203" s="77"/>
      <c r="J203" s="77"/>
      <c r="K203" s="77"/>
      <c r="L203" s="77"/>
      <c r="M203" s="77"/>
      <c r="N203" s="77"/>
      <c r="O203" s="77"/>
      <c r="P203" s="77"/>
      <c r="Q203" s="77"/>
      <c r="R203" s="77"/>
      <c r="S203" s="77" t="s">
        <v>1101</v>
      </c>
      <c r="T203" s="77"/>
      <c r="U203" s="77"/>
      <c r="V203" s="77"/>
      <c r="W203" s="77"/>
      <c r="X203" s="77"/>
      <c r="Y203" s="77"/>
      <c r="Z203" s="77"/>
      <c r="AA203" s="77"/>
      <c r="AB203" s="77"/>
      <c r="AC203" s="77"/>
      <c r="AD203" s="77" t="s">
        <v>1102</v>
      </c>
      <c r="AE203" s="77"/>
      <c r="AF203" s="77"/>
      <c r="AG203" s="77"/>
      <c r="AH203" s="77"/>
      <c r="AI203" s="77"/>
      <c r="AJ203" s="77"/>
      <c r="AK203" s="77"/>
      <c r="AL203" s="77"/>
      <c r="AM203" s="77"/>
      <c r="AN203" s="77"/>
      <c r="AO203" s="77" t="s">
        <v>1101</v>
      </c>
      <c r="AP203" s="77"/>
      <c r="AQ203" s="77"/>
      <c r="AR203" s="77"/>
      <c r="AS203" s="77"/>
      <c r="AT203" s="77"/>
      <c r="AU203" s="77"/>
    </row>
    <row r="204" spans="2:47" s="1" customFormat="1" ht="12.3" customHeight="1" x14ac:dyDescent="0.15">
      <c r="B204" s="91" t="s">
        <v>1164</v>
      </c>
      <c r="C204" s="91"/>
      <c r="D204" s="91"/>
      <c r="E204" s="91"/>
      <c r="F204" s="91"/>
      <c r="G204" s="104">
        <v>44609432.649999999</v>
      </c>
      <c r="H204" s="104"/>
      <c r="I204" s="104"/>
      <c r="J204" s="104"/>
      <c r="K204" s="104"/>
      <c r="L204" s="104"/>
      <c r="M204" s="104"/>
      <c r="N204" s="104"/>
      <c r="O204" s="104"/>
      <c r="P204" s="104"/>
      <c r="Q204" s="104"/>
      <c r="R204" s="104"/>
      <c r="S204" s="94">
        <v>1.9280308620302399E-2</v>
      </c>
      <c r="T204" s="94"/>
      <c r="U204" s="94"/>
      <c r="V204" s="94"/>
      <c r="W204" s="94"/>
      <c r="X204" s="94"/>
      <c r="Y204" s="94"/>
      <c r="Z204" s="94"/>
      <c r="AA204" s="94"/>
      <c r="AB204" s="94"/>
      <c r="AC204" s="94"/>
      <c r="AD204" s="93">
        <v>461</v>
      </c>
      <c r="AE204" s="93"/>
      <c r="AF204" s="93"/>
      <c r="AG204" s="93"/>
      <c r="AH204" s="93"/>
      <c r="AI204" s="93"/>
      <c r="AJ204" s="93"/>
      <c r="AK204" s="93"/>
      <c r="AL204" s="93"/>
      <c r="AM204" s="93"/>
      <c r="AN204" s="93"/>
      <c r="AO204" s="94">
        <v>1.4567401883334399E-2</v>
      </c>
      <c r="AP204" s="94"/>
      <c r="AQ204" s="94"/>
      <c r="AR204" s="94"/>
      <c r="AS204" s="94"/>
      <c r="AT204" s="94"/>
      <c r="AU204" s="94"/>
    </row>
    <row r="205" spans="2:47" s="1" customFormat="1" ht="12.3" customHeight="1" x14ac:dyDescent="0.15">
      <c r="B205" s="91" t="s">
        <v>1165</v>
      </c>
      <c r="C205" s="91"/>
      <c r="D205" s="91"/>
      <c r="E205" s="91"/>
      <c r="F205" s="91"/>
      <c r="G205" s="104">
        <v>31433209.079999998</v>
      </c>
      <c r="H205" s="104"/>
      <c r="I205" s="104"/>
      <c r="J205" s="104"/>
      <c r="K205" s="104"/>
      <c r="L205" s="104"/>
      <c r="M205" s="104"/>
      <c r="N205" s="104"/>
      <c r="O205" s="104"/>
      <c r="P205" s="104"/>
      <c r="Q205" s="104"/>
      <c r="R205" s="104"/>
      <c r="S205" s="94">
        <v>1.35855117625866E-2</v>
      </c>
      <c r="T205" s="94"/>
      <c r="U205" s="94"/>
      <c r="V205" s="94"/>
      <c r="W205" s="94"/>
      <c r="X205" s="94"/>
      <c r="Y205" s="94"/>
      <c r="Z205" s="94"/>
      <c r="AA205" s="94"/>
      <c r="AB205" s="94"/>
      <c r="AC205" s="94"/>
      <c r="AD205" s="93">
        <v>366</v>
      </c>
      <c r="AE205" s="93"/>
      <c r="AF205" s="93"/>
      <c r="AG205" s="93"/>
      <c r="AH205" s="93"/>
      <c r="AI205" s="93"/>
      <c r="AJ205" s="93"/>
      <c r="AK205" s="93"/>
      <c r="AL205" s="93"/>
      <c r="AM205" s="93"/>
      <c r="AN205" s="93"/>
      <c r="AO205" s="94">
        <v>1.15654427099791E-2</v>
      </c>
      <c r="AP205" s="94"/>
      <c r="AQ205" s="94"/>
      <c r="AR205" s="94"/>
      <c r="AS205" s="94"/>
      <c r="AT205" s="94"/>
      <c r="AU205" s="94"/>
    </row>
    <row r="206" spans="2:47" s="1" customFormat="1" ht="12.3" customHeight="1" x14ac:dyDescent="0.15">
      <c r="B206" s="91" t="s">
        <v>1166</v>
      </c>
      <c r="C206" s="91"/>
      <c r="D206" s="91"/>
      <c r="E206" s="91"/>
      <c r="F206" s="91"/>
      <c r="G206" s="104">
        <v>15160298.66</v>
      </c>
      <c r="H206" s="104"/>
      <c r="I206" s="104"/>
      <c r="J206" s="104"/>
      <c r="K206" s="104"/>
      <c r="L206" s="104"/>
      <c r="M206" s="104"/>
      <c r="N206" s="104"/>
      <c r="O206" s="104"/>
      <c r="P206" s="104"/>
      <c r="Q206" s="104"/>
      <c r="R206" s="104"/>
      <c r="S206" s="94">
        <v>6.5523190853842101E-3</v>
      </c>
      <c r="T206" s="94"/>
      <c r="U206" s="94"/>
      <c r="V206" s="94"/>
      <c r="W206" s="94"/>
      <c r="X206" s="94"/>
      <c r="Y206" s="94"/>
      <c r="Z206" s="94"/>
      <c r="AA206" s="94"/>
      <c r="AB206" s="94"/>
      <c r="AC206" s="94"/>
      <c r="AD206" s="93">
        <v>169</v>
      </c>
      <c r="AE206" s="93"/>
      <c r="AF206" s="93"/>
      <c r="AG206" s="93"/>
      <c r="AH206" s="93"/>
      <c r="AI206" s="93"/>
      <c r="AJ206" s="93"/>
      <c r="AK206" s="93"/>
      <c r="AL206" s="93"/>
      <c r="AM206" s="93"/>
      <c r="AN206" s="93"/>
      <c r="AO206" s="94">
        <v>5.3403273715477498E-3</v>
      </c>
      <c r="AP206" s="94"/>
      <c r="AQ206" s="94"/>
      <c r="AR206" s="94"/>
      <c r="AS206" s="94"/>
      <c r="AT206" s="94"/>
      <c r="AU206" s="94"/>
    </row>
    <row r="207" spans="2:47" s="1" customFormat="1" ht="12.3" customHeight="1" x14ac:dyDescent="0.15">
      <c r="B207" s="91" t="s">
        <v>1167</v>
      </c>
      <c r="C207" s="91"/>
      <c r="D207" s="91"/>
      <c r="E207" s="91"/>
      <c r="F207" s="91"/>
      <c r="G207" s="104">
        <v>18708166.510000002</v>
      </c>
      <c r="H207" s="104"/>
      <c r="I207" s="104"/>
      <c r="J207" s="104"/>
      <c r="K207" s="104"/>
      <c r="L207" s="104"/>
      <c r="M207" s="104"/>
      <c r="N207" s="104"/>
      <c r="O207" s="104"/>
      <c r="P207" s="104"/>
      <c r="Q207" s="104"/>
      <c r="R207" s="104"/>
      <c r="S207" s="94">
        <v>8.0857164641121096E-3</v>
      </c>
      <c r="T207" s="94"/>
      <c r="U207" s="94"/>
      <c r="V207" s="94"/>
      <c r="W207" s="94"/>
      <c r="X207" s="94"/>
      <c r="Y207" s="94"/>
      <c r="Z207" s="94"/>
      <c r="AA207" s="94"/>
      <c r="AB207" s="94"/>
      <c r="AC207" s="94"/>
      <c r="AD207" s="93">
        <v>227</v>
      </c>
      <c r="AE207" s="93"/>
      <c r="AF207" s="93"/>
      <c r="AG207" s="93"/>
      <c r="AH207" s="93"/>
      <c r="AI207" s="93"/>
      <c r="AJ207" s="93"/>
      <c r="AK207" s="93"/>
      <c r="AL207" s="93"/>
      <c r="AM207" s="93"/>
      <c r="AN207" s="93"/>
      <c r="AO207" s="94">
        <v>7.1731024458067403E-3</v>
      </c>
      <c r="AP207" s="94"/>
      <c r="AQ207" s="94"/>
      <c r="AR207" s="94"/>
      <c r="AS207" s="94"/>
      <c r="AT207" s="94"/>
      <c r="AU207" s="94"/>
    </row>
    <row r="208" spans="2:47" s="1" customFormat="1" ht="12.3" customHeight="1" x14ac:dyDescent="0.15">
      <c r="B208" s="91" t="s">
        <v>1168</v>
      </c>
      <c r="C208" s="91"/>
      <c r="D208" s="91"/>
      <c r="E208" s="91"/>
      <c r="F208" s="91"/>
      <c r="G208" s="104">
        <v>10023218.65</v>
      </c>
      <c r="H208" s="104"/>
      <c r="I208" s="104"/>
      <c r="J208" s="104"/>
      <c r="K208" s="104"/>
      <c r="L208" s="104"/>
      <c r="M208" s="104"/>
      <c r="N208" s="104"/>
      <c r="O208" s="104"/>
      <c r="P208" s="104"/>
      <c r="Q208" s="104"/>
      <c r="R208" s="104"/>
      <c r="S208" s="94">
        <v>4.3320602271943601E-3</v>
      </c>
      <c r="T208" s="94"/>
      <c r="U208" s="94"/>
      <c r="V208" s="94"/>
      <c r="W208" s="94"/>
      <c r="X208" s="94"/>
      <c r="Y208" s="94"/>
      <c r="Z208" s="94"/>
      <c r="AA208" s="94"/>
      <c r="AB208" s="94"/>
      <c r="AC208" s="94"/>
      <c r="AD208" s="93">
        <v>111</v>
      </c>
      <c r="AE208" s="93"/>
      <c r="AF208" s="93"/>
      <c r="AG208" s="93"/>
      <c r="AH208" s="93"/>
      <c r="AI208" s="93"/>
      <c r="AJ208" s="93"/>
      <c r="AK208" s="93"/>
      <c r="AL208" s="93"/>
      <c r="AM208" s="93"/>
      <c r="AN208" s="93"/>
      <c r="AO208" s="94">
        <v>3.5075522972887602E-3</v>
      </c>
      <c r="AP208" s="94"/>
      <c r="AQ208" s="94"/>
      <c r="AR208" s="94"/>
      <c r="AS208" s="94"/>
      <c r="AT208" s="94"/>
      <c r="AU208" s="94"/>
    </row>
    <row r="209" spans="2:47" s="1" customFormat="1" ht="12.3" customHeight="1" x14ac:dyDescent="0.15">
      <c r="B209" s="91" t="s">
        <v>1169</v>
      </c>
      <c r="C209" s="91"/>
      <c r="D209" s="91"/>
      <c r="E209" s="91"/>
      <c r="F209" s="91"/>
      <c r="G209" s="104">
        <v>24113306.93</v>
      </c>
      <c r="H209" s="104"/>
      <c r="I209" s="104"/>
      <c r="J209" s="104"/>
      <c r="K209" s="104"/>
      <c r="L209" s="104"/>
      <c r="M209" s="104"/>
      <c r="N209" s="104"/>
      <c r="O209" s="104"/>
      <c r="P209" s="104"/>
      <c r="Q209" s="104"/>
      <c r="R209" s="104"/>
      <c r="S209" s="94">
        <v>1.0421831703490101E-2</v>
      </c>
      <c r="T209" s="94"/>
      <c r="U209" s="94"/>
      <c r="V209" s="94"/>
      <c r="W209" s="94"/>
      <c r="X209" s="94"/>
      <c r="Y209" s="94"/>
      <c r="Z209" s="94"/>
      <c r="AA209" s="94"/>
      <c r="AB209" s="94"/>
      <c r="AC209" s="94"/>
      <c r="AD209" s="93">
        <v>177</v>
      </c>
      <c r="AE209" s="93"/>
      <c r="AF209" s="93"/>
      <c r="AG209" s="93"/>
      <c r="AH209" s="93"/>
      <c r="AI209" s="93"/>
      <c r="AJ209" s="93"/>
      <c r="AK209" s="93"/>
      <c r="AL209" s="93"/>
      <c r="AM209" s="93"/>
      <c r="AN209" s="93"/>
      <c r="AO209" s="94">
        <v>5.5931239335145098E-3</v>
      </c>
      <c r="AP209" s="94"/>
      <c r="AQ209" s="94"/>
      <c r="AR209" s="94"/>
      <c r="AS209" s="94"/>
      <c r="AT209" s="94"/>
      <c r="AU209" s="94"/>
    </row>
    <row r="210" spans="2:47" s="1" customFormat="1" ht="12.3" customHeight="1" x14ac:dyDescent="0.15">
      <c r="B210" s="91" t="s">
        <v>1170</v>
      </c>
      <c r="C210" s="91"/>
      <c r="D210" s="91"/>
      <c r="E210" s="91"/>
      <c r="F210" s="91"/>
      <c r="G210" s="104">
        <v>19561992.550000001</v>
      </c>
      <c r="H210" s="104"/>
      <c r="I210" s="104"/>
      <c r="J210" s="104"/>
      <c r="K210" s="104"/>
      <c r="L210" s="104"/>
      <c r="M210" s="104"/>
      <c r="N210" s="104"/>
      <c r="O210" s="104"/>
      <c r="P210" s="104"/>
      <c r="Q210" s="104"/>
      <c r="R210" s="104"/>
      <c r="S210" s="94">
        <v>8.45474221901041E-3</v>
      </c>
      <c r="T210" s="94"/>
      <c r="U210" s="94"/>
      <c r="V210" s="94"/>
      <c r="W210" s="94"/>
      <c r="X210" s="94"/>
      <c r="Y210" s="94"/>
      <c r="Z210" s="94"/>
      <c r="AA210" s="94"/>
      <c r="AB210" s="94"/>
      <c r="AC210" s="94"/>
      <c r="AD210" s="93">
        <v>127</v>
      </c>
      <c r="AE210" s="93"/>
      <c r="AF210" s="93"/>
      <c r="AG210" s="93"/>
      <c r="AH210" s="93"/>
      <c r="AI210" s="93"/>
      <c r="AJ210" s="93"/>
      <c r="AK210" s="93"/>
      <c r="AL210" s="93"/>
      <c r="AM210" s="93"/>
      <c r="AN210" s="93"/>
      <c r="AO210" s="94">
        <v>4.0131454212222698E-3</v>
      </c>
      <c r="AP210" s="94"/>
      <c r="AQ210" s="94"/>
      <c r="AR210" s="94"/>
      <c r="AS210" s="94"/>
      <c r="AT210" s="94"/>
      <c r="AU210" s="94"/>
    </row>
    <row r="211" spans="2:47" s="1" customFormat="1" ht="12.3" customHeight="1" x14ac:dyDescent="0.15">
      <c r="B211" s="91" t="s">
        <v>1171</v>
      </c>
      <c r="C211" s="91"/>
      <c r="D211" s="91"/>
      <c r="E211" s="91"/>
      <c r="F211" s="91"/>
      <c r="G211" s="104">
        <v>1154577.26</v>
      </c>
      <c r="H211" s="104"/>
      <c r="I211" s="104"/>
      <c r="J211" s="104"/>
      <c r="K211" s="104"/>
      <c r="L211" s="104"/>
      <c r="M211" s="104"/>
      <c r="N211" s="104"/>
      <c r="O211" s="104"/>
      <c r="P211" s="104"/>
      <c r="Q211" s="104"/>
      <c r="R211" s="104"/>
      <c r="S211" s="94">
        <v>4.9901118611924604E-4</v>
      </c>
      <c r="T211" s="94"/>
      <c r="U211" s="94"/>
      <c r="V211" s="94"/>
      <c r="W211" s="94"/>
      <c r="X211" s="94"/>
      <c r="Y211" s="94"/>
      <c r="Z211" s="94"/>
      <c r="AA211" s="94"/>
      <c r="AB211" s="94"/>
      <c r="AC211" s="94"/>
      <c r="AD211" s="93">
        <v>17</v>
      </c>
      <c r="AE211" s="93"/>
      <c r="AF211" s="93"/>
      <c r="AG211" s="93"/>
      <c r="AH211" s="93"/>
      <c r="AI211" s="93"/>
      <c r="AJ211" s="93"/>
      <c r="AK211" s="93"/>
      <c r="AL211" s="93"/>
      <c r="AM211" s="93"/>
      <c r="AN211" s="93"/>
      <c r="AO211" s="94">
        <v>5.3719269417935899E-4</v>
      </c>
      <c r="AP211" s="94"/>
      <c r="AQ211" s="94"/>
      <c r="AR211" s="94"/>
      <c r="AS211" s="94"/>
      <c r="AT211" s="94"/>
      <c r="AU211" s="94"/>
    </row>
    <row r="212" spans="2:47" s="1" customFormat="1" ht="12.3" customHeight="1" x14ac:dyDescent="0.15">
      <c r="B212" s="91" t="s">
        <v>1172</v>
      </c>
      <c r="C212" s="91"/>
      <c r="D212" s="91"/>
      <c r="E212" s="91"/>
      <c r="F212" s="91"/>
      <c r="G212" s="104">
        <v>13870460.85</v>
      </c>
      <c r="H212" s="104"/>
      <c r="I212" s="104"/>
      <c r="J212" s="104"/>
      <c r="K212" s="104"/>
      <c r="L212" s="104"/>
      <c r="M212" s="104"/>
      <c r="N212" s="104"/>
      <c r="O212" s="104"/>
      <c r="P212" s="104"/>
      <c r="Q212" s="104"/>
      <c r="R212" s="104"/>
      <c r="S212" s="94">
        <v>5.9948479504776204E-3</v>
      </c>
      <c r="T212" s="94"/>
      <c r="U212" s="94"/>
      <c r="V212" s="94"/>
      <c r="W212" s="94"/>
      <c r="X212" s="94"/>
      <c r="Y212" s="94"/>
      <c r="Z212" s="94"/>
      <c r="AA212" s="94"/>
      <c r="AB212" s="94"/>
      <c r="AC212" s="94"/>
      <c r="AD212" s="93">
        <v>181</v>
      </c>
      <c r="AE212" s="93"/>
      <c r="AF212" s="93"/>
      <c r="AG212" s="93"/>
      <c r="AH212" s="93"/>
      <c r="AI212" s="93"/>
      <c r="AJ212" s="93"/>
      <c r="AK212" s="93"/>
      <c r="AL212" s="93"/>
      <c r="AM212" s="93"/>
      <c r="AN212" s="93"/>
      <c r="AO212" s="94">
        <v>5.7195222144978798E-3</v>
      </c>
      <c r="AP212" s="94"/>
      <c r="AQ212" s="94"/>
      <c r="AR212" s="94"/>
      <c r="AS212" s="94"/>
      <c r="AT212" s="94"/>
      <c r="AU212" s="94"/>
    </row>
    <row r="213" spans="2:47" s="1" customFormat="1" ht="12.3" customHeight="1" x14ac:dyDescent="0.15">
      <c r="B213" s="91" t="s">
        <v>1173</v>
      </c>
      <c r="C213" s="91"/>
      <c r="D213" s="91"/>
      <c r="E213" s="91"/>
      <c r="F213" s="91"/>
      <c r="G213" s="104">
        <v>4895408.08</v>
      </c>
      <c r="H213" s="104"/>
      <c r="I213" s="104"/>
      <c r="J213" s="104"/>
      <c r="K213" s="104"/>
      <c r="L213" s="104"/>
      <c r="M213" s="104"/>
      <c r="N213" s="104"/>
      <c r="O213" s="104"/>
      <c r="P213" s="104"/>
      <c r="Q213" s="104"/>
      <c r="R213" s="104"/>
      <c r="S213" s="94">
        <v>2.1158076442095702E-3</v>
      </c>
      <c r="T213" s="94"/>
      <c r="U213" s="94"/>
      <c r="V213" s="94"/>
      <c r="W213" s="94"/>
      <c r="X213" s="94"/>
      <c r="Y213" s="94"/>
      <c r="Z213" s="94"/>
      <c r="AA213" s="94"/>
      <c r="AB213" s="94"/>
      <c r="AC213" s="94"/>
      <c r="AD213" s="93">
        <v>27</v>
      </c>
      <c r="AE213" s="93"/>
      <c r="AF213" s="93"/>
      <c r="AG213" s="93"/>
      <c r="AH213" s="93"/>
      <c r="AI213" s="93"/>
      <c r="AJ213" s="93"/>
      <c r="AK213" s="93"/>
      <c r="AL213" s="93"/>
      <c r="AM213" s="93"/>
      <c r="AN213" s="93"/>
      <c r="AO213" s="94">
        <v>8.5318839663780599E-4</v>
      </c>
      <c r="AP213" s="94"/>
      <c r="AQ213" s="94"/>
      <c r="AR213" s="94"/>
      <c r="AS213" s="94"/>
      <c r="AT213" s="94"/>
      <c r="AU213" s="94"/>
    </row>
    <row r="214" spans="2:47" s="1" customFormat="1" ht="12.3" customHeight="1" x14ac:dyDescent="0.15">
      <c r="B214" s="91" t="s">
        <v>1174</v>
      </c>
      <c r="C214" s="91"/>
      <c r="D214" s="91"/>
      <c r="E214" s="91"/>
      <c r="F214" s="91"/>
      <c r="G214" s="104">
        <v>3879250.13</v>
      </c>
      <c r="H214" s="104"/>
      <c r="I214" s="104"/>
      <c r="J214" s="104"/>
      <c r="K214" s="104"/>
      <c r="L214" s="104"/>
      <c r="M214" s="104"/>
      <c r="N214" s="104"/>
      <c r="O214" s="104"/>
      <c r="P214" s="104"/>
      <c r="Q214" s="104"/>
      <c r="R214" s="104"/>
      <c r="S214" s="94">
        <v>1.6766216308682E-3</v>
      </c>
      <c r="T214" s="94"/>
      <c r="U214" s="94"/>
      <c r="V214" s="94"/>
      <c r="W214" s="94"/>
      <c r="X214" s="94"/>
      <c r="Y214" s="94"/>
      <c r="Z214" s="94"/>
      <c r="AA214" s="94"/>
      <c r="AB214" s="94"/>
      <c r="AC214" s="94"/>
      <c r="AD214" s="93">
        <v>29</v>
      </c>
      <c r="AE214" s="93"/>
      <c r="AF214" s="93"/>
      <c r="AG214" s="93"/>
      <c r="AH214" s="93"/>
      <c r="AI214" s="93"/>
      <c r="AJ214" s="93"/>
      <c r="AK214" s="93"/>
      <c r="AL214" s="93"/>
      <c r="AM214" s="93"/>
      <c r="AN214" s="93"/>
      <c r="AO214" s="94">
        <v>9.1638753712949502E-4</v>
      </c>
      <c r="AP214" s="94"/>
      <c r="AQ214" s="94"/>
      <c r="AR214" s="94"/>
      <c r="AS214" s="94"/>
      <c r="AT214" s="94"/>
      <c r="AU214" s="94"/>
    </row>
    <row r="215" spans="2:47" s="1" customFormat="1" ht="12.3" customHeight="1" x14ac:dyDescent="0.15">
      <c r="B215" s="91" t="s">
        <v>1175</v>
      </c>
      <c r="C215" s="91"/>
      <c r="D215" s="91"/>
      <c r="E215" s="91"/>
      <c r="F215" s="91"/>
      <c r="G215" s="104">
        <v>1213819.1000000001</v>
      </c>
      <c r="H215" s="104"/>
      <c r="I215" s="104"/>
      <c r="J215" s="104"/>
      <c r="K215" s="104"/>
      <c r="L215" s="104"/>
      <c r="M215" s="104"/>
      <c r="N215" s="104"/>
      <c r="O215" s="104"/>
      <c r="P215" s="104"/>
      <c r="Q215" s="104"/>
      <c r="R215" s="104"/>
      <c r="S215" s="94">
        <v>5.2461565787740802E-4</v>
      </c>
      <c r="T215" s="94"/>
      <c r="U215" s="94"/>
      <c r="V215" s="94"/>
      <c r="W215" s="94"/>
      <c r="X215" s="94"/>
      <c r="Y215" s="94"/>
      <c r="Z215" s="94"/>
      <c r="AA215" s="94"/>
      <c r="AB215" s="94"/>
      <c r="AC215" s="94"/>
      <c r="AD215" s="93">
        <v>13</v>
      </c>
      <c r="AE215" s="93"/>
      <c r="AF215" s="93"/>
      <c r="AG215" s="93"/>
      <c r="AH215" s="93"/>
      <c r="AI215" s="93"/>
      <c r="AJ215" s="93"/>
      <c r="AK215" s="93"/>
      <c r="AL215" s="93"/>
      <c r="AM215" s="93"/>
      <c r="AN215" s="93"/>
      <c r="AO215" s="94">
        <v>4.1079441319598098E-4</v>
      </c>
      <c r="AP215" s="94"/>
      <c r="AQ215" s="94"/>
      <c r="AR215" s="94"/>
      <c r="AS215" s="94"/>
      <c r="AT215" s="94"/>
      <c r="AU215" s="94"/>
    </row>
    <row r="216" spans="2:47" s="1" customFormat="1" ht="12.3" customHeight="1" x14ac:dyDescent="0.15">
      <c r="B216" s="91" t="s">
        <v>1176</v>
      </c>
      <c r="C216" s="91"/>
      <c r="D216" s="91"/>
      <c r="E216" s="91"/>
      <c r="F216" s="91"/>
      <c r="G216" s="104">
        <v>26702.639999999999</v>
      </c>
      <c r="H216" s="104"/>
      <c r="I216" s="104"/>
      <c r="J216" s="104"/>
      <c r="K216" s="104"/>
      <c r="L216" s="104"/>
      <c r="M216" s="104"/>
      <c r="N216" s="104"/>
      <c r="O216" s="104"/>
      <c r="P216" s="104"/>
      <c r="Q216" s="104"/>
      <c r="R216" s="104"/>
      <c r="S216" s="94">
        <v>1.1540947947403001E-5</v>
      </c>
      <c r="T216" s="94"/>
      <c r="U216" s="94"/>
      <c r="V216" s="94"/>
      <c r="W216" s="94"/>
      <c r="X216" s="94"/>
      <c r="Y216" s="94"/>
      <c r="Z216" s="94"/>
      <c r="AA216" s="94"/>
      <c r="AB216" s="94"/>
      <c r="AC216" s="94"/>
      <c r="AD216" s="93">
        <v>2</v>
      </c>
      <c r="AE216" s="93"/>
      <c r="AF216" s="93"/>
      <c r="AG216" s="93"/>
      <c r="AH216" s="93"/>
      <c r="AI216" s="93"/>
      <c r="AJ216" s="93"/>
      <c r="AK216" s="93"/>
      <c r="AL216" s="93"/>
      <c r="AM216" s="93"/>
      <c r="AN216" s="93"/>
      <c r="AO216" s="94">
        <v>6.3199140491689303E-5</v>
      </c>
      <c r="AP216" s="94"/>
      <c r="AQ216" s="94"/>
      <c r="AR216" s="94"/>
      <c r="AS216" s="94"/>
      <c r="AT216" s="94"/>
      <c r="AU216" s="94"/>
    </row>
    <row r="217" spans="2:47" s="1" customFormat="1" ht="12.3" customHeight="1" x14ac:dyDescent="0.15">
      <c r="B217" s="91" t="s">
        <v>1177</v>
      </c>
      <c r="C217" s="91"/>
      <c r="D217" s="91"/>
      <c r="E217" s="91"/>
      <c r="F217" s="91"/>
      <c r="G217" s="104">
        <v>689136.02</v>
      </c>
      <c r="H217" s="104"/>
      <c r="I217" s="104"/>
      <c r="J217" s="104"/>
      <c r="K217" s="104"/>
      <c r="L217" s="104"/>
      <c r="M217" s="104"/>
      <c r="N217" s="104"/>
      <c r="O217" s="104"/>
      <c r="P217" s="104"/>
      <c r="Q217" s="104"/>
      <c r="R217" s="104"/>
      <c r="S217" s="94">
        <v>2.97846315401791E-4</v>
      </c>
      <c r="T217" s="94"/>
      <c r="U217" s="94"/>
      <c r="V217" s="94"/>
      <c r="W217" s="94"/>
      <c r="X217" s="94"/>
      <c r="Y217" s="94"/>
      <c r="Z217" s="94"/>
      <c r="AA217" s="94"/>
      <c r="AB217" s="94"/>
      <c r="AC217" s="94"/>
      <c r="AD217" s="93">
        <v>2</v>
      </c>
      <c r="AE217" s="93"/>
      <c r="AF217" s="93"/>
      <c r="AG217" s="93"/>
      <c r="AH217" s="93"/>
      <c r="AI217" s="93"/>
      <c r="AJ217" s="93"/>
      <c r="AK217" s="93"/>
      <c r="AL217" s="93"/>
      <c r="AM217" s="93"/>
      <c r="AN217" s="93"/>
      <c r="AO217" s="94">
        <v>6.3199140491689303E-5</v>
      </c>
      <c r="AP217" s="94"/>
      <c r="AQ217" s="94"/>
      <c r="AR217" s="94"/>
      <c r="AS217" s="94"/>
      <c r="AT217" s="94"/>
      <c r="AU217" s="94"/>
    </row>
    <row r="218" spans="2:47" s="1" customFormat="1" ht="12.3" customHeight="1" x14ac:dyDescent="0.15">
      <c r="B218" s="91" t="s">
        <v>1178</v>
      </c>
      <c r="C218" s="91"/>
      <c r="D218" s="91"/>
      <c r="E218" s="91"/>
      <c r="F218" s="91"/>
      <c r="G218" s="104">
        <v>2124391238</v>
      </c>
      <c r="H218" s="104"/>
      <c r="I218" s="104"/>
      <c r="J218" s="104"/>
      <c r="K218" s="104"/>
      <c r="L218" s="104"/>
      <c r="M218" s="104"/>
      <c r="N218" s="104"/>
      <c r="O218" s="104"/>
      <c r="P218" s="104"/>
      <c r="Q218" s="104"/>
      <c r="R218" s="104"/>
      <c r="S218" s="94">
        <v>0.91816721858501904</v>
      </c>
      <c r="T218" s="94"/>
      <c r="U218" s="94"/>
      <c r="V218" s="94"/>
      <c r="W218" s="94"/>
      <c r="X218" s="94"/>
      <c r="Y218" s="94"/>
      <c r="Z218" s="94"/>
      <c r="AA218" s="94"/>
      <c r="AB218" s="94"/>
      <c r="AC218" s="94"/>
      <c r="AD218" s="93">
        <v>29737</v>
      </c>
      <c r="AE218" s="93"/>
      <c r="AF218" s="93"/>
      <c r="AG218" s="93"/>
      <c r="AH218" s="93"/>
      <c r="AI218" s="93"/>
      <c r="AJ218" s="93"/>
      <c r="AK218" s="93"/>
      <c r="AL218" s="93"/>
      <c r="AM218" s="93"/>
      <c r="AN218" s="93"/>
      <c r="AO218" s="94">
        <v>0.939676420400683</v>
      </c>
      <c r="AP218" s="94"/>
      <c r="AQ218" s="94"/>
      <c r="AR218" s="94"/>
      <c r="AS218" s="94"/>
      <c r="AT218" s="94"/>
      <c r="AU218" s="94"/>
    </row>
    <row r="219" spans="2:47" s="1" customFormat="1" ht="12.75" customHeight="1" x14ac:dyDescent="0.15">
      <c r="B219" s="100"/>
      <c r="C219" s="100"/>
      <c r="D219" s="100"/>
      <c r="E219" s="100"/>
      <c r="F219" s="100"/>
      <c r="G219" s="105">
        <v>2313730217.1100001</v>
      </c>
      <c r="H219" s="105"/>
      <c r="I219" s="105"/>
      <c r="J219" s="105"/>
      <c r="K219" s="105"/>
      <c r="L219" s="105"/>
      <c r="M219" s="105"/>
      <c r="N219" s="105"/>
      <c r="O219" s="105"/>
      <c r="P219" s="105"/>
      <c r="Q219" s="105"/>
      <c r="R219" s="105"/>
      <c r="S219" s="96">
        <v>1</v>
      </c>
      <c r="T219" s="96"/>
      <c r="U219" s="96"/>
      <c r="V219" s="96"/>
      <c r="W219" s="96"/>
      <c r="X219" s="96"/>
      <c r="Y219" s="96"/>
      <c r="Z219" s="96"/>
      <c r="AA219" s="96"/>
      <c r="AB219" s="96"/>
      <c r="AC219" s="96"/>
      <c r="AD219" s="95">
        <v>31646</v>
      </c>
      <c r="AE219" s="95"/>
      <c r="AF219" s="95"/>
      <c r="AG219" s="95"/>
      <c r="AH219" s="95"/>
      <c r="AI219" s="95"/>
      <c r="AJ219" s="95"/>
      <c r="AK219" s="95"/>
      <c r="AL219" s="95"/>
      <c r="AM219" s="95"/>
      <c r="AN219" s="95"/>
      <c r="AO219" s="96">
        <v>1</v>
      </c>
      <c r="AP219" s="96"/>
      <c r="AQ219" s="96"/>
      <c r="AR219" s="96"/>
      <c r="AS219" s="96"/>
      <c r="AT219" s="96"/>
      <c r="AU219" s="96"/>
    </row>
    <row r="220" spans="2:47" s="1" customFormat="1" ht="9" customHeight="1" x14ac:dyDescent="0.15"/>
    <row r="221" spans="2:47" s="1" customFormat="1" ht="19.2" customHeight="1" x14ac:dyDescent="0.15">
      <c r="B221" s="83" t="s">
        <v>1225</v>
      </c>
      <c r="C221" s="83"/>
      <c r="D221" s="83"/>
      <c r="E221" s="83"/>
      <c r="F221" s="83"/>
      <c r="G221" s="83"/>
      <c r="H221" s="83"/>
      <c r="I221" s="83"/>
      <c r="J221" s="83"/>
      <c r="K221" s="83"/>
      <c r="L221" s="83"/>
      <c r="M221" s="83"/>
      <c r="N221" s="83"/>
      <c r="O221" s="83"/>
      <c r="P221" s="83"/>
      <c r="Q221" s="83"/>
      <c r="R221" s="83"/>
      <c r="S221" s="83"/>
      <c r="T221" s="83"/>
      <c r="U221" s="83"/>
      <c r="V221" s="83"/>
      <c r="W221" s="83"/>
      <c r="X221" s="83"/>
      <c r="Y221" s="83"/>
      <c r="Z221" s="83"/>
      <c r="AA221" s="83"/>
      <c r="AB221" s="83"/>
      <c r="AC221" s="83"/>
      <c r="AD221" s="83"/>
      <c r="AE221" s="83"/>
      <c r="AF221" s="83"/>
      <c r="AG221" s="83"/>
      <c r="AH221" s="83"/>
      <c r="AI221" s="83"/>
      <c r="AJ221" s="83"/>
      <c r="AK221" s="83"/>
      <c r="AL221" s="83"/>
      <c r="AM221" s="83"/>
      <c r="AN221" s="83"/>
      <c r="AO221" s="83"/>
      <c r="AP221" s="83"/>
      <c r="AQ221" s="83"/>
      <c r="AR221" s="83"/>
      <c r="AS221" s="83"/>
      <c r="AT221" s="83"/>
      <c r="AU221" s="83"/>
    </row>
    <row r="222" spans="2:47" s="1" customFormat="1" ht="7.95" customHeight="1" x14ac:dyDescent="0.15"/>
    <row r="223" spans="2:47" s="1" customFormat="1" ht="12.3" customHeight="1" x14ac:dyDescent="0.15">
      <c r="B223" s="100"/>
      <c r="C223" s="100"/>
      <c r="D223" s="100"/>
      <c r="E223" s="100"/>
      <c r="F223" s="77" t="s">
        <v>1100</v>
      </c>
      <c r="G223" s="77"/>
      <c r="H223" s="77"/>
      <c r="I223" s="77"/>
      <c r="J223" s="77"/>
      <c r="K223" s="77"/>
      <c r="L223" s="77"/>
      <c r="M223" s="77"/>
      <c r="N223" s="77"/>
      <c r="O223" s="77"/>
      <c r="P223" s="77"/>
      <c r="Q223" s="77"/>
      <c r="R223" s="77" t="s">
        <v>1101</v>
      </c>
      <c r="S223" s="77"/>
      <c r="T223" s="77"/>
      <c r="U223" s="77"/>
      <c r="V223" s="77"/>
      <c r="W223" s="77"/>
      <c r="X223" s="77"/>
      <c r="Y223" s="77"/>
      <c r="Z223" s="77"/>
      <c r="AA223" s="77"/>
      <c r="AB223" s="77"/>
      <c r="AC223" s="77" t="s">
        <v>1102</v>
      </c>
      <c r="AD223" s="77"/>
      <c r="AE223" s="77"/>
      <c r="AF223" s="77"/>
      <c r="AG223" s="77"/>
      <c r="AH223" s="77"/>
      <c r="AI223" s="77"/>
      <c r="AJ223" s="77"/>
      <c r="AK223" s="77"/>
      <c r="AL223" s="77"/>
      <c r="AM223" s="77"/>
      <c r="AN223" s="77" t="s">
        <v>1101</v>
      </c>
      <c r="AO223" s="77"/>
      <c r="AP223" s="77"/>
      <c r="AQ223" s="77"/>
      <c r="AR223" s="77"/>
      <c r="AS223" s="77"/>
      <c r="AT223" s="77"/>
    </row>
    <row r="224" spans="2:47" s="1" customFormat="1" ht="12.3" customHeight="1" x14ac:dyDescent="0.15">
      <c r="B224" s="91" t="s">
        <v>1179</v>
      </c>
      <c r="C224" s="91"/>
      <c r="D224" s="91"/>
      <c r="E224" s="91"/>
      <c r="F224" s="104">
        <v>2313730217.1099901</v>
      </c>
      <c r="G224" s="104"/>
      <c r="H224" s="104"/>
      <c r="I224" s="104"/>
      <c r="J224" s="104"/>
      <c r="K224" s="104"/>
      <c r="L224" s="104"/>
      <c r="M224" s="104"/>
      <c r="N224" s="104"/>
      <c r="O224" s="104"/>
      <c r="P224" s="104"/>
      <c r="Q224" s="104"/>
      <c r="R224" s="94">
        <v>1</v>
      </c>
      <c r="S224" s="94"/>
      <c r="T224" s="94"/>
      <c r="U224" s="94"/>
      <c r="V224" s="94"/>
      <c r="W224" s="94"/>
      <c r="X224" s="94"/>
      <c r="Y224" s="94"/>
      <c r="Z224" s="94"/>
      <c r="AA224" s="94"/>
      <c r="AB224" s="94"/>
      <c r="AC224" s="93">
        <v>31646</v>
      </c>
      <c r="AD224" s="93"/>
      <c r="AE224" s="93"/>
      <c r="AF224" s="93"/>
      <c r="AG224" s="93"/>
      <c r="AH224" s="93"/>
      <c r="AI224" s="93"/>
      <c r="AJ224" s="93"/>
      <c r="AK224" s="93"/>
      <c r="AL224" s="93"/>
      <c r="AM224" s="93"/>
      <c r="AN224" s="94">
        <v>1</v>
      </c>
      <c r="AO224" s="94"/>
      <c r="AP224" s="94"/>
      <c r="AQ224" s="94"/>
      <c r="AR224" s="94"/>
      <c r="AS224" s="94"/>
      <c r="AT224" s="94"/>
    </row>
    <row r="225" spans="2:47" s="1" customFormat="1" ht="12.3" customHeight="1" x14ac:dyDescent="0.15">
      <c r="B225" s="100"/>
      <c r="C225" s="100"/>
      <c r="D225" s="100"/>
      <c r="E225" s="100"/>
      <c r="F225" s="105">
        <v>2313730217.1099901</v>
      </c>
      <c r="G225" s="105"/>
      <c r="H225" s="105"/>
      <c r="I225" s="105"/>
      <c r="J225" s="105"/>
      <c r="K225" s="105"/>
      <c r="L225" s="105"/>
      <c r="M225" s="105"/>
      <c r="N225" s="105"/>
      <c r="O225" s="105"/>
      <c r="P225" s="105"/>
      <c r="Q225" s="105"/>
      <c r="R225" s="96">
        <v>1</v>
      </c>
      <c r="S225" s="96"/>
      <c r="T225" s="96"/>
      <c r="U225" s="96"/>
      <c r="V225" s="96"/>
      <c r="W225" s="96"/>
      <c r="X225" s="96"/>
      <c r="Y225" s="96"/>
      <c r="Z225" s="96"/>
      <c r="AA225" s="96"/>
      <c r="AB225" s="96"/>
      <c r="AC225" s="95">
        <v>31646</v>
      </c>
      <c r="AD225" s="95"/>
      <c r="AE225" s="95"/>
      <c r="AF225" s="95"/>
      <c r="AG225" s="95"/>
      <c r="AH225" s="95"/>
      <c r="AI225" s="95"/>
      <c r="AJ225" s="95"/>
      <c r="AK225" s="95"/>
      <c r="AL225" s="95"/>
      <c r="AM225" s="95"/>
      <c r="AN225" s="96">
        <v>1</v>
      </c>
      <c r="AO225" s="96"/>
      <c r="AP225" s="96"/>
      <c r="AQ225" s="96"/>
      <c r="AR225" s="96"/>
      <c r="AS225" s="96"/>
      <c r="AT225" s="96"/>
    </row>
    <row r="226" spans="2:47" s="1" customFormat="1" ht="17.55" customHeight="1" x14ac:dyDescent="0.15"/>
    <row r="227" spans="2:47" s="1" customFormat="1" ht="19.2" customHeight="1" x14ac:dyDescent="0.15">
      <c r="B227" s="83" t="s">
        <v>1226</v>
      </c>
      <c r="C227" s="83"/>
      <c r="D227" s="83"/>
      <c r="E227" s="83"/>
      <c r="F227" s="83"/>
      <c r="G227" s="83"/>
      <c r="H227" s="83"/>
      <c r="I227" s="83"/>
      <c r="J227" s="83"/>
      <c r="K227" s="83"/>
      <c r="L227" s="83"/>
      <c r="M227" s="83"/>
      <c r="N227" s="83"/>
      <c r="O227" s="83"/>
      <c r="P227" s="83"/>
      <c r="Q227" s="83"/>
      <c r="R227" s="83"/>
      <c r="S227" s="83"/>
      <c r="T227" s="83"/>
      <c r="U227" s="83"/>
      <c r="V227" s="83"/>
      <c r="W227" s="83"/>
      <c r="X227" s="83"/>
      <c r="Y227" s="83"/>
      <c r="Z227" s="83"/>
      <c r="AA227" s="83"/>
      <c r="AB227" s="83"/>
      <c r="AC227" s="83"/>
      <c r="AD227" s="83"/>
      <c r="AE227" s="83"/>
      <c r="AF227" s="83"/>
      <c r="AG227" s="83"/>
      <c r="AH227" s="83"/>
      <c r="AI227" s="83"/>
      <c r="AJ227" s="83"/>
      <c r="AK227" s="83"/>
      <c r="AL227" s="83"/>
      <c r="AM227" s="83"/>
      <c r="AN227" s="83"/>
      <c r="AO227" s="83"/>
      <c r="AP227" s="83"/>
      <c r="AQ227" s="83"/>
      <c r="AR227" s="83"/>
      <c r="AS227" s="83"/>
      <c r="AT227" s="83"/>
      <c r="AU227" s="83"/>
    </row>
    <row r="228" spans="2:47" s="1" customFormat="1" ht="6.9" customHeight="1" x14ac:dyDescent="0.15"/>
    <row r="229" spans="2:47" s="1" customFormat="1" ht="13.35" customHeight="1" x14ac:dyDescent="0.15">
      <c r="B229" s="100"/>
      <c r="C229" s="100"/>
      <c r="D229" s="77" t="s">
        <v>1100</v>
      </c>
      <c r="E229" s="77"/>
      <c r="F229" s="77"/>
      <c r="G229" s="77"/>
      <c r="H229" s="77"/>
      <c r="I229" s="77"/>
      <c r="J229" s="77"/>
      <c r="K229" s="77"/>
      <c r="L229" s="77"/>
      <c r="M229" s="77"/>
      <c r="N229" s="77"/>
      <c r="O229" s="77"/>
      <c r="P229" s="77" t="s">
        <v>1101</v>
      </c>
      <c r="Q229" s="77"/>
      <c r="R229" s="77"/>
      <c r="S229" s="77"/>
      <c r="T229" s="77"/>
      <c r="U229" s="77"/>
      <c r="V229" s="77"/>
      <c r="W229" s="77"/>
      <c r="X229" s="77"/>
      <c r="Y229" s="77"/>
      <c r="Z229" s="77"/>
      <c r="AA229" s="77" t="s">
        <v>1102</v>
      </c>
      <c r="AB229" s="77"/>
      <c r="AC229" s="77"/>
      <c r="AD229" s="77"/>
      <c r="AE229" s="77"/>
      <c r="AF229" s="77"/>
      <c r="AG229" s="77"/>
      <c r="AH229" s="77"/>
      <c r="AI229" s="77"/>
      <c r="AJ229" s="77"/>
      <c r="AK229" s="77" t="s">
        <v>1101</v>
      </c>
      <c r="AL229" s="77"/>
      <c r="AM229" s="77"/>
      <c r="AN229" s="77"/>
      <c r="AO229" s="77"/>
      <c r="AP229" s="77"/>
      <c r="AQ229" s="77"/>
      <c r="AR229" s="77"/>
      <c r="AS229" s="77"/>
      <c r="AT229" s="77"/>
    </row>
    <row r="230" spans="2:47" s="1" customFormat="1" ht="12.3" customHeight="1" x14ac:dyDescent="0.15">
      <c r="B230" s="91" t="s">
        <v>1180</v>
      </c>
      <c r="C230" s="91"/>
      <c r="D230" s="104">
        <v>2250781210.5899901</v>
      </c>
      <c r="E230" s="104"/>
      <c r="F230" s="104"/>
      <c r="G230" s="104"/>
      <c r="H230" s="104"/>
      <c r="I230" s="104"/>
      <c r="J230" s="104"/>
      <c r="K230" s="104"/>
      <c r="L230" s="104"/>
      <c r="M230" s="104"/>
      <c r="N230" s="104"/>
      <c r="O230" s="104"/>
      <c r="P230" s="94">
        <v>0.97279328157859801</v>
      </c>
      <c r="Q230" s="94"/>
      <c r="R230" s="94"/>
      <c r="S230" s="94"/>
      <c r="T230" s="94"/>
      <c r="U230" s="94"/>
      <c r="V230" s="94"/>
      <c r="W230" s="94"/>
      <c r="X230" s="94"/>
      <c r="Y230" s="94"/>
      <c r="Z230" s="94"/>
      <c r="AA230" s="93">
        <v>30902</v>
      </c>
      <c r="AB230" s="93"/>
      <c r="AC230" s="93"/>
      <c r="AD230" s="93"/>
      <c r="AE230" s="93"/>
      <c r="AF230" s="93"/>
      <c r="AG230" s="93"/>
      <c r="AH230" s="93"/>
      <c r="AI230" s="93"/>
      <c r="AJ230" s="93"/>
      <c r="AK230" s="94">
        <v>0.97648991973709198</v>
      </c>
      <c r="AL230" s="94"/>
      <c r="AM230" s="94"/>
      <c r="AN230" s="94"/>
      <c r="AO230" s="94"/>
      <c r="AP230" s="94"/>
      <c r="AQ230" s="94"/>
      <c r="AR230" s="94"/>
      <c r="AS230" s="94"/>
      <c r="AT230" s="94"/>
    </row>
    <row r="231" spans="2:47" s="1" customFormat="1" ht="12.3" customHeight="1" x14ac:dyDescent="0.15">
      <c r="B231" s="91" t="s">
        <v>1181</v>
      </c>
      <c r="C231" s="91"/>
      <c r="D231" s="104">
        <v>45472397.170000002</v>
      </c>
      <c r="E231" s="104"/>
      <c r="F231" s="104"/>
      <c r="G231" s="104"/>
      <c r="H231" s="104"/>
      <c r="I231" s="104"/>
      <c r="J231" s="104"/>
      <c r="K231" s="104"/>
      <c r="L231" s="104"/>
      <c r="M231" s="104"/>
      <c r="N231" s="104"/>
      <c r="O231" s="104"/>
      <c r="P231" s="94">
        <v>1.9653284049165502E-2</v>
      </c>
      <c r="Q231" s="94"/>
      <c r="R231" s="94"/>
      <c r="S231" s="94"/>
      <c r="T231" s="94"/>
      <c r="U231" s="94"/>
      <c r="V231" s="94"/>
      <c r="W231" s="94"/>
      <c r="X231" s="94"/>
      <c r="Y231" s="94"/>
      <c r="Z231" s="94"/>
      <c r="AA231" s="93">
        <v>342</v>
      </c>
      <c r="AB231" s="93"/>
      <c r="AC231" s="93"/>
      <c r="AD231" s="93"/>
      <c r="AE231" s="93"/>
      <c r="AF231" s="93"/>
      <c r="AG231" s="93"/>
      <c r="AH231" s="93"/>
      <c r="AI231" s="93"/>
      <c r="AJ231" s="93"/>
      <c r="AK231" s="94">
        <v>1.0807053024078901E-2</v>
      </c>
      <c r="AL231" s="94"/>
      <c r="AM231" s="94"/>
      <c r="AN231" s="94"/>
      <c r="AO231" s="94"/>
      <c r="AP231" s="94"/>
      <c r="AQ231" s="94"/>
      <c r="AR231" s="94"/>
      <c r="AS231" s="94"/>
      <c r="AT231" s="94"/>
    </row>
    <row r="232" spans="2:47" s="1" customFormat="1" ht="12.3" customHeight="1" x14ac:dyDescent="0.15">
      <c r="B232" s="91" t="s">
        <v>1182</v>
      </c>
      <c r="C232" s="91"/>
      <c r="D232" s="104">
        <v>17476609.350000001</v>
      </c>
      <c r="E232" s="104"/>
      <c r="F232" s="104"/>
      <c r="G232" s="104"/>
      <c r="H232" s="104"/>
      <c r="I232" s="104"/>
      <c r="J232" s="104"/>
      <c r="K232" s="104"/>
      <c r="L232" s="104"/>
      <c r="M232" s="104"/>
      <c r="N232" s="104"/>
      <c r="O232" s="104"/>
      <c r="P232" s="94">
        <v>7.5534343722361303E-3</v>
      </c>
      <c r="Q232" s="94"/>
      <c r="R232" s="94"/>
      <c r="S232" s="94"/>
      <c r="T232" s="94"/>
      <c r="U232" s="94"/>
      <c r="V232" s="94"/>
      <c r="W232" s="94"/>
      <c r="X232" s="94"/>
      <c r="Y232" s="94"/>
      <c r="Z232" s="94"/>
      <c r="AA232" s="93">
        <v>402</v>
      </c>
      <c r="AB232" s="93"/>
      <c r="AC232" s="93"/>
      <c r="AD232" s="93"/>
      <c r="AE232" s="93"/>
      <c r="AF232" s="93"/>
      <c r="AG232" s="93"/>
      <c r="AH232" s="93"/>
      <c r="AI232" s="93"/>
      <c r="AJ232" s="93"/>
      <c r="AK232" s="94">
        <v>1.2703027238829601E-2</v>
      </c>
      <c r="AL232" s="94"/>
      <c r="AM232" s="94"/>
      <c r="AN232" s="94"/>
      <c r="AO232" s="94"/>
      <c r="AP232" s="94"/>
      <c r="AQ232" s="94"/>
      <c r="AR232" s="94"/>
      <c r="AS232" s="94"/>
      <c r="AT232" s="94"/>
    </row>
    <row r="233" spans="2:47" s="1" customFormat="1" ht="12.3" customHeight="1" x14ac:dyDescent="0.15">
      <c r="B233" s="100"/>
      <c r="C233" s="100"/>
      <c r="D233" s="105">
        <v>2313730217.1099901</v>
      </c>
      <c r="E233" s="105"/>
      <c r="F233" s="105"/>
      <c r="G233" s="105"/>
      <c r="H233" s="105"/>
      <c r="I233" s="105"/>
      <c r="J233" s="105"/>
      <c r="K233" s="105"/>
      <c r="L233" s="105"/>
      <c r="M233" s="105"/>
      <c r="N233" s="105"/>
      <c r="O233" s="105"/>
      <c r="P233" s="96">
        <v>1</v>
      </c>
      <c r="Q233" s="96"/>
      <c r="R233" s="96"/>
      <c r="S233" s="96"/>
      <c r="T233" s="96"/>
      <c r="U233" s="96"/>
      <c r="V233" s="96"/>
      <c r="W233" s="96"/>
      <c r="X233" s="96"/>
      <c r="Y233" s="96"/>
      <c r="Z233" s="96"/>
      <c r="AA233" s="95">
        <v>31646</v>
      </c>
      <c r="AB233" s="95"/>
      <c r="AC233" s="95"/>
      <c r="AD233" s="95"/>
      <c r="AE233" s="95"/>
      <c r="AF233" s="95"/>
      <c r="AG233" s="95"/>
      <c r="AH233" s="95"/>
      <c r="AI233" s="95"/>
      <c r="AJ233" s="95"/>
      <c r="AK233" s="96">
        <v>1</v>
      </c>
      <c r="AL233" s="96"/>
      <c r="AM233" s="96"/>
      <c r="AN233" s="96"/>
      <c r="AO233" s="96"/>
      <c r="AP233" s="96"/>
      <c r="AQ233" s="96"/>
      <c r="AR233" s="96"/>
      <c r="AS233" s="96"/>
      <c r="AT233" s="96"/>
    </row>
    <row r="234" spans="2:47" s="1" customFormat="1" ht="9" customHeight="1" x14ac:dyDescent="0.15"/>
    <row r="235" spans="2:47" s="1" customFormat="1" ht="19.2" customHeight="1" x14ac:dyDescent="0.15">
      <c r="B235" s="83" t="s">
        <v>1227</v>
      </c>
      <c r="C235" s="83"/>
      <c r="D235" s="83"/>
      <c r="E235" s="83"/>
      <c r="F235" s="83"/>
      <c r="G235" s="83"/>
      <c r="H235" s="83"/>
      <c r="I235" s="83"/>
      <c r="J235" s="83"/>
      <c r="K235" s="83"/>
      <c r="L235" s="83"/>
      <c r="M235" s="83"/>
      <c r="N235" s="83"/>
      <c r="O235" s="83"/>
      <c r="P235" s="83"/>
      <c r="Q235" s="83"/>
      <c r="R235" s="83"/>
      <c r="S235" s="83"/>
      <c r="T235" s="83"/>
      <c r="U235" s="83"/>
      <c r="V235" s="83"/>
      <c r="W235" s="83"/>
      <c r="X235" s="83"/>
      <c r="Y235" s="83"/>
      <c r="Z235" s="83"/>
      <c r="AA235" s="83"/>
      <c r="AB235" s="83"/>
      <c r="AC235" s="83"/>
      <c r="AD235" s="83"/>
      <c r="AE235" s="83"/>
      <c r="AF235" s="83"/>
      <c r="AG235" s="83"/>
      <c r="AH235" s="83"/>
      <c r="AI235" s="83"/>
      <c r="AJ235" s="83"/>
      <c r="AK235" s="83"/>
      <c r="AL235" s="83"/>
      <c r="AM235" s="83"/>
      <c r="AN235" s="83"/>
      <c r="AO235" s="83"/>
      <c r="AP235" s="83"/>
      <c r="AQ235" s="83"/>
      <c r="AR235" s="83"/>
      <c r="AS235" s="83"/>
      <c r="AT235" s="83"/>
      <c r="AU235" s="83"/>
    </row>
    <row r="236" spans="2:47" s="1" customFormat="1" ht="7.95" customHeight="1" x14ac:dyDescent="0.15"/>
    <row r="237" spans="2:47" s="1" customFormat="1" ht="12.75" customHeight="1" x14ac:dyDescent="0.15">
      <c r="B237" s="46"/>
      <c r="C237" s="77" t="s">
        <v>1100</v>
      </c>
      <c r="D237" s="77"/>
      <c r="E237" s="77"/>
      <c r="F237" s="77"/>
      <c r="G237" s="77"/>
      <c r="H237" s="77"/>
      <c r="I237" s="77"/>
      <c r="J237" s="77"/>
      <c r="K237" s="77"/>
      <c r="L237" s="77"/>
      <c r="M237" s="77"/>
      <c r="N237" s="77"/>
      <c r="O237" s="77" t="s">
        <v>1101</v>
      </c>
      <c r="P237" s="77"/>
      <c r="Q237" s="77"/>
      <c r="R237" s="77"/>
      <c r="S237" s="77"/>
      <c r="T237" s="77"/>
      <c r="U237" s="77"/>
      <c r="V237" s="77"/>
      <c r="W237" s="77"/>
      <c r="X237" s="77"/>
      <c r="Y237" s="77"/>
      <c r="Z237" s="77" t="s">
        <v>1102</v>
      </c>
      <c r="AA237" s="77"/>
      <c r="AB237" s="77"/>
      <c r="AC237" s="77"/>
      <c r="AD237" s="77"/>
      <c r="AE237" s="77"/>
      <c r="AF237" s="77"/>
      <c r="AG237" s="77"/>
      <c r="AH237" s="77"/>
      <c r="AI237" s="77"/>
      <c r="AJ237" s="77" t="s">
        <v>1101</v>
      </c>
      <c r="AK237" s="77"/>
      <c r="AL237" s="77"/>
      <c r="AM237" s="77"/>
      <c r="AN237" s="77"/>
      <c r="AO237" s="77"/>
      <c r="AP237" s="77"/>
      <c r="AQ237" s="77"/>
      <c r="AR237" s="77"/>
      <c r="AS237" s="77"/>
    </row>
    <row r="238" spans="2:47" s="1" customFormat="1" ht="11.1" customHeight="1" x14ac:dyDescent="0.15">
      <c r="B238" s="12" t="s">
        <v>1183</v>
      </c>
      <c r="C238" s="104">
        <v>88522389.960000202</v>
      </c>
      <c r="D238" s="104"/>
      <c r="E238" s="104"/>
      <c r="F238" s="104"/>
      <c r="G238" s="104"/>
      <c r="H238" s="104"/>
      <c r="I238" s="104"/>
      <c r="J238" s="104"/>
      <c r="K238" s="104"/>
      <c r="L238" s="104"/>
      <c r="M238" s="104"/>
      <c r="N238" s="104"/>
      <c r="O238" s="94">
        <v>3.8259598852700499E-2</v>
      </c>
      <c r="P238" s="94"/>
      <c r="Q238" s="94"/>
      <c r="R238" s="94"/>
      <c r="S238" s="94"/>
      <c r="T238" s="94"/>
      <c r="U238" s="94"/>
      <c r="V238" s="94"/>
      <c r="W238" s="94"/>
      <c r="X238" s="94"/>
      <c r="Y238" s="94"/>
      <c r="Z238" s="93">
        <v>5634</v>
      </c>
      <c r="AA238" s="93"/>
      <c r="AB238" s="93"/>
      <c r="AC238" s="93"/>
      <c r="AD238" s="93"/>
      <c r="AE238" s="93"/>
      <c r="AF238" s="93"/>
      <c r="AG238" s="93"/>
      <c r="AH238" s="93"/>
      <c r="AI238" s="93"/>
      <c r="AJ238" s="94">
        <v>0.178031978765089</v>
      </c>
      <c r="AK238" s="94"/>
      <c r="AL238" s="94"/>
      <c r="AM238" s="94"/>
      <c r="AN238" s="94"/>
      <c r="AO238" s="94"/>
      <c r="AP238" s="94"/>
      <c r="AQ238" s="94"/>
      <c r="AR238" s="94"/>
      <c r="AS238" s="94"/>
    </row>
    <row r="239" spans="2:47" s="1" customFormat="1" ht="11.1" customHeight="1" x14ac:dyDescent="0.15">
      <c r="B239" s="12" t="s">
        <v>1184</v>
      </c>
      <c r="C239" s="104">
        <v>185642936.38</v>
      </c>
      <c r="D239" s="104"/>
      <c r="E239" s="104"/>
      <c r="F239" s="104"/>
      <c r="G239" s="104"/>
      <c r="H239" s="104"/>
      <c r="I239" s="104"/>
      <c r="J239" s="104"/>
      <c r="K239" s="104"/>
      <c r="L239" s="104"/>
      <c r="M239" s="104"/>
      <c r="N239" s="104"/>
      <c r="O239" s="94">
        <v>8.0235342481665806E-2</v>
      </c>
      <c r="P239" s="94"/>
      <c r="Q239" s="94"/>
      <c r="R239" s="94"/>
      <c r="S239" s="94"/>
      <c r="T239" s="94"/>
      <c r="U239" s="94"/>
      <c r="V239" s="94"/>
      <c r="W239" s="94"/>
      <c r="X239" s="94"/>
      <c r="Y239" s="94"/>
      <c r="Z239" s="93">
        <v>4414</v>
      </c>
      <c r="AA239" s="93"/>
      <c r="AB239" s="93"/>
      <c r="AC239" s="93"/>
      <c r="AD239" s="93"/>
      <c r="AE239" s="93"/>
      <c r="AF239" s="93"/>
      <c r="AG239" s="93"/>
      <c r="AH239" s="93"/>
      <c r="AI239" s="93"/>
      <c r="AJ239" s="94">
        <v>0.139480503065158</v>
      </c>
      <c r="AK239" s="94"/>
      <c r="AL239" s="94"/>
      <c r="AM239" s="94"/>
      <c r="AN239" s="94"/>
      <c r="AO239" s="94"/>
      <c r="AP239" s="94"/>
      <c r="AQ239" s="94"/>
      <c r="AR239" s="94"/>
      <c r="AS239" s="94"/>
    </row>
    <row r="240" spans="2:47" s="1" customFormat="1" ht="11.1" customHeight="1" x14ac:dyDescent="0.15">
      <c r="B240" s="12" t="s">
        <v>1185</v>
      </c>
      <c r="C240" s="104">
        <v>265194906.63999999</v>
      </c>
      <c r="D240" s="104"/>
      <c r="E240" s="104"/>
      <c r="F240" s="104"/>
      <c r="G240" s="104"/>
      <c r="H240" s="104"/>
      <c r="I240" s="104"/>
      <c r="J240" s="104"/>
      <c r="K240" s="104"/>
      <c r="L240" s="104"/>
      <c r="M240" s="104"/>
      <c r="N240" s="104"/>
      <c r="O240" s="94">
        <v>0.114617903452567</v>
      </c>
      <c r="P240" s="94"/>
      <c r="Q240" s="94"/>
      <c r="R240" s="94"/>
      <c r="S240" s="94"/>
      <c r="T240" s="94"/>
      <c r="U240" s="94"/>
      <c r="V240" s="94"/>
      <c r="W240" s="94"/>
      <c r="X240" s="94"/>
      <c r="Y240" s="94"/>
      <c r="Z240" s="93">
        <v>4495</v>
      </c>
      <c r="AA240" s="93"/>
      <c r="AB240" s="93"/>
      <c r="AC240" s="93"/>
      <c r="AD240" s="93"/>
      <c r="AE240" s="93"/>
      <c r="AF240" s="93"/>
      <c r="AG240" s="93"/>
      <c r="AH240" s="93"/>
      <c r="AI240" s="93"/>
      <c r="AJ240" s="94">
        <v>0.14204006825507201</v>
      </c>
      <c r="AK240" s="94"/>
      <c r="AL240" s="94"/>
      <c r="AM240" s="94"/>
      <c r="AN240" s="94"/>
      <c r="AO240" s="94"/>
      <c r="AP240" s="94"/>
      <c r="AQ240" s="94"/>
      <c r="AR240" s="94"/>
      <c r="AS240" s="94"/>
    </row>
    <row r="241" spans="2:47" s="1" customFormat="1" ht="11.1" customHeight="1" x14ac:dyDescent="0.15">
      <c r="B241" s="12" t="s">
        <v>1186</v>
      </c>
      <c r="C241" s="104">
        <v>322504180.74000001</v>
      </c>
      <c r="D241" s="104"/>
      <c r="E241" s="104"/>
      <c r="F241" s="104"/>
      <c r="G241" s="104"/>
      <c r="H241" s="104"/>
      <c r="I241" s="104"/>
      <c r="J241" s="104"/>
      <c r="K241" s="104"/>
      <c r="L241" s="104"/>
      <c r="M241" s="104"/>
      <c r="N241" s="104"/>
      <c r="O241" s="94">
        <v>0.139387115384104</v>
      </c>
      <c r="P241" s="94"/>
      <c r="Q241" s="94"/>
      <c r="R241" s="94"/>
      <c r="S241" s="94"/>
      <c r="T241" s="94"/>
      <c r="U241" s="94"/>
      <c r="V241" s="94"/>
      <c r="W241" s="94"/>
      <c r="X241" s="94"/>
      <c r="Y241" s="94"/>
      <c r="Z241" s="93">
        <v>4360</v>
      </c>
      <c r="AA241" s="93"/>
      <c r="AB241" s="93"/>
      <c r="AC241" s="93"/>
      <c r="AD241" s="93"/>
      <c r="AE241" s="93"/>
      <c r="AF241" s="93"/>
      <c r="AG241" s="93"/>
      <c r="AH241" s="93"/>
      <c r="AI241" s="93"/>
      <c r="AJ241" s="94">
        <v>0.13777412627188301</v>
      </c>
      <c r="AK241" s="94"/>
      <c r="AL241" s="94"/>
      <c r="AM241" s="94"/>
      <c r="AN241" s="94"/>
      <c r="AO241" s="94"/>
      <c r="AP241" s="94"/>
      <c r="AQ241" s="94"/>
      <c r="AR241" s="94"/>
      <c r="AS241" s="94"/>
    </row>
    <row r="242" spans="2:47" s="1" customFormat="1" ht="11.1" customHeight="1" x14ac:dyDescent="0.15">
      <c r="B242" s="12" t="s">
        <v>1187</v>
      </c>
      <c r="C242" s="104">
        <v>342065308.83999902</v>
      </c>
      <c r="D242" s="104"/>
      <c r="E242" s="104"/>
      <c r="F242" s="104"/>
      <c r="G242" s="104"/>
      <c r="H242" s="104"/>
      <c r="I242" s="104"/>
      <c r="J242" s="104"/>
      <c r="K242" s="104"/>
      <c r="L242" s="104"/>
      <c r="M242" s="104"/>
      <c r="N242" s="104"/>
      <c r="O242" s="94">
        <v>0.147841483985657</v>
      </c>
      <c r="P242" s="94"/>
      <c r="Q242" s="94"/>
      <c r="R242" s="94"/>
      <c r="S242" s="94"/>
      <c r="T242" s="94"/>
      <c r="U242" s="94"/>
      <c r="V242" s="94"/>
      <c r="W242" s="94"/>
      <c r="X242" s="94"/>
      <c r="Y242" s="94"/>
      <c r="Z242" s="93">
        <v>3882</v>
      </c>
      <c r="AA242" s="93"/>
      <c r="AB242" s="93"/>
      <c r="AC242" s="93"/>
      <c r="AD242" s="93"/>
      <c r="AE242" s="93"/>
      <c r="AF242" s="93"/>
      <c r="AG242" s="93"/>
      <c r="AH242" s="93"/>
      <c r="AI242" s="93"/>
      <c r="AJ242" s="94">
        <v>0.12266953169436901</v>
      </c>
      <c r="AK242" s="94"/>
      <c r="AL242" s="94"/>
      <c r="AM242" s="94"/>
      <c r="AN242" s="94"/>
      <c r="AO242" s="94"/>
      <c r="AP242" s="94"/>
      <c r="AQ242" s="94"/>
      <c r="AR242" s="94"/>
      <c r="AS242" s="94"/>
    </row>
    <row r="243" spans="2:47" s="1" customFormat="1" ht="11.1" customHeight="1" x14ac:dyDescent="0.15">
      <c r="B243" s="12" t="s">
        <v>1188</v>
      </c>
      <c r="C243" s="104">
        <v>315934274.88999999</v>
      </c>
      <c r="D243" s="104"/>
      <c r="E243" s="104"/>
      <c r="F243" s="104"/>
      <c r="G243" s="104"/>
      <c r="H243" s="104"/>
      <c r="I243" s="104"/>
      <c r="J243" s="104"/>
      <c r="K243" s="104"/>
      <c r="L243" s="104"/>
      <c r="M243" s="104"/>
      <c r="N243" s="104"/>
      <c r="O243" s="94">
        <v>0.136547585605993</v>
      </c>
      <c r="P243" s="94"/>
      <c r="Q243" s="94"/>
      <c r="R243" s="94"/>
      <c r="S243" s="94"/>
      <c r="T243" s="94"/>
      <c r="U243" s="94"/>
      <c r="V243" s="94"/>
      <c r="W243" s="94"/>
      <c r="X243" s="94"/>
      <c r="Y243" s="94"/>
      <c r="Z243" s="93">
        <v>3107</v>
      </c>
      <c r="AA243" s="93"/>
      <c r="AB243" s="93"/>
      <c r="AC243" s="93"/>
      <c r="AD243" s="93"/>
      <c r="AE243" s="93"/>
      <c r="AF243" s="93"/>
      <c r="AG243" s="93"/>
      <c r="AH243" s="93"/>
      <c r="AI243" s="93"/>
      <c r="AJ243" s="94">
        <v>9.8179864753839302E-2</v>
      </c>
      <c r="AK243" s="94"/>
      <c r="AL243" s="94"/>
      <c r="AM243" s="94"/>
      <c r="AN243" s="94"/>
      <c r="AO243" s="94"/>
      <c r="AP243" s="94"/>
      <c r="AQ243" s="94"/>
      <c r="AR243" s="94"/>
      <c r="AS243" s="94"/>
    </row>
    <row r="244" spans="2:47" s="1" customFormat="1" ht="11.1" customHeight="1" x14ac:dyDescent="0.15">
      <c r="B244" s="12" t="s">
        <v>1189</v>
      </c>
      <c r="C244" s="104">
        <v>283585697.82999998</v>
      </c>
      <c r="D244" s="104"/>
      <c r="E244" s="104"/>
      <c r="F244" s="104"/>
      <c r="G244" s="104"/>
      <c r="H244" s="104"/>
      <c r="I244" s="104"/>
      <c r="J244" s="104"/>
      <c r="K244" s="104"/>
      <c r="L244" s="104"/>
      <c r="M244" s="104"/>
      <c r="N244" s="104"/>
      <c r="O244" s="94">
        <v>0.12256644950776401</v>
      </c>
      <c r="P244" s="94"/>
      <c r="Q244" s="94"/>
      <c r="R244" s="94"/>
      <c r="S244" s="94"/>
      <c r="T244" s="94"/>
      <c r="U244" s="94"/>
      <c r="V244" s="94"/>
      <c r="W244" s="94"/>
      <c r="X244" s="94"/>
      <c r="Y244" s="94"/>
      <c r="Z244" s="93">
        <v>2399</v>
      </c>
      <c r="AA244" s="93"/>
      <c r="AB244" s="93"/>
      <c r="AC244" s="93"/>
      <c r="AD244" s="93"/>
      <c r="AE244" s="93"/>
      <c r="AF244" s="93"/>
      <c r="AG244" s="93"/>
      <c r="AH244" s="93"/>
      <c r="AI244" s="93"/>
      <c r="AJ244" s="94">
        <v>7.5807369019781301E-2</v>
      </c>
      <c r="AK244" s="94"/>
      <c r="AL244" s="94"/>
      <c r="AM244" s="94"/>
      <c r="AN244" s="94"/>
      <c r="AO244" s="94"/>
      <c r="AP244" s="94"/>
      <c r="AQ244" s="94"/>
      <c r="AR244" s="94"/>
      <c r="AS244" s="94"/>
    </row>
    <row r="245" spans="2:47" s="1" customFormat="1" ht="11.1" customHeight="1" x14ac:dyDescent="0.15">
      <c r="B245" s="12" t="s">
        <v>1190</v>
      </c>
      <c r="C245" s="104">
        <v>238314808.66</v>
      </c>
      <c r="D245" s="104"/>
      <c r="E245" s="104"/>
      <c r="F245" s="104"/>
      <c r="G245" s="104"/>
      <c r="H245" s="104"/>
      <c r="I245" s="104"/>
      <c r="J245" s="104"/>
      <c r="K245" s="104"/>
      <c r="L245" s="104"/>
      <c r="M245" s="104"/>
      <c r="N245" s="104"/>
      <c r="O245" s="94">
        <v>0.10300025772134799</v>
      </c>
      <c r="P245" s="94"/>
      <c r="Q245" s="94"/>
      <c r="R245" s="94"/>
      <c r="S245" s="94"/>
      <c r="T245" s="94"/>
      <c r="U245" s="94"/>
      <c r="V245" s="94"/>
      <c r="W245" s="94"/>
      <c r="X245" s="94"/>
      <c r="Y245" s="94"/>
      <c r="Z245" s="93">
        <v>1704</v>
      </c>
      <c r="AA245" s="93"/>
      <c r="AB245" s="93"/>
      <c r="AC245" s="93"/>
      <c r="AD245" s="93"/>
      <c r="AE245" s="93"/>
      <c r="AF245" s="93"/>
      <c r="AG245" s="93"/>
      <c r="AH245" s="93"/>
      <c r="AI245" s="93"/>
      <c r="AJ245" s="94">
        <v>5.3845667698919297E-2</v>
      </c>
      <c r="AK245" s="94"/>
      <c r="AL245" s="94"/>
      <c r="AM245" s="94"/>
      <c r="AN245" s="94"/>
      <c r="AO245" s="94"/>
      <c r="AP245" s="94"/>
      <c r="AQ245" s="94"/>
      <c r="AR245" s="94"/>
      <c r="AS245" s="94"/>
    </row>
    <row r="246" spans="2:47" s="1" customFormat="1" ht="11.1" customHeight="1" x14ac:dyDescent="0.15">
      <c r="B246" s="12" t="s">
        <v>1191</v>
      </c>
      <c r="C246" s="104">
        <v>178420910.91</v>
      </c>
      <c r="D246" s="104"/>
      <c r="E246" s="104"/>
      <c r="F246" s="104"/>
      <c r="G246" s="104"/>
      <c r="H246" s="104"/>
      <c r="I246" s="104"/>
      <c r="J246" s="104"/>
      <c r="K246" s="104"/>
      <c r="L246" s="104"/>
      <c r="M246" s="104"/>
      <c r="N246" s="104"/>
      <c r="O246" s="94">
        <v>7.7113964969027102E-2</v>
      </c>
      <c r="P246" s="94"/>
      <c r="Q246" s="94"/>
      <c r="R246" s="94"/>
      <c r="S246" s="94"/>
      <c r="T246" s="94"/>
      <c r="U246" s="94"/>
      <c r="V246" s="94"/>
      <c r="W246" s="94"/>
      <c r="X246" s="94"/>
      <c r="Y246" s="94"/>
      <c r="Z246" s="93">
        <v>1073</v>
      </c>
      <c r="AA246" s="93"/>
      <c r="AB246" s="93"/>
      <c r="AC246" s="93"/>
      <c r="AD246" s="93"/>
      <c r="AE246" s="93"/>
      <c r="AF246" s="93"/>
      <c r="AG246" s="93"/>
      <c r="AH246" s="93"/>
      <c r="AI246" s="93"/>
      <c r="AJ246" s="94">
        <v>3.3906338873791297E-2</v>
      </c>
      <c r="AK246" s="94"/>
      <c r="AL246" s="94"/>
      <c r="AM246" s="94"/>
      <c r="AN246" s="94"/>
      <c r="AO246" s="94"/>
      <c r="AP246" s="94"/>
      <c r="AQ246" s="94"/>
      <c r="AR246" s="94"/>
      <c r="AS246" s="94"/>
    </row>
    <row r="247" spans="2:47" s="1" customFormat="1" ht="11.1" customHeight="1" x14ac:dyDescent="0.15">
      <c r="B247" s="12" t="s">
        <v>1192</v>
      </c>
      <c r="C247" s="104">
        <v>81635381.719999999</v>
      </c>
      <c r="D247" s="104"/>
      <c r="E247" s="104"/>
      <c r="F247" s="104"/>
      <c r="G247" s="104"/>
      <c r="H247" s="104"/>
      <c r="I247" s="104"/>
      <c r="J247" s="104"/>
      <c r="K247" s="104"/>
      <c r="L247" s="104"/>
      <c r="M247" s="104"/>
      <c r="N247" s="104"/>
      <c r="O247" s="94">
        <v>3.5283016626704203E-2</v>
      </c>
      <c r="P247" s="94"/>
      <c r="Q247" s="94"/>
      <c r="R247" s="94"/>
      <c r="S247" s="94"/>
      <c r="T247" s="94"/>
      <c r="U247" s="94"/>
      <c r="V247" s="94"/>
      <c r="W247" s="94"/>
      <c r="X247" s="94"/>
      <c r="Y247" s="94"/>
      <c r="Z247" s="93">
        <v>445</v>
      </c>
      <c r="AA247" s="93"/>
      <c r="AB247" s="93"/>
      <c r="AC247" s="93"/>
      <c r="AD247" s="93"/>
      <c r="AE247" s="93"/>
      <c r="AF247" s="93"/>
      <c r="AG247" s="93"/>
      <c r="AH247" s="93"/>
      <c r="AI247" s="93"/>
      <c r="AJ247" s="94">
        <v>1.40618087594009E-2</v>
      </c>
      <c r="AK247" s="94"/>
      <c r="AL247" s="94"/>
      <c r="AM247" s="94"/>
      <c r="AN247" s="94"/>
      <c r="AO247" s="94"/>
      <c r="AP247" s="94"/>
      <c r="AQ247" s="94"/>
      <c r="AR247" s="94"/>
      <c r="AS247" s="94"/>
    </row>
    <row r="248" spans="2:47" s="1" customFormat="1" ht="11.1" customHeight="1" x14ac:dyDescent="0.15">
      <c r="B248" s="12" t="s">
        <v>1193</v>
      </c>
      <c r="C248" s="104">
        <v>5858011.5300000003</v>
      </c>
      <c r="D248" s="104"/>
      <c r="E248" s="104"/>
      <c r="F248" s="104"/>
      <c r="G248" s="104"/>
      <c r="H248" s="104"/>
      <c r="I248" s="104"/>
      <c r="J248" s="104"/>
      <c r="K248" s="104"/>
      <c r="L248" s="104"/>
      <c r="M248" s="104"/>
      <c r="N248" s="104"/>
      <c r="O248" s="94">
        <v>2.5318472683980601E-3</v>
      </c>
      <c r="P248" s="94"/>
      <c r="Q248" s="94"/>
      <c r="R248" s="94"/>
      <c r="S248" s="94"/>
      <c r="T248" s="94"/>
      <c r="U248" s="94"/>
      <c r="V248" s="94"/>
      <c r="W248" s="94"/>
      <c r="X248" s="94"/>
      <c r="Y248" s="94"/>
      <c r="Z248" s="93">
        <v>47</v>
      </c>
      <c r="AA248" s="93"/>
      <c r="AB248" s="93"/>
      <c r="AC248" s="93"/>
      <c r="AD248" s="93"/>
      <c r="AE248" s="93"/>
      <c r="AF248" s="93"/>
      <c r="AG248" s="93"/>
      <c r="AH248" s="93"/>
      <c r="AI248" s="93"/>
      <c r="AJ248" s="94">
        <v>1.4851798015547001E-3</v>
      </c>
      <c r="AK248" s="94"/>
      <c r="AL248" s="94"/>
      <c r="AM248" s="94"/>
      <c r="AN248" s="94"/>
      <c r="AO248" s="94"/>
      <c r="AP248" s="94"/>
      <c r="AQ248" s="94"/>
      <c r="AR248" s="94"/>
      <c r="AS248" s="94"/>
    </row>
    <row r="249" spans="2:47" s="1" customFormat="1" ht="11.1" customHeight="1" x14ac:dyDescent="0.15">
      <c r="B249" s="12" t="s">
        <v>1194</v>
      </c>
      <c r="C249" s="104">
        <v>1441154.55</v>
      </c>
      <c r="D249" s="104"/>
      <c r="E249" s="104"/>
      <c r="F249" s="104"/>
      <c r="G249" s="104"/>
      <c r="H249" s="104"/>
      <c r="I249" s="104"/>
      <c r="J249" s="104"/>
      <c r="K249" s="104"/>
      <c r="L249" s="104"/>
      <c r="M249" s="104"/>
      <c r="N249" s="104"/>
      <c r="O249" s="94">
        <v>6.2287060926234303E-4</v>
      </c>
      <c r="P249" s="94"/>
      <c r="Q249" s="94"/>
      <c r="R249" s="94"/>
      <c r="S249" s="94"/>
      <c r="T249" s="94"/>
      <c r="U249" s="94"/>
      <c r="V249" s="94"/>
      <c r="W249" s="94"/>
      <c r="X249" s="94"/>
      <c r="Y249" s="94"/>
      <c r="Z249" s="93">
        <v>13</v>
      </c>
      <c r="AA249" s="93"/>
      <c r="AB249" s="93"/>
      <c r="AC249" s="93"/>
      <c r="AD249" s="93"/>
      <c r="AE249" s="93"/>
      <c r="AF249" s="93"/>
      <c r="AG249" s="93"/>
      <c r="AH249" s="93"/>
      <c r="AI249" s="93"/>
      <c r="AJ249" s="94">
        <v>4.1079441319598098E-4</v>
      </c>
      <c r="AK249" s="94"/>
      <c r="AL249" s="94"/>
      <c r="AM249" s="94"/>
      <c r="AN249" s="94"/>
      <c r="AO249" s="94"/>
      <c r="AP249" s="94"/>
      <c r="AQ249" s="94"/>
      <c r="AR249" s="94"/>
      <c r="AS249" s="94"/>
    </row>
    <row r="250" spans="2:47" s="1" customFormat="1" ht="11.1" customHeight="1" x14ac:dyDescent="0.15">
      <c r="B250" s="12" t="s">
        <v>1195</v>
      </c>
      <c r="C250" s="104">
        <v>4610254.46</v>
      </c>
      <c r="D250" s="104"/>
      <c r="E250" s="104"/>
      <c r="F250" s="104"/>
      <c r="G250" s="104"/>
      <c r="H250" s="104"/>
      <c r="I250" s="104"/>
      <c r="J250" s="104"/>
      <c r="K250" s="104"/>
      <c r="L250" s="104"/>
      <c r="M250" s="104"/>
      <c r="N250" s="104"/>
      <c r="O250" s="94">
        <v>1.9925635348093901E-3</v>
      </c>
      <c r="P250" s="94"/>
      <c r="Q250" s="94"/>
      <c r="R250" s="94"/>
      <c r="S250" s="94"/>
      <c r="T250" s="94"/>
      <c r="U250" s="94"/>
      <c r="V250" s="94"/>
      <c r="W250" s="94"/>
      <c r="X250" s="94"/>
      <c r="Y250" s="94"/>
      <c r="Z250" s="93">
        <v>73</v>
      </c>
      <c r="AA250" s="93"/>
      <c r="AB250" s="93"/>
      <c r="AC250" s="93"/>
      <c r="AD250" s="93"/>
      <c r="AE250" s="93"/>
      <c r="AF250" s="93"/>
      <c r="AG250" s="93"/>
      <c r="AH250" s="93"/>
      <c r="AI250" s="93"/>
      <c r="AJ250" s="94">
        <v>2.3067686279466598E-3</v>
      </c>
      <c r="AK250" s="94"/>
      <c r="AL250" s="94"/>
      <c r="AM250" s="94"/>
      <c r="AN250" s="94"/>
      <c r="AO250" s="94"/>
      <c r="AP250" s="94"/>
      <c r="AQ250" s="94"/>
      <c r="AR250" s="94"/>
      <c r="AS250" s="94"/>
    </row>
    <row r="251" spans="2:47" s="1" customFormat="1" ht="12.75" customHeight="1" x14ac:dyDescent="0.15">
      <c r="B251" s="47"/>
      <c r="C251" s="105">
        <v>2313730217.1100001</v>
      </c>
      <c r="D251" s="105"/>
      <c r="E251" s="105"/>
      <c r="F251" s="105"/>
      <c r="G251" s="105"/>
      <c r="H251" s="105"/>
      <c r="I251" s="105"/>
      <c r="J251" s="105"/>
      <c r="K251" s="105"/>
      <c r="L251" s="105"/>
      <c r="M251" s="105"/>
      <c r="N251" s="105"/>
      <c r="O251" s="96">
        <v>1</v>
      </c>
      <c r="P251" s="96"/>
      <c r="Q251" s="96"/>
      <c r="R251" s="96"/>
      <c r="S251" s="96"/>
      <c r="T251" s="96"/>
      <c r="U251" s="96"/>
      <c r="V251" s="96"/>
      <c r="W251" s="96"/>
      <c r="X251" s="96"/>
      <c r="Y251" s="96"/>
      <c r="Z251" s="95">
        <v>31646</v>
      </c>
      <c r="AA251" s="95"/>
      <c r="AB251" s="95"/>
      <c r="AC251" s="95"/>
      <c r="AD251" s="95"/>
      <c r="AE251" s="95"/>
      <c r="AF251" s="95"/>
      <c r="AG251" s="95"/>
      <c r="AH251" s="95"/>
      <c r="AI251" s="95"/>
      <c r="AJ251" s="96">
        <v>1</v>
      </c>
      <c r="AK251" s="96"/>
      <c r="AL251" s="96"/>
      <c r="AM251" s="96"/>
      <c r="AN251" s="96"/>
      <c r="AO251" s="96"/>
      <c r="AP251" s="96"/>
      <c r="AQ251" s="96"/>
      <c r="AR251" s="96"/>
      <c r="AS251" s="96"/>
    </row>
    <row r="252" spans="2:47" s="1" customFormat="1" ht="9" customHeight="1" x14ac:dyDescent="0.15"/>
    <row r="253" spans="2:47" s="1" customFormat="1" ht="19.2" customHeight="1" x14ac:dyDescent="0.15">
      <c r="B253" s="83" t="s">
        <v>1228</v>
      </c>
      <c r="C253" s="83"/>
      <c r="D253" s="83"/>
      <c r="E253" s="83"/>
      <c r="F253" s="83"/>
      <c r="G253" s="83"/>
      <c r="H253" s="83"/>
      <c r="I253" s="83"/>
      <c r="J253" s="83"/>
      <c r="K253" s="83"/>
      <c r="L253" s="83"/>
      <c r="M253" s="83"/>
      <c r="N253" s="83"/>
      <c r="O253" s="83"/>
      <c r="P253" s="83"/>
      <c r="Q253" s="83"/>
      <c r="R253" s="83"/>
      <c r="S253" s="83"/>
      <c r="T253" s="83"/>
      <c r="U253" s="83"/>
      <c r="V253" s="83"/>
      <c r="W253" s="83"/>
      <c r="X253" s="83"/>
      <c r="Y253" s="83"/>
      <c r="Z253" s="83"/>
      <c r="AA253" s="83"/>
      <c r="AB253" s="83"/>
      <c r="AC253" s="83"/>
      <c r="AD253" s="83"/>
      <c r="AE253" s="83"/>
      <c r="AF253" s="83"/>
      <c r="AG253" s="83"/>
      <c r="AH253" s="83"/>
      <c r="AI253" s="83"/>
      <c r="AJ253" s="83"/>
      <c r="AK253" s="83"/>
      <c r="AL253" s="83"/>
      <c r="AM253" s="83"/>
      <c r="AN253" s="83"/>
      <c r="AO253" s="83"/>
      <c r="AP253" s="83"/>
      <c r="AQ253" s="83"/>
      <c r="AR253" s="83"/>
      <c r="AS253" s="83"/>
      <c r="AT253" s="83"/>
      <c r="AU253" s="83"/>
    </row>
    <row r="254" spans="2:47" s="1" customFormat="1" ht="7.95" customHeight="1" x14ac:dyDescent="0.15"/>
    <row r="255" spans="2:47" s="1" customFormat="1" ht="12.75" customHeight="1" x14ac:dyDescent="0.15">
      <c r="B255" s="46"/>
      <c r="C255" s="77" t="s">
        <v>1100</v>
      </c>
      <c r="D255" s="77"/>
      <c r="E255" s="77"/>
      <c r="F255" s="77"/>
      <c r="G255" s="77"/>
      <c r="H255" s="77"/>
      <c r="I255" s="77"/>
      <c r="J255" s="77"/>
      <c r="K255" s="77"/>
      <c r="L255" s="77"/>
      <c r="M255" s="77"/>
      <c r="N255" s="77"/>
      <c r="O255" s="77" t="s">
        <v>1101</v>
      </c>
      <c r="P255" s="77"/>
      <c r="Q255" s="77"/>
      <c r="R255" s="77"/>
      <c r="S255" s="77"/>
      <c r="T255" s="77"/>
      <c r="U255" s="77"/>
      <c r="V255" s="77"/>
      <c r="W255" s="77"/>
      <c r="X255" s="77"/>
      <c r="Y255" s="77"/>
      <c r="Z255" s="77" t="s">
        <v>1102</v>
      </c>
      <c r="AA255" s="77"/>
      <c r="AB255" s="77"/>
      <c r="AC255" s="77"/>
      <c r="AD255" s="77"/>
      <c r="AE255" s="77"/>
      <c r="AF255" s="77"/>
      <c r="AG255" s="77"/>
      <c r="AH255" s="77"/>
      <c r="AI255" s="77"/>
      <c r="AJ255" s="77" t="s">
        <v>1101</v>
      </c>
      <c r="AK255" s="77"/>
      <c r="AL255" s="77"/>
      <c r="AM255" s="77"/>
      <c r="AN255" s="77"/>
      <c r="AO255" s="77"/>
      <c r="AP255" s="77"/>
      <c r="AQ255" s="77"/>
      <c r="AR255" s="77"/>
      <c r="AS255" s="77"/>
    </row>
    <row r="256" spans="2:47" s="1" customFormat="1" ht="11.1" customHeight="1" x14ac:dyDescent="0.15">
      <c r="B256" s="12" t="s">
        <v>1183</v>
      </c>
      <c r="C256" s="104">
        <v>43836315</v>
      </c>
      <c r="D256" s="104"/>
      <c r="E256" s="104"/>
      <c r="F256" s="104"/>
      <c r="G256" s="104"/>
      <c r="H256" s="104"/>
      <c r="I256" s="104"/>
      <c r="J256" s="104"/>
      <c r="K256" s="104"/>
      <c r="L256" s="104"/>
      <c r="M256" s="104"/>
      <c r="N256" s="104"/>
      <c r="O256" s="94">
        <v>1.8946165233885599E-2</v>
      </c>
      <c r="P256" s="94"/>
      <c r="Q256" s="94"/>
      <c r="R256" s="94"/>
      <c r="S256" s="94"/>
      <c r="T256" s="94"/>
      <c r="U256" s="94"/>
      <c r="V256" s="94"/>
      <c r="W256" s="94"/>
      <c r="X256" s="94"/>
      <c r="Y256" s="94"/>
      <c r="Z256" s="93">
        <v>3949</v>
      </c>
      <c r="AA256" s="93"/>
      <c r="AB256" s="93"/>
      <c r="AC256" s="93"/>
      <c r="AD256" s="93"/>
      <c r="AE256" s="93"/>
      <c r="AF256" s="93"/>
      <c r="AG256" s="93"/>
      <c r="AH256" s="93"/>
      <c r="AI256" s="93"/>
      <c r="AJ256" s="94">
        <v>0.124786702900841</v>
      </c>
      <c r="AK256" s="94"/>
      <c r="AL256" s="94"/>
      <c r="AM256" s="94"/>
      <c r="AN256" s="94"/>
      <c r="AO256" s="94"/>
      <c r="AP256" s="94"/>
      <c r="AQ256" s="94"/>
      <c r="AR256" s="94"/>
      <c r="AS256" s="94"/>
    </row>
    <row r="257" spans="2:47" s="1" customFormat="1" ht="11.1" customHeight="1" x14ac:dyDescent="0.15">
      <c r="B257" s="12" t="s">
        <v>1184</v>
      </c>
      <c r="C257" s="104">
        <v>115983103.86</v>
      </c>
      <c r="D257" s="104"/>
      <c r="E257" s="104"/>
      <c r="F257" s="104"/>
      <c r="G257" s="104"/>
      <c r="H257" s="104"/>
      <c r="I257" s="104"/>
      <c r="J257" s="104"/>
      <c r="K257" s="104"/>
      <c r="L257" s="104"/>
      <c r="M257" s="104"/>
      <c r="N257" s="104"/>
      <c r="O257" s="94">
        <v>5.0128188240057901E-2</v>
      </c>
      <c r="P257" s="94"/>
      <c r="Q257" s="94"/>
      <c r="R257" s="94"/>
      <c r="S257" s="94"/>
      <c r="T257" s="94"/>
      <c r="U257" s="94"/>
      <c r="V257" s="94"/>
      <c r="W257" s="94"/>
      <c r="X257" s="94"/>
      <c r="Y257" s="94"/>
      <c r="Z257" s="93">
        <v>3399</v>
      </c>
      <c r="AA257" s="93"/>
      <c r="AB257" s="93"/>
      <c r="AC257" s="93"/>
      <c r="AD257" s="93"/>
      <c r="AE257" s="93"/>
      <c r="AF257" s="93"/>
      <c r="AG257" s="93"/>
      <c r="AH257" s="93"/>
      <c r="AI257" s="93"/>
      <c r="AJ257" s="94">
        <v>0.107406939265626</v>
      </c>
      <c r="AK257" s="94"/>
      <c r="AL257" s="94"/>
      <c r="AM257" s="94"/>
      <c r="AN257" s="94"/>
      <c r="AO257" s="94"/>
      <c r="AP257" s="94"/>
      <c r="AQ257" s="94"/>
      <c r="AR257" s="94"/>
      <c r="AS257" s="94"/>
    </row>
    <row r="258" spans="2:47" s="1" customFormat="1" ht="11.1" customHeight="1" x14ac:dyDescent="0.15">
      <c r="B258" s="12" t="s">
        <v>1185</v>
      </c>
      <c r="C258" s="104">
        <v>184620469.16999999</v>
      </c>
      <c r="D258" s="104"/>
      <c r="E258" s="104"/>
      <c r="F258" s="104"/>
      <c r="G258" s="104"/>
      <c r="H258" s="104"/>
      <c r="I258" s="104"/>
      <c r="J258" s="104"/>
      <c r="K258" s="104"/>
      <c r="L258" s="104"/>
      <c r="M258" s="104"/>
      <c r="N258" s="104"/>
      <c r="O258" s="94">
        <v>7.9793429590336307E-2</v>
      </c>
      <c r="P258" s="94"/>
      <c r="Q258" s="94"/>
      <c r="R258" s="94"/>
      <c r="S258" s="94"/>
      <c r="T258" s="94"/>
      <c r="U258" s="94"/>
      <c r="V258" s="94"/>
      <c r="W258" s="94"/>
      <c r="X258" s="94"/>
      <c r="Y258" s="94"/>
      <c r="Z258" s="93">
        <v>3741</v>
      </c>
      <c r="AA258" s="93"/>
      <c r="AB258" s="93"/>
      <c r="AC258" s="93"/>
      <c r="AD258" s="93"/>
      <c r="AE258" s="93"/>
      <c r="AF258" s="93"/>
      <c r="AG258" s="93"/>
      <c r="AH258" s="93"/>
      <c r="AI258" s="93"/>
      <c r="AJ258" s="94">
        <v>0.118213992289705</v>
      </c>
      <c r="AK258" s="94"/>
      <c r="AL258" s="94"/>
      <c r="AM258" s="94"/>
      <c r="AN258" s="94"/>
      <c r="AO258" s="94"/>
      <c r="AP258" s="94"/>
      <c r="AQ258" s="94"/>
      <c r="AR258" s="94"/>
      <c r="AS258" s="94"/>
    </row>
    <row r="259" spans="2:47" s="1" customFormat="1" ht="11.1" customHeight="1" x14ac:dyDescent="0.15">
      <c r="B259" s="12" t="s">
        <v>1186</v>
      </c>
      <c r="C259" s="104">
        <v>254871078.09999999</v>
      </c>
      <c r="D259" s="104"/>
      <c r="E259" s="104"/>
      <c r="F259" s="104"/>
      <c r="G259" s="104"/>
      <c r="H259" s="104"/>
      <c r="I259" s="104"/>
      <c r="J259" s="104"/>
      <c r="K259" s="104"/>
      <c r="L259" s="104"/>
      <c r="M259" s="104"/>
      <c r="N259" s="104"/>
      <c r="O259" s="94">
        <v>0.110155918877332</v>
      </c>
      <c r="P259" s="94"/>
      <c r="Q259" s="94"/>
      <c r="R259" s="94"/>
      <c r="S259" s="94"/>
      <c r="T259" s="94"/>
      <c r="U259" s="94"/>
      <c r="V259" s="94"/>
      <c r="W259" s="94"/>
      <c r="X259" s="94"/>
      <c r="Y259" s="94"/>
      <c r="Z259" s="93">
        <v>4017</v>
      </c>
      <c r="AA259" s="93"/>
      <c r="AB259" s="93"/>
      <c r="AC259" s="93"/>
      <c r="AD259" s="93"/>
      <c r="AE259" s="93"/>
      <c r="AF259" s="93"/>
      <c r="AG259" s="93"/>
      <c r="AH259" s="93"/>
      <c r="AI259" s="93"/>
      <c r="AJ259" s="94">
        <v>0.126935473677558</v>
      </c>
      <c r="AK259" s="94"/>
      <c r="AL259" s="94"/>
      <c r="AM259" s="94"/>
      <c r="AN259" s="94"/>
      <c r="AO259" s="94"/>
      <c r="AP259" s="94"/>
      <c r="AQ259" s="94"/>
      <c r="AR259" s="94"/>
      <c r="AS259" s="94"/>
    </row>
    <row r="260" spans="2:47" s="1" customFormat="1" ht="11.1" customHeight="1" x14ac:dyDescent="0.15">
      <c r="B260" s="12" t="s">
        <v>1187</v>
      </c>
      <c r="C260" s="104">
        <v>314812537.76999998</v>
      </c>
      <c r="D260" s="104"/>
      <c r="E260" s="104"/>
      <c r="F260" s="104"/>
      <c r="G260" s="104"/>
      <c r="H260" s="104"/>
      <c r="I260" s="104"/>
      <c r="J260" s="104"/>
      <c r="K260" s="104"/>
      <c r="L260" s="104"/>
      <c r="M260" s="104"/>
      <c r="N260" s="104"/>
      <c r="O260" s="94">
        <v>0.13606276801070699</v>
      </c>
      <c r="P260" s="94"/>
      <c r="Q260" s="94"/>
      <c r="R260" s="94"/>
      <c r="S260" s="94"/>
      <c r="T260" s="94"/>
      <c r="U260" s="94"/>
      <c r="V260" s="94"/>
      <c r="W260" s="94"/>
      <c r="X260" s="94"/>
      <c r="Y260" s="94"/>
      <c r="Z260" s="93">
        <v>4033</v>
      </c>
      <c r="AA260" s="93"/>
      <c r="AB260" s="93"/>
      <c r="AC260" s="93"/>
      <c r="AD260" s="93"/>
      <c r="AE260" s="93"/>
      <c r="AF260" s="93"/>
      <c r="AG260" s="93"/>
      <c r="AH260" s="93"/>
      <c r="AI260" s="93"/>
      <c r="AJ260" s="94">
        <v>0.127441066801492</v>
      </c>
      <c r="AK260" s="94"/>
      <c r="AL260" s="94"/>
      <c r="AM260" s="94"/>
      <c r="AN260" s="94"/>
      <c r="AO260" s="94"/>
      <c r="AP260" s="94"/>
      <c r="AQ260" s="94"/>
      <c r="AR260" s="94"/>
      <c r="AS260" s="94"/>
    </row>
    <row r="261" spans="2:47" s="1" customFormat="1" ht="11.1" customHeight="1" x14ac:dyDescent="0.15">
      <c r="B261" s="12" t="s">
        <v>1188</v>
      </c>
      <c r="C261" s="104">
        <v>341859655.669999</v>
      </c>
      <c r="D261" s="104"/>
      <c r="E261" s="104"/>
      <c r="F261" s="104"/>
      <c r="G261" s="104"/>
      <c r="H261" s="104"/>
      <c r="I261" s="104"/>
      <c r="J261" s="104"/>
      <c r="K261" s="104"/>
      <c r="L261" s="104"/>
      <c r="M261" s="104"/>
      <c r="N261" s="104"/>
      <c r="O261" s="94">
        <v>0.14775260017004199</v>
      </c>
      <c r="P261" s="94"/>
      <c r="Q261" s="94"/>
      <c r="R261" s="94"/>
      <c r="S261" s="94"/>
      <c r="T261" s="94"/>
      <c r="U261" s="94"/>
      <c r="V261" s="94"/>
      <c r="W261" s="94"/>
      <c r="X261" s="94"/>
      <c r="Y261" s="94"/>
      <c r="Z261" s="93">
        <v>3872</v>
      </c>
      <c r="AA261" s="93"/>
      <c r="AB261" s="93"/>
      <c r="AC261" s="93"/>
      <c r="AD261" s="93"/>
      <c r="AE261" s="93"/>
      <c r="AF261" s="93"/>
      <c r="AG261" s="93"/>
      <c r="AH261" s="93"/>
      <c r="AI261" s="93"/>
      <c r="AJ261" s="94">
        <v>0.122353535991911</v>
      </c>
      <c r="AK261" s="94"/>
      <c r="AL261" s="94"/>
      <c r="AM261" s="94"/>
      <c r="AN261" s="94"/>
      <c r="AO261" s="94"/>
      <c r="AP261" s="94"/>
      <c r="AQ261" s="94"/>
      <c r="AR261" s="94"/>
      <c r="AS261" s="94"/>
    </row>
    <row r="262" spans="2:47" s="1" customFormat="1" ht="11.1" customHeight="1" x14ac:dyDescent="0.15">
      <c r="B262" s="12" t="s">
        <v>1189</v>
      </c>
      <c r="C262" s="104">
        <v>373472687.64999998</v>
      </c>
      <c r="D262" s="104"/>
      <c r="E262" s="104"/>
      <c r="F262" s="104"/>
      <c r="G262" s="104"/>
      <c r="H262" s="104"/>
      <c r="I262" s="104"/>
      <c r="J262" s="104"/>
      <c r="K262" s="104"/>
      <c r="L262" s="104"/>
      <c r="M262" s="104"/>
      <c r="N262" s="104"/>
      <c r="O262" s="94">
        <v>0.161415831840798</v>
      </c>
      <c r="P262" s="94"/>
      <c r="Q262" s="94"/>
      <c r="R262" s="94"/>
      <c r="S262" s="94"/>
      <c r="T262" s="94"/>
      <c r="U262" s="94"/>
      <c r="V262" s="94"/>
      <c r="W262" s="94"/>
      <c r="X262" s="94"/>
      <c r="Y262" s="94"/>
      <c r="Z262" s="93">
        <v>3720</v>
      </c>
      <c r="AA262" s="93"/>
      <c r="AB262" s="93"/>
      <c r="AC262" s="93"/>
      <c r="AD262" s="93"/>
      <c r="AE262" s="93"/>
      <c r="AF262" s="93"/>
      <c r="AG262" s="93"/>
      <c r="AH262" s="93"/>
      <c r="AI262" s="93"/>
      <c r="AJ262" s="94">
        <v>0.117550401314542</v>
      </c>
      <c r="AK262" s="94"/>
      <c r="AL262" s="94"/>
      <c r="AM262" s="94"/>
      <c r="AN262" s="94"/>
      <c r="AO262" s="94"/>
      <c r="AP262" s="94"/>
      <c r="AQ262" s="94"/>
      <c r="AR262" s="94"/>
      <c r="AS262" s="94"/>
    </row>
    <row r="263" spans="2:47" s="1" customFormat="1" ht="11.1" customHeight="1" x14ac:dyDescent="0.15">
      <c r="B263" s="12" t="s">
        <v>1190</v>
      </c>
      <c r="C263" s="104">
        <v>334336687.79000002</v>
      </c>
      <c r="D263" s="104"/>
      <c r="E263" s="104"/>
      <c r="F263" s="104"/>
      <c r="G263" s="104"/>
      <c r="H263" s="104"/>
      <c r="I263" s="104"/>
      <c r="J263" s="104"/>
      <c r="K263" s="104"/>
      <c r="L263" s="104"/>
      <c r="M263" s="104"/>
      <c r="N263" s="104"/>
      <c r="O263" s="94">
        <v>0.144501154593386</v>
      </c>
      <c r="P263" s="94"/>
      <c r="Q263" s="94"/>
      <c r="R263" s="94"/>
      <c r="S263" s="94"/>
      <c r="T263" s="94"/>
      <c r="U263" s="94"/>
      <c r="V263" s="94"/>
      <c r="W263" s="94"/>
      <c r="X263" s="94"/>
      <c r="Y263" s="94"/>
      <c r="Z263" s="93">
        <v>2636</v>
      </c>
      <c r="AA263" s="93"/>
      <c r="AB263" s="93"/>
      <c r="AC263" s="93"/>
      <c r="AD263" s="93"/>
      <c r="AE263" s="93"/>
      <c r="AF263" s="93"/>
      <c r="AG263" s="93"/>
      <c r="AH263" s="93"/>
      <c r="AI263" s="93"/>
      <c r="AJ263" s="94">
        <v>8.3296467168046506E-2</v>
      </c>
      <c r="AK263" s="94"/>
      <c r="AL263" s="94"/>
      <c r="AM263" s="94"/>
      <c r="AN263" s="94"/>
      <c r="AO263" s="94"/>
      <c r="AP263" s="94"/>
      <c r="AQ263" s="94"/>
      <c r="AR263" s="94"/>
      <c r="AS263" s="94"/>
    </row>
    <row r="264" spans="2:47" s="1" customFormat="1" ht="11.1" customHeight="1" x14ac:dyDescent="0.15">
      <c r="B264" s="12" t="s">
        <v>1191</v>
      </c>
      <c r="C264" s="104">
        <v>240560260.59</v>
      </c>
      <c r="D264" s="104"/>
      <c r="E264" s="104"/>
      <c r="F264" s="104"/>
      <c r="G264" s="104"/>
      <c r="H264" s="104"/>
      <c r="I264" s="104"/>
      <c r="J264" s="104"/>
      <c r="K264" s="104"/>
      <c r="L264" s="104"/>
      <c r="M264" s="104"/>
      <c r="N264" s="104"/>
      <c r="O264" s="94">
        <v>0.103970747674496</v>
      </c>
      <c r="P264" s="94"/>
      <c r="Q264" s="94"/>
      <c r="R264" s="94"/>
      <c r="S264" s="94"/>
      <c r="T264" s="94"/>
      <c r="U264" s="94"/>
      <c r="V264" s="94"/>
      <c r="W264" s="94"/>
      <c r="X264" s="94"/>
      <c r="Y264" s="94"/>
      <c r="Z264" s="93">
        <v>1567</v>
      </c>
      <c r="AA264" s="93"/>
      <c r="AB264" s="93"/>
      <c r="AC264" s="93"/>
      <c r="AD264" s="93"/>
      <c r="AE264" s="93"/>
      <c r="AF264" s="93"/>
      <c r="AG264" s="93"/>
      <c r="AH264" s="93"/>
      <c r="AI264" s="93"/>
      <c r="AJ264" s="94">
        <v>4.9516526575238598E-2</v>
      </c>
      <c r="AK264" s="94"/>
      <c r="AL264" s="94"/>
      <c r="AM264" s="94"/>
      <c r="AN264" s="94"/>
      <c r="AO264" s="94"/>
      <c r="AP264" s="94"/>
      <c r="AQ264" s="94"/>
      <c r="AR264" s="94"/>
      <c r="AS264" s="94"/>
    </row>
    <row r="265" spans="2:47" s="1" customFormat="1" ht="11.1" customHeight="1" x14ac:dyDescent="0.15">
      <c r="B265" s="12" t="s">
        <v>1192</v>
      </c>
      <c r="C265" s="104">
        <v>90641333.399999902</v>
      </c>
      <c r="D265" s="104"/>
      <c r="E265" s="104"/>
      <c r="F265" s="104"/>
      <c r="G265" s="104"/>
      <c r="H265" s="104"/>
      <c r="I265" s="104"/>
      <c r="J265" s="104"/>
      <c r="K265" s="104"/>
      <c r="L265" s="104"/>
      <c r="M265" s="104"/>
      <c r="N265" s="104"/>
      <c r="O265" s="94">
        <v>3.9175411519333E-2</v>
      </c>
      <c r="P265" s="94"/>
      <c r="Q265" s="94"/>
      <c r="R265" s="94"/>
      <c r="S265" s="94"/>
      <c r="T265" s="94"/>
      <c r="U265" s="94"/>
      <c r="V265" s="94"/>
      <c r="W265" s="94"/>
      <c r="X265" s="94"/>
      <c r="Y265" s="94"/>
      <c r="Z265" s="93">
        <v>531</v>
      </c>
      <c r="AA265" s="93"/>
      <c r="AB265" s="93"/>
      <c r="AC265" s="93"/>
      <c r="AD265" s="93"/>
      <c r="AE265" s="93"/>
      <c r="AF265" s="93"/>
      <c r="AG265" s="93"/>
      <c r="AH265" s="93"/>
      <c r="AI265" s="93"/>
      <c r="AJ265" s="94">
        <v>1.6779371800543501E-2</v>
      </c>
      <c r="AK265" s="94"/>
      <c r="AL265" s="94"/>
      <c r="AM265" s="94"/>
      <c r="AN265" s="94"/>
      <c r="AO265" s="94"/>
      <c r="AP265" s="94"/>
      <c r="AQ265" s="94"/>
      <c r="AR265" s="94"/>
      <c r="AS265" s="94"/>
    </row>
    <row r="266" spans="2:47" s="1" customFormat="1" ht="11.1" customHeight="1" x14ac:dyDescent="0.15">
      <c r="B266" s="12" t="s">
        <v>1193</v>
      </c>
      <c r="C266" s="104">
        <v>9529127.9100000001</v>
      </c>
      <c r="D266" s="104"/>
      <c r="E266" s="104"/>
      <c r="F266" s="104"/>
      <c r="G266" s="104"/>
      <c r="H266" s="104"/>
      <c r="I266" s="104"/>
      <c r="J266" s="104"/>
      <c r="K266" s="104"/>
      <c r="L266" s="104"/>
      <c r="M266" s="104"/>
      <c r="N266" s="104"/>
      <c r="O266" s="94">
        <v>4.1185129707570203E-3</v>
      </c>
      <c r="P266" s="94"/>
      <c r="Q266" s="94"/>
      <c r="R266" s="94"/>
      <c r="S266" s="94"/>
      <c r="T266" s="94"/>
      <c r="U266" s="94"/>
      <c r="V266" s="94"/>
      <c r="W266" s="94"/>
      <c r="X266" s="94"/>
      <c r="Y266" s="94"/>
      <c r="Z266" s="93">
        <v>85</v>
      </c>
      <c r="AA266" s="93"/>
      <c r="AB266" s="93"/>
      <c r="AC266" s="93"/>
      <c r="AD266" s="93"/>
      <c r="AE266" s="93"/>
      <c r="AF266" s="93"/>
      <c r="AG266" s="93"/>
      <c r="AH266" s="93"/>
      <c r="AI266" s="93"/>
      <c r="AJ266" s="94">
        <v>2.6859634708967998E-3</v>
      </c>
      <c r="AK266" s="94"/>
      <c r="AL266" s="94"/>
      <c r="AM266" s="94"/>
      <c r="AN266" s="94"/>
      <c r="AO266" s="94"/>
      <c r="AP266" s="94"/>
      <c r="AQ266" s="94"/>
      <c r="AR266" s="94"/>
      <c r="AS266" s="94"/>
    </row>
    <row r="267" spans="2:47" s="1" customFormat="1" ht="11.1" customHeight="1" x14ac:dyDescent="0.15">
      <c r="B267" s="12" t="s">
        <v>1194</v>
      </c>
      <c r="C267" s="104">
        <v>2018894.44</v>
      </c>
      <c r="D267" s="104"/>
      <c r="E267" s="104"/>
      <c r="F267" s="104"/>
      <c r="G267" s="104"/>
      <c r="H267" s="104"/>
      <c r="I267" s="104"/>
      <c r="J267" s="104"/>
      <c r="K267" s="104"/>
      <c r="L267" s="104"/>
      <c r="M267" s="104"/>
      <c r="N267" s="104"/>
      <c r="O267" s="94">
        <v>8.7257123802520495E-4</v>
      </c>
      <c r="P267" s="94"/>
      <c r="Q267" s="94"/>
      <c r="R267" s="94"/>
      <c r="S267" s="94"/>
      <c r="T267" s="94"/>
      <c r="U267" s="94"/>
      <c r="V267" s="94"/>
      <c r="W267" s="94"/>
      <c r="X267" s="94"/>
      <c r="Y267" s="94"/>
      <c r="Z267" s="93">
        <v>21</v>
      </c>
      <c r="AA267" s="93"/>
      <c r="AB267" s="93"/>
      <c r="AC267" s="93"/>
      <c r="AD267" s="93"/>
      <c r="AE267" s="93"/>
      <c r="AF267" s="93"/>
      <c r="AG267" s="93"/>
      <c r="AH267" s="93"/>
      <c r="AI267" s="93"/>
      <c r="AJ267" s="94">
        <v>6.6359097516273803E-4</v>
      </c>
      <c r="AK267" s="94"/>
      <c r="AL267" s="94"/>
      <c r="AM267" s="94"/>
      <c r="AN267" s="94"/>
      <c r="AO267" s="94"/>
      <c r="AP267" s="94"/>
      <c r="AQ267" s="94"/>
      <c r="AR267" s="94"/>
      <c r="AS267" s="94"/>
    </row>
    <row r="268" spans="2:47" s="1" customFormat="1" ht="11.1" customHeight="1" x14ac:dyDescent="0.15">
      <c r="B268" s="12" t="s">
        <v>1195</v>
      </c>
      <c r="C268" s="104">
        <v>7188065.7599999998</v>
      </c>
      <c r="D268" s="104"/>
      <c r="E268" s="104"/>
      <c r="F268" s="104"/>
      <c r="G268" s="104"/>
      <c r="H268" s="104"/>
      <c r="I268" s="104"/>
      <c r="J268" s="104"/>
      <c r="K268" s="104"/>
      <c r="L268" s="104"/>
      <c r="M268" s="104"/>
      <c r="N268" s="104"/>
      <c r="O268" s="94">
        <v>3.1067000408450201E-3</v>
      </c>
      <c r="P268" s="94"/>
      <c r="Q268" s="94"/>
      <c r="R268" s="94"/>
      <c r="S268" s="94"/>
      <c r="T268" s="94"/>
      <c r="U268" s="94"/>
      <c r="V268" s="94"/>
      <c r="W268" s="94"/>
      <c r="X268" s="94"/>
      <c r="Y268" s="94"/>
      <c r="Z268" s="93">
        <v>75</v>
      </c>
      <c r="AA268" s="93"/>
      <c r="AB268" s="93"/>
      <c r="AC268" s="93"/>
      <c r="AD268" s="93"/>
      <c r="AE268" s="93"/>
      <c r="AF268" s="93"/>
      <c r="AG268" s="93"/>
      <c r="AH268" s="93"/>
      <c r="AI268" s="93"/>
      <c r="AJ268" s="94">
        <v>2.36996776843835E-3</v>
      </c>
      <c r="AK268" s="94"/>
      <c r="AL268" s="94"/>
      <c r="AM268" s="94"/>
      <c r="AN268" s="94"/>
      <c r="AO268" s="94"/>
      <c r="AP268" s="94"/>
      <c r="AQ268" s="94"/>
      <c r="AR268" s="94"/>
      <c r="AS268" s="94"/>
    </row>
    <row r="269" spans="2:47" s="1" customFormat="1" ht="12.75" customHeight="1" x14ac:dyDescent="0.15">
      <c r="B269" s="47"/>
      <c r="C269" s="105">
        <v>2313730217.1100001</v>
      </c>
      <c r="D269" s="105"/>
      <c r="E269" s="105"/>
      <c r="F269" s="105"/>
      <c r="G269" s="105"/>
      <c r="H269" s="105"/>
      <c r="I269" s="105"/>
      <c r="J269" s="105"/>
      <c r="K269" s="105"/>
      <c r="L269" s="105"/>
      <c r="M269" s="105"/>
      <c r="N269" s="105"/>
      <c r="O269" s="96">
        <v>1</v>
      </c>
      <c r="P269" s="96"/>
      <c r="Q269" s="96"/>
      <c r="R269" s="96"/>
      <c r="S269" s="96"/>
      <c r="T269" s="96"/>
      <c r="U269" s="96"/>
      <c r="V269" s="96"/>
      <c r="W269" s="96"/>
      <c r="X269" s="96"/>
      <c r="Y269" s="96"/>
      <c r="Z269" s="95">
        <v>31646</v>
      </c>
      <c r="AA269" s="95"/>
      <c r="AB269" s="95"/>
      <c r="AC269" s="95"/>
      <c r="AD269" s="95"/>
      <c r="AE269" s="95"/>
      <c r="AF269" s="95"/>
      <c r="AG269" s="95"/>
      <c r="AH269" s="95"/>
      <c r="AI269" s="95"/>
      <c r="AJ269" s="96">
        <v>1</v>
      </c>
      <c r="AK269" s="96"/>
      <c r="AL269" s="96"/>
      <c r="AM269" s="96"/>
      <c r="AN269" s="96"/>
      <c r="AO269" s="96"/>
      <c r="AP269" s="96"/>
      <c r="AQ269" s="96"/>
      <c r="AR269" s="96"/>
      <c r="AS269" s="96"/>
    </row>
    <row r="270" spans="2:47" s="1" customFormat="1" ht="9" customHeight="1" x14ac:dyDescent="0.15"/>
    <row r="271" spans="2:47" s="1" customFormat="1" ht="19.2" customHeight="1" x14ac:dyDescent="0.15">
      <c r="B271" s="83" t="s">
        <v>1229</v>
      </c>
      <c r="C271" s="83"/>
      <c r="D271" s="83"/>
      <c r="E271" s="83"/>
      <c r="F271" s="83"/>
      <c r="G271" s="83"/>
      <c r="H271" s="83"/>
      <c r="I271" s="83"/>
      <c r="J271" s="83"/>
      <c r="K271" s="83"/>
      <c r="L271" s="83"/>
      <c r="M271" s="83"/>
      <c r="N271" s="83"/>
      <c r="O271" s="83"/>
      <c r="P271" s="83"/>
      <c r="Q271" s="83"/>
      <c r="R271" s="83"/>
      <c r="S271" s="83"/>
      <c r="T271" s="83"/>
      <c r="U271" s="83"/>
      <c r="V271" s="83"/>
      <c r="W271" s="83"/>
      <c r="X271" s="83"/>
      <c r="Y271" s="83"/>
      <c r="Z271" s="83"/>
      <c r="AA271" s="83"/>
      <c r="AB271" s="83"/>
      <c r="AC271" s="83"/>
      <c r="AD271" s="83"/>
      <c r="AE271" s="83"/>
      <c r="AF271" s="83"/>
      <c r="AG271" s="83"/>
      <c r="AH271" s="83"/>
      <c r="AI271" s="83"/>
      <c r="AJ271" s="83"/>
      <c r="AK271" s="83"/>
      <c r="AL271" s="83"/>
      <c r="AM271" s="83"/>
      <c r="AN271" s="83"/>
      <c r="AO271" s="83"/>
      <c r="AP271" s="83"/>
      <c r="AQ271" s="83"/>
      <c r="AR271" s="83"/>
      <c r="AS271" s="83"/>
      <c r="AT271" s="83"/>
      <c r="AU271" s="83"/>
    </row>
    <row r="272" spans="2:47" s="1" customFormat="1" ht="7.95" customHeight="1" x14ac:dyDescent="0.15"/>
    <row r="273" spans="2:47" s="1" customFormat="1" ht="13.35" customHeight="1" x14ac:dyDescent="0.15">
      <c r="B273" s="100"/>
      <c r="C273" s="100"/>
      <c r="D273" s="77" t="s">
        <v>1100</v>
      </c>
      <c r="E273" s="77"/>
      <c r="F273" s="77"/>
      <c r="G273" s="77"/>
      <c r="H273" s="77"/>
      <c r="I273" s="77"/>
      <c r="J273" s="77"/>
      <c r="K273" s="77"/>
      <c r="L273" s="77"/>
      <c r="M273" s="77"/>
      <c r="N273" s="77"/>
      <c r="O273" s="77"/>
      <c r="P273" s="77" t="s">
        <v>1101</v>
      </c>
      <c r="Q273" s="77"/>
      <c r="R273" s="77"/>
      <c r="S273" s="77"/>
      <c r="T273" s="77"/>
      <c r="U273" s="77"/>
      <c r="V273" s="77"/>
      <c r="W273" s="77"/>
      <c r="X273" s="77"/>
      <c r="Y273" s="77"/>
      <c r="Z273" s="77"/>
      <c r="AA273" s="77" t="s">
        <v>1102</v>
      </c>
      <c r="AB273" s="77"/>
      <c r="AC273" s="77"/>
      <c r="AD273" s="77"/>
      <c r="AE273" s="77"/>
      <c r="AF273" s="77"/>
      <c r="AG273" s="77"/>
      <c r="AH273" s="77"/>
      <c r="AI273" s="77"/>
      <c r="AJ273" s="77"/>
      <c r="AK273" s="77" t="s">
        <v>1101</v>
      </c>
      <c r="AL273" s="77"/>
      <c r="AM273" s="77"/>
      <c r="AN273" s="77"/>
      <c r="AO273" s="77"/>
      <c r="AP273" s="77"/>
      <c r="AQ273" s="77"/>
      <c r="AR273" s="77"/>
      <c r="AS273" s="77"/>
      <c r="AT273" s="97"/>
      <c r="AU273" s="97"/>
    </row>
    <row r="274" spans="2:47" s="1" customFormat="1" ht="11.1" customHeight="1" x14ac:dyDescent="0.15">
      <c r="B274" s="91" t="s">
        <v>1196</v>
      </c>
      <c r="C274" s="91"/>
      <c r="D274" s="104">
        <v>22194098.829999998</v>
      </c>
      <c r="E274" s="104"/>
      <c r="F274" s="104"/>
      <c r="G274" s="104"/>
      <c r="H274" s="104"/>
      <c r="I274" s="104"/>
      <c r="J274" s="104"/>
      <c r="K274" s="104"/>
      <c r="L274" s="104"/>
      <c r="M274" s="104"/>
      <c r="N274" s="104"/>
      <c r="O274" s="104"/>
      <c r="P274" s="94">
        <v>9.5923451515111807E-3</v>
      </c>
      <c r="Q274" s="94"/>
      <c r="R274" s="94"/>
      <c r="S274" s="94"/>
      <c r="T274" s="94"/>
      <c r="U274" s="94"/>
      <c r="V274" s="94"/>
      <c r="W274" s="94"/>
      <c r="X274" s="94"/>
      <c r="Y274" s="94"/>
      <c r="Z274" s="94"/>
      <c r="AA274" s="93">
        <v>2996</v>
      </c>
      <c r="AB274" s="93"/>
      <c r="AC274" s="93"/>
      <c r="AD274" s="93"/>
      <c r="AE274" s="93"/>
      <c r="AF274" s="93"/>
      <c r="AG274" s="93"/>
      <c r="AH274" s="93"/>
      <c r="AI274" s="93"/>
      <c r="AJ274" s="93"/>
      <c r="AK274" s="94">
        <v>9.4672312456550597E-2</v>
      </c>
      <c r="AL274" s="94"/>
      <c r="AM274" s="94"/>
      <c r="AN274" s="94"/>
      <c r="AO274" s="94"/>
      <c r="AP274" s="94"/>
      <c r="AQ274" s="94"/>
      <c r="AR274" s="94"/>
      <c r="AS274" s="94"/>
      <c r="AT274" s="98">
        <v>1</v>
      </c>
      <c r="AU274" s="98"/>
    </row>
    <row r="275" spans="2:47" s="1" customFormat="1" ht="11.1" customHeight="1" x14ac:dyDescent="0.15">
      <c r="B275" s="91" t="s">
        <v>1197</v>
      </c>
      <c r="C275" s="91"/>
      <c r="D275" s="104">
        <v>70397496.810000107</v>
      </c>
      <c r="E275" s="104"/>
      <c r="F275" s="104"/>
      <c r="G275" s="104"/>
      <c r="H275" s="104"/>
      <c r="I275" s="104"/>
      <c r="J275" s="104"/>
      <c r="K275" s="104"/>
      <c r="L275" s="104"/>
      <c r="M275" s="104"/>
      <c r="N275" s="104"/>
      <c r="O275" s="104"/>
      <c r="P275" s="94">
        <v>3.0425974596956801E-2</v>
      </c>
      <c r="Q275" s="94"/>
      <c r="R275" s="94"/>
      <c r="S275" s="94"/>
      <c r="T275" s="94"/>
      <c r="U275" s="94"/>
      <c r="V275" s="94"/>
      <c r="W275" s="94"/>
      <c r="X275" s="94"/>
      <c r="Y275" s="94"/>
      <c r="Z275" s="94"/>
      <c r="AA275" s="93">
        <v>2671</v>
      </c>
      <c r="AB275" s="93"/>
      <c r="AC275" s="93"/>
      <c r="AD275" s="93"/>
      <c r="AE275" s="93"/>
      <c r="AF275" s="93"/>
      <c r="AG275" s="93"/>
      <c r="AH275" s="93"/>
      <c r="AI275" s="93"/>
      <c r="AJ275" s="93"/>
      <c r="AK275" s="94">
        <v>8.4402452126651095E-2</v>
      </c>
      <c r="AL275" s="94"/>
      <c r="AM275" s="94"/>
      <c r="AN275" s="94"/>
      <c r="AO275" s="94"/>
      <c r="AP275" s="94"/>
      <c r="AQ275" s="94"/>
      <c r="AR275" s="94"/>
      <c r="AS275" s="94"/>
      <c r="AT275" s="98">
        <v>2</v>
      </c>
      <c r="AU275" s="98"/>
    </row>
    <row r="276" spans="2:47" s="1" customFormat="1" ht="11.1" customHeight="1" x14ac:dyDescent="0.15">
      <c r="B276" s="91" t="s">
        <v>1198</v>
      </c>
      <c r="C276" s="91"/>
      <c r="D276" s="104">
        <v>152941176.65000001</v>
      </c>
      <c r="E276" s="104"/>
      <c r="F276" s="104"/>
      <c r="G276" s="104"/>
      <c r="H276" s="104"/>
      <c r="I276" s="104"/>
      <c r="J276" s="104"/>
      <c r="K276" s="104"/>
      <c r="L276" s="104"/>
      <c r="M276" s="104"/>
      <c r="N276" s="104"/>
      <c r="O276" s="104"/>
      <c r="P276" s="94">
        <v>6.6101559948088195E-2</v>
      </c>
      <c r="Q276" s="94"/>
      <c r="R276" s="94"/>
      <c r="S276" s="94"/>
      <c r="T276" s="94"/>
      <c r="U276" s="94"/>
      <c r="V276" s="94"/>
      <c r="W276" s="94"/>
      <c r="X276" s="94"/>
      <c r="Y276" s="94"/>
      <c r="Z276" s="94"/>
      <c r="AA276" s="93">
        <v>3110</v>
      </c>
      <c r="AB276" s="93"/>
      <c r="AC276" s="93"/>
      <c r="AD276" s="93"/>
      <c r="AE276" s="93"/>
      <c r="AF276" s="93"/>
      <c r="AG276" s="93"/>
      <c r="AH276" s="93"/>
      <c r="AI276" s="93"/>
      <c r="AJ276" s="93"/>
      <c r="AK276" s="94">
        <v>9.8274663464576903E-2</v>
      </c>
      <c r="AL276" s="94"/>
      <c r="AM276" s="94"/>
      <c r="AN276" s="94"/>
      <c r="AO276" s="94"/>
      <c r="AP276" s="94"/>
      <c r="AQ276" s="94"/>
      <c r="AR276" s="94"/>
      <c r="AS276" s="94"/>
      <c r="AT276" s="98">
        <v>3</v>
      </c>
      <c r="AU276" s="98"/>
    </row>
    <row r="277" spans="2:47" s="1" customFormat="1" ht="11.1" customHeight="1" x14ac:dyDescent="0.15">
      <c r="B277" s="91" t="s">
        <v>1199</v>
      </c>
      <c r="C277" s="91"/>
      <c r="D277" s="104">
        <v>221161856.43999901</v>
      </c>
      <c r="E277" s="104"/>
      <c r="F277" s="104"/>
      <c r="G277" s="104"/>
      <c r="H277" s="104"/>
      <c r="I277" s="104"/>
      <c r="J277" s="104"/>
      <c r="K277" s="104"/>
      <c r="L277" s="104"/>
      <c r="M277" s="104"/>
      <c r="N277" s="104"/>
      <c r="O277" s="104"/>
      <c r="P277" s="94">
        <v>9.5586708772055995E-2</v>
      </c>
      <c r="Q277" s="94"/>
      <c r="R277" s="94"/>
      <c r="S277" s="94"/>
      <c r="T277" s="94"/>
      <c r="U277" s="94"/>
      <c r="V277" s="94"/>
      <c r="W277" s="94"/>
      <c r="X277" s="94"/>
      <c r="Y277" s="94"/>
      <c r="Z277" s="94"/>
      <c r="AA277" s="93">
        <v>3365</v>
      </c>
      <c r="AB277" s="93"/>
      <c r="AC277" s="93"/>
      <c r="AD277" s="93"/>
      <c r="AE277" s="93"/>
      <c r="AF277" s="93"/>
      <c r="AG277" s="93"/>
      <c r="AH277" s="93"/>
      <c r="AI277" s="93"/>
      <c r="AJ277" s="93"/>
      <c r="AK277" s="94">
        <v>0.10633255387726701</v>
      </c>
      <c r="AL277" s="94"/>
      <c r="AM277" s="94"/>
      <c r="AN277" s="94"/>
      <c r="AO277" s="94"/>
      <c r="AP277" s="94"/>
      <c r="AQ277" s="94"/>
      <c r="AR277" s="94"/>
      <c r="AS277" s="94"/>
      <c r="AT277" s="98">
        <v>4</v>
      </c>
      <c r="AU277" s="98"/>
    </row>
    <row r="278" spans="2:47" s="1" customFormat="1" ht="11.1" customHeight="1" x14ac:dyDescent="0.15">
      <c r="B278" s="91" t="s">
        <v>1200</v>
      </c>
      <c r="C278" s="91"/>
      <c r="D278" s="104">
        <v>397211128.38</v>
      </c>
      <c r="E278" s="104"/>
      <c r="F278" s="104"/>
      <c r="G278" s="104"/>
      <c r="H278" s="104"/>
      <c r="I278" s="104"/>
      <c r="J278" s="104"/>
      <c r="K278" s="104"/>
      <c r="L278" s="104"/>
      <c r="M278" s="104"/>
      <c r="N278" s="104"/>
      <c r="O278" s="104"/>
      <c r="P278" s="94">
        <v>0.171675645432916</v>
      </c>
      <c r="Q278" s="94"/>
      <c r="R278" s="94"/>
      <c r="S278" s="94"/>
      <c r="T278" s="94"/>
      <c r="U278" s="94"/>
      <c r="V278" s="94"/>
      <c r="W278" s="94"/>
      <c r="X278" s="94"/>
      <c r="Y278" s="94"/>
      <c r="Z278" s="94"/>
      <c r="AA278" s="93">
        <v>4042</v>
      </c>
      <c r="AB278" s="93"/>
      <c r="AC278" s="93"/>
      <c r="AD278" s="93"/>
      <c r="AE278" s="93"/>
      <c r="AF278" s="93"/>
      <c r="AG278" s="93"/>
      <c r="AH278" s="93"/>
      <c r="AI278" s="93"/>
      <c r="AJ278" s="93"/>
      <c r="AK278" s="94">
        <v>0.12772546293370399</v>
      </c>
      <c r="AL278" s="94"/>
      <c r="AM278" s="94"/>
      <c r="AN278" s="94"/>
      <c r="AO278" s="94"/>
      <c r="AP278" s="94"/>
      <c r="AQ278" s="94"/>
      <c r="AR278" s="94"/>
      <c r="AS278" s="94"/>
      <c r="AT278" s="98">
        <v>5</v>
      </c>
      <c r="AU278" s="98"/>
    </row>
    <row r="279" spans="2:47" s="1" customFormat="1" ht="11.1" customHeight="1" x14ac:dyDescent="0.15">
      <c r="B279" s="91" t="s">
        <v>1201</v>
      </c>
      <c r="C279" s="91"/>
      <c r="D279" s="104">
        <v>103186458.19</v>
      </c>
      <c r="E279" s="104"/>
      <c r="F279" s="104"/>
      <c r="G279" s="104"/>
      <c r="H279" s="104"/>
      <c r="I279" s="104"/>
      <c r="J279" s="104"/>
      <c r="K279" s="104"/>
      <c r="L279" s="104"/>
      <c r="M279" s="104"/>
      <c r="N279" s="104"/>
      <c r="O279" s="104"/>
      <c r="P279" s="94">
        <v>4.4597445902265401E-2</v>
      </c>
      <c r="Q279" s="94"/>
      <c r="R279" s="94"/>
      <c r="S279" s="94"/>
      <c r="T279" s="94"/>
      <c r="U279" s="94"/>
      <c r="V279" s="94"/>
      <c r="W279" s="94"/>
      <c r="X279" s="94"/>
      <c r="Y279" s="94"/>
      <c r="Z279" s="94"/>
      <c r="AA279" s="93">
        <v>1806</v>
      </c>
      <c r="AB279" s="93"/>
      <c r="AC279" s="93"/>
      <c r="AD279" s="93"/>
      <c r="AE279" s="93"/>
      <c r="AF279" s="93"/>
      <c r="AG279" s="93"/>
      <c r="AH279" s="93"/>
      <c r="AI279" s="93"/>
      <c r="AJ279" s="93"/>
      <c r="AK279" s="94">
        <v>5.7068823863995498E-2</v>
      </c>
      <c r="AL279" s="94"/>
      <c r="AM279" s="94"/>
      <c r="AN279" s="94"/>
      <c r="AO279" s="94"/>
      <c r="AP279" s="94"/>
      <c r="AQ279" s="94"/>
      <c r="AR279" s="94"/>
      <c r="AS279" s="94"/>
      <c r="AT279" s="98">
        <v>6</v>
      </c>
      <c r="AU279" s="98"/>
    </row>
    <row r="280" spans="2:47" s="1" customFormat="1" ht="11.1" customHeight="1" x14ac:dyDescent="0.15">
      <c r="B280" s="91" t="s">
        <v>1202</v>
      </c>
      <c r="C280" s="91"/>
      <c r="D280" s="104">
        <v>110489276.06</v>
      </c>
      <c r="E280" s="104"/>
      <c r="F280" s="104"/>
      <c r="G280" s="104"/>
      <c r="H280" s="104"/>
      <c r="I280" s="104"/>
      <c r="J280" s="104"/>
      <c r="K280" s="104"/>
      <c r="L280" s="104"/>
      <c r="M280" s="104"/>
      <c r="N280" s="104"/>
      <c r="O280" s="104"/>
      <c r="P280" s="94">
        <v>4.77537420927183E-2</v>
      </c>
      <c r="Q280" s="94"/>
      <c r="R280" s="94"/>
      <c r="S280" s="94"/>
      <c r="T280" s="94"/>
      <c r="U280" s="94"/>
      <c r="V280" s="94"/>
      <c r="W280" s="94"/>
      <c r="X280" s="94"/>
      <c r="Y280" s="94"/>
      <c r="Z280" s="94"/>
      <c r="AA280" s="93">
        <v>1730</v>
      </c>
      <c r="AB280" s="93"/>
      <c r="AC280" s="93"/>
      <c r="AD280" s="93"/>
      <c r="AE280" s="93"/>
      <c r="AF280" s="93"/>
      <c r="AG280" s="93"/>
      <c r="AH280" s="93"/>
      <c r="AI280" s="93"/>
      <c r="AJ280" s="93"/>
      <c r="AK280" s="94">
        <v>5.4667256525311299E-2</v>
      </c>
      <c r="AL280" s="94"/>
      <c r="AM280" s="94"/>
      <c r="AN280" s="94"/>
      <c r="AO280" s="94"/>
      <c r="AP280" s="94"/>
      <c r="AQ280" s="94"/>
      <c r="AR280" s="94"/>
      <c r="AS280" s="94"/>
      <c r="AT280" s="98">
        <v>7</v>
      </c>
      <c r="AU280" s="98"/>
    </row>
    <row r="281" spans="2:47" s="1" customFormat="1" ht="11.1" customHeight="1" x14ac:dyDescent="0.15">
      <c r="B281" s="91" t="s">
        <v>1203</v>
      </c>
      <c r="C281" s="91"/>
      <c r="D281" s="104">
        <v>117732080.95999999</v>
      </c>
      <c r="E281" s="104"/>
      <c r="F281" s="104"/>
      <c r="G281" s="104"/>
      <c r="H281" s="104"/>
      <c r="I281" s="104"/>
      <c r="J281" s="104"/>
      <c r="K281" s="104"/>
      <c r="L281" s="104"/>
      <c r="M281" s="104"/>
      <c r="N281" s="104"/>
      <c r="O281" s="104"/>
      <c r="P281" s="94">
        <v>5.0884100527093898E-2</v>
      </c>
      <c r="Q281" s="94"/>
      <c r="R281" s="94"/>
      <c r="S281" s="94"/>
      <c r="T281" s="94"/>
      <c r="U281" s="94"/>
      <c r="V281" s="94"/>
      <c r="W281" s="94"/>
      <c r="X281" s="94"/>
      <c r="Y281" s="94"/>
      <c r="Z281" s="94"/>
      <c r="AA281" s="93">
        <v>1660</v>
      </c>
      <c r="AB281" s="93"/>
      <c r="AC281" s="93"/>
      <c r="AD281" s="93"/>
      <c r="AE281" s="93"/>
      <c r="AF281" s="93"/>
      <c r="AG281" s="93"/>
      <c r="AH281" s="93"/>
      <c r="AI281" s="93"/>
      <c r="AJ281" s="93"/>
      <c r="AK281" s="94">
        <v>5.24552866081021E-2</v>
      </c>
      <c r="AL281" s="94"/>
      <c r="AM281" s="94"/>
      <c r="AN281" s="94"/>
      <c r="AO281" s="94"/>
      <c r="AP281" s="94"/>
      <c r="AQ281" s="94"/>
      <c r="AR281" s="94"/>
      <c r="AS281" s="94"/>
      <c r="AT281" s="98">
        <v>8</v>
      </c>
      <c r="AU281" s="98"/>
    </row>
    <row r="282" spans="2:47" s="1" customFormat="1" ht="11.1" customHeight="1" x14ac:dyDescent="0.15">
      <c r="B282" s="91" t="s">
        <v>1204</v>
      </c>
      <c r="C282" s="91"/>
      <c r="D282" s="104">
        <v>200872230.18000001</v>
      </c>
      <c r="E282" s="104"/>
      <c r="F282" s="104"/>
      <c r="G282" s="104"/>
      <c r="H282" s="104"/>
      <c r="I282" s="104"/>
      <c r="J282" s="104"/>
      <c r="K282" s="104"/>
      <c r="L282" s="104"/>
      <c r="M282" s="104"/>
      <c r="N282" s="104"/>
      <c r="O282" s="104"/>
      <c r="P282" s="94">
        <v>8.6817481439518202E-2</v>
      </c>
      <c r="Q282" s="94"/>
      <c r="R282" s="94"/>
      <c r="S282" s="94"/>
      <c r="T282" s="94"/>
      <c r="U282" s="94"/>
      <c r="V282" s="94"/>
      <c r="W282" s="94"/>
      <c r="X282" s="94"/>
      <c r="Y282" s="94"/>
      <c r="Z282" s="94"/>
      <c r="AA282" s="93">
        <v>2055</v>
      </c>
      <c r="AB282" s="93"/>
      <c r="AC282" s="93"/>
      <c r="AD282" s="93"/>
      <c r="AE282" s="93"/>
      <c r="AF282" s="93"/>
      <c r="AG282" s="93"/>
      <c r="AH282" s="93"/>
      <c r="AI282" s="93"/>
      <c r="AJ282" s="93"/>
      <c r="AK282" s="94">
        <v>6.4937116855210794E-2</v>
      </c>
      <c r="AL282" s="94"/>
      <c r="AM282" s="94"/>
      <c r="AN282" s="94"/>
      <c r="AO282" s="94"/>
      <c r="AP282" s="94"/>
      <c r="AQ282" s="94"/>
      <c r="AR282" s="94"/>
      <c r="AS282" s="94"/>
      <c r="AT282" s="98">
        <v>9</v>
      </c>
      <c r="AU282" s="98"/>
    </row>
    <row r="283" spans="2:47" s="1" customFormat="1" ht="11.1" customHeight="1" x14ac:dyDescent="0.15">
      <c r="B283" s="91" t="s">
        <v>1205</v>
      </c>
      <c r="C283" s="91"/>
      <c r="D283" s="104">
        <v>198488046.11000001</v>
      </c>
      <c r="E283" s="104"/>
      <c r="F283" s="104"/>
      <c r="G283" s="104"/>
      <c r="H283" s="104"/>
      <c r="I283" s="104"/>
      <c r="J283" s="104"/>
      <c r="K283" s="104"/>
      <c r="L283" s="104"/>
      <c r="M283" s="104"/>
      <c r="N283" s="104"/>
      <c r="O283" s="104"/>
      <c r="P283" s="94">
        <v>8.5787031107682293E-2</v>
      </c>
      <c r="Q283" s="94"/>
      <c r="R283" s="94"/>
      <c r="S283" s="94"/>
      <c r="T283" s="94"/>
      <c r="U283" s="94"/>
      <c r="V283" s="94"/>
      <c r="W283" s="94"/>
      <c r="X283" s="94"/>
      <c r="Y283" s="94"/>
      <c r="Z283" s="94"/>
      <c r="AA283" s="93">
        <v>1651</v>
      </c>
      <c r="AB283" s="93"/>
      <c r="AC283" s="93"/>
      <c r="AD283" s="93"/>
      <c r="AE283" s="93"/>
      <c r="AF283" s="93"/>
      <c r="AG283" s="93"/>
      <c r="AH283" s="93"/>
      <c r="AI283" s="93"/>
      <c r="AJ283" s="93"/>
      <c r="AK283" s="94">
        <v>5.2170890475889499E-2</v>
      </c>
      <c r="AL283" s="94"/>
      <c r="AM283" s="94"/>
      <c r="AN283" s="94"/>
      <c r="AO283" s="94"/>
      <c r="AP283" s="94"/>
      <c r="AQ283" s="94"/>
      <c r="AR283" s="94"/>
      <c r="AS283" s="94"/>
      <c r="AT283" s="98">
        <v>10</v>
      </c>
      <c r="AU283" s="98"/>
    </row>
    <row r="284" spans="2:47" s="1" customFormat="1" ht="11.1" customHeight="1" x14ac:dyDescent="0.15">
      <c r="B284" s="91" t="s">
        <v>1206</v>
      </c>
      <c r="C284" s="91"/>
      <c r="D284" s="104">
        <v>329625654.10000002</v>
      </c>
      <c r="E284" s="104"/>
      <c r="F284" s="104"/>
      <c r="G284" s="104"/>
      <c r="H284" s="104"/>
      <c r="I284" s="104"/>
      <c r="J284" s="104"/>
      <c r="K284" s="104"/>
      <c r="L284" s="104"/>
      <c r="M284" s="104"/>
      <c r="N284" s="104"/>
      <c r="O284" s="104"/>
      <c r="P284" s="94">
        <v>0.142465034022733</v>
      </c>
      <c r="Q284" s="94"/>
      <c r="R284" s="94"/>
      <c r="S284" s="94"/>
      <c r="T284" s="94"/>
      <c r="U284" s="94"/>
      <c r="V284" s="94"/>
      <c r="W284" s="94"/>
      <c r="X284" s="94"/>
      <c r="Y284" s="94"/>
      <c r="Z284" s="94"/>
      <c r="AA284" s="93">
        <v>3508</v>
      </c>
      <c r="AB284" s="93"/>
      <c r="AC284" s="93"/>
      <c r="AD284" s="93"/>
      <c r="AE284" s="93"/>
      <c r="AF284" s="93"/>
      <c r="AG284" s="93"/>
      <c r="AH284" s="93"/>
      <c r="AI284" s="93"/>
      <c r="AJ284" s="93"/>
      <c r="AK284" s="94">
        <v>0.110851292422423</v>
      </c>
      <c r="AL284" s="94"/>
      <c r="AM284" s="94"/>
      <c r="AN284" s="94"/>
      <c r="AO284" s="94"/>
      <c r="AP284" s="94"/>
      <c r="AQ284" s="94"/>
      <c r="AR284" s="94"/>
      <c r="AS284" s="94"/>
      <c r="AT284" s="98">
        <v>11</v>
      </c>
      <c r="AU284" s="98"/>
    </row>
    <row r="285" spans="2:47" s="1" customFormat="1" ht="11.1" customHeight="1" x14ac:dyDescent="0.15">
      <c r="B285" s="91" t="s">
        <v>1207</v>
      </c>
      <c r="C285" s="91"/>
      <c r="D285" s="104">
        <v>154166268.22</v>
      </c>
      <c r="E285" s="104"/>
      <c r="F285" s="104"/>
      <c r="G285" s="104"/>
      <c r="H285" s="104"/>
      <c r="I285" s="104"/>
      <c r="J285" s="104"/>
      <c r="K285" s="104"/>
      <c r="L285" s="104"/>
      <c r="M285" s="104"/>
      <c r="N285" s="104"/>
      <c r="O285" s="104"/>
      <c r="P285" s="94">
        <v>6.6631047595758094E-2</v>
      </c>
      <c r="Q285" s="94"/>
      <c r="R285" s="94"/>
      <c r="S285" s="94"/>
      <c r="T285" s="94"/>
      <c r="U285" s="94"/>
      <c r="V285" s="94"/>
      <c r="W285" s="94"/>
      <c r="X285" s="94"/>
      <c r="Y285" s="94"/>
      <c r="Z285" s="94"/>
      <c r="AA285" s="93">
        <v>1341</v>
      </c>
      <c r="AB285" s="93"/>
      <c r="AC285" s="93"/>
      <c r="AD285" s="93"/>
      <c r="AE285" s="93"/>
      <c r="AF285" s="93"/>
      <c r="AG285" s="93"/>
      <c r="AH285" s="93"/>
      <c r="AI285" s="93"/>
      <c r="AJ285" s="93"/>
      <c r="AK285" s="94">
        <v>4.2375023699677702E-2</v>
      </c>
      <c r="AL285" s="94"/>
      <c r="AM285" s="94"/>
      <c r="AN285" s="94"/>
      <c r="AO285" s="94"/>
      <c r="AP285" s="94"/>
      <c r="AQ285" s="94"/>
      <c r="AR285" s="94"/>
      <c r="AS285" s="94"/>
      <c r="AT285" s="98">
        <v>12</v>
      </c>
      <c r="AU285" s="98"/>
    </row>
    <row r="286" spans="2:47" s="1" customFormat="1" ht="11.1" customHeight="1" x14ac:dyDescent="0.15">
      <c r="B286" s="91" t="s">
        <v>1208</v>
      </c>
      <c r="C286" s="91"/>
      <c r="D286" s="104">
        <v>66065190.829999998</v>
      </c>
      <c r="E286" s="104"/>
      <c r="F286" s="104"/>
      <c r="G286" s="104"/>
      <c r="H286" s="104"/>
      <c r="I286" s="104"/>
      <c r="J286" s="104"/>
      <c r="K286" s="104"/>
      <c r="L286" s="104"/>
      <c r="M286" s="104"/>
      <c r="N286" s="104"/>
      <c r="O286" s="104"/>
      <c r="P286" s="94">
        <v>2.8553541091977299E-2</v>
      </c>
      <c r="Q286" s="94"/>
      <c r="R286" s="94"/>
      <c r="S286" s="94"/>
      <c r="T286" s="94"/>
      <c r="U286" s="94"/>
      <c r="V286" s="94"/>
      <c r="W286" s="94"/>
      <c r="X286" s="94"/>
      <c r="Y286" s="94"/>
      <c r="Z286" s="94"/>
      <c r="AA286" s="93">
        <v>562</v>
      </c>
      <c r="AB286" s="93"/>
      <c r="AC286" s="93"/>
      <c r="AD286" s="93"/>
      <c r="AE286" s="93"/>
      <c r="AF286" s="93"/>
      <c r="AG286" s="93"/>
      <c r="AH286" s="93"/>
      <c r="AI286" s="93"/>
      <c r="AJ286" s="93"/>
      <c r="AK286" s="94">
        <v>1.7758958478164701E-2</v>
      </c>
      <c r="AL286" s="94"/>
      <c r="AM286" s="94"/>
      <c r="AN286" s="94"/>
      <c r="AO286" s="94"/>
      <c r="AP286" s="94"/>
      <c r="AQ286" s="94"/>
      <c r="AR286" s="94"/>
      <c r="AS286" s="94"/>
      <c r="AT286" s="98">
        <v>13</v>
      </c>
      <c r="AU286" s="98"/>
    </row>
    <row r="287" spans="2:47" s="1" customFormat="1" ht="11.1" customHeight="1" x14ac:dyDescent="0.15">
      <c r="B287" s="91" t="s">
        <v>1209</v>
      </c>
      <c r="C287" s="91"/>
      <c r="D287" s="104">
        <v>169199255.34999999</v>
      </c>
      <c r="E287" s="104"/>
      <c r="F287" s="104"/>
      <c r="G287" s="104"/>
      <c r="H287" s="104"/>
      <c r="I287" s="104"/>
      <c r="J287" s="104"/>
      <c r="K287" s="104"/>
      <c r="L287" s="104"/>
      <c r="M287" s="104"/>
      <c r="N287" s="104"/>
      <c r="O287" s="104"/>
      <c r="P287" s="94">
        <v>7.3128342318725906E-2</v>
      </c>
      <c r="Q287" s="94"/>
      <c r="R287" s="94"/>
      <c r="S287" s="94"/>
      <c r="T287" s="94"/>
      <c r="U287" s="94"/>
      <c r="V287" s="94"/>
      <c r="W287" s="94"/>
      <c r="X287" s="94"/>
      <c r="Y287" s="94"/>
      <c r="Z287" s="94"/>
      <c r="AA287" s="93">
        <v>1149</v>
      </c>
      <c r="AB287" s="93"/>
      <c r="AC287" s="93"/>
      <c r="AD287" s="93"/>
      <c r="AE287" s="93"/>
      <c r="AF287" s="93"/>
      <c r="AG287" s="93"/>
      <c r="AH287" s="93"/>
      <c r="AI287" s="93"/>
      <c r="AJ287" s="93"/>
      <c r="AK287" s="94">
        <v>3.6307906212475503E-2</v>
      </c>
      <c r="AL287" s="94"/>
      <c r="AM287" s="94"/>
      <c r="AN287" s="94"/>
      <c r="AO287" s="94"/>
      <c r="AP287" s="94"/>
      <c r="AQ287" s="94"/>
      <c r="AR287" s="94"/>
      <c r="AS287" s="94"/>
      <c r="AT287" s="98">
        <v>14</v>
      </c>
      <c r="AU287" s="98"/>
    </row>
    <row r="288" spans="2:47" s="1" customFormat="1" ht="11.1" customHeight="1" x14ac:dyDescent="0.15">
      <c r="B288" s="100"/>
      <c r="C288" s="100"/>
      <c r="D288" s="105">
        <v>2313730217.1100001</v>
      </c>
      <c r="E288" s="105"/>
      <c r="F288" s="105"/>
      <c r="G288" s="105"/>
      <c r="H288" s="105"/>
      <c r="I288" s="105"/>
      <c r="J288" s="105"/>
      <c r="K288" s="105"/>
      <c r="L288" s="105"/>
      <c r="M288" s="105"/>
      <c r="N288" s="105"/>
      <c r="O288" s="105"/>
      <c r="P288" s="96">
        <v>1</v>
      </c>
      <c r="Q288" s="96"/>
      <c r="R288" s="96"/>
      <c r="S288" s="96"/>
      <c r="T288" s="96"/>
      <c r="U288" s="96"/>
      <c r="V288" s="96"/>
      <c r="W288" s="96"/>
      <c r="X288" s="96"/>
      <c r="Y288" s="96"/>
      <c r="Z288" s="96"/>
      <c r="AA288" s="95">
        <v>31646</v>
      </c>
      <c r="AB288" s="95"/>
      <c r="AC288" s="95"/>
      <c r="AD288" s="95"/>
      <c r="AE288" s="95"/>
      <c r="AF288" s="95"/>
      <c r="AG288" s="95"/>
      <c r="AH288" s="95"/>
      <c r="AI288" s="95"/>
      <c r="AJ288" s="95"/>
      <c r="AK288" s="96">
        <v>1</v>
      </c>
      <c r="AL288" s="96"/>
      <c r="AM288" s="96"/>
      <c r="AN288" s="96"/>
      <c r="AO288" s="96"/>
      <c r="AP288" s="96"/>
      <c r="AQ288" s="96"/>
      <c r="AR288" s="96"/>
      <c r="AS288" s="96"/>
      <c r="AT288" s="99"/>
      <c r="AU288" s="99"/>
    </row>
    <row r="289" spans="2:47" s="1" customFormat="1" ht="9" customHeight="1" x14ac:dyDescent="0.15"/>
    <row r="290" spans="2:47" s="1" customFormat="1" ht="19.2" customHeight="1" x14ac:dyDescent="0.15">
      <c r="B290" s="83" t="s">
        <v>1230</v>
      </c>
      <c r="C290" s="83"/>
      <c r="D290" s="83"/>
      <c r="E290" s="83"/>
      <c r="F290" s="83"/>
      <c r="G290" s="83"/>
      <c r="H290" s="83"/>
      <c r="I290" s="83"/>
      <c r="J290" s="83"/>
      <c r="K290" s="83"/>
      <c r="L290" s="83"/>
      <c r="M290" s="83"/>
      <c r="N290" s="83"/>
      <c r="O290" s="83"/>
      <c r="P290" s="83"/>
      <c r="Q290" s="83"/>
      <c r="R290" s="83"/>
      <c r="S290" s="83"/>
      <c r="T290" s="83"/>
      <c r="U290" s="83"/>
      <c r="V290" s="83"/>
      <c r="W290" s="83"/>
      <c r="X290" s="83"/>
      <c r="Y290" s="83"/>
      <c r="Z290" s="83"/>
      <c r="AA290" s="83"/>
      <c r="AB290" s="83"/>
      <c r="AC290" s="83"/>
      <c r="AD290" s="83"/>
      <c r="AE290" s="83"/>
      <c r="AF290" s="83"/>
      <c r="AG290" s="83"/>
      <c r="AH290" s="83"/>
      <c r="AI290" s="83"/>
      <c r="AJ290" s="83"/>
      <c r="AK290" s="83"/>
      <c r="AL290" s="83"/>
      <c r="AM290" s="83"/>
      <c r="AN290" s="83"/>
      <c r="AO290" s="83"/>
      <c r="AP290" s="83"/>
      <c r="AQ290" s="83"/>
      <c r="AR290" s="83"/>
      <c r="AS290" s="83"/>
      <c r="AT290" s="83"/>
      <c r="AU290" s="83"/>
    </row>
    <row r="291" spans="2:47" s="1" customFormat="1" ht="7.95" customHeight="1" x14ac:dyDescent="0.15"/>
    <row r="292" spans="2:47" s="1" customFormat="1" ht="10.65" customHeight="1" x14ac:dyDescent="0.15">
      <c r="B292" s="77" t="s">
        <v>1103</v>
      </c>
      <c r="C292" s="77"/>
      <c r="D292" s="77" t="s">
        <v>1100</v>
      </c>
      <c r="E292" s="77"/>
      <c r="F292" s="77"/>
      <c r="G292" s="77"/>
      <c r="H292" s="77"/>
      <c r="I292" s="77"/>
      <c r="J292" s="77"/>
      <c r="K292" s="77"/>
      <c r="L292" s="77"/>
      <c r="M292" s="77"/>
      <c r="N292" s="77"/>
      <c r="O292" s="77"/>
      <c r="P292" s="77" t="s">
        <v>1101</v>
      </c>
      <c r="Q292" s="77"/>
      <c r="R292" s="77"/>
      <c r="S292" s="77"/>
      <c r="T292" s="77"/>
      <c r="U292" s="77"/>
      <c r="V292" s="77"/>
      <c r="W292" s="77"/>
      <c r="X292" s="77"/>
      <c r="Y292" s="77"/>
      <c r="Z292" s="77"/>
      <c r="AA292" s="77" t="s">
        <v>1102</v>
      </c>
      <c r="AB292" s="77"/>
      <c r="AC292" s="77"/>
      <c r="AD292" s="77"/>
      <c r="AE292" s="77"/>
      <c r="AF292" s="77"/>
      <c r="AG292" s="77"/>
      <c r="AH292" s="77"/>
      <c r="AI292" s="77"/>
      <c r="AJ292" s="77"/>
      <c r="AK292" s="77" t="s">
        <v>1101</v>
      </c>
      <c r="AL292" s="77"/>
      <c r="AM292" s="77"/>
      <c r="AN292" s="77"/>
      <c r="AO292" s="77"/>
      <c r="AP292" s="77"/>
      <c r="AQ292" s="77"/>
      <c r="AR292" s="77"/>
      <c r="AS292" s="77"/>
      <c r="AT292" s="77"/>
    </row>
    <row r="293" spans="2:47" s="1" customFormat="1" ht="10.65" customHeight="1" x14ac:dyDescent="0.15">
      <c r="B293" s="91" t="s">
        <v>1210</v>
      </c>
      <c r="C293" s="91"/>
      <c r="D293" s="104">
        <v>39243117.860000104</v>
      </c>
      <c r="E293" s="104"/>
      <c r="F293" s="104"/>
      <c r="G293" s="104"/>
      <c r="H293" s="104"/>
      <c r="I293" s="104"/>
      <c r="J293" s="104"/>
      <c r="K293" s="104"/>
      <c r="L293" s="104"/>
      <c r="M293" s="104"/>
      <c r="N293" s="104"/>
      <c r="O293" s="104"/>
      <c r="P293" s="94">
        <v>1.6960973915540301E-2</v>
      </c>
      <c r="Q293" s="94"/>
      <c r="R293" s="94"/>
      <c r="S293" s="94"/>
      <c r="T293" s="94"/>
      <c r="U293" s="94"/>
      <c r="V293" s="94"/>
      <c r="W293" s="94"/>
      <c r="X293" s="94"/>
      <c r="Y293" s="94"/>
      <c r="Z293" s="94"/>
      <c r="AA293" s="93">
        <v>3636</v>
      </c>
      <c r="AB293" s="93"/>
      <c r="AC293" s="93"/>
      <c r="AD293" s="93"/>
      <c r="AE293" s="93"/>
      <c r="AF293" s="93"/>
      <c r="AG293" s="93"/>
      <c r="AH293" s="93"/>
      <c r="AI293" s="93"/>
      <c r="AJ293" s="93"/>
      <c r="AK293" s="94">
        <v>0.114896037413891</v>
      </c>
      <c r="AL293" s="94"/>
      <c r="AM293" s="94"/>
      <c r="AN293" s="94"/>
      <c r="AO293" s="94"/>
      <c r="AP293" s="94"/>
      <c r="AQ293" s="94"/>
      <c r="AR293" s="94"/>
      <c r="AS293" s="94"/>
      <c r="AT293" s="94"/>
    </row>
    <row r="294" spans="2:47" s="1" customFormat="1" ht="10.65" customHeight="1" x14ac:dyDescent="0.15">
      <c r="B294" s="91" t="s">
        <v>1105</v>
      </c>
      <c r="C294" s="91"/>
      <c r="D294" s="104">
        <v>67602687.760000005</v>
      </c>
      <c r="E294" s="104"/>
      <c r="F294" s="104"/>
      <c r="G294" s="104"/>
      <c r="H294" s="104"/>
      <c r="I294" s="104"/>
      <c r="J294" s="104"/>
      <c r="K294" s="104"/>
      <c r="L294" s="104"/>
      <c r="M294" s="104"/>
      <c r="N294" s="104"/>
      <c r="O294" s="104"/>
      <c r="P294" s="94">
        <v>2.92180511193912E-2</v>
      </c>
      <c r="Q294" s="94"/>
      <c r="R294" s="94"/>
      <c r="S294" s="94"/>
      <c r="T294" s="94"/>
      <c r="U294" s="94"/>
      <c r="V294" s="94"/>
      <c r="W294" s="94"/>
      <c r="X294" s="94"/>
      <c r="Y294" s="94"/>
      <c r="Z294" s="94"/>
      <c r="AA294" s="93">
        <v>2698</v>
      </c>
      <c r="AB294" s="93"/>
      <c r="AC294" s="93"/>
      <c r="AD294" s="93"/>
      <c r="AE294" s="93"/>
      <c r="AF294" s="93"/>
      <c r="AG294" s="93"/>
      <c r="AH294" s="93"/>
      <c r="AI294" s="93"/>
      <c r="AJ294" s="93"/>
      <c r="AK294" s="94">
        <v>8.5255640523288906E-2</v>
      </c>
      <c r="AL294" s="94"/>
      <c r="AM294" s="94"/>
      <c r="AN294" s="94"/>
      <c r="AO294" s="94"/>
      <c r="AP294" s="94"/>
      <c r="AQ294" s="94"/>
      <c r="AR294" s="94"/>
      <c r="AS294" s="94"/>
      <c r="AT294" s="94"/>
    </row>
    <row r="295" spans="2:47" s="1" customFormat="1" ht="10.65" customHeight="1" x14ac:dyDescent="0.15">
      <c r="B295" s="91" t="s">
        <v>1106</v>
      </c>
      <c r="C295" s="91"/>
      <c r="D295" s="104">
        <v>106791545.13</v>
      </c>
      <c r="E295" s="104"/>
      <c r="F295" s="104"/>
      <c r="G295" s="104"/>
      <c r="H295" s="104"/>
      <c r="I295" s="104"/>
      <c r="J295" s="104"/>
      <c r="K295" s="104"/>
      <c r="L295" s="104"/>
      <c r="M295" s="104"/>
      <c r="N295" s="104"/>
      <c r="O295" s="104"/>
      <c r="P295" s="94">
        <v>4.6155573515130797E-2</v>
      </c>
      <c r="Q295" s="94"/>
      <c r="R295" s="94"/>
      <c r="S295" s="94"/>
      <c r="T295" s="94"/>
      <c r="U295" s="94"/>
      <c r="V295" s="94"/>
      <c r="W295" s="94"/>
      <c r="X295" s="94"/>
      <c r="Y295" s="94"/>
      <c r="Z295" s="94"/>
      <c r="AA295" s="93">
        <v>2910</v>
      </c>
      <c r="AB295" s="93"/>
      <c r="AC295" s="93"/>
      <c r="AD295" s="93"/>
      <c r="AE295" s="93"/>
      <c r="AF295" s="93"/>
      <c r="AG295" s="93"/>
      <c r="AH295" s="93"/>
      <c r="AI295" s="93"/>
      <c r="AJ295" s="93"/>
      <c r="AK295" s="94">
        <v>9.1954749415408002E-2</v>
      </c>
      <c r="AL295" s="94"/>
      <c r="AM295" s="94"/>
      <c r="AN295" s="94"/>
      <c r="AO295" s="94"/>
      <c r="AP295" s="94"/>
      <c r="AQ295" s="94"/>
      <c r="AR295" s="94"/>
      <c r="AS295" s="94"/>
      <c r="AT295" s="94"/>
    </row>
    <row r="296" spans="2:47" s="1" customFormat="1" ht="10.65" customHeight="1" x14ac:dyDescent="0.15">
      <c r="B296" s="91" t="s">
        <v>1107</v>
      </c>
      <c r="C296" s="91"/>
      <c r="D296" s="104">
        <v>104078995.54000001</v>
      </c>
      <c r="E296" s="104"/>
      <c r="F296" s="104"/>
      <c r="G296" s="104"/>
      <c r="H296" s="104"/>
      <c r="I296" s="104"/>
      <c r="J296" s="104"/>
      <c r="K296" s="104"/>
      <c r="L296" s="104"/>
      <c r="M296" s="104"/>
      <c r="N296" s="104"/>
      <c r="O296" s="104"/>
      <c r="P296" s="94">
        <v>4.4983202782388897E-2</v>
      </c>
      <c r="Q296" s="94"/>
      <c r="R296" s="94"/>
      <c r="S296" s="94"/>
      <c r="T296" s="94"/>
      <c r="U296" s="94"/>
      <c r="V296" s="94"/>
      <c r="W296" s="94"/>
      <c r="X296" s="94"/>
      <c r="Y296" s="94"/>
      <c r="Z296" s="94"/>
      <c r="AA296" s="93">
        <v>2151</v>
      </c>
      <c r="AB296" s="93"/>
      <c r="AC296" s="93"/>
      <c r="AD296" s="93"/>
      <c r="AE296" s="93"/>
      <c r="AF296" s="93"/>
      <c r="AG296" s="93"/>
      <c r="AH296" s="93"/>
      <c r="AI296" s="93"/>
      <c r="AJ296" s="93"/>
      <c r="AK296" s="94">
        <v>6.7970675598811897E-2</v>
      </c>
      <c r="AL296" s="94"/>
      <c r="AM296" s="94"/>
      <c r="AN296" s="94"/>
      <c r="AO296" s="94"/>
      <c r="AP296" s="94"/>
      <c r="AQ296" s="94"/>
      <c r="AR296" s="94"/>
      <c r="AS296" s="94"/>
      <c r="AT296" s="94"/>
    </row>
    <row r="297" spans="2:47" s="1" customFormat="1" ht="10.65" customHeight="1" x14ac:dyDescent="0.15">
      <c r="B297" s="91" t="s">
        <v>1108</v>
      </c>
      <c r="C297" s="91"/>
      <c r="D297" s="104">
        <v>170307742.99000001</v>
      </c>
      <c r="E297" s="104"/>
      <c r="F297" s="104"/>
      <c r="G297" s="104"/>
      <c r="H297" s="104"/>
      <c r="I297" s="104"/>
      <c r="J297" s="104"/>
      <c r="K297" s="104"/>
      <c r="L297" s="104"/>
      <c r="M297" s="104"/>
      <c r="N297" s="104"/>
      <c r="O297" s="104"/>
      <c r="P297" s="94">
        <v>7.3607433455541493E-2</v>
      </c>
      <c r="Q297" s="94"/>
      <c r="R297" s="94"/>
      <c r="S297" s="94"/>
      <c r="T297" s="94"/>
      <c r="U297" s="94"/>
      <c r="V297" s="94"/>
      <c r="W297" s="94"/>
      <c r="X297" s="94"/>
      <c r="Y297" s="94"/>
      <c r="Z297" s="94"/>
      <c r="AA297" s="93">
        <v>2986</v>
      </c>
      <c r="AB297" s="93"/>
      <c r="AC297" s="93"/>
      <c r="AD297" s="93"/>
      <c r="AE297" s="93"/>
      <c r="AF297" s="93"/>
      <c r="AG297" s="93"/>
      <c r="AH297" s="93"/>
      <c r="AI297" s="93"/>
      <c r="AJ297" s="93"/>
      <c r="AK297" s="94">
        <v>9.4356316754092104E-2</v>
      </c>
      <c r="AL297" s="94"/>
      <c r="AM297" s="94"/>
      <c r="AN297" s="94"/>
      <c r="AO297" s="94"/>
      <c r="AP297" s="94"/>
      <c r="AQ297" s="94"/>
      <c r="AR297" s="94"/>
      <c r="AS297" s="94"/>
      <c r="AT297" s="94"/>
    </row>
    <row r="298" spans="2:47" s="1" customFormat="1" ht="10.65" customHeight="1" x14ac:dyDescent="0.15">
      <c r="B298" s="91" t="s">
        <v>1109</v>
      </c>
      <c r="C298" s="91"/>
      <c r="D298" s="104">
        <v>195514872.30000001</v>
      </c>
      <c r="E298" s="104"/>
      <c r="F298" s="104"/>
      <c r="G298" s="104"/>
      <c r="H298" s="104"/>
      <c r="I298" s="104"/>
      <c r="J298" s="104"/>
      <c r="K298" s="104"/>
      <c r="L298" s="104"/>
      <c r="M298" s="104"/>
      <c r="N298" s="104"/>
      <c r="O298" s="104"/>
      <c r="P298" s="94">
        <v>8.4502017933711801E-2</v>
      </c>
      <c r="Q298" s="94"/>
      <c r="R298" s="94"/>
      <c r="S298" s="94"/>
      <c r="T298" s="94"/>
      <c r="U298" s="94"/>
      <c r="V298" s="94"/>
      <c r="W298" s="94"/>
      <c r="X298" s="94"/>
      <c r="Y298" s="94"/>
      <c r="Z298" s="94"/>
      <c r="AA298" s="93">
        <v>2863</v>
      </c>
      <c r="AB298" s="93"/>
      <c r="AC298" s="93"/>
      <c r="AD298" s="93"/>
      <c r="AE298" s="93"/>
      <c r="AF298" s="93"/>
      <c r="AG298" s="93"/>
      <c r="AH298" s="93"/>
      <c r="AI298" s="93"/>
      <c r="AJ298" s="93"/>
      <c r="AK298" s="94">
        <v>9.0469569613853204E-2</v>
      </c>
      <c r="AL298" s="94"/>
      <c r="AM298" s="94"/>
      <c r="AN298" s="94"/>
      <c r="AO298" s="94"/>
      <c r="AP298" s="94"/>
      <c r="AQ298" s="94"/>
      <c r="AR298" s="94"/>
      <c r="AS298" s="94"/>
      <c r="AT298" s="94"/>
    </row>
    <row r="299" spans="2:47" s="1" customFormat="1" ht="10.65" customHeight="1" x14ac:dyDescent="0.15">
      <c r="B299" s="91" t="s">
        <v>1110</v>
      </c>
      <c r="C299" s="91"/>
      <c r="D299" s="104">
        <v>167546083.40000001</v>
      </c>
      <c r="E299" s="104"/>
      <c r="F299" s="104"/>
      <c r="G299" s="104"/>
      <c r="H299" s="104"/>
      <c r="I299" s="104"/>
      <c r="J299" s="104"/>
      <c r="K299" s="104"/>
      <c r="L299" s="104"/>
      <c r="M299" s="104"/>
      <c r="N299" s="104"/>
      <c r="O299" s="104"/>
      <c r="P299" s="94">
        <v>7.2413837257688504E-2</v>
      </c>
      <c r="Q299" s="94"/>
      <c r="R299" s="94"/>
      <c r="S299" s="94"/>
      <c r="T299" s="94"/>
      <c r="U299" s="94"/>
      <c r="V299" s="94"/>
      <c r="W299" s="94"/>
      <c r="X299" s="94"/>
      <c r="Y299" s="94"/>
      <c r="Z299" s="94"/>
      <c r="AA299" s="93">
        <v>2129</v>
      </c>
      <c r="AB299" s="93"/>
      <c r="AC299" s="93"/>
      <c r="AD299" s="93"/>
      <c r="AE299" s="93"/>
      <c r="AF299" s="93"/>
      <c r="AG299" s="93"/>
      <c r="AH299" s="93"/>
      <c r="AI299" s="93"/>
      <c r="AJ299" s="93"/>
      <c r="AK299" s="94">
        <v>6.7275485053403306E-2</v>
      </c>
      <c r="AL299" s="94"/>
      <c r="AM299" s="94"/>
      <c r="AN299" s="94"/>
      <c r="AO299" s="94"/>
      <c r="AP299" s="94"/>
      <c r="AQ299" s="94"/>
      <c r="AR299" s="94"/>
      <c r="AS299" s="94"/>
      <c r="AT299" s="94"/>
    </row>
    <row r="300" spans="2:47" s="1" customFormat="1" ht="10.65" customHeight="1" x14ac:dyDescent="0.15">
      <c r="B300" s="91" t="s">
        <v>1111</v>
      </c>
      <c r="C300" s="91"/>
      <c r="D300" s="104">
        <v>288652619.50000101</v>
      </c>
      <c r="E300" s="104"/>
      <c r="F300" s="104"/>
      <c r="G300" s="104"/>
      <c r="H300" s="104"/>
      <c r="I300" s="104"/>
      <c r="J300" s="104"/>
      <c r="K300" s="104"/>
      <c r="L300" s="104"/>
      <c r="M300" s="104"/>
      <c r="N300" s="104"/>
      <c r="O300" s="104"/>
      <c r="P300" s="94">
        <v>0.12475638575553</v>
      </c>
      <c r="Q300" s="94"/>
      <c r="R300" s="94"/>
      <c r="S300" s="94"/>
      <c r="T300" s="94"/>
      <c r="U300" s="94"/>
      <c r="V300" s="94"/>
      <c r="W300" s="94"/>
      <c r="X300" s="94"/>
      <c r="Y300" s="94"/>
      <c r="Z300" s="94"/>
      <c r="AA300" s="93">
        <v>3383</v>
      </c>
      <c r="AB300" s="93"/>
      <c r="AC300" s="93"/>
      <c r="AD300" s="93"/>
      <c r="AE300" s="93"/>
      <c r="AF300" s="93"/>
      <c r="AG300" s="93"/>
      <c r="AH300" s="93"/>
      <c r="AI300" s="93"/>
      <c r="AJ300" s="93"/>
      <c r="AK300" s="94">
        <v>0.106901346141692</v>
      </c>
      <c r="AL300" s="94"/>
      <c r="AM300" s="94"/>
      <c r="AN300" s="94"/>
      <c r="AO300" s="94"/>
      <c r="AP300" s="94"/>
      <c r="AQ300" s="94"/>
      <c r="AR300" s="94"/>
      <c r="AS300" s="94"/>
      <c r="AT300" s="94"/>
    </row>
    <row r="301" spans="2:47" s="1" customFormat="1" ht="10.65" customHeight="1" x14ac:dyDescent="0.15">
      <c r="B301" s="91" t="s">
        <v>1112</v>
      </c>
      <c r="C301" s="91"/>
      <c r="D301" s="104">
        <v>208138429.77000001</v>
      </c>
      <c r="E301" s="104"/>
      <c r="F301" s="104"/>
      <c r="G301" s="104"/>
      <c r="H301" s="104"/>
      <c r="I301" s="104"/>
      <c r="J301" s="104"/>
      <c r="K301" s="104"/>
      <c r="L301" s="104"/>
      <c r="M301" s="104"/>
      <c r="N301" s="104"/>
      <c r="O301" s="104"/>
      <c r="P301" s="94">
        <v>8.9957951117558804E-2</v>
      </c>
      <c r="Q301" s="94"/>
      <c r="R301" s="94"/>
      <c r="S301" s="94"/>
      <c r="T301" s="94"/>
      <c r="U301" s="94"/>
      <c r="V301" s="94"/>
      <c r="W301" s="94"/>
      <c r="X301" s="94"/>
      <c r="Y301" s="94"/>
      <c r="Z301" s="94"/>
      <c r="AA301" s="93">
        <v>2090</v>
      </c>
      <c r="AB301" s="93"/>
      <c r="AC301" s="93"/>
      <c r="AD301" s="93"/>
      <c r="AE301" s="93"/>
      <c r="AF301" s="93"/>
      <c r="AG301" s="93"/>
      <c r="AH301" s="93"/>
      <c r="AI301" s="93"/>
      <c r="AJ301" s="93"/>
      <c r="AK301" s="94">
        <v>6.60431018138153E-2</v>
      </c>
      <c r="AL301" s="94"/>
      <c r="AM301" s="94"/>
      <c r="AN301" s="94"/>
      <c r="AO301" s="94"/>
      <c r="AP301" s="94"/>
      <c r="AQ301" s="94"/>
      <c r="AR301" s="94"/>
      <c r="AS301" s="94"/>
      <c r="AT301" s="94"/>
    </row>
    <row r="302" spans="2:47" s="1" customFormat="1" ht="10.65" customHeight="1" x14ac:dyDescent="0.15">
      <c r="B302" s="91" t="s">
        <v>1113</v>
      </c>
      <c r="C302" s="91"/>
      <c r="D302" s="104">
        <v>189316122.63999999</v>
      </c>
      <c r="E302" s="104"/>
      <c r="F302" s="104"/>
      <c r="G302" s="104"/>
      <c r="H302" s="104"/>
      <c r="I302" s="104"/>
      <c r="J302" s="104"/>
      <c r="K302" s="104"/>
      <c r="L302" s="104"/>
      <c r="M302" s="104"/>
      <c r="N302" s="104"/>
      <c r="O302" s="104"/>
      <c r="P302" s="94">
        <v>8.1822902791349794E-2</v>
      </c>
      <c r="Q302" s="94"/>
      <c r="R302" s="94"/>
      <c r="S302" s="94"/>
      <c r="T302" s="94"/>
      <c r="U302" s="94"/>
      <c r="V302" s="94"/>
      <c r="W302" s="94"/>
      <c r="X302" s="94"/>
      <c r="Y302" s="94"/>
      <c r="Z302" s="94"/>
      <c r="AA302" s="93">
        <v>1760</v>
      </c>
      <c r="AB302" s="93"/>
      <c r="AC302" s="93"/>
      <c r="AD302" s="93"/>
      <c r="AE302" s="93"/>
      <c r="AF302" s="93"/>
      <c r="AG302" s="93"/>
      <c r="AH302" s="93"/>
      <c r="AI302" s="93"/>
      <c r="AJ302" s="93"/>
      <c r="AK302" s="94">
        <v>5.5615243632686599E-2</v>
      </c>
      <c r="AL302" s="94"/>
      <c r="AM302" s="94"/>
      <c r="AN302" s="94"/>
      <c r="AO302" s="94"/>
      <c r="AP302" s="94"/>
      <c r="AQ302" s="94"/>
      <c r="AR302" s="94"/>
      <c r="AS302" s="94"/>
      <c r="AT302" s="94"/>
    </row>
    <row r="303" spans="2:47" s="1" customFormat="1" ht="10.65" customHeight="1" x14ac:dyDescent="0.15">
      <c r="B303" s="91" t="s">
        <v>1114</v>
      </c>
      <c r="C303" s="91"/>
      <c r="D303" s="104">
        <v>295222931.81999999</v>
      </c>
      <c r="E303" s="104"/>
      <c r="F303" s="104"/>
      <c r="G303" s="104"/>
      <c r="H303" s="104"/>
      <c r="I303" s="104"/>
      <c r="J303" s="104"/>
      <c r="K303" s="104"/>
      <c r="L303" s="104"/>
      <c r="M303" s="104"/>
      <c r="N303" s="104"/>
      <c r="O303" s="104"/>
      <c r="P303" s="94">
        <v>0.12759609121099399</v>
      </c>
      <c r="Q303" s="94"/>
      <c r="R303" s="94"/>
      <c r="S303" s="94"/>
      <c r="T303" s="94"/>
      <c r="U303" s="94"/>
      <c r="V303" s="94"/>
      <c r="W303" s="94"/>
      <c r="X303" s="94"/>
      <c r="Y303" s="94"/>
      <c r="Z303" s="94"/>
      <c r="AA303" s="93">
        <v>2149</v>
      </c>
      <c r="AB303" s="93"/>
      <c r="AC303" s="93"/>
      <c r="AD303" s="93"/>
      <c r="AE303" s="93"/>
      <c r="AF303" s="93"/>
      <c r="AG303" s="93"/>
      <c r="AH303" s="93"/>
      <c r="AI303" s="93"/>
      <c r="AJ303" s="93"/>
      <c r="AK303" s="94">
        <v>6.7907476458320196E-2</v>
      </c>
      <c r="AL303" s="94"/>
      <c r="AM303" s="94"/>
      <c r="AN303" s="94"/>
      <c r="AO303" s="94"/>
      <c r="AP303" s="94"/>
      <c r="AQ303" s="94"/>
      <c r="AR303" s="94"/>
      <c r="AS303" s="94"/>
      <c r="AT303" s="94"/>
    </row>
    <row r="304" spans="2:47" s="1" customFormat="1" ht="10.65" customHeight="1" x14ac:dyDescent="0.15">
      <c r="B304" s="91" t="s">
        <v>1115</v>
      </c>
      <c r="C304" s="91"/>
      <c r="D304" s="104">
        <v>114242918.62</v>
      </c>
      <c r="E304" s="104"/>
      <c r="F304" s="104"/>
      <c r="G304" s="104"/>
      <c r="H304" s="104"/>
      <c r="I304" s="104"/>
      <c r="J304" s="104"/>
      <c r="K304" s="104"/>
      <c r="L304" s="104"/>
      <c r="M304" s="104"/>
      <c r="N304" s="104"/>
      <c r="O304" s="104"/>
      <c r="P304" s="94">
        <v>4.9376075816953698E-2</v>
      </c>
      <c r="Q304" s="94"/>
      <c r="R304" s="94"/>
      <c r="S304" s="94"/>
      <c r="T304" s="94"/>
      <c r="U304" s="94"/>
      <c r="V304" s="94"/>
      <c r="W304" s="94"/>
      <c r="X304" s="94"/>
      <c r="Y304" s="94"/>
      <c r="Z304" s="94"/>
      <c r="AA304" s="93">
        <v>798</v>
      </c>
      <c r="AB304" s="93"/>
      <c r="AC304" s="93"/>
      <c r="AD304" s="93"/>
      <c r="AE304" s="93"/>
      <c r="AF304" s="93"/>
      <c r="AG304" s="93"/>
      <c r="AH304" s="93"/>
      <c r="AI304" s="93"/>
      <c r="AJ304" s="93"/>
      <c r="AK304" s="94">
        <v>2.5216457056184E-2</v>
      </c>
      <c r="AL304" s="94"/>
      <c r="AM304" s="94"/>
      <c r="AN304" s="94"/>
      <c r="AO304" s="94"/>
      <c r="AP304" s="94"/>
      <c r="AQ304" s="94"/>
      <c r="AR304" s="94"/>
      <c r="AS304" s="94"/>
      <c r="AT304" s="94"/>
    </row>
    <row r="305" spans="2:47" s="1" customFormat="1" ht="10.65" customHeight="1" x14ac:dyDescent="0.15">
      <c r="B305" s="91" t="s">
        <v>1116</v>
      </c>
      <c r="C305" s="91"/>
      <c r="D305" s="104">
        <v>235544697.75999999</v>
      </c>
      <c r="E305" s="104"/>
      <c r="F305" s="104"/>
      <c r="G305" s="104"/>
      <c r="H305" s="104"/>
      <c r="I305" s="104"/>
      <c r="J305" s="104"/>
      <c r="K305" s="104"/>
      <c r="L305" s="104"/>
      <c r="M305" s="104"/>
      <c r="N305" s="104"/>
      <c r="O305" s="104"/>
      <c r="P305" s="94">
        <v>0.101803008846127</v>
      </c>
      <c r="Q305" s="94"/>
      <c r="R305" s="94"/>
      <c r="S305" s="94"/>
      <c r="T305" s="94"/>
      <c r="U305" s="94"/>
      <c r="V305" s="94"/>
      <c r="W305" s="94"/>
      <c r="X305" s="94"/>
      <c r="Y305" s="94"/>
      <c r="Z305" s="94"/>
      <c r="AA305" s="93">
        <v>1351</v>
      </c>
      <c r="AB305" s="93"/>
      <c r="AC305" s="93"/>
      <c r="AD305" s="93"/>
      <c r="AE305" s="93"/>
      <c r="AF305" s="93"/>
      <c r="AG305" s="93"/>
      <c r="AH305" s="93"/>
      <c r="AI305" s="93"/>
      <c r="AJ305" s="93"/>
      <c r="AK305" s="94">
        <v>4.2691019402136099E-2</v>
      </c>
      <c r="AL305" s="94"/>
      <c r="AM305" s="94"/>
      <c r="AN305" s="94"/>
      <c r="AO305" s="94"/>
      <c r="AP305" s="94"/>
      <c r="AQ305" s="94"/>
      <c r="AR305" s="94"/>
      <c r="AS305" s="94"/>
      <c r="AT305" s="94"/>
    </row>
    <row r="306" spans="2:47" s="1" customFormat="1" ht="10.65" customHeight="1" x14ac:dyDescent="0.15">
      <c r="B306" s="91" t="s">
        <v>1117</v>
      </c>
      <c r="C306" s="91"/>
      <c r="D306" s="104">
        <v>90152556.870000005</v>
      </c>
      <c r="E306" s="104"/>
      <c r="F306" s="104"/>
      <c r="G306" s="104"/>
      <c r="H306" s="104"/>
      <c r="I306" s="104"/>
      <c r="J306" s="104"/>
      <c r="K306" s="104"/>
      <c r="L306" s="104"/>
      <c r="M306" s="104"/>
      <c r="N306" s="104"/>
      <c r="O306" s="104"/>
      <c r="P306" s="94">
        <v>3.8964161077779599E-2</v>
      </c>
      <c r="Q306" s="94"/>
      <c r="R306" s="94"/>
      <c r="S306" s="94"/>
      <c r="T306" s="94"/>
      <c r="U306" s="94"/>
      <c r="V306" s="94"/>
      <c r="W306" s="94"/>
      <c r="X306" s="94"/>
      <c r="Y306" s="94"/>
      <c r="Z306" s="94"/>
      <c r="AA306" s="93">
        <v>497</v>
      </c>
      <c r="AB306" s="93"/>
      <c r="AC306" s="93"/>
      <c r="AD306" s="93"/>
      <c r="AE306" s="93"/>
      <c r="AF306" s="93"/>
      <c r="AG306" s="93"/>
      <c r="AH306" s="93"/>
      <c r="AI306" s="93"/>
      <c r="AJ306" s="93"/>
      <c r="AK306" s="94">
        <v>1.5704986412184801E-2</v>
      </c>
      <c r="AL306" s="94"/>
      <c r="AM306" s="94"/>
      <c r="AN306" s="94"/>
      <c r="AO306" s="94"/>
      <c r="AP306" s="94"/>
      <c r="AQ306" s="94"/>
      <c r="AR306" s="94"/>
      <c r="AS306" s="94"/>
      <c r="AT306" s="94"/>
    </row>
    <row r="307" spans="2:47" s="1" customFormat="1" ht="10.65" customHeight="1" x14ac:dyDescent="0.15">
      <c r="B307" s="91" t="s">
        <v>1118</v>
      </c>
      <c r="C307" s="91"/>
      <c r="D307" s="104">
        <v>23906249.949999999</v>
      </c>
      <c r="E307" s="104"/>
      <c r="F307" s="104"/>
      <c r="G307" s="104"/>
      <c r="H307" s="104"/>
      <c r="I307" s="104"/>
      <c r="J307" s="104"/>
      <c r="K307" s="104"/>
      <c r="L307" s="104"/>
      <c r="M307" s="104"/>
      <c r="N307" s="104"/>
      <c r="O307" s="104"/>
      <c r="P307" s="94">
        <v>1.03323411576742E-2</v>
      </c>
      <c r="Q307" s="94"/>
      <c r="R307" s="94"/>
      <c r="S307" s="94"/>
      <c r="T307" s="94"/>
      <c r="U307" s="94"/>
      <c r="V307" s="94"/>
      <c r="W307" s="94"/>
      <c r="X307" s="94"/>
      <c r="Y307" s="94"/>
      <c r="Z307" s="94"/>
      <c r="AA307" s="93">
        <v>159</v>
      </c>
      <c r="AB307" s="93"/>
      <c r="AC307" s="93"/>
      <c r="AD307" s="93"/>
      <c r="AE307" s="93"/>
      <c r="AF307" s="93"/>
      <c r="AG307" s="93"/>
      <c r="AH307" s="93"/>
      <c r="AI307" s="93"/>
      <c r="AJ307" s="93"/>
      <c r="AK307" s="94">
        <v>5.0243316690893004E-3</v>
      </c>
      <c r="AL307" s="94"/>
      <c r="AM307" s="94"/>
      <c r="AN307" s="94"/>
      <c r="AO307" s="94"/>
      <c r="AP307" s="94"/>
      <c r="AQ307" s="94"/>
      <c r="AR307" s="94"/>
      <c r="AS307" s="94"/>
      <c r="AT307" s="94"/>
    </row>
    <row r="308" spans="2:47" s="1" customFormat="1" ht="10.65" customHeight="1" x14ac:dyDescent="0.15">
      <c r="B308" s="91" t="s">
        <v>1119</v>
      </c>
      <c r="C308" s="91"/>
      <c r="D308" s="104">
        <v>12155698.68</v>
      </c>
      <c r="E308" s="104"/>
      <c r="F308" s="104"/>
      <c r="G308" s="104"/>
      <c r="H308" s="104"/>
      <c r="I308" s="104"/>
      <c r="J308" s="104"/>
      <c r="K308" s="104"/>
      <c r="L308" s="104"/>
      <c r="M308" s="104"/>
      <c r="N308" s="104"/>
      <c r="O308" s="104"/>
      <c r="P308" s="94">
        <v>5.25372344195913E-3</v>
      </c>
      <c r="Q308" s="94"/>
      <c r="R308" s="94"/>
      <c r="S308" s="94"/>
      <c r="T308" s="94"/>
      <c r="U308" s="94"/>
      <c r="V308" s="94"/>
      <c r="W308" s="94"/>
      <c r="X308" s="94"/>
      <c r="Y308" s="94"/>
      <c r="Z308" s="94"/>
      <c r="AA308" s="93">
        <v>64</v>
      </c>
      <c r="AB308" s="93"/>
      <c r="AC308" s="93"/>
      <c r="AD308" s="93"/>
      <c r="AE308" s="93"/>
      <c r="AF308" s="93"/>
      <c r="AG308" s="93"/>
      <c r="AH308" s="93"/>
      <c r="AI308" s="93"/>
      <c r="AJ308" s="93"/>
      <c r="AK308" s="94">
        <v>2.0223724957340599E-3</v>
      </c>
      <c r="AL308" s="94"/>
      <c r="AM308" s="94"/>
      <c r="AN308" s="94"/>
      <c r="AO308" s="94"/>
      <c r="AP308" s="94"/>
      <c r="AQ308" s="94"/>
      <c r="AR308" s="94"/>
      <c r="AS308" s="94"/>
      <c r="AT308" s="94"/>
    </row>
    <row r="309" spans="2:47" s="1" customFormat="1" ht="10.65" customHeight="1" x14ac:dyDescent="0.15">
      <c r="B309" s="91" t="s">
        <v>1120</v>
      </c>
      <c r="C309" s="91"/>
      <c r="D309" s="104">
        <v>4031286.72</v>
      </c>
      <c r="E309" s="104"/>
      <c r="F309" s="104"/>
      <c r="G309" s="104"/>
      <c r="H309" s="104"/>
      <c r="I309" s="104"/>
      <c r="J309" s="104"/>
      <c r="K309" s="104"/>
      <c r="L309" s="104"/>
      <c r="M309" s="104"/>
      <c r="N309" s="104"/>
      <c r="O309" s="104"/>
      <c r="P309" s="94">
        <v>1.7423322261984999E-3</v>
      </c>
      <c r="Q309" s="94"/>
      <c r="R309" s="94"/>
      <c r="S309" s="94"/>
      <c r="T309" s="94"/>
      <c r="U309" s="94"/>
      <c r="V309" s="94"/>
      <c r="W309" s="94"/>
      <c r="X309" s="94"/>
      <c r="Y309" s="94"/>
      <c r="Z309" s="94"/>
      <c r="AA309" s="93">
        <v>16</v>
      </c>
      <c r="AB309" s="93"/>
      <c r="AC309" s="93"/>
      <c r="AD309" s="93"/>
      <c r="AE309" s="93"/>
      <c r="AF309" s="93"/>
      <c r="AG309" s="93"/>
      <c r="AH309" s="93"/>
      <c r="AI309" s="93"/>
      <c r="AJ309" s="93"/>
      <c r="AK309" s="94">
        <v>5.0559312393351496E-4</v>
      </c>
      <c r="AL309" s="94"/>
      <c r="AM309" s="94"/>
      <c r="AN309" s="94"/>
      <c r="AO309" s="94"/>
      <c r="AP309" s="94"/>
      <c r="AQ309" s="94"/>
      <c r="AR309" s="94"/>
      <c r="AS309" s="94"/>
      <c r="AT309" s="94"/>
    </row>
    <row r="310" spans="2:47" s="1" customFormat="1" ht="10.65" customHeight="1" x14ac:dyDescent="0.15">
      <c r="B310" s="91" t="s">
        <v>1121</v>
      </c>
      <c r="C310" s="91"/>
      <c r="D310" s="104">
        <v>1281659.8</v>
      </c>
      <c r="E310" s="104"/>
      <c r="F310" s="104"/>
      <c r="G310" s="104"/>
      <c r="H310" s="104"/>
      <c r="I310" s="104"/>
      <c r="J310" s="104"/>
      <c r="K310" s="104"/>
      <c r="L310" s="104"/>
      <c r="M310" s="104"/>
      <c r="N310" s="104"/>
      <c r="O310" s="104"/>
      <c r="P310" s="94">
        <v>5.5393657848358698E-4</v>
      </c>
      <c r="Q310" s="94"/>
      <c r="R310" s="94"/>
      <c r="S310" s="94"/>
      <c r="T310" s="94"/>
      <c r="U310" s="94"/>
      <c r="V310" s="94"/>
      <c r="W310" s="94"/>
      <c r="X310" s="94"/>
      <c r="Y310" s="94"/>
      <c r="Z310" s="94"/>
      <c r="AA310" s="93">
        <v>6</v>
      </c>
      <c r="AB310" s="93"/>
      <c r="AC310" s="93"/>
      <c r="AD310" s="93"/>
      <c r="AE310" s="93"/>
      <c r="AF310" s="93"/>
      <c r="AG310" s="93"/>
      <c r="AH310" s="93"/>
      <c r="AI310" s="93"/>
      <c r="AJ310" s="93"/>
      <c r="AK310" s="94">
        <v>1.8959742147506799E-4</v>
      </c>
      <c r="AL310" s="94"/>
      <c r="AM310" s="94"/>
      <c r="AN310" s="94"/>
      <c r="AO310" s="94"/>
      <c r="AP310" s="94"/>
      <c r="AQ310" s="94"/>
      <c r="AR310" s="94"/>
      <c r="AS310" s="94"/>
      <c r="AT310" s="94"/>
    </row>
    <row r="311" spans="2:47" s="1" customFormat="1" ht="9.6" customHeight="1" x14ac:dyDescent="0.15">
      <c r="B311" s="100"/>
      <c r="C311" s="100"/>
      <c r="D311" s="105">
        <v>2313730217.1100001</v>
      </c>
      <c r="E311" s="105"/>
      <c r="F311" s="105"/>
      <c r="G311" s="105"/>
      <c r="H311" s="105"/>
      <c r="I311" s="105"/>
      <c r="J311" s="105"/>
      <c r="K311" s="105"/>
      <c r="L311" s="105"/>
      <c r="M311" s="105"/>
      <c r="N311" s="105"/>
      <c r="O311" s="105"/>
      <c r="P311" s="96">
        <v>1</v>
      </c>
      <c r="Q311" s="96"/>
      <c r="R311" s="96"/>
      <c r="S311" s="96"/>
      <c r="T311" s="96"/>
      <c r="U311" s="96"/>
      <c r="V311" s="96"/>
      <c r="W311" s="96"/>
      <c r="X311" s="96"/>
      <c r="Y311" s="96"/>
      <c r="Z311" s="96"/>
      <c r="AA311" s="95">
        <v>31646</v>
      </c>
      <c r="AB311" s="95"/>
      <c r="AC311" s="95"/>
      <c r="AD311" s="95"/>
      <c r="AE311" s="95"/>
      <c r="AF311" s="95"/>
      <c r="AG311" s="95"/>
      <c r="AH311" s="95"/>
      <c r="AI311" s="95"/>
      <c r="AJ311" s="95"/>
      <c r="AK311" s="96">
        <v>1</v>
      </c>
      <c r="AL311" s="96"/>
      <c r="AM311" s="96"/>
      <c r="AN311" s="96"/>
      <c r="AO311" s="96"/>
      <c r="AP311" s="96"/>
      <c r="AQ311" s="96"/>
      <c r="AR311" s="96"/>
      <c r="AS311" s="96"/>
      <c r="AT311" s="96"/>
    </row>
    <row r="312" spans="2:47" s="1" customFormat="1" ht="9" customHeight="1" x14ac:dyDescent="0.15"/>
    <row r="313" spans="2:47" s="1" customFormat="1" ht="19.2" customHeight="1" x14ac:dyDescent="0.15">
      <c r="B313" s="83" t="s">
        <v>1231</v>
      </c>
      <c r="C313" s="83"/>
      <c r="D313" s="83"/>
      <c r="E313" s="83"/>
      <c r="F313" s="83"/>
      <c r="G313" s="83"/>
      <c r="H313" s="83"/>
      <c r="I313" s="83"/>
      <c r="J313" s="83"/>
      <c r="K313" s="83"/>
      <c r="L313" s="83"/>
      <c r="M313" s="83"/>
      <c r="N313" s="83"/>
      <c r="O313" s="83"/>
      <c r="P313" s="83"/>
      <c r="Q313" s="83"/>
      <c r="R313" s="83"/>
      <c r="S313" s="83"/>
      <c r="T313" s="83"/>
      <c r="U313" s="83"/>
      <c r="V313" s="83"/>
      <c r="W313" s="83"/>
      <c r="X313" s="83"/>
      <c r="Y313" s="83"/>
      <c r="Z313" s="83"/>
      <c r="AA313" s="83"/>
      <c r="AB313" s="83"/>
      <c r="AC313" s="83"/>
      <c r="AD313" s="83"/>
      <c r="AE313" s="83"/>
      <c r="AF313" s="83"/>
      <c r="AG313" s="83"/>
      <c r="AH313" s="83"/>
      <c r="AI313" s="83"/>
      <c r="AJ313" s="83"/>
      <c r="AK313" s="83"/>
      <c r="AL313" s="83"/>
      <c r="AM313" s="83"/>
      <c r="AN313" s="83"/>
      <c r="AO313" s="83"/>
      <c r="AP313" s="83"/>
      <c r="AQ313" s="83"/>
      <c r="AR313" s="83"/>
      <c r="AS313" s="83"/>
      <c r="AT313" s="83"/>
      <c r="AU313" s="83"/>
    </row>
    <row r="314" spans="2:47" s="1" customFormat="1" ht="7.95" customHeight="1" x14ac:dyDescent="0.15"/>
    <row r="315" spans="2:47" s="1" customFormat="1" ht="12.3" customHeight="1" x14ac:dyDescent="0.15">
      <c r="B315" s="77" t="s">
        <v>1103</v>
      </c>
      <c r="C315" s="77"/>
      <c r="D315" s="77"/>
      <c r="E315" s="77" t="s">
        <v>1100</v>
      </c>
      <c r="F315" s="77"/>
      <c r="G315" s="77"/>
      <c r="H315" s="77"/>
      <c r="I315" s="77"/>
      <c r="J315" s="77"/>
      <c r="K315" s="77"/>
      <c r="L315" s="77"/>
      <c r="M315" s="77"/>
      <c r="N315" s="77"/>
      <c r="O315" s="77"/>
      <c r="P315" s="77"/>
      <c r="Q315" s="77" t="s">
        <v>1101</v>
      </c>
      <c r="R315" s="77"/>
      <c r="S315" s="77"/>
      <c r="T315" s="77"/>
      <c r="U315" s="77"/>
      <c r="V315" s="77"/>
      <c r="W315" s="77"/>
      <c r="X315" s="77"/>
      <c r="Y315" s="77"/>
      <c r="Z315" s="77"/>
      <c r="AA315" s="77"/>
      <c r="AB315" s="77" t="s">
        <v>1102</v>
      </c>
      <c r="AC315" s="77"/>
      <c r="AD315" s="77"/>
      <c r="AE315" s="77"/>
      <c r="AF315" s="77"/>
      <c r="AG315" s="77"/>
      <c r="AH315" s="77"/>
      <c r="AI315" s="77"/>
      <c r="AJ315" s="77"/>
      <c r="AK315" s="77"/>
      <c r="AL315" s="77" t="s">
        <v>1101</v>
      </c>
      <c r="AM315" s="77"/>
      <c r="AN315" s="77"/>
      <c r="AO315" s="77"/>
      <c r="AP315" s="77"/>
      <c r="AQ315" s="77"/>
      <c r="AR315" s="77"/>
      <c r="AS315" s="77"/>
      <c r="AT315" s="77"/>
      <c r="AU315" s="77"/>
    </row>
    <row r="316" spans="2:47" s="1" customFormat="1" ht="10.65" customHeight="1" x14ac:dyDescent="0.15">
      <c r="B316" s="91" t="s">
        <v>1178</v>
      </c>
      <c r="C316" s="91"/>
      <c r="D316" s="91"/>
      <c r="E316" s="104">
        <v>2124391238</v>
      </c>
      <c r="F316" s="104"/>
      <c r="G316" s="104"/>
      <c r="H316" s="104"/>
      <c r="I316" s="104"/>
      <c r="J316" s="104"/>
      <c r="K316" s="104"/>
      <c r="L316" s="104"/>
      <c r="M316" s="104"/>
      <c r="N316" s="104"/>
      <c r="O316" s="104"/>
      <c r="P316" s="104"/>
      <c r="Q316" s="94">
        <v>0.91816721858501904</v>
      </c>
      <c r="R316" s="94"/>
      <c r="S316" s="94"/>
      <c r="T316" s="94"/>
      <c r="U316" s="94"/>
      <c r="V316" s="94"/>
      <c r="W316" s="94"/>
      <c r="X316" s="94"/>
      <c r="Y316" s="94"/>
      <c r="Z316" s="94"/>
      <c r="AA316" s="94"/>
      <c r="AB316" s="93">
        <v>29737</v>
      </c>
      <c r="AC316" s="93"/>
      <c r="AD316" s="93"/>
      <c r="AE316" s="93"/>
      <c r="AF316" s="93"/>
      <c r="AG316" s="93"/>
      <c r="AH316" s="93"/>
      <c r="AI316" s="93"/>
      <c r="AJ316" s="93"/>
      <c r="AK316" s="93"/>
      <c r="AL316" s="94">
        <v>0.939676420400683</v>
      </c>
      <c r="AM316" s="94"/>
      <c r="AN316" s="94"/>
      <c r="AO316" s="94"/>
      <c r="AP316" s="94"/>
      <c r="AQ316" s="94"/>
      <c r="AR316" s="94"/>
      <c r="AS316" s="94"/>
      <c r="AT316" s="94"/>
      <c r="AU316" s="94"/>
    </row>
    <row r="317" spans="2:47" s="1" customFormat="1" ht="10.65" customHeight="1" x14ac:dyDescent="0.15">
      <c r="B317" s="91" t="s">
        <v>1210</v>
      </c>
      <c r="C317" s="91"/>
      <c r="D317" s="91"/>
      <c r="E317" s="104">
        <v>82870515.099999994</v>
      </c>
      <c r="F317" s="104"/>
      <c r="G317" s="104"/>
      <c r="H317" s="104"/>
      <c r="I317" s="104"/>
      <c r="J317" s="104"/>
      <c r="K317" s="104"/>
      <c r="L317" s="104"/>
      <c r="M317" s="104"/>
      <c r="N317" s="104"/>
      <c r="O317" s="104"/>
      <c r="P317" s="104"/>
      <c r="Q317" s="94">
        <v>3.5816844369829202E-2</v>
      </c>
      <c r="R317" s="94"/>
      <c r="S317" s="94"/>
      <c r="T317" s="94"/>
      <c r="U317" s="94"/>
      <c r="V317" s="94"/>
      <c r="W317" s="94"/>
      <c r="X317" s="94"/>
      <c r="Y317" s="94"/>
      <c r="Z317" s="94"/>
      <c r="AA317" s="94"/>
      <c r="AB317" s="93">
        <v>903</v>
      </c>
      <c r="AC317" s="93"/>
      <c r="AD317" s="93"/>
      <c r="AE317" s="93"/>
      <c r="AF317" s="93"/>
      <c r="AG317" s="93"/>
      <c r="AH317" s="93"/>
      <c r="AI317" s="93"/>
      <c r="AJ317" s="93"/>
      <c r="AK317" s="93"/>
      <c r="AL317" s="94">
        <v>2.85344119319977E-2</v>
      </c>
      <c r="AM317" s="94"/>
      <c r="AN317" s="94"/>
      <c r="AO317" s="94"/>
      <c r="AP317" s="94"/>
      <c r="AQ317" s="94"/>
      <c r="AR317" s="94"/>
      <c r="AS317" s="94"/>
      <c r="AT317" s="94"/>
      <c r="AU317" s="94"/>
    </row>
    <row r="318" spans="2:47" s="1" customFormat="1" ht="10.65" customHeight="1" x14ac:dyDescent="0.15">
      <c r="B318" s="91" t="s">
        <v>1105</v>
      </c>
      <c r="C318" s="91"/>
      <c r="D318" s="91"/>
      <c r="E318" s="104">
        <v>30462650.609999999</v>
      </c>
      <c r="F318" s="104"/>
      <c r="G318" s="104"/>
      <c r="H318" s="104"/>
      <c r="I318" s="104"/>
      <c r="J318" s="104"/>
      <c r="K318" s="104"/>
      <c r="L318" s="104"/>
      <c r="M318" s="104"/>
      <c r="N318" s="104"/>
      <c r="O318" s="104"/>
      <c r="P318" s="104"/>
      <c r="Q318" s="94">
        <v>1.31660339588121E-2</v>
      </c>
      <c r="R318" s="94"/>
      <c r="S318" s="94"/>
      <c r="T318" s="94"/>
      <c r="U318" s="94"/>
      <c r="V318" s="94"/>
      <c r="W318" s="94"/>
      <c r="X318" s="94"/>
      <c r="Y318" s="94"/>
      <c r="Z318" s="94"/>
      <c r="AA318" s="94"/>
      <c r="AB318" s="93">
        <v>376</v>
      </c>
      <c r="AC318" s="93"/>
      <c r="AD318" s="93"/>
      <c r="AE318" s="93"/>
      <c r="AF318" s="93"/>
      <c r="AG318" s="93"/>
      <c r="AH318" s="93"/>
      <c r="AI318" s="93"/>
      <c r="AJ318" s="93"/>
      <c r="AK318" s="93"/>
      <c r="AL318" s="94">
        <v>1.1881438412437601E-2</v>
      </c>
      <c r="AM318" s="94"/>
      <c r="AN318" s="94"/>
      <c r="AO318" s="94"/>
      <c r="AP318" s="94"/>
      <c r="AQ318" s="94"/>
      <c r="AR318" s="94"/>
      <c r="AS318" s="94"/>
      <c r="AT318" s="94"/>
      <c r="AU318" s="94"/>
    </row>
    <row r="319" spans="2:47" s="1" customFormat="1" ht="10.65" customHeight="1" x14ac:dyDescent="0.15">
      <c r="B319" s="91" t="s">
        <v>1106</v>
      </c>
      <c r="C319" s="91"/>
      <c r="D319" s="91"/>
      <c r="E319" s="104">
        <v>44942561.310000002</v>
      </c>
      <c r="F319" s="104"/>
      <c r="G319" s="104"/>
      <c r="H319" s="104"/>
      <c r="I319" s="104"/>
      <c r="J319" s="104"/>
      <c r="K319" s="104"/>
      <c r="L319" s="104"/>
      <c r="M319" s="104"/>
      <c r="N319" s="104"/>
      <c r="O319" s="104"/>
      <c r="P319" s="104"/>
      <c r="Q319" s="94">
        <v>1.9424287662256599E-2</v>
      </c>
      <c r="R319" s="94"/>
      <c r="S319" s="94"/>
      <c r="T319" s="94"/>
      <c r="U319" s="94"/>
      <c r="V319" s="94"/>
      <c r="W319" s="94"/>
      <c r="X319" s="94"/>
      <c r="Y319" s="94"/>
      <c r="Z319" s="94"/>
      <c r="AA319" s="94"/>
      <c r="AB319" s="93">
        <v>324</v>
      </c>
      <c r="AC319" s="93"/>
      <c r="AD319" s="93"/>
      <c r="AE319" s="93"/>
      <c r="AF319" s="93"/>
      <c r="AG319" s="93"/>
      <c r="AH319" s="93"/>
      <c r="AI319" s="93"/>
      <c r="AJ319" s="93"/>
      <c r="AK319" s="93"/>
      <c r="AL319" s="94">
        <v>1.02382607596537E-2</v>
      </c>
      <c r="AM319" s="94"/>
      <c r="AN319" s="94"/>
      <c r="AO319" s="94"/>
      <c r="AP319" s="94"/>
      <c r="AQ319" s="94"/>
      <c r="AR319" s="94"/>
      <c r="AS319" s="94"/>
      <c r="AT319" s="94"/>
      <c r="AU319" s="94"/>
    </row>
    <row r="320" spans="2:47" s="1" customFormat="1" ht="10.65" customHeight="1" x14ac:dyDescent="0.15">
      <c r="B320" s="91" t="s">
        <v>1107</v>
      </c>
      <c r="C320" s="91"/>
      <c r="D320" s="91"/>
      <c r="E320" s="104">
        <v>11431743.67</v>
      </c>
      <c r="F320" s="104"/>
      <c r="G320" s="104"/>
      <c r="H320" s="104"/>
      <c r="I320" s="104"/>
      <c r="J320" s="104"/>
      <c r="K320" s="104"/>
      <c r="L320" s="104"/>
      <c r="M320" s="104"/>
      <c r="N320" s="104"/>
      <c r="O320" s="104"/>
      <c r="P320" s="104"/>
      <c r="Q320" s="94">
        <v>4.94082827179351E-3</v>
      </c>
      <c r="R320" s="94"/>
      <c r="S320" s="94"/>
      <c r="T320" s="94"/>
      <c r="U320" s="94"/>
      <c r="V320" s="94"/>
      <c r="W320" s="94"/>
      <c r="X320" s="94"/>
      <c r="Y320" s="94"/>
      <c r="Z320" s="94"/>
      <c r="AA320" s="94"/>
      <c r="AB320" s="93">
        <v>140</v>
      </c>
      <c r="AC320" s="93"/>
      <c r="AD320" s="93"/>
      <c r="AE320" s="93"/>
      <c r="AF320" s="93"/>
      <c r="AG320" s="93"/>
      <c r="AH320" s="93"/>
      <c r="AI320" s="93"/>
      <c r="AJ320" s="93"/>
      <c r="AK320" s="93"/>
      <c r="AL320" s="94">
        <v>4.4239398344182498E-3</v>
      </c>
      <c r="AM320" s="94"/>
      <c r="AN320" s="94"/>
      <c r="AO320" s="94"/>
      <c r="AP320" s="94"/>
      <c r="AQ320" s="94"/>
      <c r="AR320" s="94"/>
      <c r="AS320" s="94"/>
      <c r="AT320" s="94"/>
      <c r="AU320" s="94"/>
    </row>
    <row r="321" spans="2:47" s="1" customFormat="1" ht="10.65" customHeight="1" x14ac:dyDescent="0.15">
      <c r="B321" s="91" t="s">
        <v>1108</v>
      </c>
      <c r="C321" s="91"/>
      <c r="D321" s="91"/>
      <c r="E321" s="104">
        <v>15014308.630000001</v>
      </c>
      <c r="F321" s="104"/>
      <c r="G321" s="104"/>
      <c r="H321" s="104"/>
      <c r="I321" s="104"/>
      <c r="J321" s="104"/>
      <c r="K321" s="104"/>
      <c r="L321" s="104"/>
      <c r="M321" s="104"/>
      <c r="N321" s="104"/>
      <c r="O321" s="104"/>
      <c r="P321" s="104"/>
      <c r="Q321" s="94">
        <v>6.4892218284437102E-3</v>
      </c>
      <c r="R321" s="94"/>
      <c r="S321" s="94"/>
      <c r="T321" s="94"/>
      <c r="U321" s="94"/>
      <c r="V321" s="94"/>
      <c r="W321" s="94"/>
      <c r="X321" s="94"/>
      <c r="Y321" s="94"/>
      <c r="Z321" s="94"/>
      <c r="AA321" s="94"/>
      <c r="AB321" s="93">
        <v>129</v>
      </c>
      <c r="AC321" s="93"/>
      <c r="AD321" s="93"/>
      <c r="AE321" s="93"/>
      <c r="AF321" s="93"/>
      <c r="AG321" s="93"/>
      <c r="AH321" s="93"/>
      <c r="AI321" s="93"/>
      <c r="AJ321" s="93"/>
      <c r="AK321" s="93"/>
      <c r="AL321" s="94">
        <v>4.07634456171396E-3</v>
      </c>
      <c r="AM321" s="94"/>
      <c r="AN321" s="94"/>
      <c r="AO321" s="94"/>
      <c r="AP321" s="94"/>
      <c r="AQ321" s="94"/>
      <c r="AR321" s="94"/>
      <c r="AS321" s="94"/>
      <c r="AT321" s="94"/>
      <c r="AU321" s="94"/>
    </row>
    <row r="322" spans="2:47" s="1" customFormat="1" ht="10.65" customHeight="1" x14ac:dyDescent="0.15">
      <c r="B322" s="91" t="s">
        <v>1109</v>
      </c>
      <c r="C322" s="91"/>
      <c r="D322" s="91"/>
      <c r="E322" s="104">
        <v>3901361.13</v>
      </c>
      <c r="F322" s="104"/>
      <c r="G322" s="104"/>
      <c r="H322" s="104"/>
      <c r="I322" s="104"/>
      <c r="J322" s="104"/>
      <c r="K322" s="104"/>
      <c r="L322" s="104"/>
      <c r="M322" s="104"/>
      <c r="N322" s="104"/>
      <c r="O322" s="104"/>
      <c r="P322" s="104"/>
      <c r="Q322" s="94">
        <v>1.68617806049707E-3</v>
      </c>
      <c r="R322" s="94"/>
      <c r="S322" s="94"/>
      <c r="T322" s="94"/>
      <c r="U322" s="94"/>
      <c r="V322" s="94"/>
      <c r="W322" s="94"/>
      <c r="X322" s="94"/>
      <c r="Y322" s="94"/>
      <c r="Z322" s="94"/>
      <c r="AA322" s="94"/>
      <c r="AB322" s="93">
        <v>33</v>
      </c>
      <c r="AC322" s="93"/>
      <c r="AD322" s="93"/>
      <c r="AE322" s="93"/>
      <c r="AF322" s="93"/>
      <c r="AG322" s="93"/>
      <c r="AH322" s="93"/>
      <c r="AI322" s="93"/>
      <c r="AJ322" s="93"/>
      <c r="AK322" s="93"/>
      <c r="AL322" s="94">
        <v>1.04278581811287E-3</v>
      </c>
      <c r="AM322" s="94"/>
      <c r="AN322" s="94"/>
      <c r="AO322" s="94"/>
      <c r="AP322" s="94"/>
      <c r="AQ322" s="94"/>
      <c r="AR322" s="94"/>
      <c r="AS322" s="94"/>
      <c r="AT322" s="94"/>
      <c r="AU322" s="94"/>
    </row>
    <row r="323" spans="2:47" s="1" customFormat="1" ht="10.65" customHeight="1" x14ac:dyDescent="0.15">
      <c r="B323" s="91" t="s">
        <v>1111</v>
      </c>
      <c r="C323" s="91"/>
      <c r="D323" s="91"/>
      <c r="E323" s="104">
        <v>689136.02</v>
      </c>
      <c r="F323" s="104"/>
      <c r="G323" s="104"/>
      <c r="H323" s="104"/>
      <c r="I323" s="104"/>
      <c r="J323" s="104"/>
      <c r="K323" s="104"/>
      <c r="L323" s="104"/>
      <c r="M323" s="104"/>
      <c r="N323" s="104"/>
      <c r="O323" s="104"/>
      <c r="P323" s="104"/>
      <c r="Q323" s="94">
        <v>2.97846315401791E-4</v>
      </c>
      <c r="R323" s="94"/>
      <c r="S323" s="94"/>
      <c r="T323" s="94"/>
      <c r="U323" s="94"/>
      <c r="V323" s="94"/>
      <c r="W323" s="94"/>
      <c r="X323" s="94"/>
      <c r="Y323" s="94"/>
      <c r="Z323" s="94"/>
      <c r="AA323" s="94"/>
      <c r="AB323" s="93">
        <v>2</v>
      </c>
      <c r="AC323" s="93"/>
      <c r="AD323" s="93"/>
      <c r="AE323" s="93"/>
      <c r="AF323" s="93"/>
      <c r="AG323" s="93"/>
      <c r="AH323" s="93"/>
      <c r="AI323" s="93"/>
      <c r="AJ323" s="93"/>
      <c r="AK323" s="93"/>
      <c r="AL323" s="94">
        <v>6.3199140491689303E-5</v>
      </c>
      <c r="AM323" s="94"/>
      <c r="AN323" s="94"/>
      <c r="AO323" s="94"/>
      <c r="AP323" s="94"/>
      <c r="AQ323" s="94"/>
      <c r="AR323" s="94"/>
      <c r="AS323" s="94"/>
      <c r="AT323" s="94"/>
      <c r="AU323" s="94"/>
    </row>
    <row r="324" spans="2:47" s="1" customFormat="1" ht="10.65" customHeight="1" x14ac:dyDescent="0.15">
      <c r="B324" s="91" t="s">
        <v>1110</v>
      </c>
      <c r="C324" s="91"/>
      <c r="D324" s="91"/>
      <c r="E324" s="104">
        <v>26702.639999999999</v>
      </c>
      <c r="F324" s="104"/>
      <c r="G324" s="104"/>
      <c r="H324" s="104"/>
      <c r="I324" s="104"/>
      <c r="J324" s="104"/>
      <c r="K324" s="104"/>
      <c r="L324" s="104"/>
      <c r="M324" s="104"/>
      <c r="N324" s="104"/>
      <c r="O324" s="104"/>
      <c r="P324" s="104"/>
      <c r="Q324" s="94">
        <v>1.1540947947403001E-5</v>
      </c>
      <c r="R324" s="94"/>
      <c r="S324" s="94"/>
      <c r="T324" s="94"/>
      <c r="U324" s="94"/>
      <c r="V324" s="94"/>
      <c r="W324" s="94"/>
      <c r="X324" s="94"/>
      <c r="Y324" s="94"/>
      <c r="Z324" s="94"/>
      <c r="AA324" s="94"/>
      <c r="AB324" s="93">
        <v>2</v>
      </c>
      <c r="AC324" s="93"/>
      <c r="AD324" s="93"/>
      <c r="AE324" s="93"/>
      <c r="AF324" s="93"/>
      <c r="AG324" s="93"/>
      <c r="AH324" s="93"/>
      <c r="AI324" s="93"/>
      <c r="AJ324" s="93"/>
      <c r="AK324" s="93"/>
      <c r="AL324" s="94">
        <v>6.3199140491689303E-5</v>
      </c>
      <c r="AM324" s="94"/>
      <c r="AN324" s="94"/>
      <c r="AO324" s="94"/>
      <c r="AP324" s="94"/>
      <c r="AQ324" s="94"/>
      <c r="AR324" s="94"/>
      <c r="AS324" s="94"/>
      <c r="AT324" s="94"/>
      <c r="AU324" s="94"/>
    </row>
    <row r="325" spans="2:47" s="1" customFormat="1" ht="9.6" customHeight="1" x14ac:dyDescent="0.15">
      <c r="B325" s="100"/>
      <c r="C325" s="100"/>
      <c r="D325" s="100"/>
      <c r="E325" s="105">
        <v>2313730217.1100001</v>
      </c>
      <c r="F325" s="105"/>
      <c r="G325" s="105"/>
      <c r="H325" s="105"/>
      <c r="I325" s="105"/>
      <c r="J325" s="105"/>
      <c r="K325" s="105"/>
      <c r="L325" s="105"/>
      <c r="M325" s="105"/>
      <c r="N325" s="105"/>
      <c r="O325" s="105"/>
      <c r="P325" s="105"/>
      <c r="Q325" s="96">
        <v>1</v>
      </c>
      <c r="R325" s="96"/>
      <c r="S325" s="96"/>
      <c r="T325" s="96"/>
      <c r="U325" s="96"/>
      <c r="V325" s="96"/>
      <c r="W325" s="96"/>
      <c r="X325" s="96"/>
      <c r="Y325" s="96"/>
      <c r="Z325" s="96"/>
      <c r="AA325" s="96"/>
      <c r="AB325" s="95">
        <v>31646</v>
      </c>
      <c r="AC325" s="95"/>
      <c r="AD325" s="95"/>
      <c r="AE325" s="95"/>
      <c r="AF325" s="95"/>
      <c r="AG325" s="95"/>
      <c r="AH325" s="95"/>
      <c r="AI325" s="95"/>
      <c r="AJ325" s="95"/>
      <c r="AK325" s="95"/>
      <c r="AL325" s="96">
        <v>1</v>
      </c>
      <c r="AM325" s="96"/>
      <c r="AN325" s="96"/>
      <c r="AO325" s="96"/>
      <c r="AP325" s="96"/>
      <c r="AQ325" s="96"/>
      <c r="AR325" s="96"/>
      <c r="AS325" s="96"/>
      <c r="AT325" s="96"/>
      <c r="AU325" s="96"/>
    </row>
    <row r="326" spans="2:47" s="1" customFormat="1" ht="11.7" customHeight="1" x14ac:dyDescent="0.15"/>
    <row r="327" spans="2:47" s="1" customFormat="1" ht="19.2" customHeight="1" x14ac:dyDescent="0.15">
      <c r="B327" s="83" t="s">
        <v>1232</v>
      </c>
      <c r="C327" s="83"/>
      <c r="D327" s="83"/>
      <c r="E327" s="83"/>
      <c r="F327" s="83"/>
      <c r="G327" s="83"/>
      <c r="H327" s="83"/>
      <c r="I327" s="83"/>
      <c r="J327" s="83"/>
      <c r="K327" s="83"/>
      <c r="L327" s="83"/>
      <c r="M327" s="83"/>
      <c r="N327" s="83"/>
      <c r="O327" s="83"/>
      <c r="P327" s="83"/>
      <c r="Q327" s="83"/>
      <c r="R327" s="83"/>
      <c r="S327" s="83"/>
      <c r="T327" s="83"/>
      <c r="U327" s="83"/>
      <c r="V327" s="83"/>
      <c r="W327" s="83"/>
      <c r="X327" s="83"/>
      <c r="Y327" s="83"/>
      <c r="Z327" s="83"/>
      <c r="AA327" s="83"/>
      <c r="AB327" s="83"/>
      <c r="AC327" s="83"/>
      <c r="AD327" s="83"/>
      <c r="AE327" s="83"/>
      <c r="AF327" s="83"/>
      <c r="AG327" s="83"/>
      <c r="AH327" s="83"/>
      <c r="AI327" s="83"/>
      <c r="AJ327" s="83"/>
      <c r="AK327" s="83"/>
      <c r="AL327" s="83"/>
      <c r="AM327" s="83"/>
      <c r="AN327" s="83"/>
      <c r="AO327" s="83"/>
      <c r="AP327" s="83"/>
      <c r="AQ327" s="83"/>
      <c r="AR327" s="83"/>
      <c r="AS327" s="83"/>
      <c r="AT327" s="83"/>
      <c r="AU327" s="83"/>
    </row>
    <row r="328" spans="2:47" s="1" customFormat="1" ht="9" customHeight="1" x14ac:dyDescent="0.15"/>
    <row r="329" spans="2:47" s="1" customFormat="1" ht="12.3" customHeight="1" x14ac:dyDescent="0.15">
      <c r="B329" s="77"/>
      <c r="C329" s="77"/>
      <c r="D329" s="77"/>
      <c r="E329" s="77" t="s">
        <v>1100</v>
      </c>
      <c r="F329" s="77"/>
      <c r="G329" s="77"/>
      <c r="H329" s="77"/>
      <c r="I329" s="77"/>
      <c r="J329" s="77"/>
      <c r="K329" s="77"/>
      <c r="L329" s="77"/>
      <c r="M329" s="77"/>
      <c r="N329" s="77"/>
      <c r="O329" s="77"/>
      <c r="P329" s="77"/>
      <c r="Q329" s="77" t="s">
        <v>1101</v>
      </c>
      <c r="R329" s="77"/>
      <c r="S329" s="77"/>
      <c r="T329" s="77"/>
      <c r="U329" s="77"/>
      <c r="V329" s="77"/>
      <c r="W329" s="77"/>
      <c r="X329" s="77"/>
      <c r="Y329" s="77"/>
      <c r="Z329" s="77"/>
      <c r="AA329" s="77"/>
      <c r="AB329" s="77" t="s">
        <v>1211</v>
      </c>
      <c r="AC329" s="77"/>
      <c r="AD329" s="77"/>
      <c r="AE329" s="77"/>
      <c r="AF329" s="77"/>
      <c r="AG329" s="77"/>
      <c r="AH329" s="77"/>
      <c r="AI329" s="77"/>
      <c r="AJ329" s="77"/>
      <c r="AK329" s="77"/>
      <c r="AL329" s="77" t="s">
        <v>1101</v>
      </c>
      <c r="AM329" s="77"/>
      <c r="AN329" s="77"/>
      <c r="AO329" s="77"/>
      <c r="AP329" s="77"/>
      <c r="AQ329" s="77"/>
      <c r="AR329" s="77"/>
      <c r="AS329" s="77"/>
      <c r="AT329" s="77"/>
      <c r="AU329" s="77"/>
    </row>
    <row r="330" spans="2:47" s="1" customFormat="1" ht="12.3" customHeight="1" x14ac:dyDescent="0.15">
      <c r="B330" s="91" t="s">
        <v>779</v>
      </c>
      <c r="C330" s="91"/>
      <c r="D330" s="91"/>
      <c r="E330" s="104">
        <v>6805122892.1099701</v>
      </c>
      <c r="F330" s="104"/>
      <c r="G330" s="104"/>
      <c r="H330" s="104"/>
      <c r="I330" s="104"/>
      <c r="J330" s="104"/>
      <c r="K330" s="104"/>
      <c r="L330" s="104"/>
      <c r="M330" s="104"/>
      <c r="N330" s="104"/>
      <c r="O330" s="104"/>
      <c r="P330" s="104"/>
      <c r="Q330" s="94">
        <v>0.83638533385734404</v>
      </c>
      <c r="R330" s="94"/>
      <c r="S330" s="94"/>
      <c r="T330" s="94"/>
      <c r="U330" s="94"/>
      <c r="V330" s="94"/>
      <c r="W330" s="94"/>
      <c r="X330" s="94"/>
      <c r="Y330" s="94"/>
      <c r="Z330" s="94"/>
      <c r="AA330" s="94"/>
      <c r="AB330" s="93">
        <v>16364</v>
      </c>
      <c r="AC330" s="93"/>
      <c r="AD330" s="93"/>
      <c r="AE330" s="93"/>
      <c r="AF330" s="93"/>
      <c r="AG330" s="93"/>
      <c r="AH330" s="93"/>
      <c r="AI330" s="93"/>
      <c r="AJ330" s="93"/>
      <c r="AK330" s="93"/>
      <c r="AL330" s="94">
        <v>0.82053853482424899</v>
      </c>
      <c r="AM330" s="94"/>
      <c r="AN330" s="94"/>
      <c r="AO330" s="94"/>
      <c r="AP330" s="94"/>
      <c r="AQ330" s="94"/>
      <c r="AR330" s="94"/>
      <c r="AS330" s="94"/>
      <c r="AT330" s="94"/>
      <c r="AU330" s="94"/>
    </row>
    <row r="331" spans="2:47" s="1" customFormat="1" ht="12.3" customHeight="1" x14ac:dyDescent="0.15">
      <c r="B331" s="91" t="s">
        <v>789</v>
      </c>
      <c r="C331" s="91"/>
      <c r="D331" s="91"/>
      <c r="E331" s="104">
        <v>1331226009.0899999</v>
      </c>
      <c r="F331" s="104"/>
      <c r="G331" s="104"/>
      <c r="H331" s="104"/>
      <c r="I331" s="104"/>
      <c r="J331" s="104"/>
      <c r="K331" s="104"/>
      <c r="L331" s="104"/>
      <c r="M331" s="104"/>
      <c r="N331" s="104"/>
      <c r="O331" s="104"/>
      <c r="P331" s="104"/>
      <c r="Q331" s="94">
        <v>0.16361466614265599</v>
      </c>
      <c r="R331" s="94"/>
      <c r="S331" s="94"/>
      <c r="T331" s="94"/>
      <c r="U331" s="94"/>
      <c r="V331" s="94"/>
      <c r="W331" s="94"/>
      <c r="X331" s="94"/>
      <c r="Y331" s="94"/>
      <c r="Z331" s="94"/>
      <c r="AA331" s="94"/>
      <c r="AB331" s="93">
        <v>3579</v>
      </c>
      <c r="AC331" s="93"/>
      <c r="AD331" s="93"/>
      <c r="AE331" s="93"/>
      <c r="AF331" s="93"/>
      <c r="AG331" s="93"/>
      <c r="AH331" s="93"/>
      <c r="AI331" s="93"/>
      <c r="AJ331" s="93"/>
      <c r="AK331" s="93"/>
      <c r="AL331" s="94">
        <v>0.17946146517575101</v>
      </c>
      <c r="AM331" s="94"/>
      <c r="AN331" s="94"/>
      <c r="AO331" s="94"/>
      <c r="AP331" s="94"/>
      <c r="AQ331" s="94"/>
      <c r="AR331" s="94"/>
      <c r="AS331" s="94"/>
      <c r="AT331" s="94"/>
      <c r="AU331" s="94"/>
    </row>
    <row r="332" spans="2:47" s="1" customFormat="1" ht="9.6" customHeight="1" x14ac:dyDescent="0.15">
      <c r="B332" s="100"/>
      <c r="C332" s="100"/>
      <c r="D332" s="100"/>
      <c r="E332" s="105">
        <v>8136348901.1999702</v>
      </c>
      <c r="F332" s="105"/>
      <c r="G332" s="105"/>
      <c r="H332" s="105"/>
      <c r="I332" s="105"/>
      <c r="J332" s="105"/>
      <c r="K332" s="105"/>
      <c r="L332" s="105"/>
      <c r="M332" s="105"/>
      <c r="N332" s="105"/>
      <c r="O332" s="105"/>
      <c r="P332" s="105"/>
      <c r="Q332" s="96">
        <v>1</v>
      </c>
      <c r="R332" s="96"/>
      <c r="S332" s="96"/>
      <c r="T332" s="96"/>
      <c r="U332" s="96"/>
      <c r="V332" s="96"/>
      <c r="W332" s="96"/>
      <c r="X332" s="96"/>
      <c r="Y332" s="96"/>
      <c r="Z332" s="96"/>
      <c r="AA332" s="96"/>
      <c r="AB332" s="95">
        <v>19943</v>
      </c>
      <c r="AC332" s="95"/>
      <c r="AD332" s="95"/>
      <c r="AE332" s="95"/>
      <c r="AF332" s="95"/>
      <c r="AG332" s="95"/>
      <c r="AH332" s="95"/>
      <c r="AI332" s="95"/>
      <c r="AJ332" s="95"/>
      <c r="AK332" s="95"/>
      <c r="AL332" s="96">
        <v>1</v>
      </c>
      <c r="AM332" s="96"/>
      <c r="AN332" s="96"/>
      <c r="AO332" s="96"/>
      <c r="AP332" s="96"/>
      <c r="AQ332" s="96"/>
      <c r="AR332" s="96"/>
      <c r="AS332" s="96"/>
      <c r="AT332" s="96"/>
      <c r="AU332" s="96"/>
    </row>
    <row r="333" spans="2:47" s="1" customFormat="1" ht="9" customHeight="1" x14ac:dyDescent="0.15"/>
    <row r="334" spans="2:47" s="1" customFormat="1" ht="19.2" customHeight="1" x14ac:dyDescent="0.15">
      <c r="B334" s="83" t="s">
        <v>1233</v>
      </c>
      <c r="C334" s="83"/>
      <c r="D334" s="83"/>
      <c r="E334" s="83"/>
      <c r="F334" s="83"/>
      <c r="G334" s="83"/>
      <c r="H334" s="83"/>
      <c r="I334" s="83"/>
      <c r="J334" s="83"/>
      <c r="K334" s="83"/>
      <c r="L334" s="83"/>
      <c r="M334" s="83"/>
      <c r="N334" s="83"/>
      <c r="O334" s="83"/>
      <c r="P334" s="83"/>
      <c r="Q334" s="83"/>
      <c r="R334" s="83"/>
      <c r="S334" s="83"/>
      <c r="T334" s="83"/>
      <c r="U334" s="83"/>
      <c r="V334" s="83"/>
      <c r="W334" s="83"/>
      <c r="X334" s="83"/>
      <c r="Y334" s="83"/>
      <c r="Z334" s="83"/>
      <c r="AA334" s="83"/>
      <c r="AB334" s="83"/>
      <c r="AC334" s="83"/>
      <c r="AD334" s="83"/>
      <c r="AE334" s="83"/>
      <c r="AF334" s="83"/>
      <c r="AG334" s="83"/>
      <c r="AH334" s="83"/>
      <c r="AI334" s="83"/>
      <c r="AJ334" s="83"/>
      <c r="AK334" s="83"/>
      <c r="AL334" s="83"/>
      <c r="AM334" s="83"/>
      <c r="AN334" s="83"/>
      <c r="AO334" s="83"/>
      <c r="AP334" s="83"/>
      <c r="AQ334" s="83"/>
      <c r="AR334" s="83"/>
      <c r="AS334" s="83"/>
      <c r="AT334" s="83"/>
      <c r="AU334" s="83"/>
    </row>
    <row r="335" spans="2:47" s="1" customFormat="1" ht="9" customHeight="1" x14ac:dyDescent="0.15"/>
    <row r="336" spans="2:47" s="1" customFormat="1" ht="14.85" customHeight="1" x14ac:dyDescent="0.15">
      <c r="B336" s="102"/>
      <c r="C336" s="102"/>
      <c r="D336" s="102"/>
      <c r="E336" s="77" t="s">
        <v>1100</v>
      </c>
      <c r="F336" s="77"/>
      <c r="G336" s="77"/>
      <c r="H336" s="77"/>
      <c r="I336" s="77"/>
      <c r="J336" s="77"/>
      <c r="K336" s="77"/>
      <c r="L336" s="77"/>
      <c r="M336" s="77"/>
      <c r="N336" s="77"/>
      <c r="O336" s="77"/>
      <c r="P336" s="77"/>
      <c r="Q336" s="77" t="s">
        <v>1101</v>
      </c>
      <c r="R336" s="77"/>
      <c r="S336" s="77"/>
      <c r="T336" s="77"/>
      <c r="U336" s="77"/>
      <c r="V336" s="77"/>
      <c r="W336" s="77"/>
      <c r="X336" s="77"/>
      <c r="Y336" s="77"/>
      <c r="Z336" s="77"/>
      <c r="AA336" s="77"/>
      <c r="AB336" s="77" t="s">
        <v>1102</v>
      </c>
      <c r="AC336" s="77"/>
      <c r="AD336" s="77"/>
      <c r="AE336" s="77"/>
      <c r="AF336" s="77"/>
      <c r="AG336" s="77"/>
      <c r="AH336" s="77"/>
      <c r="AI336" s="77"/>
      <c r="AJ336" s="77"/>
      <c r="AK336" s="77"/>
      <c r="AL336" s="77" t="s">
        <v>1101</v>
      </c>
      <c r="AM336" s="77"/>
      <c r="AN336" s="77"/>
      <c r="AO336" s="77"/>
      <c r="AP336" s="77"/>
      <c r="AQ336" s="77"/>
      <c r="AR336" s="77"/>
      <c r="AS336" s="77"/>
      <c r="AT336" s="77"/>
      <c r="AU336" s="77"/>
    </row>
    <row r="337" spans="2:47" s="1" customFormat="1" ht="12.3" customHeight="1" x14ac:dyDescent="0.15">
      <c r="B337" s="103" t="s">
        <v>1212</v>
      </c>
      <c r="C337" s="103"/>
      <c r="D337" s="103"/>
      <c r="E337" s="104">
        <v>2082330379.4400001</v>
      </c>
      <c r="F337" s="104"/>
      <c r="G337" s="104"/>
      <c r="H337" s="104"/>
      <c r="I337" s="104"/>
      <c r="J337" s="104"/>
      <c r="K337" s="104"/>
      <c r="L337" s="104"/>
      <c r="M337" s="104"/>
      <c r="N337" s="104"/>
      <c r="O337" s="104"/>
      <c r="P337" s="104"/>
      <c r="Q337" s="94">
        <v>0.89998841007529595</v>
      </c>
      <c r="R337" s="94"/>
      <c r="S337" s="94"/>
      <c r="T337" s="94"/>
      <c r="U337" s="94"/>
      <c r="V337" s="94"/>
      <c r="W337" s="94"/>
      <c r="X337" s="94"/>
      <c r="Y337" s="94"/>
      <c r="Z337" s="94"/>
      <c r="AA337" s="94"/>
      <c r="AB337" s="93">
        <v>28668</v>
      </c>
      <c r="AC337" s="93"/>
      <c r="AD337" s="93"/>
      <c r="AE337" s="93"/>
      <c r="AF337" s="93"/>
      <c r="AG337" s="93"/>
      <c r="AH337" s="93"/>
      <c r="AI337" s="93"/>
      <c r="AJ337" s="93"/>
      <c r="AK337" s="93"/>
      <c r="AL337" s="94">
        <v>0.90589647980787502</v>
      </c>
      <c r="AM337" s="94"/>
      <c r="AN337" s="94"/>
      <c r="AO337" s="94"/>
      <c r="AP337" s="94"/>
      <c r="AQ337" s="94"/>
      <c r="AR337" s="94"/>
      <c r="AS337" s="94"/>
      <c r="AT337" s="94"/>
      <c r="AU337" s="94"/>
    </row>
    <row r="338" spans="2:47" s="1" customFormat="1" ht="12.3" customHeight="1" x14ac:dyDescent="0.15">
      <c r="B338" s="103" t="s">
        <v>1213</v>
      </c>
      <c r="C338" s="103"/>
      <c r="D338" s="103"/>
      <c r="E338" s="104">
        <v>230531939.63</v>
      </c>
      <c r="F338" s="104"/>
      <c r="G338" s="104"/>
      <c r="H338" s="104"/>
      <c r="I338" s="104"/>
      <c r="J338" s="104"/>
      <c r="K338" s="104"/>
      <c r="L338" s="104"/>
      <c r="M338" s="104"/>
      <c r="N338" s="104"/>
      <c r="O338" s="104"/>
      <c r="P338" s="104"/>
      <c r="Q338" s="94">
        <v>9.9636482216129002E-2</v>
      </c>
      <c r="R338" s="94"/>
      <c r="S338" s="94"/>
      <c r="T338" s="94"/>
      <c r="U338" s="94"/>
      <c r="V338" s="94"/>
      <c r="W338" s="94"/>
      <c r="X338" s="94"/>
      <c r="Y338" s="94"/>
      <c r="Z338" s="94"/>
      <c r="AA338" s="94"/>
      <c r="AB338" s="93">
        <v>2628</v>
      </c>
      <c r="AC338" s="93"/>
      <c r="AD338" s="93"/>
      <c r="AE338" s="93"/>
      <c r="AF338" s="93"/>
      <c r="AG338" s="93"/>
      <c r="AH338" s="93"/>
      <c r="AI338" s="93"/>
      <c r="AJ338" s="93"/>
      <c r="AK338" s="93"/>
      <c r="AL338" s="94">
        <v>8.3043670606079797E-2</v>
      </c>
      <c r="AM338" s="94"/>
      <c r="AN338" s="94"/>
      <c r="AO338" s="94"/>
      <c r="AP338" s="94"/>
      <c r="AQ338" s="94"/>
      <c r="AR338" s="94"/>
      <c r="AS338" s="94"/>
      <c r="AT338" s="94"/>
      <c r="AU338" s="94"/>
    </row>
    <row r="339" spans="2:47" s="1" customFormat="1" ht="12.3" customHeight="1" x14ac:dyDescent="0.15">
      <c r="B339" s="103" t="s">
        <v>1214</v>
      </c>
      <c r="C339" s="103"/>
      <c r="D339" s="103"/>
      <c r="E339" s="104">
        <v>867898.04</v>
      </c>
      <c r="F339" s="104"/>
      <c r="G339" s="104"/>
      <c r="H339" s="104"/>
      <c r="I339" s="104"/>
      <c r="J339" s="104"/>
      <c r="K339" s="104"/>
      <c r="L339" s="104"/>
      <c r="M339" s="104"/>
      <c r="N339" s="104"/>
      <c r="O339" s="104"/>
      <c r="P339" s="104"/>
      <c r="Q339" s="94">
        <v>3.7510770857462498E-4</v>
      </c>
      <c r="R339" s="94"/>
      <c r="S339" s="94"/>
      <c r="T339" s="94"/>
      <c r="U339" s="94"/>
      <c r="V339" s="94"/>
      <c r="W339" s="94"/>
      <c r="X339" s="94"/>
      <c r="Y339" s="94"/>
      <c r="Z339" s="94"/>
      <c r="AA339" s="94"/>
      <c r="AB339" s="93">
        <v>6</v>
      </c>
      <c r="AC339" s="93"/>
      <c r="AD339" s="93"/>
      <c r="AE339" s="93"/>
      <c r="AF339" s="93"/>
      <c r="AG339" s="93"/>
      <c r="AH339" s="93"/>
      <c r="AI339" s="93"/>
      <c r="AJ339" s="93"/>
      <c r="AK339" s="93"/>
      <c r="AL339" s="94">
        <v>1.8959742147506799E-4</v>
      </c>
      <c r="AM339" s="94"/>
      <c r="AN339" s="94"/>
      <c r="AO339" s="94"/>
      <c r="AP339" s="94"/>
      <c r="AQ339" s="94"/>
      <c r="AR339" s="94"/>
      <c r="AS339" s="94"/>
      <c r="AT339" s="94"/>
      <c r="AU339" s="94"/>
    </row>
    <row r="340" spans="2:47" s="1" customFormat="1" ht="12.3" customHeight="1" x14ac:dyDescent="0.15">
      <c r="B340" s="103" t="s">
        <v>789</v>
      </c>
      <c r="C340" s="103"/>
      <c r="D340" s="103"/>
      <c r="E340" s="104">
        <v>0</v>
      </c>
      <c r="F340" s="104"/>
      <c r="G340" s="104"/>
      <c r="H340" s="104"/>
      <c r="I340" s="104"/>
      <c r="J340" s="104"/>
      <c r="K340" s="104"/>
      <c r="L340" s="104"/>
      <c r="M340" s="104"/>
      <c r="N340" s="104"/>
      <c r="O340" s="104"/>
      <c r="P340" s="104"/>
      <c r="Q340" s="94">
        <v>0</v>
      </c>
      <c r="R340" s="94"/>
      <c r="S340" s="94"/>
      <c r="T340" s="94"/>
      <c r="U340" s="94"/>
      <c r="V340" s="94"/>
      <c r="W340" s="94"/>
      <c r="X340" s="94"/>
      <c r="Y340" s="94"/>
      <c r="Z340" s="94"/>
      <c r="AA340" s="94"/>
      <c r="AB340" s="93">
        <v>344</v>
      </c>
      <c r="AC340" s="93"/>
      <c r="AD340" s="93"/>
      <c r="AE340" s="93"/>
      <c r="AF340" s="93"/>
      <c r="AG340" s="93"/>
      <c r="AH340" s="93"/>
      <c r="AI340" s="93"/>
      <c r="AJ340" s="93"/>
      <c r="AK340" s="93"/>
      <c r="AL340" s="94">
        <v>1.0870252164570601E-2</v>
      </c>
      <c r="AM340" s="94"/>
      <c r="AN340" s="94"/>
      <c r="AO340" s="94"/>
      <c r="AP340" s="94"/>
      <c r="AQ340" s="94"/>
      <c r="AR340" s="94"/>
      <c r="AS340" s="94"/>
      <c r="AT340" s="94"/>
      <c r="AU340" s="94"/>
    </row>
    <row r="341" spans="2:47" s="1" customFormat="1" ht="13.35" customHeight="1" x14ac:dyDescent="0.15">
      <c r="B341" s="102"/>
      <c r="C341" s="102"/>
      <c r="D341" s="102"/>
      <c r="E341" s="105">
        <v>2313730217.1100001</v>
      </c>
      <c r="F341" s="105"/>
      <c r="G341" s="105"/>
      <c r="H341" s="105"/>
      <c r="I341" s="105"/>
      <c r="J341" s="105"/>
      <c r="K341" s="105"/>
      <c r="L341" s="105"/>
      <c r="M341" s="105"/>
      <c r="N341" s="105"/>
      <c r="O341" s="105"/>
      <c r="P341" s="105"/>
      <c r="Q341" s="96">
        <v>1</v>
      </c>
      <c r="R341" s="96"/>
      <c r="S341" s="96"/>
      <c r="T341" s="96"/>
      <c r="U341" s="96"/>
      <c r="V341" s="96"/>
      <c r="W341" s="96"/>
      <c r="X341" s="96"/>
      <c r="Y341" s="96"/>
      <c r="Z341" s="96"/>
      <c r="AA341" s="96"/>
      <c r="AB341" s="95">
        <v>31646</v>
      </c>
      <c r="AC341" s="95"/>
      <c r="AD341" s="95"/>
      <c r="AE341" s="95"/>
      <c r="AF341" s="95"/>
      <c r="AG341" s="95"/>
      <c r="AH341" s="95"/>
      <c r="AI341" s="95"/>
      <c r="AJ341" s="95"/>
      <c r="AK341" s="95"/>
      <c r="AL341" s="96">
        <v>1</v>
      </c>
      <c r="AM341" s="96"/>
      <c r="AN341" s="96"/>
      <c r="AO341" s="96"/>
      <c r="AP341" s="96"/>
      <c r="AQ341" s="96"/>
      <c r="AR341" s="96"/>
      <c r="AS341" s="96"/>
      <c r="AT341" s="96"/>
      <c r="AU341" s="96"/>
    </row>
  </sheetData>
  <mergeCells count="1380">
    <mergeCell ref="Z255:AI255"/>
    <mergeCell ref="Z256:AI256"/>
    <mergeCell ref="Z257:AI257"/>
    <mergeCell ref="Z258:AI258"/>
    <mergeCell ref="Z259:AI259"/>
    <mergeCell ref="Z260:AI260"/>
    <mergeCell ref="Z261:AI261"/>
    <mergeCell ref="Z262:AI262"/>
    <mergeCell ref="Z263:AI263"/>
    <mergeCell ref="Z264:AI264"/>
    <mergeCell ref="Z265:AI265"/>
    <mergeCell ref="Z266:AI266"/>
    <mergeCell ref="Z267:AI267"/>
    <mergeCell ref="Z268:AI268"/>
    <mergeCell ref="Z269:AI269"/>
    <mergeCell ref="X82:AH82"/>
    <mergeCell ref="X83:AH83"/>
    <mergeCell ref="X84:AH84"/>
    <mergeCell ref="X85:AH85"/>
    <mergeCell ref="X86:AH86"/>
    <mergeCell ref="X87:AH87"/>
    <mergeCell ref="X88:AH88"/>
    <mergeCell ref="X89:AH89"/>
    <mergeCell ref="X90:AH90"/>
    <mergeCell ref="X91:AH91"/>
    <mergeCell ref="X92:AH92"/>
    <mergeCell ref="Z237:AI237"/>
    <mergeCell ref="Z238:AI238"/>
    <mergeCell ref="Z239:AI239"/>
    <mergeCell ref="Z240:AI240"/>
    <mergeCell ref="Z241:AI241"/>
    <mergeCell ref="Z242:AI242"/>
    <mergeCell ref="X65:AH65"/>
    <mergeCell ref="X66:AH66"/>
    <mergeCell ref="X67:AH67"/>
    <mergeCell ref="X68:AH68"/>
    <mergeCell ref="X69:AH69"/>
    <mergeCell ref="X70:AH70"/>
    <mergeCell ref="X71:AH71"/>
    <mergeCell ref="X72:AH72"/>
    <mergeCell ref="X73:AH73"/>
    <mergeCell ref="X74:AH74"/>
    <mergeCell ref="X75:AH75"/>
    <mergeCell ref="X76:AH76"/>
    <mergeCell ref="X77:AH77"/>
    <mergeCell ref="X78:AH78"/>
    <mergeCell ref="X79:AH79"/>
    <mergeCell ref="X80:AH80"/>
    <mergeCell ref="X81:AH81"/>
    <mergeCell ref="W99:AG99"/>
    <mergeCell ref="X31:AH31"/>
    <mergeCell ref="X32:AH32"/>
    <mergeCell ref="X33:AH33"/>
    <mergeCell ref="X34:AH34"/>
    <mergeCell ref="X35:AH35"/>
    <mergeCell ref="X36:AH36"/>
    <mergeCell ref="X37:AH37"/>
    <mergeCell ref="X38:AH38"/>
    <mergeCell ref="X39:AH39"/>
    <mergeCell ref="X40:AH40"/>
    <mergeCell ref="X41:AH41"/>
    <mergeCell ref="X42:AH42"/>
    <mergeCell ref="X43:AH43"/>
    <mergeCell ref="X44:AH44"/>
    <mergeCell ref="X45:AH45"/>
    <mergeCell ref="X46:AH46"/>
    <mergeCell ref="X47:AH47"/>
    <mergeCell ref="X48:AH48"/>
    <mergeCell ref="X49:AH49"/>
    <mergeCell ref="X50:AH50"/>
    <mergeCell ref="X51:AH51"/>
    <mergeCell ref="X52:AH52"/>
    <mergeCell ref="X53:AH53"/>
    <mergeCell ref="X54:AH54"/>
    <mergeCell ref="X55:AH55"/>
    <mergeCell ref="X56:AH56"/>
    <mergeCell ref="X60:AH60"/>
    <mergeCell ref="X61:AH61"/>
    <mergeCell ref="X62:AH62"/>
    <mergeCell ref="X63:AH63"/>
    <mergeCell ref="X64:AH64"/>
    <mergeCell ref="W117:AG117"/>
    <mergeCell ref="W118:AG118"/>
    <mergeCell ref="W119:AG119"/>
    <mergeCell ref="W120:AG120"/>
    <mergeCell ref="W121:AG121"/>
    <mergeCell ref="W122:AG122"/>
    <mergeCell ref="W123:AG123"/>
    <mergeCell ref="W124:AG124"/>
    <mergeCell ref="W125:AG125"/>
    <mergeCell ref="W126:AG126"/>
    <mergeCell ref="W127:AG127"/>
    <mergeCell ref="W128:AG128"/>
    <mergeCell ref="W129:AG129"/>
    <mergeCell ref="W130:AG130"/>
    <mergeCell ref="W131:AG131"/>
    <mergeCell ref="W14:AG14"/>
    <mergeCell ref="W15:AG15"/>
    <mergeCell ref="W16:AG16"/>
    <mergeCell ref="W17:AG17"/>
    <mergeCell ref="W18:AG18"/>
    <mergeCell ref="W19:AG19"/>
    <mergeCell ref="W20:AG20"/>
    <mergeCell ref="W21:AG21"/>
    <mergeCell ref="W22:AG22"/>
    <mergeCell ref="W23:AG23"/>
    <mergeCell ref="W24:AG24"/>
    <mergeCell ref="W25:AG25"/>
    <mergeCell ref="W26:AG26"/>
    <mergeCell ref="W27:AG27"/>
    <mergeCell ref="W96:AG96"/>
    <mergeCell ref="W97:AG97"/>
    <mergeCell ref="W98:AG98"/>
    <mergeCell ref="W100:AG100"/>
    <mergeCell ref="W101:AG101"/>
    <mergeCell ref="W102:AG102"/>
    <mergeCell ref="W103:AG103"/>
    <mergeCell ref="W104:AG104"/>
    <mergeCell ref="W105:AG105"/>
    <mergeCell ref="W106:AG106"/>
    <mergeCell ref="W107:AG107"/>
    <mergeCell ref="W108:AG108"/>
    <mergeCell ref="W109:AG109"/>
    <mergeCell ref="W110:AG110"/>
    <mergeCell ref="W111:AG111"/>
    <mergeCell ref="W112:AG112"/>
    <mergeCell ref="W113:AG113"/>
    <mergeCell ref="W114:AG114"/>
    <mergeCell ref="W115:AG115"/>
    <mergeCell ref="W116:AG116"/>
    <mergeCell ref="U157:AF157"/>
    <mergeCell ref="U158:AF158"/>
    <mergeCell ref="U159:AF159"/>
    <mergeCell ref="U160:AF160"/>
    <mergeCell ref="U161:AF161"/>
    <mergeCell ref="U175:AE175"/>
    <mergeCell ref="U176:AE176"/>
    <mergeCell ref="U177:AE177"/>
    <mergeCell ref="U178:AE178"/>
    <mergeCell ref="U179:AE179"/>
    <mergeCell ref="U180:AE180"/>
    <mergeCell ref="U181:AE181"/>
    <mergeCell ref="U182:AE182"/>
    <mergeCell ref="U183:AE183"/>
    <mergeCell ref="U184:AE184"/>
    <mergeCell ref="U185:AE185"/>
    <mergeCell ref="U186:AE186"/>
    <mergeCell ref="V165:AF165"/>
    <mergeCell ref="V166:AF166"/>
    <mergeCell ref="V167:AF167"/>
    <mergeCell ref="V168:AF168"/>
    <mergeCell ref="V169:AF169"/>
    <mergeCell ref="V170:AF170"/>
    <mergeCell ref="V171:AF171"/>
    <mergeCell ref="U140:AF140"/>
    <mergeCell ref="U141:AF141"/>
    <mergeCell ref="U142:AF142"/>
    <mergeCell ref="U143:AF143"/>
    <mergeCell ref="U144:AF144"/>
    <mergeCell ref="U145:AF145"/>
    <mergeCell ref="U146:AF146"/>
    <mergeCell ref="U147:AF147"/>
    <mergeCell ref="U148:AF148"/>
    <mergeCell ref="U149:AF149"/>
    <mergeCell ref="U150:AF150"/>
    <mergeCell ref="U151:AF151"/>
    <mergeCell ref="U152:AF152"/>
    <mergeCell ref="U153:AF153"/>
    <mergeCell ref="U154:AF154"/>
    <mergeCell ref="U155:AF155"/>
    <mergeCell ref="U156:AF156"/>
    <mergeCell ref="Q337:AA337"/>
    <mergeCell ref="Q338:AA338"/>
    <mergeCell ref="Q339:AA339"/>
    <mergeCell ref="Q340:AA340"/>
    <mergeCell ref="Q341:AA341"/>
    <mergeCell ref="R223:AB223"/>
    <mergeCell ref="R224:AB224"/>
    <mergeCell ref="R225:AB225"/>
    <mergeCell ref="S203:AC203"/>
    <mergeCell ref="S204:AC204"/>
    <mergeCell ref="S205:AC205"/>
    <mergeCell ref="S206:AC206"/>
    <mergeCell ref="S207:AC207"/>
    <mergeCell ref="S208:AC208"/>
    <mergeCell ref="S209:AC209"/>
    <mergeCell ref="S210:AC210"/>
    <mergeCell ref="S211:AC211"/>
    <mergeCell ref="S212:AC212"/>
    <mergeCell ref="S213:AC213"/>
    <mergeCell ref="S214:AC214"/>
    <mergeCell ref="S215:AC215"/>
    <mergeCell ref="S216:AC216"/>
    <mergeCell ref="S217:AC217"/>
    <mergeCell ref="S218:AC218"/>
    <mergeCell ref="S219:AC219"/>
    <mergeCell ref="Z243:AI243"/>
    <mergeCell ref="Z244:AI244"/>
    <mergeCell ref="Z245:AI245"/>
    <mergeCell ref="Z246:AI246"/>
    <mergeCell ref="Z247:AI247"/>
    <mergeCell ref="Z248:AI248"/>
    <mergeCell ref="Z249:AI249"/>
    <mergeCell ref="P311:Z311"/>
    <mergeCell ref="Q315:AA315"/>
    <mergeCell ref="Q316:AA316"/>
    <mergeCell ref="Q317:AA317"/>
    <mergeCell ref="Q318:AA318"/>
    <mergeCell ref="Q319:AA319"/>
    <mergeCell ref="Q320:AA320"/>
    <mergeCell ref="Q321:AA321"/>
    <mergeCell ref="Q322:AA322"/>
    <mergeCell ref="Q323:AA323"/>
    <mergeCell ref="Q324:AA324"/>
    <mergeCell ref="Q325:AA325"/>
    <mergeCell ref="Q329:AA329"/>
    <mergeCell ref="Q330:AA330"/>
    <mergeCell ref="Q331:AA331"/>
    <mergeCell ref="Q332:AA332"/>
    <mergeCell ref="Q336:AA336"/>
    <mergeCell ref="P276:Z276"/>
    <mergeCell ref="P277:Z277"/>
    <mergeCell ref="P278:Z278"/>
    <mergeCell ref="P279:Z279"/>
    <mergeCell ref="P280:Z280"/>
    <mergeCell ref="P281:Z281"/>
    <mergeCell ref="P282:Z282"/>
    <mergeCell ref="P283:Z283"/>
    <mergeCell ref="P284:Z284"/>
    <mergeCell ref="P285:Z285"/>
    <mergeCell ref="P286:Z286"/>
    <mergeCell ref="P287:Z287"/>
    <mergeCell ref="P288:Z288"/>
    <mergeCell ref="P292:Z292"/>
    <mergeCell ref="P293:Z293"/>
    <mergeCell ref="P294:Z294"/>
    <mergeCell ref="P295:Z295"/>
    <mergeCell ref="M89:W89"/>
    <mergeCell ref="M90:W90"/>
    <mergeCell ref="M91:W91"/>
    <mergeCell ref="M92:W92"/>
    <mergeCell ref="N3:AV3"/>
    <mergeCell ref="N9:X9"/>
    <mergeCell ref="O237:Y237"/>
    <mergeCell ref="O238:Y238"/>
    <mergeCell ref="O239:Y239"/>
    <mergeCell ref="O240:Y240"/>
    <mergeCell ref="O241:Y241"/>
    <mergeCell ref="O242:Y242"/>
    <mergeCell ref="O243:Y243"/>
    <mergeCell ref="O244:Y244"/>
    <mergeCell ref="O245:Y245"/>
    <mergeCell ref="O246:Y246"/>
    <mergeCell ref="O247:Y247"/>
    <mergeCell ref="P229:Z229"/>
    <mergeCell ref="P230:Z230"/>
    <mergeCell ref="P231:Z231"/>
    <mergeCell ref="P232:Z232"/>
    <mergeCell ref="P233:Z233"/>
    <mergeCell ref="T195:AD195"/>
    <mergeCell ref="T196:AD196"/>
    <mergeCell ref="T197:AD197"/>
    <mergeCell ref="T198:AD198"/>
    <mergeCell ref="T199:AD199"/>
    <mergeCell ref="U135:AF135"/>
    <mergeCell ref="U136:AF136"/>
    <mergeCell ref="U137:AF137"/>
    <mergeCell ref="U138:AF138"/>
    <mergeCell ref="U139:AF139"/>
    <mergeCell ref="M72:W72"/>
    <mergeCell ref="M73:W73"/>
    <mergeCell ref="M74:W74"/>
    <mergeCell ref="M75:W75"/>
    <mergeCell ref="M76:W76"/>
    <mergeCell ref="M77:W77"/>
    <mergeCell ref="M78:W78"/>
    <mergeCell ref="M79:W79"/>
    <mergeCell ref="M80:W80"/>
    <mergeCell ref="M81:W81"/>
    <mergeCell ref="M82:W82"/>
    <mergeCell ref="M83:W83"/>
    <mergeCell ref="M84:W84"/>
    <mergeCell ref="M85:W85"/>
    <mergeCell ref="M86:W86"/>
    <mergeCell ref="M87:W87"/>
    <mergeCell ref="M88:W88"/>
    <mergeCell ref="K154:T154"/>
    <mergeCell ref="K155:T155"/>
    <mergeCell ref="K156:T156"/>
    <mergeCell ref="K157:T157"/>
    <mergeCell ref="K158:T158"/>
    <mergeCell ref="K159:T159"/>
    <mergeCell ref="K16:V16"/>
    <mergeCell ref="K160:T160"/>
    <mergeCell ref="K161:T161"/>
    <mergeCell ref="K17:V17"/>
    <mergeCell ref="K18:V18"/>
    <mergeCell ref="K19:V19"/>
    <mergeCell ref="K20:V20"/>
    <mergeCell ref="K21:V21"/>
    <mergeCell ref="K22:V22"/>
    <mergeCell ref="K23:V23"/>
    <mergeCell ref="K24:V24"/>
    <mergeCell ref="K25:V25"/>
    <mergeCell ref="K26:V26"/>
    <mergeCell ref="K27:V27"/>
    <mergeCell ref="K96:V96"/>
    <mergeCell ref="K97:V97"/>
    <mergeCell ref="K98:V98"/>
    <mergeCell ref="K99:V99"/>
    <mergeCell ref="L31:W31"/>
    <mergeCell ref="L32:W32"/>
    <mergeCell ref="L33:W33"/>
    <mergeCell ref="L34:W34"/>
    <mergeCell ref="L35:W35"/>
    <mergeCell ref="L36:W36"/>
    <mergeCell ref="L37:W37"/>
    <mergeCell ref="L38:W38"/>
    <mergeCell ref="K139:T139"/>
    <mergeCell ref="K14:V14"/>
    <mergeCell ref="K140:T140"/>
    <mergeCell ref="K141:T141"/>
    <mergeCell ref="K142:T142"/>
    <mergeCell ref="K143:T143"/>
    <mergeCell ref="K144:T144"/>
    <mergeCell ref="K145:T145"/>
    <mergeCell ref="K146:T146"/>
    <mergeCell ref="K147:T147"/>
    <mergeCell ref="K148:T148"/>
    <mergeCell ref="K149:T149"/>
    <mergeCell ref="K15:V15"/>
    <mergeCell ref="K150:T150"/>
    <mergeCell ref="K151:T151"/>
    <mergeCell ref="K152:T152"/>
    <mergeCell ref="K153:T153"/>
    <mergeCell ref="L39:W39"/>
    <mergeCell ref="L40:W40"/>
    <mergeCell ref="L41:W41"/>
    <mergeCell ref="L42:W42"/>
    <mergeCell ref="L43:W43"/>
    <mergeCell ref="L44:W44"/>
    <mergeCell ref="L45:W45"/>
    <mergeCell ref="L46:W46"/>
    <mergeCell ref="L47:W47"/>
    <mergeCell ref="L48:W48"/>
    <mergeCell ref="L49:W49"/>
    <mergeCell ref="L50:W50"/>
    <mergeCell ref="L51:W51"/>
    <mergeCell ref="L52:W52"/>
    <mergeCell ref="L53:W53"/>
    <mergeCell ref="E339:P339"/>
    <mergeCell ref="E340:P340"/>
    <mergeCell ref="E341:P341"/>
    <mergeCell ref="F223:Q223"/>
    <mergeCell ref="F224:Q224"/>
    <mergeCell ref="F225:Q225"/>
    <mergeCell ref="G203:R203"/>
    <mergeCell ref="G204:R204"/>
    <mergeCell ref="G205:R205"/>
    <mergeCell ref="G206:R206"/>
    <mergeCell ref="G207:R207"/>
    <mergeCell ref="G208:R208"/>
    <mergeCell ref="G209:R209"/>
    <mergeCell ref="G210:R210"/>
    <mergeCell ref="G211:R211"/>
    <mergeCell ref="G212:R212"/>
    <mergeCell ref="G213:R213"/>
    <mergeCell ref="G214:R214"/>
    <mergeCell ref="G215:R215"/>
    <mergeCell ref="G216:R216"/>
    <mergeCell ref="G217:R217"/>
    <mergeCell ref="G218:R218"/>
    <mergeCell ref="G219:R219"/>
    <mergeCell ref="O248:Y248"/>
    <mergeCell ref="O249:Y249"/>
    <mergeCell ref="O250:Y250"/>
    <mergeCell ref="O251:Y251"/>
    <mergeCell ref="O255:Y255"/>
    <mergeCell ref="O256:Y256"/>
    <mergeCell ref="O257:Y257"/>
    <mergeCell ref="O258:Y258"/>
    <mergeCell ref="O259:Y259"/>
    <mergeCell ref="E316:P316"/>
    <mergeCell ref="E317:P317"/>
    <mergeCell ref="E318:P318"/>
    <mergeCell ref="E319:P319"/>
    <mergeCell ref="E320:P320"/>
    <mergeCell ref="E321:P321"/>
    <mergeCell ref="E322:P322"/>
    <mergeCell ref="E323:P323"/>
    <mergeCell ref="E324:P324"/>
    <mergeCell ref="E325:P325"/>
    <mergeCell ref="E329:P329"/>
    <mergeCell ref="E330:P330"/>
    <mergeCell ref="E331:P331"/>
    <mergeCell ref="E332:P332"/>
    <mergeCell ref="E336:P336"/>
    <mergeCell ref="E337:P337"/>
    <mergeCell ref="E338:P338"/>
    <mergeCell ref="D296:O296"/>
    <mergeCell ref="D297:O297"/>
    <mergeCell ref="D298:O298"/>
    <mergeCell ref="D299:O299"/>
    <mergeCell ref="D300:O300"/>
    <mergeCell ref="D301:O301"/>
    <mergeCell ref="D302:O302"/>
    <mergeCell ref="D303:O303"/>
    <mergeCell ref="D304:O304"/>
    <mergeCell ref="D305:O305"/>
    <mergeCell ref="D306:O306"/>
    <mergeCell ref="D307:O307"/>
    <mergeCell ref="D308:O308"/>
    <mergeCell ref="D309:O309"/>
    <mergeCell ref="D310:O310"/>
    <mergeCell ref="D311:O311"/>
    <mergeCell ref="E315:P315"/>
    <mergeCell ref="P296:Z296"/>
    <mergeCell ref="P297:Z297"/>
    <mergeCell ref="P298:Z298"/>
    <mergeCell ref="P299:Z299"/>
    <mergeCell ref="P300:Z300"/>
    <mergeCell ref="P301:Z301"/>
    <mergeCell ref="P302:Z302"/>
    <mergeCell ref="P303:Z303"/>
    <mergeCell ref="P304:Z304"/>
    <mergeCell ref="P305:Z305"/>
    <mergeCell ref="P306:Z306"/>
    <mergeCell ref="P307:Z307"/>
    <mergeCell ref="P308:Z308"/>
    <mergeCell ref="P309:Z309"/>
    <mergeCell ref="P310:Z310"/>
    <mergeCell ref="D276:O276"/>
    <mergeCell ref="D277:O277"/>
    <mergeCell ref="D278:O278"/>
    <mergeCell ref="D279:O279"/>
    <mergeCell ref="D280:O280"/>
    <mergeCell ref="D281:O281"/>
    <mergeCell ref="D282:O282"/>
    <mergeCell ref="D283:O283"/>
    <mergeCell ref="D284:O284"/>
    <mergeCell ref="D285:O285"/>
    <mergeCell ref="D286:O286"/>
    <mergeCell ref="D287:O287"/>
    <mergeCell ref="D288:O288"/>
    <mergeCell ref="D292:O292"/>
    <mergeCell ref="D293:O293"/>
    <mergeCell ref="D294:O294"/>
    <mergeCell ref="D295:O295"/>
    <mergeCell ref="C261:N261"/>
    <mergeCell ref="C262:N262"/>
    <mergeCell ref="C263:N263"/>
    <mergeCell ref="C264:N264"/>
    <mergeCell ref="C265:N265"/>
    <mergeCell ref="C266:N266"/>
    <mergeCell ref="C267:N267"/>
    <mergeCell ref="C268:N268"/>
    <mergeCell ref="C269:N269"/>
    <mergeCell ref="D229:O229"/>
    <mergeCell ref="D230:O230"/>
    <mergeCell ref="D231:O231"/>
    <mergeCell ref="D232:O232"/>
    <mergeCell ref="D233:O233"/>
    <mergeCell ref="D273:O273"/>
    <mergeCell ref="D274:O274"/>
    <mergeCell ref="D275:O275"/>
    <mergeCell ref="O260:Y260"/>
    <mergeCell ref="O261:Y261"/>
    <mergeCell ref="O262:Y262"/>
    <mergeCell ref="O263:Y263"/>
    <mergeCell ref="O264:Y264"/>
    <mergeCell ref="O265:Y265"/>
    <mergeCell ref="O266:Y266"/>
    <mergeCell ref="O267:Y267"/>
    <mergeCell ref="O268:Y268"/>
    <mergeCell ref="O269:Y269"/>
    <mergeCell ref="P273:Z273"/>
    <mergeCell ref="P274:Z274"/>
    <mergeCell ref="P275:Z275"/>
    <mergeCell ref="Z250:AI250"/>
    <mergeCell ref="Z251:AI251"/>
    <mergeCell ref="B336:D336"/>
    <mergeCell ref="B337:D337"/>
    <mergeCell ref="B338:D338"/>
    <mergeCell ref="B339:D339"/>
    <mergeCell ref="B34:K34"/>
    <mergeCell ref="B340:D340"/>
    <mergeCell ref="B341:D341"/>
    <mergeCell ref="B35:K35"/>
    <mergeCell ref="B36:K36"/>
    <mergeCell ref="B37:K37"/>
    <mergeCell ref="B38:K38"/>
    <mergeCell ref="B39:K39"/>
    <mergeCell ref="B40:K40"/>
    <mergeCell ref="B41:K41"/>
    <mergeCell ref="B42:K42"/>
    <mergeCell ref="B43:K43"/>
    <mergeCell ref="B44:K44"/>
    <mergeCell ref="B45:K45"/>
    <mergeCell ref="B46:K46"/>
    <mergeCell ref="B47:K47"/>
    <mergeCell ref="B48:K48"/>
    <mergeCell ref="B49:K49"/>
    <mergeCell ref="B50:K50"/>
    <mergeCell ref="B51:K51"/>
    <mergeCell ref="B52:K52"/>
    <mergeCell ref="B53:K53"/>
    <mergeCell ref="B54:K54"/>
    <mergeCell ref="B55:K55"/>
    <mergeCell ref="B56:K56"/>
    <mergeCell ref="B58:AU58"/>
    <mergeCell ref="B60:L60"/>
    <mergeCell ref="B61:L61"/>
    <mergeCell ref="B317:D317"/>
    <mergeCell ref="B318:D318"/>
    <mergeCell ref="B319:D319"/>
    <mergeCell ref="B32:K32"/>
    <mergeCell ref="B320:D320"/>
    <mergeCell ref="B321:D321"/>
    <mergeCell ref="B322:D322"/>
    <mergeCell ref="B323:D323"/>
    <mergeCell ref="B324:D324"/>
    <mergeCell ref="B325:D325"/>
    <mergeCell ref="B327:AU327"/>
    <mergeCell ref="B329:D329"/>
    <mergeCell ref="B33:K33"/>
    <mergeCell ref="B330:D330"/>
    <mergeCell ref="B331:D331"/>
    <mergeCell ref="B332:D332"/>
    <mergeCell ref="B334:AU334"/>
    <mergeCell ref="B62:L62"/>
    <mergeCell ref="B63:L63"/>
    <mergeCell ref="B64:L64"/>
    <mergeCell ref="B65:L65"/>
    <mergeCell ref="B66:L66"/>
    <mergeCell ref="B67:L67"/>
    <mergeCell ref="B68:L68"/>
    <mergeCell ref="B69:L69"/>
    <mergeCell ref="B70:L70"/>
    <mergeCell ref="B71:L71"/>
    <mergeCell ref="B72:L72"/>
    <mergeCell ref="B73:L73"/>
    <mergeCell ref="B74:L74"/>
    <mergeCell ref="B75:L75"/>
    <mergeCell ref="B76:L76"/>
    <mergeCell ref="B299:C299"/>
    <mergeCell ref="B300:C300"/>
    <mergeCell ref="B301:C301"/>
    <mergeCell ref="B302:C302"/>
    <mergeCell ref="B303:C303"/>
    <mergeCell ref="B304:C304"/>
    <mergeCell ref="B305:C305"/>
    <mergeCell ref="B306:C306"/>
    <mergeCell ref="B307:C307"/>
    <mergeCell ref="B308:C308"/>
    <mergeCell ref="B309:C309"/>
    <mergeCell ref="B31:K31"/>
    <mergeCell ref="B310:C310"/>
    <mergeCell ref="B311:C311"/>
    <mergeCell ref="B313:AU313"/>
    <mergeCell ref="B315:D315"/>
    <mergeCell ref="B316:D316"/>
    <mergeCell ref="B77:L77"/>
    <mergeCell ref="B78:L78"/>
    <mergeCell ref="B79:L79"/>
    <mergeCell ref="B80:L80"/>
    <mergeCell ref="B81:L81"/>
    <mergeCell ref="B82:L82"/>
    <mergeCell ref="B83:L83"/>
    <mergeCell ref="B84:L84"/>
    <mergeCell ref="B85:L85"/>
    <mergeCell ref="B86:L86"/>
    <mergeCell ref="B87:L87"/>
    <mergeCell ref="B88:L88"/>
    <mergeCell ref="B89:L89"/>
    <mergeCell ref="B90:L90"/>
    <mergeCell ref="B91:L91"/>
    <mergeCell ref="B281:C281"/>
    <mergeCell ref="B282:C282"/>
    <mergeCell ref="B283:C283"/>
    <mergeCell ref="B284:C284"/>
    <mergeCell ref="B285:C285"/>
    <mergeCell ref="B286:C286"/>
    <mergeCell ref="B287:C287"/>
    <mergeCell ref="B288:C288"/>
    <mergeCell ref="B29:AU29"/>
    <mergeCell ref="B290:AU290"/>
    <mergeCell ref="B292:C292"/>
    <mergeCell ref="B293:C293"/>
    <mergeCell ref="B294:C294"/>
    <mergeCell ref="B295:C295"/>
    <mergeCell ref="B296:C296"/>
    <mergeCell ref="B297:C297"/>
    <mergeCell ref="B298:C298"/>
    <mergeCell ref="B92:L92"/>
    <mergeCell ref="B94:AU94"/>
    <mergeCell ref="B96:J96"/>
    <mergeCell ref="B97:J97"/>
    <mergeCell ref="B98:J98"/>
    <mergeCell ref="B99:J99"/>
    <mergeCell ref="C237:N237"/>
    <mergeCell ref="C238:N238"/>
    <mergeCell ref="C239:N239"/>
    <mergeCell ref="C240:N240"/>
    <mergeCell ref="C241:N241"/>
    <mergeCell ref="C242:N242"/>
    <mergeCell ref="C243:N243"/>
    <mergeCell ref="C244:N244"/>
    <mergeCell ref="C245:N245"/>
    <mergeCell ref="B219:F219"/>
    <mergeCell ref="B22:J22"/>
    <mergeCell ref="B221:AU221"/>
    <mergeCell ref="B223:E223"/>
    <mergeCell ref="B224:E224"/>
    <mergeCell ref="B225:E225"/>
    <mergeCell ref="B227:AU227"/>
    <mergeCell ref="B229:C229"/>
    <mergeCell ref="B23:J23"/>
    <mergeCell ref="B230:C230"/>
    <mergeCell ref="B231:C231"/>
    <mergeCell ref="B232:C232"/>
    <mergeCell ref="B233:C233"/>
    <mergeCell ref="B235:AU235"/>
    <mergeCell ref="B24:J24"/>
    <mergeCell ref="B25:J25"/>
    <mergeCell ref="B253:AU253"/>
    <mergeCell ref="B26:J26"/>
    <mergeCell ref="B27:J27"/>
    <mergeCell ref="C246:N246"/>
    <mergeCell ref="C247:N247"/>
    <mergeCell ref="C248:N248"/>
    <mergeCell ref="C249:N249"/>
    <mergeCell ref="C250:N250"/>
    <mergeCell ref="C251:N251"/>
    <mergeCell ref="H195:S195"/>
    <mergeCell ref="H196:S196"/>
    <mergeCell ref="H197:S197"/>
    <mergeCell ref="H198:S198"/>
    <mergeCell ref="H199:S199"/>
    <mergeCell ref="I175:T175"/>
    <mergeCell ref="I176:T176"/>
    <mergeCell ref="B203:F203"/>
    <mergeCell ref="B204:F204"/>
    <mergeCell ref="B205:F205"/>
    <mergeCell ref="B206:F206"/>
    <mergeCell ref="B207:F207"/>
    <mergeCell ref="B208:F208"/>
    <mergeCell ref="B209:F209"/>
    <mergeCell ref="B21:J21"/>
    <mergeCell ref="B210:F210"/>
    <mergeCell ref="B211:F211"/>
    <mergeCell ref="B212:F212"/>
    <mergeCell ref="B213:F213"/>
    <mergeCell ref="B214:F214"/>
    <mergeCell ref="B215:F215"/>
    <mergeCell ref="B216:F216"/>
    <mergeCell ref="B217:F217"/>
    <mergeCell ref="B218:F218"/>
    <mergeCell ref="I177:T177"/>
    <mergeCell ref="I178:T178"/>
    <mergeCell ref="I179:T179"/>
    <mergeCell ref="I180:T180"/>
    <mergeCell ref="I181:T181"/>
    <mergeCell ref="I182:T182"/>
    <mergeCell ref="I183:T183"/>
    <mergeCell ref="I184:T184"/>
    <mergeCell ref="I185:T185"/>
    <mergeCell ref="I186:T186"/>
    <mergeCell ref="I187:T187"/>
    <mergeCell ref="I188:T188"/>
    <mergeCell ref="I189:T189"/>
    <mergeCell ref="I190:T190"/>
    <mergeCell ref="I191:T191"/>
    <mergeCell ref="B185:H185"/>
    <mergeCell ref="B186:H186"/>
    <mergeCell ref="B187:H187"/>
    <mergeCell ref="B188:H188"/>
    <mergeCell ref="B189:H189"/>
    <mergeCell ref="B19:J19"/>
    <mergeCell ref="B190:H190"/>
    <mergeCell ref="B191:H191"/>
    <mergeCell ref="B193:AU193"/>
    <mergeCell ref="B195:G195"/>
    <mergeCell ref="B196:G196"/>
    <mergeCell ref="B197:G197"/>
    <mergeCell ref="B198:G198"/>
    <mergeCell ref="B199:G199"/>
    <mergeCell ref="B2:L4"/>
    <mergeCell ref="B20:J20"/>
    <mergeCell ref="B201:AU201"/>
    <mergeCell ref="B6:AU6"/>
    <mergeCell ref="B8:K10"/>
    <mergeCell ref="J165:U165"/>
    <mergeCell ref="J166:U166"/>
    <mergeCell ref="J167:U167"/>
    <mergeCell ref="J168:U168"/>
    <mergeCell ref="J169:U169"/>
    <mergeCell ref="J170:U170"/>
    <mergeCell ref="J171:U171"/>
    <mergeCell ref="K100:V100"/>
    <mergeCell ref="K101:V101"/>
    <mergeCell ref="K102:V102"/>
    <mergeCell ref="K103:V103"/>
    <mergeCell ref="K104:V104"/>
    <mergeCell ref="K105:V105"/>
    <mergeCell ref="B168:I168"/>
    <mergeCell ref="B169:I169"/>
    <mergeCell ref="B17:J17"/>
    <mergeCell ref="B170:I170"/>
    <mergeCell ref="B171:I171"/>
    <mergeCell ref="B173:AU173"/>
    <mergeCell ref="B175:H175"/>
    <mergeCell ref="B176:H176"/>
    <mergeCell ref="B177:H177"/>
    <mergeCell ref="B178:H178"/>
    <mergeCell ref="B179:H179"/>
    <mergeCell ref="B18:J18"/>
    <mergeCell ref="B180:H180"/>
    <mergeCell ref="B181:H181"/>
    <mergeCell ref="B182:H182"/>
    <mergeCell ref="B183:H183"/>
    <mergeCell ref="B184:H184"/>
    <mergeCell ref="K106:V106"/>
    <mergeCell ref="K107:V107"/>
    <mergeCell ref="K108:V108"/>
    <mergeCell ref="K109:V109"/>
    <mergeCell ref="K110:V110"/>
    <mergeCell ref="K111:V111"/>
    <mergeCell ref="K112:V112"/>
    <mergeCell ref="K113:V113"/>
    <mergeCell ref="K114:V114"/>
    <mergeCell ref="K115:V115"/>
    <mergeCell ref="K116:V116"/>
    <mergeCell ref="K117:V117"/>
    <mergeCell ref="K118:V118"/>
    <mergeCell ref="K119:V119"/>
    <mergeCell ref="K120:V120"/>
    <mergeCell ref="B150:J150"/>
    <mergeCell ref="B151:J151"/>
    <mergeCell ref="B152:J152"/>
    <mergeCell ref="B153:J153"/>
    <mergeCell ref="B154:J154"/>
    <mergeCell ref="B155:J155"/>
    <mergeCell ref="B156:J156"/>
    <mergeCell ref="B157:J157"/>
    <mergeCell ref="B158:J158"/>
    <mergeCell ref="B159:J159"/>
    <mergeCell ref="B16:J16"/>
    <mergeCell ref="B160:J160"/>
    <mergeCell ref="B161:J161"/>
    <mergeCell ref="B163:AU163"/>
    <mergeCell ref="B165:I165"/>
    <mergeCell ref="B166:I166"/>
    <mergeCell ref="B167:I167"/>
    <mergeCell ref="K121:V121"/>
    <mergeCell ref="K122:V122"/>
    <mergeCell ref="K123:V123"/>
    <mergeCell ref="K124:V124"/>
    <mergeCell ref="K125:V125"/>
    <mergeCell ref="K126:V126"/>
    <mergeCell ref="K127:V127"/>
    <mergeCell ref="K128:V128"/>
    <mergeCell ref="K129:V129"/>
    <mergeCell ref="K130:V130"/>
    <mergeCell ref="K131:V131"/>
    <mergeCell ref="K135:T135"/>
    <mergeCell ref="K136:T136"/>
    <mergeCell ref="K137:T137"/>
    <mergeCell ref="K138:T138"/>
    <mergeCell ref="B135:J135"/>
    <mergeCell ref="B136:J136"/>
    <mergeCell ref="B137:J137"/>
    <mergeCell ref="B138:J138"/>
    <mergeCell ref="B139:J139"/>
    <mergeCell ref="B14:J14"/>
    <mergeCell ref="B140:J140"/>
    <mergeCell ref="B141:J141"/>
    <mergeCell ref="B142:J142"/>
    <mergeCell ref="B143:J143"/>
    <mergeCell ref="B144:J144"/>
    <mergeCell ref="B145:J145"/>
    <mergeCell ref="B146:J146"/>
    <mergeCell ref="B147:J147"/>
    <mergeCell ref="B148:J148"/>
    <mergeCell ref="B149:J149"/>
    <mergeCell ref="B15:J15"/>
    <mergeCell ref="B117:J117"/>
    <mergeCell ref="B118:J118"/>
    <mergeCell ref="B119:J119"/>
    <mergeCell ref="B12:AU12"/>
    <mergeCell ref="B120:J120"/>
    <mergeCell ref="B121:J121"/>
    <mergeCell ref="B122:J122"/>
    <mergeCell ref="B123:J123"/>
    <mergeCell ref="B124:J124"/>
    <mergeCell ref="B125:J125"/>
    <mergeCell ref="B126:J126"/>
    <mergeCell ref="B127:J127"/>
    <mergeCell ref="B128:J128"/>
    <mergeCell ref="B129:J129"/>
    <mergeCell ref="B130:J130"/>
    <mergeCell ref="B131:J131"/>
    <mergeCell ref="B133:AU133"/>
    <mergeCell ref="L54:W54"/>
    <mergeCell ref="L55:W55"/>
    <mergeCell ref="L56:W56"/>
    <mergeCell ref="M60:W60"/>
    <mergeCell ref="M61:W61"/>
    <mergeCell ref="M62:W62"/>
    <mergeCell ref="M63:W63"/>
    <mergeCell ref="M64:W64"/>
    <mergeCell ref="M65:W65"/>
    <mergeCell ref="M66:W66"/>
    <mergeCell ref="M67:W67"/>
    <mergeCell ref="M68:W68"/>
    <mergeCell ref="M69:W69"/>
    <mergeCell ref="M70:W70"/>
    <mergeCell ref="M71:W71"/>
    <mergeCell ref="B100:J100"/>
    <mergeCell ref="B101:J101"/>
    <mergeCell ref="B102:J102"/>
    <mergeCell ref="B103:J103"/>
    <mergeCell ref="B104:J104"/>
    <mergeCell ref="B105:J105"/>
    <mergeCell ref="B106:J106"/>
    <mergeCell ref="B107:J107"/>
    <mergeCell ref="B108:J108"/>
    <mergeCell ref="B109:J109"/>
    <mergeCell ref="B110:J110"/>
    <mergeCell ref="B111:J111"/>
    <mergeCell ref="B112:J112"/>
    <mergeCell ref="B113:J113"/>
    <mergeCell ref="B114:J114"/>
    <mergeCell ref="B115:J115"/>
    <mergeCell ref="B116:J116"/>
    <mergeCell ref="AR48:AS48"/>
    <mergeCell ref="AR49:AS49"/>
    <mergeCell ref="AR50:AS50"/>
    <mergeCell ref="AR51:AS51"/>
    <mergeCell ref="AR52:AS52"/>
    <mergeCell ref="AR53:AS53"/>
    <mergeCell ref="AR54:AS54"/>
    <mergeCell ref="AR55:AS55"/>
    <mergeCell ref="AR56:AS56"/>
    <mergeCell ref="AT273:AU273"/>
    <mergeCell ref="AT274:AU274"/>
    <mergeCell ref="AT275:AU275"/>
    <mergeCell ref="AT276:AU276"/>
    <mergeCell ref="AT277:AU277"/>
    <mergeCell ref="AT278:AU278"/>
    <mergeCell ref="AT279:AU279"/>
    <mergeCell ref="AT280:AU280"/>
    <mergeCell ref="B271:AU271"/>
    <mergeCell ref="B273:C273"/>
    <mergeCell ref="B274:C274"/>
    <mergeCell ref="B275:C275"/>
    <mergeCell ref="B276:C276"/>
    <mergeCell ref="B277:C277"/>
    <mergeCell ref="B278:C278"/>
    <mergeCell ref="B279:C279"/>
    <mergeCell ref="B280:C280"/>
    <mergeCell ref="C255:N255"/>
    <mergeCell ref="C256:N256"/>
    <mergeCell ref="C257:N257"/>
    <mergeCell ref="C258:N258"/>
    <mergeCell ref="C259:N259"/>
    <mergeCell ref="C260:N260"/>
    <mergeCell ref="AR31:AS31"/>
    <mergeCell ref="AR32:AS32"/>
    <mergeCell ref="AR33:AS33"/>
    <mergeCell ref="AR34:AS34"/>
    <mergeCell ref="AR35:AS35"/>
    <mergeCell ref="AR36:AS36"/>
    <mergeCell ref="AR37:AS37"/>
    <mergeCell ref="AR38:AS38"/>
    <mergeCell ref="AR39:AS39"/>
    <mergeCell ref="AR40:AS40"/>
    <mergeCell ref="AR41:AS41"/>
    <mergeCell ref="AR42:AS42"/>
    <mergeCell ref="AR43:AS43"/>
    <mergeCell ref="AR44:AS44"/>
    <mergeCell ref="AR45:AS45"/>
    <mergeCell ref="AR46:AS46"/>
    <mergeCell ref="AR47:AS47"/>
    <mergeCell ref="AO85:AU85"/>
    <mergeCell ref="AO86:AU86"/>
    <mergeCell ref="AO87:AU87"/>
    <mergeCell ref="AO88:AU88"/>
    <mergeCell ref="AO89:AU89"/>
    <mergeCell ref="AO90:AU90"/>
    <mergeCell ref="AO91:AU91"/>
    <mergeCell ref="AO92:AU92"/>
    <mergeCell ref="AO96:AT96"/>
    <mergeCell ref="AO97:AT97"/>
    <mergeCell ref="AO98:AT98"/>
    <mergeCell ref="AO99:AT99"/>
    <mergeCell ref="AP195:AU195"/>
    <mergeCell ref="AP196:AU196"/>
    <mergeCell ref="AP197:AU197"/>
    <mergeCell ref="AP198:AU198"/>
    <mergeCell ref="AP199:AU199"/>
    <mergeCell ref="AQ175:AU175"/>
    <mergeCell ref="AQ176:AU176"/>
    <mergeCell ref="AQ177:AU177"/>
    <mergeCell ref="AQ178:AU178"/>
    <mergeCell ref="AQ179:AU179"/>
    <mergeCell ref="AQ180:AU180"/>
    <mergeCell ref="AQ181:AU181"/>
    <mergeCell ref="AQ182:AU182"/>
    <mergeCell ref="AQ183:AU183"/>
    <mergeCell ref="AQ184:AU184"/>
    <mergeCell ref="AQ185:AU185"/>
    <mergeCell ref="AQ186:AU186"/>
    <mergeCell ref="AQ187:AU187"/>
    <mergeCell ref="AQ188:AU188"/>
    <mergeCell ref="AQ189:AU189"/>
    <mergeCell ref="AO213:AU213"/>
    <mergeCell ref="AO214:AU214"/>
    <mergeCell ref="AO215:AU215"/>
    <mergeCell ref="AO216:AU216"/>
    <mergeCell ref="AO217:AU217"/>
    <mergeCell ref="AO218:AU218"/>
    <mergeCell ref="AO219:AU219"/>
    <mergeCell ref="AO60:AU60"/>
    <mergeCell ref="AO61:AU61"/>
    <mergeCell ref="AO62:AU62"/>
    <mergeCell ref="AO63:AU63"/>
    <mergeCell ref="AO64:AU64"/>
    <mergeCell ref="AO65:AU65"/>
    <mergeCell ref="AO66:AU66"/>
    <mergeCell ref="AO67:AU67"/>
    <mergeCell ref="AO68:AU68"/>
    <mergeCell ref="AO69:AU69"/>
    <mergeCell ref="AO70:AU70"/>
    <mergeCell ref="AO71:AU71"/>
    <mergeCell ref="AO72:AU72"/>
    <mergeCell ref="AO73:AU73"/>
    <mergeCell ref="AO74:AU74"/>
    <mergeCell ref="AO75:AU75"/>
    <mergeCell ref="AO76:AU76"/>
    <mergeCell ref="AO77:AU77"/>
    <mergeCell ref="AO78:AU78"/>
    <mergeCell ref="AO79:AU79"/>
    <mergeCell ref="AO80:AU80"/>
    <mergeCell ref="AO81:AU81"/>
    <mergeCell ref="AO82:AU82"/>
    <mergeCell ref="AO83:AU83"/>
    <mergeCell ref="AO84:AU84"/>
    <mergeCell ref="AO125:AT125"/>
    <mergeCell ref="AO126:AT126"/>
    <mergeCell ref="AO127:AT127"/>
    <mergeCell ref="AO128:AT128"/>
    <mergeCell ref="AO129:AT129"/>
    <mergeCell ref="AO130:AT130"/>
    <mergeCell ref="AO131:AT131"/>
    <mergeCell ref="AO203:AU203"/>
    <mergeCell ref="AO204:AU204"/>
    <mergeCell ref="AO205:AU205"/>
    <mergeCell ref="AO206:AU206"/>
    <mergeCell ref="AO207:AU207"/>
    <mergeCell ref="AO208:AU208"/>
    <mergeCell ref="AO209:AU209"/>
    <mergeCell ref="AO210:AU210"/>
    <mergeCell ref="AO211:AU211"/>
    <mergeCell ref="AO212:AU212"/>
    <mergeCell ref="AQ190:AU190"/>
    <mergeCell ref="AQ191:AU191"/>
    <mergeCell ref="AO108:AT108"/>
    <mergeCell ref="AO109:AT109"/>
    <mergeCell ref="AO110:AT110"/>
    <mergeCell ref="AO111:AT111"/>
    <mergeCell ref="AO112:AT112"/>
    <mergeCell ref="AO113:AT113"/>
    <mergeCell ref="AO114:AT114"/>
    <mergeCell ref="AO115:AT115"/>
    <mergeCell ref="AO116:AT116"/>
    <mergeCell ref="AO117:AT117"/>
    <mergeCell ref="AO118:AT118"/>
    <mergeCell ref="AO119:AT119"/>
    <mergeCell ref="AO120:AT120"/>
    <mergeCell ref="AO121:AT121"/>
    <mergeCell ref="AO122:AT122"/>
    <mergeCell ref="AO123:AT123"/>
    <mergeCell ref="AO124:AT124"/>
    <mergeCell ref="AL340:AU340"/>
    <mergeCell ref="AL341:AU341"/>
    <mergeCell ref="AM135:AU135"/>
    <mergeCell ref="AM136:AU136"/>
    <mergeCell ref="AM137:AU137"/>
    <mergeCell ref="AM138:AU138"/>
    <mergeCell ref="AM139:AU139"/>
    <mergeCell ref="AM140:AU140"/>
    <mergeCell ref="AM141:AU141"/>
    <mergeCell ref="AM142:AU142"/>
    <mergeCell ref="AM143:AU143"/>
    <mergeCell ref="AM144:AU144"/>
    <mergeCell ref="AM145:AU145"/>
    <mergeCell ref="AM146:AU146"/>
    <mergeCell ref="AM147:AU147"/>
    <mergeCell ref="AM148:AU148"/>
    <mergeCell ref="AM149:AU149"/>
    <mergeCell ref="AM150:AU150"/>
    <mergeCell ref="AM151:AU151"/>
    <mergeCell ref="AM152:AU152"/>
    <mergeCell ref="AM153:AU153"/>
    <mergeCell ref="AM154:AU154"/>
    <mergeCell ref="AM155:AU155"/>
    <mergeCell ref="AM156:AU156"/>
    <mergeCell ref="AM157:AU157"/>
    <mergeCell ref="AM158:AU158"/>
    <mergeCell ref="AM159:AU159"/>
    <mergeCell ref="AM160:AU160"/>
    <mergeCell ref="AM161:AU161"/>
    <mergeCell ref="AN165:AU165"/>
    <mergeCell ref="AN166:AU166"/>
    <mergeCell ref="AN167:AU167"/>
    <mergeCell ref="AL317:AU317"/>
    <mergeCell ref="AL318:AU318"/>
    <mergeCell ref="AL319:AU319"/>
    <mergeCell ref="AL320:AU320"/>
    <mergeCell ref="AL321:AU321"/>
    <mergeCell ref="AL322:AU322"/>
    <mergeCell ref="AL323:AU323"/>
    <mergeCell ref="AL324:AU324"/>
    <mergeCell ref="AL325:AU325"/>
    <mergeCell ref="AL329:AU329"/>
    <mergeCell ref="AL330:AU330"/>
    <mergeCell ref="AL331:AU331"/>
    <mergeCell ref="AL332:AU332"/>
    <mergeCell ref="AL336:AU336"/>
    <mergeCell ref="AL337:AU337"/>
    <mergeCell ref="AL338:AU338"/>
    <mergeCell ref="AL339:AU339"/>
    <mergeCell ref="AK297:AT297"/>
    <mergeCell ref="AK298:AT298"/>
    <mergeCell ref="AK299:AT299"/>
    <mergeCell ref="AK300:AT300"/>
    <mergeCell ref="AK301:AT301"/>
    <mergeCell ref="AK302:AT302"/>
    <mergeCell ref="AK303:AT303"/>
    <mergeCell ref="AK304:AT304"/>
    <mergeCell ref="AK305:AT305"/>
    <mergeCell ref="AK306:AT306"/>
    <mergeCell ref="AK307:AT307"/>
    <mergeCell ref="AK308:AT308"/>
    <mergeCell ref="AK309:AT309"/>
    <mergeCell ref="AK310:AT310"/>
    <mergeCell ref="AK311:AT311"/>
    <mergeCell ref="AL315:AU315"/>
    <mergeCell ref="AL316:AU316"/>
    <mergeCell ref="AK277:AS277"/>
    <mergeCell ref="AK278:AS278"/>
    <mergeCell ref="AK279:AS279"/>
    <mergeCell ref="AK280:AS280"/>
    <mergeCell ref="AK281:AS281"/>
    <mergeCell ref="AK282:AS282"/>
    <mergeCell ref="AK283:AS283"/>
    <mergeCell ref="AK284:AS284"/>
    <mergeCell ref="AK285:AS285"/>
    <mergeCell ref="AK286:AS286"/>
    <mergeCell ref="AK287:AS287"/>
    <mergeCell ref="AK288:AS288"/>
    <mergeCell ref="AK292:AT292"/>
    <mergeCell ref="AK293:AT293"/>
    <mergeCell ref="AK294:AT294"/>
    <mergeCell ref="AK295:AT295"/>
    <mergeCell ref="AK296:AT296"/>
    <mergeCell ref="AT281:AU281"/>
    <mergeCell ref="AT282:AU282"/>
    <mergeCell ref="AT283:AU283"/>
    <mergeCell ref="AT284:AU284"/>
    <mergeCell ref="AT285:AU285"/>
    <mergeCell ref="AT286:AU286"/>
    <mergeCell ref="AT287:AU287"/>
    <mergeCell ref="AT288:AU288"/>
    <mergeCell ref="AJ262:AS262"/>
    <mergeCell ref="AJ263:AS263"/>
    <mergeCell ref="AJ264:AS264"/>
    <mergeCell ref="AJ265:AS265"/>
    <mergeCell ref="AJ266:AS266"/>
    <mergeCell ref="AJ267:AS267"/>
    <mergeCell ref="AJ268:AS268"/>
    <mergeCell ref="AJ269:AS269"/>
    <mergeCell ref="AK229:AT229"/>
    <mergeCell ref="AK230:AT230"/>
    <mergeCell ref="AK231:AT231"/>
    <mergeCell ref="AK232:AT232"/>
    <mergeCell ref="AK233:AT233"/>
    <mergeCell ref="AK273:AS273"/>
    <mergeCell ref="AK274:AS274"/>
    <mergeCell ref="AK275:AS275"/>
    <mergeCell ref="AK276:AS276"/>
    <mergeCell ref="AI82:AN82"/>
    <mergeCell ref="AI83:AN83"/>
    <mergeCell ref="AI84:AN84"/>
    <mergeCell ref="AI85:AN85"/>
    <mergeCell ref="AI86:AN86"/>
    <mergeCell ref="AI87:AN87"/>
    <mergeCell ref="AI88:AN88"/>
    <mergeCell ref="AI89:AN89"/>
    <mergeCell ref="AI90:AN90"/>
    <mergeCell ref="AI91:AN91"/>
    <mergeCell ref="AI92:AN92"/>
    <mergeCell ref="AJ237:AS237"/>
    <mergeCell ref="AJ238:AS238"/>
    <mergeCell ref="AJ239:AS239"/>
    <mergeCell ref="AJ240:AS240"/>
    <mergeCell ref="AJ241:AS241"/>
    <mergeCell ref="AJ242:AS242"/>
    <mergeCell ref="AN168:AU168"/>
    <mergeCell ref="AN169:AU169"/>
    <mergeCell ref="AN170:AU170"/>
    <mergeCell ref="AN171:AU171"/>
    <mergeCell ref="AN223:AT223"/>
    <mergeCell ref="AN224:AT224"/>
    <mergeCell ref="AN225:AT225"/>
    <mergeCell ref="AO100:AT100"/>
    <mergeCell ref="AO101:AT101"/>
    <mergeCell ref="AO102:AT102"/>
    <mergeCell ref="AO103:AT103"/>
    <mergeCell ref="AO104:AT104"/>
    <mergeCell ref="AO105:AT105"/>
    <mergeCell ref="AO106:AT106"/>
    <mergeCell ref="AO107:AT107"/>
    <mergeCell ref="AI65:AN65"/>
    <mergeCell ref="AI66:AN66"/>
    <mergeCell ref="AI67:AN67"/>
    <mergeCell ref="AI68:AN68"/>
    <mergeCell ref="AI69:AN69"/>
    <mergeCell ref="AI70:AN70"/>
    <mergeCell ref="AI71:AN71"/>
    <mergeCell ref="AI72:AN72"/>
    <mergeCell ref="AI73:AN73"/>
    <mergeCell ref="AI74:AN74"/>
    <mergeCell ref="AI75:AN75"/>
    <mergeCell ref="AI76:AN76"/>
    <mergeCell ref="AI77:AN77"/>
    <mergeCell ref="AI78:AN78"/>
    <mergeCell ref="AI79:AN79"/>
    <mergeCell ref="AI80:AN80"/>
    <mergeCell ref="AI81:AN81"/>
    <mergeCell ref="AH99:AN99"/>
    <mergeCell ref="AI31:AQ31"/>
    <mergeCell ref="AI32:AQ32"/>
    <mergeCell ref="AI33:AQ33"/>
    <mergeCell ref="AI34:AQ34"/>
    <mergeCell ref="AI35:AQ35"/>
    <mergeCell ref="AI36:AQ36"/>
    <mergeCell ref="AI37:AQ37"/>
    <mergeCell ref="AI38:AQ38"/>
    <mergeCell ref="AI39:AQ39"/>
    <mergeCell ref="AI40:AQ40"/>
    <mergeCell ref="AI41:AQ41"/>
    <mergeCell ref="AI42:AQ42"/>
    <mergeCell ref="AI43:AQ43"/>
    <mergeCell ref="AI44:AQ44"/>
    <mergeCell ref="AI45:AQ45"/>
    <mergeCell ref="AI46:AQ46"/>
    <mergeCell ref="AI47:AQ47"/>
    <mergeCell ref="AI48:AQ48"/>
    <mergeCell ref="AI49:AQ49"/>
    <mergeCell ref="AI50:AQ50"/>
    <mergeCell ref="AI51:AQ51"/>
    <mergeCell ref="AI52:AQ52"/>
    <mergeCell ref="AI53:AQ53"/>
    <mergeCell ref="AI54:AQ54"/>
    <mergeCell ref="AI55:AQ55"/>
    <mergeCell ref="AI56:AQ56"/>
    <mergeCell ref="AI60:AN60"/>
    <mergeCell ref="AI61:AN61"/>
    <mergeCell ref="AI62:AN62"/>
    <mergeCell ref="AI63:AN63"/>
    <mergeCell ref="AI64:AN64"/>
    <mergeCell ref="AH117:AN117"/>
    <mergeCell ref="AH118:AN118"/>
    <mergeCell ref="AH119:AN119"/>
    <mergeCell ref="AH120:AN120"/>
    <mergeCell ref="AH121:AN121"/>
    <mergeCell ref="AH122:AN122"/>
    <mergeCell ref="AH123:AN123"/>
    <mergeCell ref="AH124:AN124"/>
    <mergeCell ref="AH125:AN125"/>
    <mergeCell ref="AH126:AN126"/>
    <mergeCell ref="AH127:AN127"/>
    <mergeCell ref="AH128:AN128"/>
    <mergeCell ref="AH129:AN129"/>
    <mergeCell ref="AH130:AN130"/>
    <mergeCell ref="AH131:AN131"/>
    <mergeCell ref="AH14:AR14"/>
    <mergeCell ref="AH15:AR15"/>
    <mergeCell ref="AH16:AR16"/>
    <mergeCell ref="AH17:AR17"/>
    <mergeCell ref="AH18:AR18"/>
    <mergeCell ref="AH19:AR19"/>
    <mergeCell ref="AH20:AR20"/>
    <mergeCell ref="AH21:AR21"/>
    <mergeCell ref="AH22:AR22"/>
    <mergeCell ref="AH23:AR23"/>
    <mergeCell ref="AH24:AR24"/>
    <mergeCell ref="AH25:AR25"/>
    <mergeCell ref="AH26:AR26"/>
    <mergeCell ref="AH27:AR27"/>
    <mergeCell ref="AH96:AN96"/>
    <mergeCell ref="AH97:AN97"/>
    <mergeCell ref="AH98:AN98"/>
    <mergeCell ref="AH100:AN100"/>
    <mergeCell ref="AH101:AN101"/>
    <mergeCell ref="AH102:AN102"/>
    <mergeCell ref="AH103:AN103"/>
    <mergeCell ref="AH104:AN104"/>
    <mergeCell ref="AH105:AN105"/>
    <mergeCell ref="AH106:AN106"/>
    <mergeCell ref="AH107:AN107"/>
    <mergeCell ref="AH108:AN108"/>
    <mergeCell ref="AH109:AN109"/>
    <mergeCell ref="AH110:AN110"/>
    <mergeCell ref="AH111:AN111"/>
    <mergeCell ref="AH112:AN112"/>
    <mergeCell ref="AH113:AN113"/>
    <mergeCell ref="AH114:AN114"/>
    <mergeCell ref="AH115:AN115"/>
    <mergeCell ref="AH116:AN116"/>
    <mergeCell ref="AG152:AL152"/>
    <mergeCell ref="AG153:AL153"/>
    <mergeCell ref="AG154:AL154"/>
    <mergeCell ref="AG155:AL155"/>
    <mergeCell ref="AG156:AL156"/>
    <mergeCell ref="AG157:AL157"/>
    <mergeCell ref="AG158:AL158"/>
    <mergeCell ref="AG159:AL159"/>
    <mergeCell ref="AG160:AL160"/>
    <mergeCell ref="AG161:AL161"/>
    <mergeCell ref="AG165:AM165"/>
    <mergeCell ref="AG166:AM166"/>
    <mergeCell ref="AG167:AM167"/>
    <mergeCell ref="AG168:AM168"/>
    <mergeCell ref="AG169:AM169"/>
    <mergeCell ref="AG170:AM170"/>
    <mergeCell ref="AG171:AM171"/>
    <mergeCell ref="AG135:AL135"/>
    <mergeCell ref="AG136:AL136"/>
    <mergeCell ref="AG137:AL137"/>
    <mergeCell ref="AG138:AL138"/>
    <mergeCell ref="AG139:AL139"/>
    <mergeCell ref="AG140:AL140"/>
    <mergeCell ref="AG141:AL141"/>
    <mergeCell ref="AG142:AL142"/>
    <mergeCell ref="AG143:AL143"/>
    <mergeCell ref="AG144:AL144"/>
    <mergeCell ref="AG145:AL145"/>
    <mergeCell ref="AG146:AL146"/>
    <mergeCell ref="AG147:AL147"/>
    <mergeCell ref="AG148:AL148"/>
    <mergeCell ref="AG149:AL149"/>
    <mergeCell ref="AG150:AL150"/>
    <mergeCell ref="AG151:AL151"/>
    <mergeCell ref="AE195:AO195"/>
    <mergeCell ref="AE196:AO196"/>
    <mergeCell ref="AE197:AO197"/>
    <mergeCell ref="AE198:AO198"/>
    <mergeCell ref="AE199:AO199"/>
    <mergeCell ref="AF175:AP175"/>
    <mergeCell ref="AF176:AP176"/>
    <mergeCell ref="AF177:AP177"/>
    <mergeCell ref="AF178:AP178"/>
    <mergeCell ref="AF179:AP179"/>
    <mergeCell ref="AF180:AP180"/>
    <mergeCell ref="AF181:AP181"/>
    <mergeCell ref="AF182:AP182"/>
    <mergeCell ref="AF183:AP183"/>
    <mergeCell ref="AF184:AP184"/>
    <mergeCell ref="AF185:AP185"/>
    <mergeCell ref="AF186:AP186"/>
    <mergeCell ref="AF187:AP187"/>
    <mergeCell ref="AF188:AP188"/>
    <mergeCell ref="AF189:AP189"/>
    <mergeCell ref="AF190:AP190"/>
    <mergeCell ref="AF191:AP191"/>
    <mergeCell ref="U187:AE187"/>
    <mergeCell ref="U188:AE188"/>
    <mergeCell ref="U189:AE189"/>
    <mergeCell ref="U190:AE190"/>
    <mergeCell ref="U191:AE191"/>
    <mergeCell ref="AB325:AK325"/>
    <mergeCell ref="AB329:AK329"/>
    <mergeCell ref="AB330:AK330"/>
    <mergeCell ref="AB331:AK331"/>
    <mergeCell ref="AB332:AK332"/>
    <mergeCell ref="AB336:AK336"/>
    <mergeCell ref="AB337:AK337"/>
    <mergeCell ref="AB338:AK338"/>
    <mergeCell ref="AB339:AK339"/>
    <mergeCell ref="AB340:AK340"/>
    <mergeCell ref="AB341:AK341"/>
    <mergeCell ref="AC223:AM223"/>
    <mergeCell ref="AC224:AM224"/>
    <mergeCell ref="AC225:AM225"/>
    <mergeCell ref="AD203:AN203"/>
    <mergeCell ref="AD204:AN204"/>
    <mergeCell ref="AD205:AN205"/>
    <mergeCell ref="AD206:AN206"/>
    <mergeCell ref="AD207:AN207"/>
    <mergeCell ref="AD208:AN208"/>
    <mergeCell ref="AD209:AN209"/>
    <mergeCell ref="AD210:AN210"/>
    <mergeCell ref="AD211:AN211"/>
    <mergeCell ref="AD212:AN212"/>
    <mergeCell ref="AD213:AN213"/>
    <mergeCell ref="AD214:AN214"/>
    <mergeCell ref="AD215:AN215"/>
    <mergeCell ref="AD216:AN216"/>
    <mergeCell ref="AD217:AN217"/>
    <mergeCell ref="AD218:AN218"/>
    <mergeCell ref="AD219:AN219"/>
    <mergeCell ref="AJ243:AS243"/>
    <mergeCell ref="AA305:AJ305"/>
    <mergeCell ref="AA306:AJ306"/>
    <mergeCell ref="AA307:AJ307"/>
    <mergeCell ref="AA308:AJ308"/>
    <mergeCell ref="AA309:AJ309"/>
    <mergeCell ref="AA310:AJ310"/>
    <mergeCell ref="AA311:AJ311"/>
    <mergeCell ref="AB315:AK315"/>
    <mergeCell ref="AB316:AK316"/>
    <mergeCell ref="AB317:AK317"/>
    <mergeCell ref="AB318:AK318"/>
    <mergeCell ref="AB319:AK319"/>
    <mergeCell ref="AB320:AK320"/>
    <mergeCell ref="AB321:AK321"/>
    <mergeCell ref="AB322:AK322"/>
    <mergeCell ref="AB323:AK323"/>
    <mergeCell ref="AB324:AK324"/>
    <mergeCell ref="AA285:AJ285"/>
    <mergeCell ref="AA286:AJ286"/>
    <mergeCell ref="AA287:AJ287"/>
    <mergeCell ref="AA288:AJ288"/>
    <mergeCell ref="AA292:AJ292"/>
    <mergeCell ref="AA293:AJ293"/>
    <mergeCell ref="AA294:AJ294"/>
    <mergeCell ref="AA295:AJ295"/>
    <mergeCell ref="AA296:AJ296"/>
    <mergeCell ref="AA297:AJ297"/>
    <mergeCell ref="AA298:AJ298"/>
    <mergeCell ref="AA299:AJ299"/>
    <mergeCell ref="AA300:AJ300"/>
    <mergeCell ref="AA301:AJ301"/>
    <mergeCell ref="AA302:AJ302"/>
    <mergeCell ref="AA303:AJ303"/>
    <mergeCell ref="AA304:AJ304"/>
    <mergeCell ref="AA229:AJ229"/>
    <mergeCell ref="AA230:AJ230"/>
    <mergeCell ref="AA231:AJ231"/>
    <mergeCell ref="AA232:AJ232"/>
    <mergeCell ref="AA233:AJ233"/>
    <mergeCell ref="AA273:AJ273"/>
    <mergeCell ref="AA274:AJ274"/>
    <mergeCell ref="AA275:AJ275"/>
    <mergeCell ref="AA276:AJ276"/>
    <mergeCell ref="AA277:AJ277"/>
    <mergeCell ref="AA278:AJ278"/>
    <mergeCell ref="AA279:AJ279"/>
    <mergeCell ref="AA280:AJ280"/>
    <mergeCell ref="AA281:AJ281"/>
    <mergeCell ref="AA282:AJ282"/>
    <mergeCell ref="AA283:AJ283"/>
    <mergeCell ref="AA284:AJ284"/>
    <mergeCell ref="AJ244:AS244"/>
    <mergeCell ref="AJ245:AS245"/>
    <mergeCell ref="AJ246:AS246"/>
    <mergeCell ref="AJ247:AS247"/>
    <mergeCell ref="AJ248:AS248"/>
    <mergeCell ref="AJ249:AS249"/>
    <mergeCell ref="AJ250:AS250"/>
    <mergeCell ref="AJ251:AS251"/>
    <mergeCell ref="AJ255:AS255"/>
    <mergeCell ref="AJ256:AS256"/>
    <mergeCell ref="AJ257:AS257"/>
    <mergeCell ref="AJ258:AS258"/>
    <mergeCell ref="AJ259:AS259"/>
    <mergeCell ref="AJ260:AS260"/>
    <mergeCell ref="AJ261:AS261"/>
  </mergeCells>
  <pageMargins left="0.7" right="0.7" top="0.75" bottom="0.75" header="0.3" footer="0.3"/>
  <pageSetup paperSize="9" scale="69" orientation="portrait" r:id="rId1"/>
  <headerFooter alignWithMargins="0">
    <oddFooter>&amp;R_x000D_&amp;1#&amp;"Aptos"&amp;10&amp;K0078D7 Classification : Internal</oddFooter>
  </headerFooter>
  <rowBreaks count="2" manualBreakCount="2">
    <brk id="93" max="16383" man="1"/>
    <brk id="192" max="16383"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1:H47"/>
  <sheetViews>
    <sheetView view="pageBreakPreview" topLeftCell="A2" zoomScale="60" zoomScaleNormal="100" workbookViewId="0"/>
  </sheetViews>
  <sheetFormatPr defaultRowHeight="14.4" x14ac:dyDescent="0.25"/>
  <cols>
    <col min="1" max="1" width="0.6640625" customWidth="1"/>
    <col min="2" max="2" width="0" hidden="1" customWidth="1"/>
    <col min="3" max="3" width="0.109375" customWidth="1"/>
    <col min="4" max="4" width="21.6640625" customWidth="1"/>
    <col min="5" max="5" width="0.88671875" customWidth="1"/>
    <col min="6" max="6" width="14.5546875" customWidth="1"/>
    <col min="7" max="7" width="48.88671875" customWidth="1"/>
    <col min="8" max="9" width="0.109375" customWidth="1"/>
  </cols>
  <sheetData>
    <row r="1" spans="3:8" s="1" customFormat="1" ht="0.45" customHeight="1" x14ac:dyDescent="0.15"/>
    <row r="2" spans="3:8" s="1" customFormat="1" ht="7.95" customHeight="1" x14ac:dyDescent="0.15">
      <c r="C2" s="62"/>
      <c r="D2" s="62"/>
      <c r="E2" s="62"/>
    </row>
    <row r="3" spans="3:8" s="1" customFormat="1" ht="22.95" customHeight="1" x14ac:dyDescent="0.15">
      <c r="C3" s="62"/>
      <c r="D3" s="62"/>
      <c r="E3" s="62"/>
      <c r="F3" s="64" t="s">
        <v>0</v>
      </c>
      <c r="G3" s="64"/>
      <c r="H3" s="64"/>
    </row>
    <row r="4" spans="3:8" s="1" customFormat="1" ht="6.3" customHeight="1" x14ac:dyDescent="0.15">
      <c r="C4" s="62"/>
      <c r="D4" s="62"/>
      <c r="E4" s="62"/>
    </row>
    <row r="5" spans="3:8" s="1" customFormat="1" ht="9.6" customHeight="1" x14ac:dyDescent="0.15"/>
    <row r="6" spans="3:8" s="1" customFormat="1" ht="33" customHeight="1" x14ac:dyDescent="0.15">
      <c r="C6" s="63" t="s">
        <v>1215</v>
      </c>
      <c r="D6" s="63"/>
      <c r="E6" s="63"/>
      <c r="F6" s="63"/>
      <c r="G6" s="63"/>
    </row>
    <row r="7" spans="3:8" s="1" customFormat="1" ht="6.9" customHeight="1" x14ac:dyDescent="0.15"/>
    <row r="8" spans="3:8" s="1" customFormat="1" ht="5.25" customHeight="1" x14ac:dyDescent="0.15">
      <c r="C8" s="66" t="s">
        <v>1092</v>
      </c>
      <c r="D8" s="66"/>
    </row>
    <row r="9" spans="3:8" s="1" customFormat="1" ht="21.3" customHeight="1" x14ac:dyDescent="0.15">
      <c r="C9" s="66"/>
      <c r="D9" s="66"/>
      <c r="F9" s="4">
        <v>46203</v>
      </c>
    </row>
    <row r="10" spans="3:8" s="1" customFormat="1" ht="2.7" customHeight="1" x14ac:dyDescent="0.15">
      <c r="C10" s="66"/>
      <c r="D10" s="66"/>
    </row>
    <row r="11" spans="3:8" s="1" customFormat="1" ht="2.1" customHeight="1" x14ac:dyDescent="0.15"/>
    <row r="12" spans="3:8" s="1" customFormat="1" ht="19.2" customHeight="1" x14ac:dyDescent="0.15">
      <c r="D12" s="83" t="s">
        <v>1216</v>
      </c>
      <c r="E12" s="83"/>
      <c r="F12" s="83"/>
      <c r="G12" s="83"/>
      <c r="H12" s="83"/>
    </row>
    <row r="13" spans="3:8" s="1" customFormat="1" ht="238.35" customHeight="1" x14ac:dyDescent="0.15"/>
    <row r="14" spans="3:8" s="1" customFormat="1" ht="19.2" customHeight="1" x14ac:dyDescent="0.15">
      <c r="C14" s="83" t="s">
        <v>1217</v>
      </c>
      <c r="D14" s="83"/>
      <c r="E14" s="83"/>
      <c r="F14" s="83"/>
      <c r="G14" s="83"/>
      <c r="H14" s="83"/>
    </row>
    <row r="15" spans="3:8" s="1" customFormat="1" ht="399.45" customHeight="1" x14ac:dyDescent="0.15"/>
    <row r="16" spans="3:8" s="1" customFormat="1" ht="19.2" customHeight="1" x14ac:dyDescent="0.15">
      <c r="C16" s="83" t="s">
        <v>1218</v>
      </c>
      <c r="D16" s="83"/>
      <c r="E16" s="83"/>
      <c r="F16" s="83"/>
      <c r="G16" s="83"/>
      <c r="H16" s="83"/>
    </row>
    <row r="17" spans="3:8" s="1" customFormat="1" ht="355.2" customHeight="1" x14ac:dyDescent="0.15"/>
    <row r="18" spans="3:8" s="1" customFormat="1" ht="19.2" customHeight="1" x14ac:dyDescent="0.15">
      <c r="C18" s="83" t="s">
        <v>1219</v>
      </c>
      <c r="D18" s="83"/>
      <c r="E18" s="83"/>
      <c r="F18" s="83"/>
      <c r="G18" s="83"/>
    </row>
    <row r="19" spans="3:8" s="1" customFormat="1" ht="393.6" customHeight="1" x14ac:dyDescent="0.15"/>
    <row r="20" spans="3:8" s="1" customFormat="1" ht="19.2" customHeight="1" x14ac:dyDescent="0.15">
      <c r="C20" s="83" t="s">
        <v>1220</v>
      </c>
      <c r="D20" s="83"/>
      <c r="E20" s="83"/>
      <c r="F20" s="83"/>
      <c r="G20" s="83"/>
    </row>
    <row r="21" spans="3:8" s="1" customFormat="1" ht="352.5" customHeight="1" x14ac:dyDescent="0.15"/>
    <row r="22" spans="3:8" s="1" customFormat="1" ht="19.2" customHeight="1" x14ac:dyDescent="0.15">
      <c r="C22" s="83" t="s">
        <v>1221</v>
      </c>
      <c r="D22" s="83"/>
      <c r="E22" s="83"/>
      <c r="F22" s="83"/>
      <c r="G22" s="83"/>
    </row>
    <row r="23" spans="3:8" s="1" customFormat="1" ht="375.9" customHeight="1" x14ac:dyDescent="0.15"/>
    <row r="24" spans="3:8" s="1" customFormat="1" ht="19.649999999999999" customHeight="1" x14ac:dyDescent="0.15">
      <c r="C24" s="83" t="s">
        <v>1222</v>
      </c>
      <c r="D24" s="83"/>
      <c r="E24" s="83"/>
      <c r="F24" s="83"/>
      <c r="G24" s="83"/>
    </row>
    <row r="25" spans="3:8" s="1" customFormat="1" ht="263.39999999999998" customHeight="1" x14ac:dyDescent="0.15"/>
    <row r="26" spans="3:8" s="1" customFormat="1" ht="19.2" customHeight="1" x14ac:dyDescent="0.15">
      <c r="C26" s="83" t="s">
        <v>1223</v>
      </c>
      <c r="D26" s="83"/>
      <c r="E26" s="83"/>
      <c r="F26" s="83"/>
      <c r="G26" s="83"/>
      <c r="H26" s="83"/>
    </row>
    <row r="27" spans="3:8" s="1" customFormat="1" ht="175.95" customHeight="1" x14ac:dyDescent="0.15"/>
    <row r="28" spans="3:8" s="1" customFormat="1" ht="19.2" customHeight="1" x14ac:dyDescent="0.15">
      <c r="C28" s="83" t="s">
        <v>1224</v>
      </c>
      <c r="D28" s="83"/>
      <c r="E28" s="83"/>
      <c r="F28" s="83"/>
      <c r="G28" s="83"/>
    </row>
    <row r="29" spans="3:8" s="1" customFormat="1" ht="284.7" customHeight="1" x14ac:dyDescent="0.15"/>
    <row r="30" spans="3:8" s="1" customFormat="1" ht="19.2" customHeight="1" x14ac:dyDescent="0.15">
      <c r="C30" s="83" t="s">
        <v>1225</v>
      </c>
      <c r="D30" s="83"/>
      <c r="E30" s="83"/>
      <c r="F30" s="83"/>
      <c r="G30" s="83"/>
    </row>
    <row r="31" spans="3:8" s="1" customFormat="1" ht="195.15" customHeight="1" x14ac:dyDescent="0.15"/>
    <row r="32" spans="3:8" s="1" customFormat="1" ht="19.2" customHeight="1" x14ac:dyDescent="0.15">
      <c r="C32" s="83" t="s">
        <v>1226</v>
      </c>
      <c r="D32" s="83"/>
      <c r="E32" s="83"/>
      <c r="F32" s="83"/>
      <c r="G32" s="83"/>
    </row>
    <row r="33" spans="2:8" s="1" customFormat="1" ht="193.05" customHeight="1" x14ac:dyDescent="0.15"/>
    <row r="34" spans="2:8" s="1" customFormat="1" ht="19.2" customHeight="1" x14ac:dyDescent="0.15">
      <c r="C34" s="83" t="s">
        <v>1227</v>
      </c>
      <c r="D34" s="83"/>
      <c r="E34" s="83"/>
      <c r="F34" s="83"/>
      <c r="G34" s="83"/>
      <c r="H34" s="83"/>
    </row>
    <row r="35" spans="2:8" s="1" customFormat="1" ht="341.25" customHeight="1" x14ac:dyDescent="0.15"/>
    <row r="36" spans="2:8" s="1" customFormat="1" ht="19.2" customHeight="1" x14ac:dyDescent="0.15">
      <c r="C36" s="83" t="s">
        <v>1228</v>
      </c>
      <c r="D36" s="83"/>
      <c r="E36" s="83"/>
      <c r="F36" s="83"/>
      <c r="G36" s="83"/>
      <c r="H36" s="83"/>
    </row>
    <row r="37" spans="2:8" s="1" customFormat="1" ht="318.89999999999998" customHeight="1" x14ac:dyDescent="0.15"/>
    <row r="38" spans="2:8" s="1" customFormat="1" ht="19.2" customHeight="1" x14ac:dyDescent="0.15">
      <c r="C38" s="83" t="s">
        <v>1229</v>
      </c>
      <c r="D38" s="83"/>
      <c r="E38" s="83"/>
      <c r="F38" s="83"/>
      <c r="G38" s="83"/>
    </row>
    <row r="39" spans="2:8" s="1" customFormat="1" ht="278.85000000000002" customHeight="1" x14ac:dyDescent="0.15"/>
    <row r="40" spans="2:8" s="1" customFormat="1" ht="19.2" customHeight="1" x14ac:dyDescent="0.15">
      <c r="C40" s="83" t="s">
        <v>1230</v>
      </c>
      <c r="D40" s="83"/>
      <c r="E40" s="83"/>
      <c r="F40" s="83"/>
      <c r="G40" s="83"/>
    </row>
    <row r="41" spans="2:8" s="1" customFormat="1" ht="361.5" customHeight="1" x14ac:dyDescent="0.15"/>
    <row r="42" spans="2:8" s="1" customFormat="1" ht="19.2" customHeight="1" x14ac:dyDescent="0.15">
      <c r="C42" s="83" t="s">
        <v>1231</v>
      </c>
      <c r="D42" s="83"/>
      <c r="E42" s="83"/>
      <c r="F42" s="83"/>
      <c r="G42" s="83"/>
    </row>
    <row r="43" spans="2:8" s="1" customFormat="1" ht="400.95" customHeight="1" x14ac:dyDescent="0.15"/>
    <row r="44" spans="2:8" s="1" customFormat="1" ht="19.2" customHeight="1" x14ac:dyDescent="0.15">
      <c r="B44" s="83" t="s">
        <v>1232</v>
      </c>
      <c r="C44" s="83"/>
      <c r="D44" s="83"/>
      <c r="E44" s="83"/>
      <c r="F44" s="83"/>
      <c r="G44" s="83"/>
    </row>
    <row r="45" spans="2:8" s="1" customFormat="1" ht="181.35" customHeight="1" x14ac:dyDescent="0.15"/>
    <row r="46" spans="2:8" s="1" customFormat="1" ht="19.2" customHeight="1" x14ac:dyDescent="0.15">
      <c r="C46" s="83" t="s">
        <v>1233</v>
      </c>
      <c r="D46" s="83"/>
      <c r="E46" s="83"/>
      <c r="F46" s="83"/>
      <c r="G46" s="83"/>
    </row>
    <row r="47" spans="2:8" s="1" customFormat="1" ht="172.8" customHeight="1" x14ac:dyDescent="0.15"/>
  </sheetData>
  <mergeCells count="22">
    <mergeCell ref="F3:H3"/>
    <mergeCell ref="C42:G42"/>
    <mergeCell ref="C46:G46"/>
    <mergeCell ref="C6:G6"/>
    <mergeCell ref="C8:D10"/>
    <mergeCell ref="D12:H12"/>
    <mergeCell ref="B44:G44"/>
    <mergeCell ref="C14:H14"/>
    <mergeCell ref="C16:H16"/>
    <mergeCell ref="C18:G18"/>
    <mergeCell ref="C2:E4"/>
    <mergeCell ref="C20:G20"/>
    <mergeCell ref="C22:G22"/>
    <mergeCell ref="C24:G24"/>
    <mergeCell ref="C26:H26"/>
    <mergeCell ref="C28:G28"/>
    <mergeCell ref="C30:G30"/>
    <mergeCell ref="C32:G32"/>
    <mergeCell ref="C34:H34"/>
    <mergeCell ref="C36:H36"/>
    <mergeCell ref="C38:G38"/>
    <mergeCell ref="C40:G40"/>
  </mergeCells>
  <pageMargins left="0.7" right="0.7" top="0.75" bottom="0.75" header="0.3" footer="0.3"/>
  <pageSetup paperSize="9" scale="93" orientation="portrait" r:id="rId1"/>
  <headerFooter alignWithMargins="0">
    <oddFooter>&amp;R_x000D_&amp;1#&amp;"Aptos"&amp;10&amp;K0078D7 Classification : Internal</oddFooter>
  </headerFooter>
  <rowBreaks count="7" manualBreakCount="7">
    <brk id="15" max="16383" man="1"/>
    <brk id="19" max="16383" man="1"/>
    <brk id="23" max="16383" man="1"/>
    <brk id="29" max="16383" man="1"/>
    <brk id="35" max="16383" man="1"/>
    <brk id="39" max="16383" man="1"/>
    <brk id="43" max="16383"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1:I25"/>
  <sheetViews>
    <sheetView topLeftCell="A2" zoomScaleNormal="100" workbookViewId="0"/>
  </sheetViews>
  <sheetFormatPr defaultRowHeight="14.4" x14ac:dyDescent="0.25"/>
  <cols>
    <col min="1" max="1" width="0.6640625" customWidth="1"/>
    <col min="2" max="2" width="13.6640625" customWidth="1"/>
    <col min="3" max="3" width="6.6640625" customWidth="1"/>
    <col min="4" max="4" width="13.5546875" customWidth="1"/>
    <col min="5" max="5" width="14.5546875" customWidth="1"/>
    <col min="6" max="6" width="21.21875" customWidth="1"/>
    <col min="7" max="7" width="14.5546875" customWidth="1"/>
    <col min="8" max="9" width="0.109375" customWidth="1"/>
    <col min="10" max="10" width="0.21875" customWidth="1"/>
  </cols>
  <sheetData>
    <row r="1" spans="2:9" s="1" customFormat="1" ht="0.45" customHeight="1" x14ac:dyDescent="0.15"/>
    <row r="2" spans="2:9" s="1" customFormat="1" ht="7.95" customHeight="1" x14ac:dyDescent="0.15">
      <c r="B2" s="62"/>
      <c r="C2" s="62"/>
    </row>
    <row r="3" spans="2:9" s="1" customFormat="1" ht="22.95" customHeight="1" x14ac:dyDescent="0.15">
      <c r="B3" s="62"/>
      <c r="C3" s="62"/>
      <c r="D3" s="64" t="s">
        <v>0</v>
      </c>
      <c r="E3" s="64"/>
      <c r="F3" s="64"/>
      <c r="G3" s="64"/>
      <c r="H3" s="64"/>
      <c r="I3" s="64"/>
    </row>
    <row r="4" spans="2:9" s="1" customFormat="1" ht="6.3" customHeight="1" x14ac:dyDescent="0.15">
      <c r="B4" s="62"/>
      <c r="C4" s="62"/>
    </row>
    <row r="5" spans="2:9" s="1" customFormat="1" ht="9" customHeight="1" x14ac:dyDescent="0.15"/>
    <row r="6" spans="2:9" s="1" customFormat="1" ht="33" customHeight="1" x14ac:dyDescent="0.15">
      <c r="B6" s="63" t="s">
        <v>1239</v>
      </c>
      <c r="C6" s="63"/>
      <c r="D6" s="63"/>
      <c r="E6" s="63"/>
      <c r="F6" s="63"/>
      <c r="G6" s="63"/>
      <c r="H6" s="63"/>
    </row>
    <row r="7" spans="2:9" s="1" customFormat="1" ht="14.4" customHeight="1" x14ac:dyDescent="0.15"/>
    <row r="8" spans="2:9" s="1" customFormat="1" ht="21.3" customHeight="1" x14ac:dyDescent="0.15">
      <c r="B8" s="66" t="s">
        <v>1092</v>
      </c>
      <c r="D8" s="4">
        <v>46203</v>
      </c>
    </row>
    <row r="9" spans="2:9" s="1" customFormat="1" ht="1.05" customHeight="1" x14ac:dyDescent="0.15">
      <c r="B9" s="66"/>
    </row>
    <row r="10" spans="2:9" s="1" customFormat="1" ht="12.75" customHeight="1" x14ac:dyDescent="0.15"/>
    <row r="11" spans="2:9" s="1" customFormat="1" ht="19.2" customHeight="1" x14ac:dyDescent="0.15">
      <c r="B11" s="106" t="s">
        <v>1240</v>
      </c>
      <c r="C11" s="106"/>
      <c r="D11" s="106"/>
      <c r="E11" s="106"/>
      <c r="F11" s="106"/>
      <c r="G11" s="106"/>
      <c r="H11" s="106"/>
    </row>
    <row r="12" spans="2:9" s="1" customFormat="1" ht="14.85" customHeight="1" x14ac:dyDescent="0.15"/>
    <row r="13" spans="2:9" s="1" customFormat="1" ht="14.85" customHeight="1" x14ac:dyDescent="0.15">
      <c r="B13" s="5"/>
      <c r="C13" s="107" t="s">
        <v>1100</v>
      </c>
      <c r="D13" s="107"/>
      <c r="E13" s="21" t="s">
        <v>1101</v>
      </c>
      <c r="F13" s="21" t="s">
        <v>1102</v>
      </c>
      <c r="G13" s="21" t="s">
        <v>1101</v>
      </c>
    </row>
    <row r="14" spans="2:9" s="1" customFormat="1" ht="14.85" customHeight="1" x14ac:dyDescent="0.15">
      <c r="B14" s="8" t="s">
        <v>1234</v>
      </c>
      <c r="C14" s="108">
        <v>2306742391.68999</v>
      </c>
      <c r="D14" s="108"/>
      <c r="E14" s="48">
        <v>0.996979844336076</v>
      </c>
      <c r="F14" s="49">
        <v>31595</v>
      </c>
      <c r="G14" s="48">
        <v>0.99838842191746202</v>
      </c>
    </row>
    <row r="15" spans="2:9" s="1" customFormat="1" ht="2.7" customHeight="1" x14ac:dyDescent="0.15"/>
    <row r="16" spans="2:9" s="1" customFormat="1" ht="14.85" customHeight="1" x14ac:dyDescent="0.15">
      <c r="B16" s="8" t="s">
        <v>1235</v>
      </c>
      <c r="C16" s="108">
        <v>4067060.73</v>
      </c>
      <c r="D16" s="108"/>
      <c r="E16" s="48">
        <v>1.75779384300042E-3</v>
      </c>
      <c r="F16" s="49">
        <v>30</v>
      </c>
      <c r="G16" s="48">
        <v>9.4798710737534003E-4</v>
      </c>
    </row>
    <row r="17" spans="2:7" s="1" customFormat="1" ht="1.05" customHeight="1" x14ac:dyDescent="0.15"/>
    <row r="18" spans="2:7" s="1" customFormat="1" ht="14.85" customHeight="1" x14ac:dyDescent="0.15">
      <c r="B18" s="8" t="s">
        <v>1236</v>
      </c>
      <c r="C18" s="108">
        <v>2262233.17</v>
      </c>
      <c r="D18" s="108"/>
      <c r="E18" s="48">
        <v>9.7774284714389407E-4</v>
      </c>
      <c r="F18" s="49">
        <v>18</v>
      </c>
      <c r="G18" s="48">
        <v>5.6879226442520399E-4</v>
      </c>
    </row>
    <row r="19" spans="2:7" s="1" customFormat="1" ht="2.1" customHeight="1" x14ac:dyDescent="0.15"/>
    <row r="20" spans="2:7" s="1" customFormat="1" ht="14.85" customHeight="1" x14ac:dyDescent="0.15">
      <c r="B20" s="8" t="s">
        <v>1237</v>
      </c>
      <c r="C20" s="108">
        <v>187459.75</v>
      </c>
      <c r="D20" s="108"/>
      <c r="E20" s="48">
        <v>8.1020573882701296E-5</v>
      </c>
      <c r="F20" s="49">
        <v>1</v>
      </c>
      <c r="G20" s="48">
        <v>3.1599570245844699E-5</v>
      </c>
    </row>
    <row r="21" spans="2:7" s="1" customFormat="1" ht="2.1" customHeight="1" x14ac:dyDescent="0.15"/>
    <row r="22" spans="2:7" s="1" customFormat="1" ht="14.85" customHeight="1" x14ac:dyDescent="0.15">
      <c r="B22" s="8" t="s">
        <v>1238</v>
      </c>
      <c r="C22" s="108">
        <v>471071.77</v>
      </c>
      <c r="D22" s="108"/>
      <c r="E22" s="48">
        <v>2.0359839989832399E-4</v>
      </c>
      <c r="F22" s="49">
        <v>2</v>
      </c>
      <c r="G22" s="48">
        <v>6.3199140491689303E-5</v>
      </c>
    </row>
    <row r="23" spans="2:7" s="1" customFormat="1" ht="1.05" customHeight="1" x14ac:dyDescent="0.15"/>
    <row r="24" spans="2:7" s="1" customFormat="1" ht="14.85" customHeight="1" x14ac:dyDescent="0.15">
      <c r="B24" s="6" t="s">
        <v>71</v>
      </c>
      <c r="C24" s="109">
        <v>2313730217.1099901</v>
      </c>
      <c r="D24" s="109"/>
      <c r="E24" s="50">
        <v>1</v>
      </c>
      <c r="F24" s="51">
        <v>31646</v>
      </c>
      <c r="G24" s="50">
        <v>1</v>
      </c>
    </row>
    <row r="25" spans="2:7" s="1" customFormat="1" ht="358.95" customHeight="1" x14ac:dyDescent="0.15"/>
  </sheetData>
  <mergeCells count="12">
    <mergeCell ref="C24:D24"/>
    <mergeCell ref="D3:I3"/>
    <mergeCell ref="C14:D14"/>
    <mergeCell ref="C16:D16"/>
    <mergeCell ref="C18:D18"/>
    <mergeCell ref="C20:D20"/>
    <mergeCell ref="C22:D22"/>
    <mergeCell ref="B11:H11"/>
    <mergeCell ref="B2:C4"/>
    <mergeCell ref="B6:H6"/>
    <mergeCell ref="B8:B9"/>
    <mergeCell ref="C13:D13"/>
  </mergeCells>
  <pageMargins left="0.7" right="0.7" top="0.75" bottom="0.75" header="0.3" footer="0.3"/>
  <pageSetup paperSize="9" orientation="portrait" r:id="rId1"/>
  <headerFooter alignWithMargins="0">
    <oddFooter>&amp;R_x000D_&amp;1#&amp;"Aptos"&amp;10&amp;K0078D7 Classification : Internal</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1:N369"/>
  <sheetViews>
    <sheetView zoomScaleNormal="100" workbookViewId="0"/>
  </sheetViews>
  <sheetFormatPr defaultRowHeight="14.4" x14ac:dyDescent="0.25"/>
  <cols>
    <col min="1" max="1" width="0.44140625" customWidth="1"/>
    <col min="2" max="2" width="0.109375" customWidth="1"/>
    <col min="3" max="3" width="0.44140625" customWidth="1"/>
    <col min="4" max="4" width="9.21875" customWidth="1"/>
    <col min="5" max="5" width="5.21875" customWidth="1"/>
    <col min="6" max="6" width="0.44140625" customWidth="1"/>
    <col min="7" max="7" width="6.5546875" customWidth="1"/>
    <col min="8" max="8" width="4.88671875" customWidth="1"/>
    <col min="9" max="9" width="9" customWidth="1"/>
    <col min="10" max="10" width="2.5546875" customWidth="1"/>
    <col min="11" max="11" width="12.21875" customWidth="1"/>
    <col min="12" max="12" width="12" customWidth="1"/>
    <col min="13" max="13" width="12.21875" customWidth="1"/>
    <col min="14" max="14" width="6.6640625" customWidth="1"/>
    <col min="15" max="15" width="0.109375" customWidth="1"/>
  </cols>
  <sheetData>
    <row r="1" spans="2:14" s="1" customFormat="1" ht="9" customHeight="1" x14ac:dyDescent="0.15">
      <c r="C1" s="62"/>
      <c r="D1" s="62"/>
      <c r="E1" s="62"/>
      <c r="F1" s="62"/>
      <c r="G1" s="62"/>
    </row>
    <row r="2" spans="2:14" s="1" customFormat="1" ht="22.95" customHeight="1" x14ac:dyDescent="0.15">
      <c r="C2" s="62"/>
      <c r="D2" s="62"/>
      <c r="E2" s="62"/>
      <c r="F2" s="62"/>
      <c r="G2" s="62"/>
      <c r="I2" s="64" t="s">
        <v>0</v>
      </c>
      <c r="J2" s="64"/>
      <c r="K2" s="64"/>
      <c r="L2" s="64"/>
      <c r="M2" s="64"/>
      <c r="N2" s="64"/>
    </row>
    <row r="3" spans="2:14" s="1" customFormat="1" ht="5.85" customHeight="1" x14ac:dyDescent="0.15">
      <c r="C3" s="62"/>
      <c r="D3" s="62"/>
      <c r="E3" s="62"/>
      <c r="F3" s="62"/>
      <c r="G3" s="62"/>
    </row>
    <row r="4" spans="2:14" s="1" customFormat="1" ht="2.1" customHeight="1" x14ac:dyDescent="0.15"/>
    <row r="5" spans="2:14" s="1" customFormat="1" ht="31.95" customHeight="1" x14ac:dyDescent="0.15">
      <c r="C5" s="63" t="s">
        <v>1250</v>
      </c>
      <c r="D5" s="63"/>
      <c r="E5" s="63"/>
      <c r="F5" s="63"/>
      <c r="G5" s="63"/>
      <c r="H5" s="63"/>
      <c r="I5" s="63"/>
      <c r="J5" s="63"/>
      <c r="K5" s="63"/>
      <c r="L5" s="63"/>
      <c r="M5" s="63"/>
    </row>
    <row r="6" spans="2:14" s="1" customFormat="1" ht="2.1" customHeight="1" x14ac:dyDescent="0.15"/>
    <row r="7" spans="2:14" s="1" customFormat="1" ht="2.1" customHeight="1" x14ac:dyDescent="0.15">
      <c r="C7" s="66" t="s">
        <v>1092</v>
      </c>
      <c r="D7" s="66"/>
      <c r="E7" s="66"/>
    </row>
    <row r="8" spans="2:14" s="1" customFormat="1" ht="21.3" customHeight="1" x14ac:dyDescent="0.15">
      <c r="H8" s="115">
        <v>46174</v>
      </c>
      <c r="I8" s="115"/>
    </row>
    <row r="9" spans="2:14" s="1" customFormat="1" ht="4.2" customHeight="1" x14ac:dyDescent="0.15"/>
    <row r="10" spans="2:14" s="1" customFormat="1" ht="17.55" customHeight="1" x14ac:dyDescent="0.15">
      <c r="B10" s="110" t="s">
        <v>1251</v>
      </c>
      <c r="C10" s="110"/>
      <c r="D10" s="110"/>
      <c r="E10" s="110"/>
      <c r="F10" s="110"/>
      <c r="G10" s="61" t="s">
        <v>1252</v>
      </c>
      <c r="H10" s="114" t="s">
        <v>1253</v>
      </c>
      <c r="I10" s="114"/>
      <c r="J10" s="114"/>
      <c r="K10" s="114"/>
    </row>
    <row r="11" spans="2:14" s="1" customFormat="1" ht="27.15" customHeight="1" x14ac:dyDescent="0.15">
      <c r="C11" s="52" t="s">
        <v>1241</v>
      </c>
      <c r="D11" s="21" t="s">
        <v>1242</v>
      </c>
      <c r="E11" s="21" t="s">
        <v>1243</v>
      </c>
      <c r="F11" s="52" t="s">
        <v>1244</v>
      </c>
      <c r="G11" s="112" t="s">
        <v>1245</v>
      </c>
      <c r="H11" s="112"/>
      <c r="I11" s="107" t="s">
        <v>1246</v>
      </c>
      <c r="J11" s="107"/>
      <c r="K11" s="21" t="s">
        <v>1247</v>
      </c>
      <c r="L11" s="21" t="s">
        <v>1248</v>
      </c>
      <c r="M11" s="21" t="s">
        <v>1249</v>
      </c>
    </row>
    <row r="12" spans="2:14" s="1" customFormat="1" ht="12.75" customHeight="1" x14ac:dyDescent="0.15">
      <c r="C12" s="53">
        <v>46174</v>
      </c>
      <c r="D12" s="54">
        <v>46204</v>
      </c>
      <c r="E12" s="13">
        <v>1</v>
      </c>
      <c r="F12" s="55">
        <v>30</v>
      </c>
      <c r="G12" s="111">
        <v>1750000000</v>
      </c>
      <c r="H12" s="111"/>
      <c r="I12" s="93">
        <v>2297116187.5240598</v>
      </c>
      <c r="J12" s="93"/>
      <c r="K12" s="13">
        <v>2293345685.2448101</v>
      </c>
      <c r="L12" s="13">
        <v>2287701147.0072398</v>
      </c>
      <c r="M12" s="13">
        <v>2278323414.10885</v>
      </c>
    </row>
    <row r="13" spans="2:14" s="1" customFormat="1" ht="12.75" customHeight="1" x14ac:dyDescent="0.15">
      <c r="C13" s="53">
        <v>46174</v>
      </c>
      <c r="D13" s="54">
        <v>46235</v>
      </c>
      <c r="E13" s="13">
        <v>2</v>
      </c>
      <c r="F13" s="55">
        <v>61</v>
      </c>
      <c r="G13" s="111">
        <v>1750000000</v>
      </c>
      <c r="H13" s="111"/>
      <c r="I13" s="93">
        <v>2281453006.3339801</v>
      </c>
      <c r="J13" s="93"/>
      <c r="K13" s="13">
        <v>2273845052.0226302</v>
      </c>
      <c r="L13" s="13">
        <v>2262479887.2916098</v>
      </c>
      <c r="M13" s="13">
        <v>2243661987.8653102</v>
      </c>
    </row>
    <row r="14" spans="2:14" s="1" customFormat="1" ht="12.75" customHeight="1" x14ac:dyDescent="0.15">
      <c r="C14" s="53">
        <v>46174</v>
      </c>
      <c r="D14" s="54">
        <v>46266</v>
      </c>
      <c r="E14" s="13">
        <v>3</v>
      </c>
      <c r="F14" s="55">
        <v>92</v>
      </c>
      <c r="G14" s="111">
        <v>1750000000</v>
      </c>
      <c r="H14" s="111"/>
      <c r="I14" s="93">
        <v>2265235655.7297702</v>
      </c>
      <c r="J14" s="93"/>
      <c r="K14" s="13">
        <v>2253852585.9935398</v>
      </c>
      <c r="L14" s="13">
        <v>2236883986.7305698</v>
      </c>
      <c r="M14" s="13">
        <v>2208883357.7145</v>
      </c>
    </row>
    <row r="15" spans="2:14" s="1" customFormat="1" ht="12.75" customHeight="1" x14ac:dyDescent="0.15">
      <c r="C15" s="53">
        <v>46174</v>
      </c>
      <c r="D15" s="54">
        <v>46296</v>
      </c>
      <c r="E15" s="13">
        <v>4</v>
      </c>
      <c r="F15" s="55">
        <v>122</v>
      </c>
      <c r="G15" s="111">
        <v>1750000000</v>
      </c>
      <c r="H15" s="111"/>
      <c r="I15" s="93">
        <v>2248991493.98138</v>
      </c>
      <c r="J15" s="93"/>
      <c r="K15" s="13">
        <v>2234017093.2123299</v>
      </c>
      <c r="L15" s="13">
        <v>2211740711.6328502</v>
      </c>
      <c r="M15" s="13">
        <v>2175101952.0420499</v>
      </c>
    </row>
    <row r="16" spans="2:14" s="1" customFormat="1" ht="12.75" customHeight="1" x14ac:dyDescent="0.15">
      <c r="C16" s="53">
        <v>46174</v>
      </c>
      <c r="D16" s="54">
        <v>46327</v>
      </c>
      <c r="E16" s="13">
        <v>5</v>
      </c>
      <c r="F16" s="55">
        <v>153</v>
      </c>
      <c r="G16" s="111">
        <v>1750000000</v>
      </c>
      <c r="H16" s="111"/>
      <c r="I16" s="93">
        <v>2232583699.08885</v>
      </c>
      <c r="J16" s="93"/>
      <c r="K16" s="13">
        <v>2213957131.1386499</v>
      </c>
      <c r="L16" s="13">
        <v>2186306372.4811902</v>
      </c>
      <c r="M16" s="13">
        <v>2140982148.9598501</v>
      </c>
    </row>
    <row r="17" spans="3:13" s="1" customFormat="1" ht="12.75" customHeight="1" x14ac:dyDescent="0.15">
      <c r="C17" s="53">
        <v>46174</v>
      </c>
      <c r="D17" s="54">
        <v>46357</v>
      </c>
      <c r="E17" s="13">
        <v>6</v>
      </c>
      <c r="F17" s="55">
        <v>183</v>
      </c>
      <c r="G17" s="111">
        <v>1750000000</v>
      </c>
      <c r="H17" s="111"/>
      <c r="I17" s="93">
        <v>2217211704.9121199</v>
      </c>
      <c r="J17" s="93"/>
      <c r="K17" s="13">
        <v>2195104403.1044598</v>
      </c>
      <c r="L17" s="13">
        <v>2162353837.9702802</v>
      </c>
      <c r="M17" s="13">
        <v>2108846020.9005401</v>
      </c>
    </row>
    <row r="18" spans="3:13" s="1" customFormat="1" ht="12.75" customHeight="1" x14ac:dyDescent="0.15">
      <c r="C18" s="53">
        <v>46174</v>
      </c>
      <c r="D18" s="54">
        <v>46388</v>
      </c>
      <c r="E18" s="13">
        <v>7</v>
      </c>
      <c r="F18" s="55">
        <v>214</v>
      </c>
      <c r="G18" s="111">
        <v>1750000000</v>
      </c>
      <c r="H18" s="111"/>
      <c r="I18" s="93">
        <v>2201351775.2912002</v>
      </c>
      <c r="J18" s="93"/>
      <c r="K18" s="13">
        <v>2175706181.04498</v>
      </c>
      <c r="L18" s="13">
        <v>2137794320.7039599</v>
      </c>
      <c r="M18" s="13">
        <v>2076063569.83322</v>
      </c>
    </row>
    <row r="19" spans="3:13" s="1" customFormat="1" ht="12.75" customHeight="1" x14ac:dyDescent="0.15">
      <c r="C19" s="53">
        <v>46174</v>
      </c>
      <c r="D19" s="54">
        <v>46419</v>
      </c>
      <c r="E19" s="13">
        <v>8</v>
      </c>
      <c r="F19" s="55">
        <v>245</v>
      </c>
      <c r="G19" s="111">
        <v>1750000000</v>
      </c>
      <c r="H19" s="111"/>
      <c r="I19" s="93">
        <v>2185879669.7160902</v>
      </c>
      <c r="J19" s="93"/>
      <c r="K19" s="13">
        <v>2156750101.8488698</v>
      </c>
      <c r="L19" s="13">
        <v>2113779070.9930201</v>
      </c>
      <c r="M19" s="13">
        <v>2044047302.1273401</v>
      </c>
    </row>
    <row r="20" spans="3:13" s="1" customFormat="1" ht="12.75" customHeight="1" x14ac:dyDescent="0.15">
      <c r="C20" s="53">
        <v>46174</v>
      </c>
      <c r="D20" s="54">
        <v>46447</v>
      </c>
      <c r="E20" s="13">
        <v>9</v>
      </c>
      <c r="F20" s="55">
        <v>273</v>
      </c>
      <c r="G20" s="111">
        <v>1750000000</v>
      </c>
      <c r="H20" s="111"/>
      <c r="I20" s="93">
        <v>2170816626.7467599</v>
      </c>
      <c r="J20" s="93"/>
      <c r="K20" s="13">
        <v>2138606284.33691</v>
      </c>
      <c r="L20" s="13">
        <v>2091181466.05424</v>
      </c>
      <c r="M20" s="13">
        <v>2014457366.86181</v>
      </c>
    </row>
    <row r="21" spans="3:13" s="1" customFormat="1" ht="12.75" customHeight="1" x14ac:dyDescent="0.15">
      <c r="C21" s="53">
        <v>46174</v>
      </c>
      <c r="D21" s="54">
        <v>46478</v>
      </c>
      <c r="E21" s="13">
        <v>10</v>
      </c>
      <c r="F21" s="55">
        <v>304</v>
      </c>
      <c r="G21" s="111">
        <v>1750000000</v>
      </c>
      <c r="H21" s="111"/>
      <c r="I21" s="93">
        <v>2155756625.4431901</v>
      </c>
      <c r="J21" s="93"/>
      <c r="K21" s="13">
        <v>2120167671.05951</v>
      </c>
      <c r="L21" s="13">
        <v>2067879288.0408299</v>
      </c>
      <c r="M21" s="13">
        <v>1983572882.24876</v>
      </c>
    </row>
    <row r="22" spans="3:13" s="1" customFormat="1" ht="12.75" customHeight="1" x14ac:dyDescent="0.15">
      <c r="C22" s="53">
        <v>46174</v>
      </c>
      <c r="D22" s="54">
        <v>46508</v>
      </c>
      <c r="E22" s="13">
        <v>11</v>
      </c>
      <c r="F22" s="55">
        <v>334</v>
      </c>
      <c r="G22" s="111">
        <v>1750000000</v>
      </c>
      <c r="H22" s="111"/>
      <c r="I22" s="93">
        <v>2140709216.95538</v>
      </c>
      <c r="J22" s="93"/>
      <c r="K22" s="13">
        <v>2101912910.6252301</v>
      </c>
      <c r="L22" s="13">
        <v>2045028950.2242401</v>
      </c>
      <c r="M22" s="13">
        <v>1953612938.62058</v>
      </c>
    </row>
    <row r="23" spans="3:13" s="1" customFormat="1" ht="12.75" customHeight="1" x14ac:dyDescent="0.15">
      <c r="C23" s="53">
        <v>46174</v>
      </c>
      <c r="D23" s="54">
        <v>46539</v>
      </c>
      <c r="E23" s="13">
        <v>12</v>
      </c>
      <c r="F23" s="55">
        <v>365</v>
      </c>
      <c r="G23" s="111">
        <v>1750000000</v>
      </c>
      <c r="H23" s="111"/>
      <c r="I23" s="93">
        <v>2125851414.8533299</v>
      </c>
      <c r="J23" s="93"/>
      <c r="K23" s="13">
        <v>2083784121.4779201</v>
      </c>
      <c r="L23" s="13">
        <v>2022234707.5613501</v>
      </c>
      <c r="M23" s="13">
        <v>1923655249.3002601</v>
      </c>
    </row>
    <row r="24" spans="3:13" s="1" customFormat="1" ht="12.75" customHeight="1" x14ac:dyDescent="0.15">
      <c r="C24" s="53">
        <v>46174</v>
      </c>
      <c r="D24" s="54">
        <v>46569</v>
      </c>
      <c r="E24" s="13">
        <v>13</v>
      </c>
      <c r="F24" s="55">
        <v>395</v>
      </c>
      <c r="G24" s="111">
        <v>1750000000</v>
      </c>
      <c r="H24" s="111"/>
      <c r="I24" s="93">
        <v>2110850236.8369999</v>
      </c>
      <c r="J24" s="93"/>
      <c r="K24" s="13">
        <v>2065683591.6680901</v>
      </c>
      <c r="L24" s="13">
        <v>1999734791.9091001</v>
      </c>
      <c r="M24" s="13">
        <v>1894454452.2981801</v>
      </c>
    </row>
    <row r="25" spans="3:13" s="1" customFormat="1" ht="12.75" customHeight="1" x14ac:dyDescent="0.15">
      <c r="C25" s="53">
        <v>46174</v>
      </c>
      <c r="D25" s="54">
        <v>46600</v>
      </c>
      <c r="E25" s="13">
        <v>14</v>
      </c>
      <c r="F25" s="55">
        <v>426</v>
      </c>
      <c r="G25" s="111">
        <v>1750000000</v>
      </c>
      <c r="H25" s="111"/>
      <c r="I25" s="93">
        <v>2095372268.9363899</v>
      </c>
      <c r="J25" s="93"/>
      <c r="K25" s="13">
        <v>2047058949.4094</v>
      </c>
      <c r="L25" s="13">
        <v>1976664875.0007501</v>
      </c>
      <c r="M25" s="13">
        <v>1864667623.0950899</v>
      </c>
    </row>
    <row r="26" spans="3:13" s="1" customFormat="1" ht="12.75" customHeight="1" x14ac:dyDescent="0.15">
      <c r="C26" s="53">
        <v>46174</v>
      </c>
      <c r="D26" s="54">
        <v>46631</v>
      </c>
      <c r="E26" s="13">
        <v>15</v>
      </c>
      <c r="F26" s="55">
        <v>457</v>
      </c>
      <c r="G26" s="111">
        <v>1750000000</v>
      </c>
      <c r="H26" s="111"/>
      <c r="I26" s="93">
        <v>2080623502.20151</v>
      </c>
      <c r="J26" s="93"/>
      <c r="K26" s="13">
        <v>2029202722.0100601</v>
      </c>
      <c r="L26" s="13">
        <v>1954439470.7544</v>
      </c>
      <c r="M26" s="13">
        <v>1835892423.1101401</v>
      </c>
    </row>
    <row r="27" spans="3:13" s="1" customFormat="1" ht="12.75" customHeight="1" x14ac:dyDescent="0.15">
      <c r="C27" s="53">
        <v>46174</v>
      </c>
      <c r="D27" s="54">
        <v>46661</v>
      </c>
      <c r="E27" s="13">
        <v>16</v>
      </c>
      <c r="F27" s="55">
        <v>487</v>
      </c>
      <c r="G27" s="111">
        <v>1750000000</v>
      </c>
      <c r="H27" s="111"/>
      <c r="I27" s="93">
        <v>2065364138.52227</v>
      </c>
      <c r="J27" s="93"/>
      <c r="K27" s="13">
        <v>2011014160.6215799</v>
      </c>
      <c r="L27" s="13">
        <v>1932153760.81546</v>
      </c>
      <c r="M27" s="13">
        <v>1807518590.3773501</v>
      </c>
    </row>
    <row r="28" spans="3:13" s="1" customFormat="1" ht="12.75" customHeight="1" x14ac:dyDescent="0.15">
      <c r="C28" s="53">
        <v>46174</v>
      </c>
      <c r="D28" s="54">
        <v>46692</v>
      </c>
      <c r="E28" s="13">
        <v>17</v>
      </c>
      <c r="F28" s="55">
        <v>518</v>
      </c>
      <c r="G28" s="111">
        <v>1750000000</v>
      </c>
      <c r="H28" s="111"/>
      <c r="I28" s="93">
        <v>2050291692.0787599</v>
      </c>
      <c r="J28" s="93"/>
      <c r="K28" s="13">
        <v>1992952407.4607301</v>
      </c>
      <c r="L28" s="13">
        <v>1909930554.4474599</v>
      </c>
      <c r="M28" s="13">
        <v>1779161139.6068599</v>
      </c>
    </row>
    <row r="29" spans="3:13" s="1" customFormat="1" ht="12.75" customHeight="1" x14ac:dyDescent="0.15">
      <c r="C29" s="53">
        <v>46174</v>
      </c>
      <c r="D29" s="54">
        <v>46722</v>
      </c>
      <c r="E29" s="13">
        <v>18</v>
      </c>
      <c r="F29" s="55">
        <v>548</v>
      </c>
      <c r="G29" s="111">
        <v>1750000000</v>
      </c>
      <c r="H29" s="111"/>
      <c r="I29" s="93">
        <v>2035302593.08091</v>
      </c>
      <c r="J29" s="93"/>
      <c r="K29" s="13">
        <v>1975135169.0365901</v>
      </c>
      <c r="L29" s="13">
        <v>1888196716.86778</v>
      </c>
      <c r="M29" s="13">
        <v>1751705240.7502899</v>
      </c>
    </row>
    <row r="30" spans="3:13" s="1" customFormat="1" ht="12.75" customHeight="1" x14ac:dyDescent="0.15">
      <c r="C30" s="53">
        <v>46174</v>
      </c>
      <c r="D30" s="54">
        <v>46753</v>
      </c>
      <c r="E30" s="13">
        <v>19</v>
      </c>
      <c r="F30" s="55">
        <v>579</v>
      </c>
      <c r="G30" s="111">
        <v>1750000000</v>
      </c>
      <c r="H30" s="111"/>
      <c r="I30" s="93">
        <v>2020778410.7686999</v>
      </c>
      <c r="J30" s="93"/>
      <c r="K30" s="13">
        <v>1957714279.68433</v>
      </c>
      <c r="L30" s="13">
        <v>1866782915.25335</v>
      </c>
      <c r="M30" s="13">
        <v>1724504088.27615</v>
      </c>
    </row>
    <row r="31" spans="3:13" s="1" customFormat="1" ht="12.75" customHeight="1" x14ac:dyDescent="0.15">
      <c r="C31" s="53">
        <v>46174</v>
      </c>
      <c r="D31" s="54">
        <v>46784</v>
      </c>
      <c r="E31" s="13">
        <v>20</v>
      </c>
      <c r="F31" s="55">
        <v>610</v>
      </c>
      <c r="G31" s="111">
        <v>1750000000</v>
      </c>
      <c r="H31" s="111"/>
      <c r="I31" s="93">
        <v>2006193285.09215</v>
      </c>
      <c r="J31" s="93"/>
      <c r="K31" s="13">
        <v>1940287861.4460599</v>
      </c>
      <c r="L31" s="13">
        <v>1845460561.7146101</v>
      </c>
      <c r="M31" s="13">
        <v>1697586054.34986</v>
      </c>
    </row>
    <row r="32" spans="3:13" s="1" customFormat="1" ht="12.75" customHeight="1" x14ac:dyDescent="0.15">
      <c r="C32" s="53">
        <v>46174</v>
      </c>
      <c r="D32" s="54">
        <v>46813</v>
      </c>
      <c r="E32" s="13">
        <v>21</v>
      </c>
      <c r="F32" s="55">
        <v>639</v>
      </c>
      <c r="G32" s="111">
        <v>1000000000</v>
      </c>
      <c r="H32" s="111"/>
      <c r="I32" s="93">
        <v>1991378493.02121</v>
      </c>
      <c r="J32" s="93"/>
      <c r="K32" s="13">
        <v>1922903758.7902</v>
      </c>
      <c r="L32" s="13">
        <v>1824574462.28913</v>
      </c>
      <c r="M32" s="13">
        <v>1671722430.05317</v>
      </c>
    </row>
    <row r="33" spans="3:13" s="1" customFormat="1" ht="12.75" customHeight="1" x14ac:dyDescent="0.15">
      <c r="C33" s="53">
        <v>46174</v>
      </c>
      <c r="D33" s="54">
        <v>46844</v>
      </c>
      <c r="E33" s="13">
        <v>22</v>
      </c>
      <c r="F33" s="55">
        <v>670</v>
      </c>
      <c r="G33" s="111">
        <v>1000000000</v>
      </c>
      <c r="H33" s="111"/>
      <c r="I33" s="93">
        <v>1976932274.0959001</v>
      </c>
      <c r="J33" s="93"/>
      <c r="K33" s="13">
        <v>1905716553.9692099</v>
      </c>
      <c r="L33" s="13">
        <v>1803667346.6596</v>
      </c>
      <c r="M33" s="13">
        <v>1645567267.6897399</v>
      </c>
    </row>
    <row r="34" spans="3:13" s="1" customFormat="1" ht="12.75" customHeight="1" x14ac:dyDescent="0.15">
      <c r="C34" s="53">
        <v>46174</v>
      </c>
      <c r="D34" s="54">
        <v>46874</v>
      </c>
      <c r="E34" s="13">
        <v>23</v>
      </c>
      <c r="F34" s="55">
        <v>700</v>
      </c>
      <c r="G34" s="111">
        <v>1000000000</v>
      </c>
      <c r="H34" s="111"/>
      <c r="I34" s="93">
        <v>1962699857.8661599</v>
      </c>
      <c r="J34" s="93"/>
      <c r="K34" s="13">
        <v>1888891300.4319601</v>
      </c>
      <c r="L34" s="13">
        <v>1783342953.8287799</v>
      </c>
      <c r="M34" s="13">
        <v>1620354915.0436399</v>
      </c>
    </row>
    <row r="35" spans="3:13" s="1" customFormat="1" ht="12.75" customHeight="1" x14ac:dyDescent="0.15">
      <c r="C35" s="53">
        <v>46174</v>
      </c>
      <c r="D35" s="54">
        <v>46905</v>
      </c>
      <c r="E35" s="13">
        <v>24</v>
      </c>
      <c r="F35" s="55">
        <v>731</v>
      </c>
      <c r="G35" s="111">
        <v>1000000000</v>
      </c>
      <c r="H35" s="111"/>
      <c r="I35" s="93">
        <v>1947833722.8220501</v>
      </c>
      <c r="J35" s="93"/>
      <c r="K35" s="13">
        <v>1871404782.15448</v>
      </c>
      <c r="L35" s="13">
        <v>1762340133.9988301</v>
      </c>
      <c r="M35" s="13">
        <v>1594489382.9398601</v>
      </c>
    </row>
    <row r="36" spans="3:13" s="1" customFormat="1" ht="12.75" customHeight="1" x14ac:dyDescent="0.15">
      <c r="C36" s="53">
        <v>46174</v>
      </c>
      <c r="D36" s="54">
        <v>46935</v>
      </c>
      <c r="E36" s="13">
        <v>25</v>
      </c>
      <c r="F36" s="55">
        <v>761</v>
      </c>
      <c r="G36" s="111">
        <v>1000000000</v>
      </c>
      <c r="H36" s="111"/>
      <c r="I36" s="93">
        <v>1933262991.9635201</v>
      </c>
      <c r="J36" s="93"/>
      <c r="K36" s="13">
        <v>1854357017.85235</v>
      </c>
      <c r="L36" s="13">
        <v>1741987828.37218</v>
      </c>
      <c r="M36" s="13">
        <v>1569614853.50442</v>
      </c>
    </row>
    <row r="37" spans="3:13" s="1" customFormat="1" ht="12.75" customHeight="1" x14ac:dyDescent="0.15">
      <c r="C37" s="53">
        <v>46174</v>
      </c>
      <c r="D37" s="54">
        <v>46966</v>
      </c>
      <c r="E37" s="13">
        <v>26</v>
      </c>
      <c r="F37" s="55">
        <v>792</v>
      </c>
      <c r="G37" s="111">
        <v>1000000000</v>
      </c>
      <c r="H37" s="111"/>
      <c r="I37" s="93">
        <v>1918577027.76054</v>
      </c>
      <c r="J37" s="93"/>
      <c r="K37" s="13">
        <v>1837149225.2177</v>
      </c>
      <c r="L37" s="13">
        <v>1721433660.4844</v>
      </c>
      <c r="M37" s="13">
        <v>1544524828.4699399</v>
      </c>
    </row>
    <row r="38" spans="3:13" s="1" customFormat="1" ht="12.75" customHeight="1" x14ac:dyDescent="0.15">
      <c r="C38" s="53">
        <v>46174</v>
      </c>
      <c r="D38" s="54">
        <v>46997</v>
      </c>
      <c r="E38" s="13">
        <v>27</v>
      </c>
      <c r="F38" s="55">
        <v>823</v>
      </c>
      <c r="G38" s="111">
        <v>1000000000</v>
      </c>
      <c r="H38" s="111"/>
      <c r="I38" s="93">
        <v>1904366512.2931001</v>
      </c>
      <c r="J38" s="93"/>
      <c r="K38" s="13">
        <v>1820448967.27371</v>
      </c>
      <c r="L38" s="13">
        <v>1701447129.96119</v>
      </c>
      <c r="M38" s="13">
        <v>1520126329.71088</v>
      </c>
    </row>
    <row r="39" spans="3:13" s="1" customFormat="1" ht="12.75" customHeight="1" x14ac:dyDescent="0.15">
      <c r="C39" s="53">
        <v>46174</v>
      </c>
      <c r="D39" s="54">
        <v>47027</v>
      </c>
      <c r="E39" s="13">
        <v>28</v>
      </c>
      <c r="F39" s="55">
        <v>853</v>
      </c>
      <c r="G39" s="111">
        <v>0</v>
      </c>
      <c r="H39" s="111"/>
      <c r="I39" s="93">
        <v>1890564350.41118</v>
      </c>
      <c r="J39" s="93"/>
      <c r="K39" s="13">
        <v>1804288568.7236199</v>
      </c>
      <c r="L39" s="13">
        <v>1682192586.2730701</v>
      </c>
      <c r="M39" s="13">
        <v>1496762938.1083601</v>
      </c>
    </row>
    <row r="40" spans="3:13" s="1" customFormat="1" ht="11.1" customHeight="1" x14ac:dyDescent="0.15">
      <c r="C40" s="53">
        <v>46174</v>
      </c>
      <c r="D40" s="54">
        <v>47058</v>
      </c>
      <c r="E40" s="13">
        <v>29</v>
      </c>
      <c r="F40" s="55">
        <v>884</v>
      </c>
      <c r="G40" s="111"/>
      <c r="H40" s="111"/>
      <c r="I40" s="93">
        <v>1875202105.0348101</v>
      </c>
      <c r="J40" s="93"/>
      <c r="K40" s="13">
        <v>1786592037.9503901</v>
      </c>
      <c r="L40" s="13">
        <v>1661457375.9554701</v>
      </c>
      <c r="M40" s="13">
        <v>1472051926.4116299</v>
      </c>
    </row>
    <row r="41" spans="3:13" s="1" customFormat="1" ht="11.1" customHeight="1" x14ac:dyDescent="0.15">
      <c r="C41" s="53">
        <v>46174</v>
      </c>
      <c r="D41" s="54">
        <v>47088</v>
      </c>
      <c r="E41" s="13">
        <v>30</v>
      </c>
      <c r="F41" s="55">
        <v>914</v>
      </c>
      <c r="G41" s="111"/>
      <c r="H41" s="111"/>
      <c r="I41" s="93">
        <v>1861272465.14395</v>
      </c>
      <c r="J41" s="93"/>
      <c r="K41" s="13">
        <v>1770409883.1712999</v>
      </c>
      <c r="L41" s="13">
        <v>1642356382.3896301</v>
      </c>
      <c r="M41" s="13">
        <v>1449163583.0768199</v>
      </c>
    </row>
    <row r="42" spans="3:13" s="1" customFormat="1" ht="11.1" customHeight="1" x14ac:dyDescent="0.15">
      <c r="C42" s="53">
        <v>46174</v>
      </c>
      <c r="D42" s="54">
        <v>47119</v>
      </c>
      <c r="E42" s="13">
        <v>31</v>
      </c>
      <c r="F42" s="55">
        <v>945</v>
      </c>
      <c r="G42" s="111"/>
      <c r="H42" s="111"/>
      <c r="I42" s="93">
        <v>1847243749.0785699</v>
      </c>
      <c r="J42" s="93"/>
      <c r="K42" s="13">
        <v>1754085899.31496</v>
      </c>
      <c r="L42" s="13">
        <v>1623074772.1900599</v>
      </c>
      <c r="M42" s="13">
        <v>1426084160.93942</v>
      </c>
    </row>
    <row r="43" spans="3:13" s="1" customFormat="1" ht="11.1" customHeight="1" x14ac:dyDescent="0.15">
      <c r="C43" s="53">
        <v>46174</v>
      </c>
      <c r="D43" s="54">
        <v>47150</v>
      </c>
      <c r="E43" s="13">
        <v>32</v>
      </c>
      <c r="F43" s="55">
        <v>976</v>
      </c>
      <c r="G43" s="111"/>
      <c r="H43" s="111"/>
      <c r="I43" s="93">
        <v>1833263098.4986999</v>
      </c>
      <c r="J43" s="93"/>
      <c r="K43" s="13">
        <v>1737857760.04478</v>
      </c>
      <c r="L43" s="13">
        <v>1603969074.0983701</v>
      </c>
      <c r="M43" s="13">
        <v>1403328156.1135399</v>
      </c>
    </row>
    <row r="44" spans="3:13" s="1" customFormat="1" ht="11.1" customHeight="1" x14ac:dyDescent="0.15">
      <c r="C44" s="53">
        <v>46174</v>
      </c>
      <c r="D44" s="54">
        <v>47178</v>
      </c>
      <c r="E44" s="13">
        <v>33</v>
      </c>
      <c r="F44" s="55">
        <v>1004</v>
      </c>
      <c r="G44" s="111"/>
      <c r="H44" s="111"/>
      <c r="I44" s="93">
        <v>1819410791.9642799</v>
      </c>
      <c r="J44" s="93"/>
      <c r="K44" s="13">
        <v>1722083954.6544001</v>
      </c>
      <c r="L44" s="13">
        <v>1585759052.79849</v>
      </c>
      <c r="M44" s="13">
        <v>1382087245.23525</v>
      </c>
    </row>
    <row r="45" spans="3:13" s="1" customFormat="1" ht="11.1" customHeight="1" x14ac:dyDescent="0.15">
      <c r="C45" s="53">
        <v>46174</v>
      </c>
      <c r="D45" s="54">
        <v>47209</v>
      </c>
      <c r="E45" s="13">
        <v>34</v>
      </c>
      <c r="F45" s="55">
        <v>1035</v>
      </c>
      <c r="G45" s="111"/>
      <c r="H45" s="111"/>
      <c r="I45" s="93">
        <v>1804474518.6552999</v>
      </c>
      <c r="J45" s="93"/>
      <c r="K45" s="13">
        <v>1705049872.4550099</v>
      </c>
      <c r="L45" s="13">
        <v>1566080415.51792</v>
      </c>
      <c r="M45" s="13">
        <v>1359154845.6401401</v>
      </c>
    </row>
    <row r="46" spans="3:13" s="1" customFormat="1" ht="11.1" customHeight="1" x14ac:dyDescent="0.15">
      <c r="C46" s="53">
        <v>46174</v>
      </c>
      <c r="D46" s="54">
        <v>47239</v>
      </c>
      <c r="E46" s="13">
        <v>35</v>
      </c>
      <c r="F46" s="55">
        <v>1065</v>
      </c>
      <c r="G46" s="111"/>
      <c r="H46" s="111"/>
      <c r="I46" s="93">
        <v>1790602858.1217699</v>
      </c>
      <c r="J46" s="93"/>
      <c r="K46" s="13">
        <v>1689165359.7360101</v>
      </c>
      <c r="L46" s="13">
        <v>1547671930.1087101</v>
      </c>
      <c r="M46" s="13">
        <v>1337672714.78774</v>
      </c>
    </row>
    <row r="47" spans="3:13" s="1" customFormat="1" ht="11.1" customHeight="1" x14ac:dyDescent="0.15">
      <c r="C47" s="53">
        <v>46174</v>
      </c>
      <c r="D47" s="54">
        <v>47270</v>
      </c>
      <c r="E47" s="13">
        <v>36</v>
      </c>
      <c r="F47" s="55">
        <v>1096</v>
      </c>
      <c r="G47" s="111"/>
      <c r="H47" s="111"/>
      <c r="I47" s="93">
        <v>1777101281.9036801</v>
      </c>
      <c r="J47" s="93"/>
      <c r="K47" s="13">
        <v>1673585299.60939</v>
      </c>
      <c r="L47" s="13">
        <v>1529497194.2741301</v>
      </c>
      <c r="M47" s="13">
        <v>1316364819.1107199</v>
      </c>
    </row>
    <row r="48" spans="3:13" s="1" customFormat="1" ht="11.1" customHeight="1" x14ac:dyDescent="0.15">
      <c r="C48" s="53">
        <v>46174</v>
      </c>
      <c r="D48" s="54">
        <v>47300</v>
      </c>
      <c r="E48" s="13">
        <v>37</v>
      </c>
      <c r="F48" s="55">
        <v>1126</v>
      </c>
      <c r="G48" s="111"/>
      <c r="H48" s="111"/>
      <c r="I48" s="93">
        <v>1763229691.641</v>
      </c>
      <c r="J48" s="93"/>
      <c r="K48" s="13">
        <v>1657796136.40938</v>
      </c>
      <c r="L48" s="13">
        <v>1511338419.57654</v>
      </c>
      <c r="M48" s="13">
        <v>1295404461.1839001</v>
      </c>
    </row>
    <row r="49" spans="3:13" s="1" customFormat="1" ht="11.1" customHeight="1" x14ac:dyDescent="0.15">
      <c r="C49" s="53">
        <v>46174</v>
      </c>
      <c r="D49" s="54">
        <v>47331</v>
      </c>
      <c r="E49" s="13">
        <v>38</v>
      </c>
      <c r="F49" s="55">
        <v>1157</v>
      </c>
      <c r="G49" s="111"/>
      <c r="H49" s="111"/>
      <c r="I49" s="93">
        <v>1749418645.53373</v>
      </c>
      <c r="J49" s="93"/>
      <c r="K49" s="13">
        <v>1642021210.4250801</v>
      </c>
      <c r="L49" s="13">
        <v>1493150056.6830101</v>
      </c>
      <c r="M49" s="13">
        <v>1274394065.42819</v>
      </c>
    </row>
    <row r="50" spans="3:13" s="1" customFormat="1" ht="11.1" customHeight="1" x14ac:dyDescent="0.15">
      <c r="C50" s="53">
        <v>46174</v>
      </c>
      <c r="D50" s="54">
        <v>47362</v>
      </c>
      <c r="E50" s="13">
        <v>39</v>
      </c>
      <c r="F50" s="55">
        <v>1188</v>
      </c>
      <c r="G50" s="111"/>
      <c r="H50" s="111"/>
      <c r="I50" s="93">
        <v>1735266354.63184</v>
      </c>
      <c r="J50" s="93"/>
      <c r="K50" s="13">
        <v>1625975273.9872501</v>
      </c>
      <c r="L50" s="13">
        <v>1474798619.12099</v>
      </c>
      <c r="M50" s="13">
        <v>1253399817.5996699</v>
      </c>
    </row>
    <row r="51" spans="3:13" s="1" customFormat="1" ht="11.1" customHeight="1" x14ac:dyDescent="0.15">
      <c r="C51" s="53">
        <v>46174</v>
      </c>
      <c r="D51" s="54">
        <v>47392</v>
      </c>
      <c r="E51" s="13">
        <v>40</v>
      </c>
      <c r="F51" s="55">
        <v>1218</v>
      </c>
      <c r="G51" s="111"/>
      <c r="H51" s="111"/>
      <c r="I51" s="93">
        <v>1721213284.1753099</v>
      </c>
      <c r="J51" s="93"/>
      <c r="K51" s="13">
        <v>1610160025.37674</v>
      </c>
      <c r="L51" s="13">
        <v>1456859240.6944301</v>
      </c>
      <c r="M51" s="13">
        <v>1233078090.7682099</v>
      </c>
    </row>
    <row r="52" spans="3:13" s="1" customFormat="1" ht="11.1" customHeight="1" x14ac:dyDescent="0.15">
      <c r="C52" s="53">
        <v>46174</v>
      </c>
      <c r="D52" s="54">
        <v>47423</v>
      </c>
      <c r="E52" s="13">
        <v>41</v>
      </c>
      <c r="F52" s="55">
        <v>1249</v>
      </c>
      <c r="G52" s="111"/>
      <c r="H52" s="111"/>
      <c r="I52" s="93">
        <v>1707425380.5141699</v>
      </c>
      <c r="J52" s="93"/>
      <c r="K52" s="13">
        <v>1594552647.8067999</v>
      </c>
      <c r="L52" s="13">
        <v>1439068637.6224699</v>
      </c>
      <c r="M52" s="13">
        <v>1212861237.3792901</v>
      </c>
    </row>
    <row r="53" spans="3:13" s="1" customFormat="1" ht="11.1" customHeight="1" x14ac:dyDescent="0.15">
      <c r="C53" s="53">
        <v>46174</v>
      </c>
      <c r="D53" s="54">
        <v>47453</v>
      </c>
      <c r="E53" s="13">
        <v>42</v>
      </c>
      <c r="F53" s="55">
        <v>1279</v>
      </c>
      <c r="G53" s="111"/>
      <c r="H53" s="111"/>
      <c r="I53" s="93">
        <v>1693655499.1883299</v>
      </c>
      <c r="J53" s="93"/>
      <c r="K53" s="13">
        <v>1579096849.89501</v>
      </c>
      <c r="L53" s="13">
        <v>1421612324.62848</v>
      </c>
      <c r="M53" s="13">
        <v>1193237438.8542199</v>
      </c>
    </row>
    <row r="54" spans="3:13" s="1" customFormat="1" ht="11.1" customHeight="1" x14ac:dyDescent="0.15">
      <c r="C54" s="53">
        <v>46174</v>
      </c>
      <c r="D54" s="54">
        <v>47484</v>
      </c>
      <c r="E54" s="13">
        <v>43</v>
      </c>
      <c r="F54" s="55">
        <v>1310</v>
      </c>
      <c r="G54" s="111"/>
      <c r="H54" s="111"/>
      <c r="I54" s="93">
        <v>1680128590.1378601</v>
      </c>
      <c r="J54" s="93"/>
      <c r="K54" s="13">
        <v>1563828024.9939899</v>
      </c>
      <c r="L54" s="13">
        <v>1404285777.5304799</v>
      </c>
      <c r="M54" s="13">
        <v>1173701901.8259699</v>
      </c>
    </row>
    <row r="55" spans="3:13" s="1" customFormat="1" ht="11.1" customHeight="1" x14ac:dyDescent="0.15">
      <c r="C55" s="53">
        <v>46174</v>
      </c>
      <c r="D55" s="54">
        <v>47515</v>
      </c>
      <c r="E55" s="13">
        <v>44</v>
      </c>
      <c r="F55" s="55">
        <v>1341</v>
      </c>
      <c r="G55" s="111"/>
      <c r="H55" s="111"/>
      <c r="I55" s="93">
        <v>1666877018.1127</v>
      </c>
      <c r="J55" s="93"/>
      <c r="K55" s="13">
        <v>1548862294.8629799</v>
      </c>
      <c r="L55" s="13">
        <v>1387309646.2929299</v>
      </c>
      <c r="M55" s="13">
        <v>1154602082.64112</v>
      </c>
    </row>
    <row r="56" spans="3:13" s="1" customFormat="1" ht="11.1" customHeight="1" x14ac:dyDescent="0.15">
      <c r="C56" s="53">
        <v>46174</v>
      </c>
      <c r="D56" s="54">
        <v>47543</v>
      </c>
      <c r="E56" s="13">
        <v>45</v>
      </c>
      <c r="F56" s="55">
        <v>1369</v>
      </c>
      <c r="G56" s="111"/>
      <c r="H56" s="111"/>
      <c r="I56" s="93">
        <v>1653254480.9228001</v>
      </c>
      <c r="J56" s="93"/>
      <c r="K56" s="13">
        <v>1533850669.3194301</v>
      </c>
      <c r="L56" s="13">
        <v>1370707518.17609</v>
      </c>
      <c r="M56" s="13">
        <v>1136419655.21082</v>
      </c>
    </row>
    <row r="57" spans="3:13" s="1" customFormat="1" ht="11.1" customHeight="1" x14ac:dyDescent="0.15">
      <c r="C57" s="53">
        <v>46174</v>
      </c>
      <c r="D57" s="54">
        <v>47574</v>
      </c>
      <c r="E57" s="13">
        <v>46</v>
      </c>
      <c r="F57" s="55">
        <v>1400</v>
      </c>
      <c r="G57" s="111"/>
      <c r="H57" s="111"/>
      <c r="I57" s="93">
        <v>1640322738.23825</v>
      </c>
      <c r="J57" s="93"/>
      <c r="K57" s="13">
        <v>1519271727.1056001</v>
      </c>
      <c r="L57" s="13">
        <v>1354226361.14205</v>
      </c>
      <c r="M57" s="13">
        <v>1118000054.54141</v>
      </c>
    </row>
    <row r="58" spans="3:13" s="1" customFormat="1" ht="11.1" customHeight="1" x14ac:dyDescent="0.15">
      <c r="C58" s="53">
        <v>46174</v>
      </c>
      <c r="D58" s="54">
        <v>47604</v>
      </c>
      <c r="E58" s="13">
        <v>47</v>
      </c>
      <c r="F58" s="55">
        <v>1430</v>
      </c>
      <c r="G58" s="111"/>
      <c r="H58" s="111"/>
      <c r="I58" s="93">
        <v>1627182750.8389299</v>
      </c>
      <c r="J58" s="93"/>
      <c r="K58" s="13">
        <v>1504627665.6329999</v>
      </c>
      <c r="L58" s="13">
        <v>1337872163.8729</v>
      </c>
      <c r="M58" s="13">
        <v>1099971068.65116</v>
      </c>
    </row>
    <row r="59" spans="3:13" s="1" customFormat="1" ht="11.1" customHeight="1" x14ac:dyDescent="0.15">
      <c r="C59" s="53">
        <v>46174</v>
      </c>
      <c r="D59" s="54">
        <v>47635</v>
      </c>
      <c r="E59" s="13">
        <v>48</v>
      </c>
      <c r="F59" s="55">
        <v>1461</v>
      </c>
      <c r="G59" s="111"/>
      <c r="H59" s="111"/>
      <c r="I59" s="93">
        <v>1614335453.1348901</v>
      </c>
      <c r="J59" s="93"/>
      <c r="K59" s="13">
        <v>1490216181.22592</v>
      </c>
      <c r="L59" s="13">
        <v>1321687986.5680101</v>
      </c>
      <c r="M59" s="13">
        <v>1082062152.3283701</v>
      </c>
    </row>
    <row r="60" spans="3:13" s="1" customFormat="1" ht="11.1" customHeight="1" x14ac:dyDescent="0.15">
      <c r="C60" s="53">
        <v>46174</v>
      </c>
      <c r="D60" s="54">
        <v>47665</v>
      </c>
      <c r="E60" s="13">
        <v>49</v>
      </c>
      <c r="F60" s="55">
        <v>1491</v>
      </c>
      <c r="G60" s="111"/>
      <c r="H60" s="111"/>
      <c r="I60" s="93">
        <v>1601548287.6061101</v>
      </c>
      <c r="J60" s="93"/>
      <c r="K60" s="13">
        <v>1475985489.6800001</v>
      </c>
      <c r="L60" s="13">
        <v>1305844676.7862201</v>
      </c>
      <c r="M60" s="13">
        <v>1064708866.65404</v>
      </c>
    </row>
    <row r="61" spans="3:13" s="1" customFormat="1" ht="11.1" customHeight="1" x14ac:dyDescent="0.15">
      <c r="C61" s="53">
        <v>46174</v>
      </c>
      <c r="D61" s="54">
        <v>47696</v>
      </c>
      <c r="E61" s="13">
        <v>50</v>
      </c>
      <c r="F61" s="55">
        <v>1522</v>
      </c>
      <c r="G61" s="111"/>
      <c r="H61" s="111"/>
      <c r="I61" s="93">
        <v>1588183789.12254</v>
      </c>
      <c r="J61" s="93"/>
      <c r="K61" s="13">
        <v>1461186289.0971899</v>
      </c>
      <c r="L61" s="13">
        <v>1289463686.9005201</v>
      </c>
      <c r="M61" s="13">
        <v>1046899720.00638</v>
      </c>
    </row>
    <row r="62" spans="3:13" s="1" customFormat="1" ht="11.1" customHeight="1" x14ac:dyDescent="0.15">
      <c r="C62" s="53">
        <v>46174</v>
      </c>
      <c r="D62" s="54">
        <v>47727</v>
      </c>
      <c r="E62" s="13">
        <v>51</v>
      </c>
      <c r="F62" s="55">
        <v>1553</v>
      </c>
      <c r="G62" s="111"/>
      <c r="H62" s="111"/>
      <c r="I62" s="93">
        <v>1575264487.5441899</v>
      </c>
      <c r="J62" s="93"/>
      <c r="K62" s="13">
        <v>1446841946.1550601</v>
      </c>
      <c r="L62" s="13">
        <v>1273557952.0868299</v>
      </c>
      <c r="M62" s="13">
        <v>1029606554.98484</v>
      </c>
    </row>
    <row r="63" spans="3:13" s="1" customFormat="1" ht="11.1" customHeight="1" x14ac:dyDescent="0.15">
      <c r="C63" s="53">
        <v>46174</v>
      </c>
      <c r="D63" s="54">
        <v>47757</v>
      </c>
      <c r="E63" s="13">
        <v>52</v>
      </c>
      <c r="F63" s="55">
        <v>1583</v>
      </c>
      <c r="G63" s="111"/>
      <c r="H63" s="111"/>
      <c r="I63" s="93">
        <v>1562123164.0810499</v>
      </c>
      <c r="J63" s="93"/>
      <c r="K63" s="13">
        <v>1432416917.06581</v>
      </c>
      <c r="L63" s="13">
        <v>1257757250.4979899</v>
      </c>
      <c r="M63" s="13">
        <v>1012664300.21225</v>
      </c>
    </row>
    <row r="64" spans="3:13" s="1" customFormat="1" ht="11.1" customHeight="1" x14ac:dyDescent="0.15">
      <c r="C64" s="53">
        <v>46174</v>
      </c>
      <c r="D64" s="54">
        <v>47788</v>
      </c>
      <c r="E64" s="13">
        <v>53</v>
      </c>
      <c r="F64" s="55">
        <v>1614</v>
      </c>
      <c r="G64" s="111"/>
      <c r="H64" s="111"/>
      <c r="I64" s="93">
        <v>1549585112.3431201</v>
      </c>
      <c r="J64" s="93"/>
      <c r="K64" s="13">
        <v>1418509939.7885599</v>
      </c>
      <c r="L64" s="13">
        <v>1242378320.3840699</v>
      </c>
      <c r="M64" s="13">
        <v>996045446.15919197</v>
      </c>
    </row>
    <row r="65" spans="3:13" s="1" customFormat="1" ht="11.1" customHeight="1" x14ac:dyDescent="0.15">
      <c r="C65" s="53">
        <v>46174</v>
      </c>
      <c r="D65" s="54">
        <v>47818</v>
      </c>
      <c r="E65" s="13">
        <v>54</v>
      </c>
      <c r="F65" s="55">
        <v>1644</v>
      </c>
      <c r="G65" s="111"/>
      <c r="H65" s="111"/>
      <c r="I65" s="93">
        <v>1535524246.1703401</v>
      </c>
      <c r="J65" s="93"/>
      <c r="K65" s="13">
        <v>1403331219.2923601</v>
      </c>
      <c r="L65" s="13">
        <v>1226059184.90485</v>
      </c>
      <c r="M65" s="13">
        <v>978932638.58302796</v>
      </c>
    </row>
    <row r="66" spans="3:13" s="1" customFormat="1" ht="11.1" customHeight="1" x14ac:dyDescent="0.15">
      <c r="C66" s="53">
        <v>46174</v>
      </c>
      <c r="D66" s="54">
        <v>47849</v>
      </c>
      <c r="E66" s="13">
        <v>55</v>
      </c>
      <c r="F66" s="55">
        <v>1675</v>
      </c>
      <c r="G66" s="111"/>
      <c r="H66" s="111"/>
      <c r="I66" s="93">
        <v>1522241908.8327</v>
      </c>
      <c r="J66" s="93"/>
      <c r="K66" s="13">
        <v>1388832790.97929</v>
      </c>
      <c r="L66" s="13">
        <v>1210306325.3097401</v>
      </c>
      <c r="M66" s="13">
        <v>962261911.94581497</v>
      </c>
    </row>
    <row r="67" spans="3:13" s="1" customFormat="1" ht="11.1" customHeight="1" x14ac:dyDescent="0.15">
      <c r="C67" s="53">
        <v>46174</v>
      </c>
      <c r="D67" s="54">
        <v>47880</v>
      </c>
      <c r="E67" s="13">
        <v>56</v>
      </c>
      <c r="F67" s="55">
        <v>1706</v>
      </c>
      <c r="G67" s="111"/>
      <c r="H67" s="111"/>
      <c r="I67" s="93">
        <v>1509304704.36022</v>
      </c>
      <c r="J67" s="93"/>
      <c r="K67" s="13">
        <v>1374693857.9530399</v>
      </c>
      <c r="L67" s="13">
        <v>1194938148.7090399</v>
      </c>
      <c r="M67" s="13">
        <v>946019391.93355799</v>
      </c>
    </row>
    <row r="68" spans="3:13" s="1" customFormat="1" ht="11.1" customHeight="1" x14ac:dyDescent="0.15">
      <c r="C68" s="53">
        <v>46174</v>
      </c>
      <c r="D68" s="54">
        <v>47908</v>
      </c>
      <c r="E68" s="13">
        <v>57</v>
      </c>
      <c r="F68" s="55">
        <v>1734</v>
      </c>
      <c r="G68" s="111"/>
      <c r="H68" s="111"/>
      <c r="I68" s="93">
        <v>1496030168.14291</v>
      </c>
      <c r="J68" s="93"/>
      <c r="K68" s="13">
        <v>1360515647.24578</v>
      </c>
      <c r="L68" s="13">
        <v>1179896984.37308</v>
      </c>
      <c r="M68" s="13">
        <v>930537147.18270898</v>
      </c>
    </row>
    <row r="69" spans="3:13" s="1" customFormat="1" ht="11.1" customHeight="1" x14ac:dyDescent="0.15">
      <c r="C69" s="53">
        <v>46174</v>
      </c>
      <c r="D69" s="54">
        <v>47939</v>
      </c>
      <c r="E69" s="13">
        <v>58</v>
      </c>
      <c r="F69" s="55">
        <v>1765</v>
      </c>
      <c r="G69" s="111"/>
      <c r="H69" s="111"/>
      <c r="I69" s="93">
        <v>1483443160.3806601</v>
      </c>
      <c r="J69" s="93"/>
      <c r="K69" s="13">
        <v>1346780684.6846499</v>
      </c>
      <c r="L69" s="13">
        <v>1165015013.8194799</v>
      </c>
      <c r="M69" s="13">
        <v>914908717.29456496</v>
      </c>
    </row>
    <row r="70" spans="3:13" s="1" customFormat="1" ht="11.1" customHeight="1" x14ac:dyDescent="0.15">
      <c r="C70" s="53">
        <v>46174</v>
      </c>
      <c r="D70" s="54">
        <v>47969</v>
      </c>
      <c r="E70" s="13">
        <v>59</v>
      </c>
      <c r="F70" s="55">
        <v>1795</v>
      </c>
      <c r="G70" s="111"/>
      <c r="H70" s="111"/>
      <c r="I70" s="93">
        <v>1471099391.58355</v>
      </c>
      <c r="J70" s="93"/>
      <c r="K70" s="13">
        <v>1333381867.3963001</v>
      </c>
      <c r="L70" s="13">
        <v>1150585655.33584</v>
      </c>
      <c r="M70" s="13">
        <v>899873125.80402803</v>
      </c>
    </row>
    <row r="71" spans="3:13" s="1" customFormat="1" ht="11.1" customHeight="1" x14ac:dyDescent="0.15">
      <c r="C71" s="53">
        <v>46174</v>
      </c>
      <c r="D71" s="54">
        <v>48000</v>
      </c>
      <c r="E71" s="13">
        <v>60</v>
      </c>
      <c r="F71" s="55">
        <v>1826</v>
      </c>
      <c r="G71" s="111"/>
      <c r="H71" s="111"/>
      <c r="I71" s="93">
        <v>1458826743.44153</v>
      </c>
      <c r="J71" s="93"/>
      <c r="K71" s="13">
        <v>1320015480.20277</v>
      </c>
      <c r="L71" s="13">
        <v>1136154852.2690499</v>
      </c>
      <c r="M71" s="13">
        <v>884823144.34169996</v>
      </c>
    </row>
    <row r="72" spans="3:13" s="1" customFormat="1" ht="11.1" customHeight="1" x14ac:dyDescent="0.15">
      <c r="C72" s="53">
        <v>46174</v>
      </c>
      <c r="D72" s="54">
        <v>48030</v>
      </c>
      <c r="E72" s="13">
        <v>61</v>
      </c>
      <c r="F72" s="55">
        <v>1856</v>
      </c>
      <c r="G72" s="111"/>
      <c r="H72" s="111"/>
      <c r="I72" s="93">
        <v>1446197853.3445599</v>
      </c>
      <c r="J72" s="93"/>
      <c r="K72" s="13">
        <v>1306440336.99069</v>
      </c>
      <c r="L72" s="13">
        <v>1121702922.9241199</v>
      </c>
      <c r="M72" s="13">
        <v>869987236.91890895</v>
      </c>
    </row>
    <row r="73" spans="3:13" s="1" customFormat="1" ht="11.1" customHeight="1" x14ac:dyDescent="0.15">
      <c r="C73" s="53">
        <v>46174</v>
      </c>
      <c r="D73" s="54">
        <v>48061</v>
      </c>
      <c r="E73" s="13">
        <v>62</v>
      </c>
      <c r="F73" s="55">
        <v>1887</v>
      </c>
      <c r="G73" s="111"/>
      <c r="H73" s="111"/>
      <c r="I73" s="93">
        <v>1434075078.8626299</v>
      </c>
      <c r="J73" s="93"/>
      <c r="K73" s="13">
        <v>1293291836.5650899</v>
      </c>
      <c r="L73" s="13">
        <v>1107589677.85957</v>
      </c>
      <c r="M73" s="13">
        <v>855402566.78215301</v>
      </c>
    </row>
    <row r="74" spans="3:13" s="1" customFormat="1" ht="11.1" customHeight="1" x14ac:dyDescent="0.15">
      <c r="C74" s="53">
        <v>46174</v>
      </c>
      <c r="D74" s="54">
        <v>48092</v>
      </c>
      <c r="E74" s="13">
        <v>63</v>
      </c>
      <c r="F74" s="55">
        <v>1918</v>
      </c>
      <c r="G74" s="111"/>
      <c r="H74" s="111"/>
      <c r="I74" s="93">
        <v>1422011267.8457899</v>
      </c>
      <c r="J74" s="93"/>
      <c r="K74" s="13">
        <v>1280237264.43432</v>
      </c>
      <c r="L74" s="13">
        <v>1093621200.18067</v>
      </c>
      <c r="M74" s="13">
        <v>841037169.00589502</v>
      </c>
    </row>
    <row r="75" spans="3:13" s="1" customFormat="1" ht="11.1" customHeight="1" x14ac:dyDescent="0.15">
      <c r="C75" s="53">
        <v>46174</v>
      </c>
      <c r="D75" s="54">
        <v>48122</v>
      </c>
      <c r="E75" s="13">
        <v>64</v>
      </c>
      <c r="F75" s="55">
        <v>1948</v>
      </c>
      <c r="G75" s="111"/>
      <c r="H75" s="111"/>
      <c r="I75" s="93">
        <v>1409590544.90395</v>
      </c>
      <c r="J75" s="93"/>
      <c r="K75" s="13">
        <v>1266971847.63113</v>
      </c>
      <c r="L75" s="13">
        <v>1079625636.1618099</v>
      </c>
      <c r="M75" s="13">
        <v>826870581.71198702</v>
      </c>
    </row>
    <row r="76" spans="3:13" s="1" customFormat="1" ht="11.1" customHeight="1" x14ac:dyDescent="0.15">
      <c r="C76" s="53">
        <v>46174</v>
      </c>
      <c r="D76" s="54">
        <v>48153</v>
      </c>
      <c r="E76" s="13">
        <v>65</v>
      </c>
      <c r="F76" s="55">
        <v>1979</v>
      </c>
      <c r="G76" s="111"/>
      <c r="H76" s="111"/>
      <c r="I76" s="93">
        <v>1397638792.0871301</v>
      </c>
      <c r="J76" s="93"/>
      <c r="K76" s="13">
        <v>1254098684.08496</v>
      </c>
      <c r="L76" s="13">
        <v>1065938205.81769</v>
      </c>
      <c r="M76" s="13">
        <v>812929718.84719205</v>
      </c>
    </row>
    <row r="77" spans="3:13" s="1" customFormat="1" ht="11.1" customHeight="1" x14ac:dyDescent="0.15">
      <c r="C77" s="53">
        <v>46174</v>
      </c>
      <c r="D77" s="54">
        <v>48183</v>
      </c>
      <c r="E77" s="13">
        <v>66</v>
      </c>
      <c r="F77" s="55">
        <v>2009</v>
      </c>
      <c r="G77" s="111"/>
      <c r="H77" s="111"/>
      <c r="I77" s="93">
        <v>1384880403.1752999</v>
      </c>
      <c r="J77" s="93"/>
      <c r="K77" s="13">
        <v>1240610910.2512901</v>
      </c>
      <c r="L77" s="13">
        <v>1051878746.0166</v>
      </c>
      <c r="M77" s="13">
        <v>798918973.656533</v>
      </c>
    </row>
    <row r="78" spans="3:13" s="1" customFormat="1" ht="11.1" customHeight="1" x14ac:dyDescent="0.15">
      <c r="C78" s="53">
        <v>46174</v>
      </c>
      <c r="D78" s="54">
        <v>48214</v>
      </c>
      <c r="E78" s="13">
        <v>67</v>
      </c>
      <c r="F78" s="55">
        <v>2040</v>
      </c>
      <c r="G78" s="111"/>
      <c r="H78" s="111"/>
      <c r="I78" s="93">
        <v>1372664973.32847</v>
      </c>
      <c r="J78" s="93"/>
      <c r="K78" s="13">
        <v>1227582411.11882</v>
      </c>
      <c r="L78" s="13">
        <v>1038185201.10745</v>
      </c>
      <c r="M78" s="13">
        <v>785178698.54838896</v>
      </c>
    </row>
    <row r="79" spans="3:13" s="1" customFormat="1" ht="11.1" customHeight="1" x14ac:dyDescent="0.15">
      <c r="C79" s="53">
        <v>46174</v>
      </c>
      <c r="D79" s="54">
        <v>48245</v>
      </c>
      <c r="E79" s="13">
        <v>68</v>
      </c>
      <c r="F79" s="55">
        <v>2071</v>
      </c>
      <c r="G79" s="111"/>
      <c r="H79" s="111"/>
      <c r="I79" s="93">
        <v>1360824290.4765899</v>
      </c>
      <c r="J79" s="93"/>
      <c r="K79" s="13">
        <v>1214929107.79547</v>
      </c>
      <c r="L79" s="13">
        <v>1024871005.60868</v>
      </c>
      <c r="M79" s="13">
        <v>771826172.55998898</v>
      </c>
    </row>
    <row r="80" spans="3:13" s="1" customFormat="1" ht="11.1" customHeight="1" x14ac:dyDescent="0.15">
      <c r="C80" s="53">
        <v>46174</v>
      </c>
      <c r="D80" s="54">
        <v>48274</v>
      </c>
      <c r="E80" s="13">
        <v>69</v>
      </c>
      <c r="F80" s="55">
        <v>2100</v>
      </c>
      <c r="G80" s="111"/>
      <c r="H80" s="111"/>
      <c r="I80" s="93">
        <v>1348692831.28967</v>
      </c>
      <c r="J80" s="93"/>
      <c r="K80" s="13">
        <v>1202187686.1780601</v>
      </c>
      <c r="L80" s="13">
        <v>1011709869.21427</v>
      </c>
      <c r="M80" s="13">
        <v>758895239.41653597</v>
      </c>
    </row>
    <row r="81" spans="3:13" s="1" customFormat="1" ht="11.1" customHeight="1" x14ac:dyDescent="0.15">
      <c r="C81" s="53">
        <v>46174</v>
      </c>
      <c r="D81" s="54">
        <v>48305</v>
      </c>
      <c r="E81" s="13">
        <v>70</v>
      </c>
      <c r="F81" s="55">
        <v>2131</v>
      </c>
      <c r="G81" s="111"/>
      <c r="H81" s="111"/>
      <c r="I81" s="93">
        <v>1337020672.20767</v>
      </c>
      <c r="J81" s="93"/>
      <c r="K81" s="13">
        <v>1189762091.76648</v>
      </c>
      <c r="L81" s="13">
        <v>998706626.56561303</v>
      </c>
      <c r="M81" s="13">
        <v>745968335.25500202</v>
      </c>
    </row>
    <row r="82" spans="3:13" s="1" customFormat="1" ht="11.1" customHeight="1" x14ac:dyDescent="0.15">
      <c r="C82" s="53">
        <v>46174</v>
      </c>
      <c r="D82" s="54">
        <v>48335</v>
      </c>
      <c r="E82" s="13">
        <v>71</v>
      </c>
      <c r="F82" s="55">
        <v>2161</v>
      </c>
      <c r="G82" s="111"/>
      <c r="H82" s="111"/>
      <c r="I82" s="93">
        <v>1325118934.85063</v>
      </c>
      <c r="J82" s="93"/>
      <c r="K82" s="13">
        <v>1177235704.2516899</v>
      </c>
      <c r="L82" s="13">
        <v>985759558.15980601</v>
      </c>
      <c r="M82" s="13">
        <v>733279496.59407401</v>
      </c>
    </row>
    <row r="83" spans="3:13" s="1" customFormat="1" ht="11.1" customHeight="1" x14ac:dyDescent="0.15">
      <c r="C83" s="53">
        <v>46174</v>
      </c>
      <c r="D83" s="54">
        <v>48366</v>
      </c>
      <c r="E83" s="13">
        <v>72</v>
      </c>
      <c r="F83" s="55">
        <v>2192</v>
      </c>
      <c r="G83" s="111"/>
      <c r="H83" s="111"/>
      <c r="I83" s="93">
        <v>1313510899.8884799</v>
      </c>
      <c r="J83" s="93"/>
      <c r="K83" s="13">
        <v>1164943937.6431501</v>
      </c>
      <c r="L83" s="13">
        <v>972986221.00631702</v>
      </c>
      <c r="M83" s="13">
        <v>720712168.19570196</v>
      </c>
    </row>
    <row r="84" spans="3:13" s="1" customFormat="1" ht="11.1" customHeight="1" x14ac:dyDescent="0.15">
      <c r="C84" s="53">
        <v>46174</v>
      </c>
      <c r="D84" s="54">
        <v>48396</v>
      </c>
      <c r="E84" s="13">
        <v>73</v>
      </c>
      <c r="F84" s="55">
        <v>2222</v>
      </c>
      <c r="G84" s="111"/>
      <c r="H84" s="111"/>
      <c r="I84" s="93">
        <v>1301799262.8112199</v>
      </c>
      <c r="J84" s="93"/>
      <c r="K84" s="13">
        <v>1152661868.16167</v>
      </c>
      <c r="L84" s="13">
        <v>960358441.026932</v>
      </c>
      <c r="M84" s="13">
        <v>708442498.33510196</v>
      </c>
    </row>
    <row r="85" spans="3:13" s="1" customFormat="1" ht="11.1" customHeight="1" x14ac:dyDescent="0.15">
      <c r="C85" s="53">
        <v>46174</v>
      </c>
      <c r="D85" s="54">
        <v>48427</v>
      </c>
      <c r="E85" s="13">
        <v>74</v>
      </c>
      <c r="F85" s="55">
        <v>2253</v>
      </c>
      <c r="G85" s="111"/>
      <c r="H85" s="111"/>
      <c r="I85" s="93">
        <v>1289951155.9688399</v>
      </c>
      <c r="J85" s="93"/>
      <c r="K85" s="13">
        <v>1140233903.4847701</v>
      </c>
      <c r="L85" s="13">
        <v>947587830.56733406</v>
      </c>
      <c r="M85" s="13">
        <v>696061065.86818302</v>
      </c>
    </row>
    <row r="86" spans="3:13" s="1" customFormat="1" ht="11.1" customHeight="1" x14ac:dyDescent="0.15">
      <c r="C86" s="53">
        <v>46174</v>
      </c>
      <c r="D86" s="54">
        <v>48458</v>
      </c>
      <c r="E86" s="13">
        <v>75</v>
      </c>
      <c r="F86" s="55">
        <v>2284</v>
      </c>
      <c r="G86" s="111"/>
      <c r="H86" s="111"/>
      <c r="I86" s="93">
        <v>1278316082.0013101</v>
      </c>
      <c r="J86" s="93"/>
      <c r="K86" s="13">
        <v>1128032768.4633901</v>
      </c>
      <c r="L86" s="13">
        <v>935063991.85902095</v>
      </c>
      <c r="M86" s="13">
        <v>683952309.415465</v>
      </c>
    </row>
    <row r="87" spans="3:13" s="1" customFormat="1" ht="11.1" customHeight="1" x14ac:dyDescent="0.15">
      <c r="C87" s="53">
        <v>46174</v>
      </c>
      <c r="D87" s="54">
        <v>48488</v>
      </c>
      <c r="E87" s="13">
        <v>76</v>
      </c>
      <c r="F87" s="55">
        <v>2314</v>
      </c>
      <c r="G87" s="111"/>
      <c r="H87" s="111"/>
      <c r="I87" s="93">
        <v>1266878522.9886401</v>
      </c>
      <c r="J87" s="93"/>
      <c r="K87" s="13">
        <v>1116104854.78477</v>
      </c>
      <c r="L87" s="13">
        <v>922899438.92396498</v>
      </c>
      <c r="M87" s="13">
        <v>672287370.21279395</v>
      </c>
    </row>
    <row r="88" spans="3:13" s="1" customFormat="1" ht="11.1" customHeight="1" x14ac:dyDescent="0.15">
      <c r="C88" s="53">
        <v>46174</v>
      </c>
      <c r="D88" s="54">
        <v>48519</v>
      </c>
      <c r="E88" s="13">
        <v>77</v>
      </c>
      <c r="F88" s="55">
        <v>2345</v>
      </c>
      <c r="G88" s="111"/>
      <c r="H88" s="111"/>
      <c r="I88" s="93">
        <v>1255503117.2707801</v>
      </c>
      <c r="J88" s="93"/>
      <c r="K88" s="13">
        <v>1104207259.0885899</v>
      </c>
      <c r="L88" s="13">
        <v>910739295.70716906</v>
      </c>
      <c r="M88" s="13">
        <v>660619312.48164701</v>
      </c>
    </row>
    <row r="89" spans="3:13" s="1" customFormat="1" ht="11.1" customHeight="1" x14ac:dyDescent="0.15">
      <c r="C89" s="53">
        <v>46174</v>
      </c>
      <c r="D89" s="54">
        <v>48549</v>
      </c>
      <c r="E89" s="13">
        <v>78</v>
      </c>
      <c r="F89" s="55">
        <v>2375</v>
      </c>
      <c r="G89" s="111"/>
      <c r="H89" s="111"/>
      <c r="I89" s="93">
        <v>1243712088.76775</v>
      </c>
      <c r="J89" s="93"/>
      <c r="K89" s="13">
        <v>1092041690.3790801</v>
      </c>
      <c r="L89" s="13">
        <v>898488377.21641695</v>
      </c>
      <c r="M89" s="13">
        <v>649061332.60114002</v>
      </c>
    </row>
    <row r="90" spans="3:13" s="1" customFormat="1" ht="11.1" customHeight="1" x14ac:dyDescent="0.15">
      <c r="C90" s="53">
        <v>46174</v>
      </c>
      <c r="D90" s="54">
        <v>48580</v>
      </c>
      <c r="E90" s="13">
        <v>79</v>
      </c>
      <c r="F90" s="55">
        <v>2406</v>
      </c>
      <c r="G90" s="111"/>
      <c r="H90" s="111"/>
      <c r="I90" s="93">
        <v>1231978423.30953</v>
      </c>
      <c r="J90" s="93"/>
      <c r="K90" s="13">
        <v>1079904233.3820901</v>
      </c>
      <c r="L90" s="13">
        <v>886242517.50910103</v>
      </c>
      <c r="M90" s="13">
        <v>637503354.99004996</v>
      </c>
    </row>
    <row r="91" spans="3:13" s="1" customFormat="1" ht="11.1" customHeight="1" x14ac:dyDescent="0.15">
      <c r="C91" s="53">
        <v>46174</v>
      </c>
      <c r="D91" s="54">
        <v>48611</v>
      </c>
      <c r="E91" s="13">
        <v>80</v>
      </c>
      <c r="F91" s="55">
        <v>2437</v>
      </c>
      <c r="G91" s="111"/>
      <c r="H91" s="111"/>
      <c r="I91" s="93">
        <v>1220607276.2560599</v>
      </c>
      <c r="J91" s="93"/>
      <c r="K91" s="13">
        <v>1068122037.52854</v>
      </c>
      <c r="L91" s="13">
        <v>874343943.82406902</v>
      </c>
      <c r="M91" s="13">
        <v>626280398.13387501</v>
      </c>
    </row>
    <row r="92" spans="3:13" s="1" customFormat="1" ht="11.1" customHeight="1" x14ac:dyDescent="0.15">
      <c r="C92" s="53">
        <v>46174</v>
      </c>
      <c r="D92" s="54">
        <v>48639</v>
      </c>
      <c r="E92" s="13">
        <v>81</v>
      </c>
      <c r="F92" s="55">
        <v>2465</v>
      </c>
      <c r="G92" s="111"/>
      <c r="H92" s="111"/>
      <c r="I92" s="93">
        <v>1209362577.28737</v>
      </c>
      <c r="J92" s="93"/>
      <c r="K92" s="13">
        <v>1056660735.15739</v>
      </c>
      <c r="L92" s="13">
        <v>862974805.02480996</v>
      </c>
      <c r="M92" s="13">
        <v>615771579.45581603</v>
      </c>
    </row>
    <row r="93" spans="3:13" s="1" customFormat="1" ht="11.1" customHeight="1" x14ac:dyDescent="0.15">
      <c r="C93" s="53">
        <v>46174</v>
      </c>
      <c r="D93" s="54">
        <v>48670</v>
      </c>
      <c r="E93" s="13">
        <v>82</v>
      </c>
      <c r="F93" s="55">
        <v>2496</v>
      </c>
      <c r="G93" s="111"/>
      <c r="H93" s="111"/>
      <c r="I93" s="93">
        <v>1198163664.5934701</v>
      </c>
      <c r="J93" s="93"/>
      <c r="K93" s="13">
        <v>1045100289.75357</v>
      </c>
      <c r="L93" s="13">
        <v>851362678.38317001</v>
      </c>
      <c r="M93" s="13">
        <v>604912768.132689</v>
      </c>
    </row>
    <row r="94" spans="3:13" s="1" customFormat="1" ht="11.1" customHeight="1" x14ac:dyDescent="0.15">
      <c r="C94" s="53">
        <v>46174</v>
      </c>
      <c r="D94" s="54">
        <v>48700</v>
      </c>
      <c r="E94" s="13">
        <v>83</v>
      </c>
      <c r="F94" s="55">
        <v>2526</v>
      </c>
      <c r="G94" s="111"/>
      <c r="H94" s="111"/>
      <c r="I94" s="93">
        <v>1186890296.0342801</v>
      </c>
      <c r="J94" s="93"/>
      <c r="K94" s="13">
        <v>1033567780.41309</v>
      </c>
      <c r="L94" s="13">
        <v>839895722.70041502</v>
      </c>
      <c r="M94" s="13">
        <v>594318975.32584798</v>
      </c>
    </row>
    <row r="95" spans="3:13" s="1" customFormat="1" ht="11.1" customHeight="1" x14ac:dyDescent="0.15">
      <c r="C95" s="53">
        <v>46174</v>
      </c>
      <c r="D95" s="54">
        <v>48731</v>
      </c>
      <c r="E95" s="13">
        <v>84</v>
      </c>
      <c r="F95" s="55">
        <v>2557</v>
      </c>
      <c r="G95" s="111"/>
      <c r="H95" s="111"/>
      <c r="I95" s="93">
        <v>1175766446.9398</v>
      </c>
      <c r="J95" s="93"/>
      <c r="K95" s="13">
        <v>1022144332.60618</v>
      </c>
      <c r="L95" s="13">
        <v>828500404.69682503</v>
      </c>
      <c r="M95" s="13">
        <v>583772417.77210796</v>
      </c>
    </row>
    <row r="96" spans="3:13" s="1" customFormat="1" ht="11.1" customHeight="1" x14ac:dyDescent="0.15">
      <c r="C96" s="53">
        <v>46174</v>
      </c>
      <c r="D96" s="54">
        <v>48761</v>
      </c>
      <c r="E96" s="13">
        <v>85</v>
      </c>
      <c r="F96" s="55">
        <v>2587</v>
      </c>
      <c r="G96" s="111"/>
      <c r="H96" s="111"/>
      <c r="I96" s="93">
        <v>1164682040.59004</v>
      </c>
      <c r="J96" s="93"/>
      <c r="K96" s="13">
        <v>1010846243.6352299</v>
      </c>
      <c r="L96" s="13">
        <v>817326102.14784002</v>
      </c>
      <c r="M96" s="13">
        <v>573538133.73792601</v>
      </c>
    </row>
    <row r="97" spans="3:13" s="1" customFormat="1" ht="11.1" customHeight="1" x14ac:dyDescent="0.15">
      <c r="C97" s="53">
        <v>46174</v>
      </c>
      <c r="D97" s="54">
        <v>48792</v>
      </c>
      <c r="E97" s="13">
        <v>86</v>
      </c>
      <c r="F97" s="55">
        <v>2618</v>
      </c>
      <c r="G97" s="111"/>
      <c r="H97" s="111"/>
      <c r="I97" s="93">
        <v>1153652488.9149599</v>
      </c>
      <c r="J97" s="93"/>
      <c r="K97" s="13">
        <v>999575284.65769601</v>
      </c>
      <c r="L97" s="13">
        <v>806157445.48865294</v>
      </c>
      <c r="M97" s="13">
        <v>563304757.27777004</v>
      </c>
    </row>
    <row r="98" spans="3:13" s="1" customFormat="1" ht="11.1" customHeight="1" x14ac:dyDescent="0.15">
      <c r="C98" s="53">
        <v>46174</v>
      </c>
      <c r="D98" s="54">
        <v>48823</v>
      </c>
      <c r="E98" s="13">
        <v>87</v>
      </c>
      <c r="F98" s="55">
        <v>2649</v>
      </c>
      <c r="G98" s="111"/>
      <c r="H98" s="111"/>
      <c r="I98" s="93">
        <v>1142663640.9045501</v>
      </c>
      <c r="J98" s="93"/>
      <c r="K98" s="13">
        <v>988374858.20321298</v>
      </c>
      <c r="L98" s="13">
        <v>795097050.64370501</v>
      </c>
      <c r="M98" s="13">
        <v>553223107.31917596</v>
      </c>
    </row>
    <row r="99" spans="3:13" s="1" customFormat="1" ht="11.1" customHeight="1" x14ac:dyDescent="0.15">
      <c r="C99" s="53">
        <v>46174</v>
      </c>
      <c r="D99" s="54">
        <v>48853</v>
      </c>
      <c r="E99" s="13">
        <v>88</v>
      </c>
      <c r="F99" s="55">
        <v>2679</v>
      </c>
      <c r="G99" s="111"/>
      <c r="H99" s="111"/>
      <c r="I99" s="93">
        <v>1131734611.4287901</v>
      </c>
      <c r="J99" s="93"/>
      <c r="K99" s="13">
        <v>977314718.39201999</v>
      </c>
      <c r="L99" s="13">
        <v>784264685.31915605</v>
      </c>
      <c r="M99" s="13">
        <v>543449148.01373804</v>
      </c>
    </row>
    <row r="100" spans="3:13" s="1" customFormat="1" ht="11.1" customHeight="1" x14ac:dyDescent="0.15">
      <c r="C100" s="53">
        <v>46174</v>
      </c>
      <c r="D100" s="54">
        <v>48884</v>
      </c>
      <c r="E100" s="13">
        <v>89</v>
      </c>
      <c r="F100" s="55">
        <v>2710</v>
      </c>
      <c r="G100" s="111"/>
      <c r="H100" s="111"/>
      <c r="I100" s="93">
        <v>1120833377.22771</v>
      </c>
      <c r="J100" s="93"/>
      <c r="K100" s="13">
        <v>966259275.03337002</v>
      </c>
      <c r="L100" s="13">
        <v>773421051.57206905</v>
      </c>
      <c r="M100" s="13">
        <v>533665172.27691102</v>
      </c>
    </row>
    <row r="101" spans="3:13" s="1" customFormat="1" ht="11.1" customHeight="1" x14ac:dyDescent="0.15">
      <c r="C101" s="53">
        <v>46174</v>
      </c>
      <c r="D101" s="54">
        <v>48914</v>
      </c>
      <c r="E101" s="13">
        <v>90</v>
      </c>
      <c r="F101" s="55">
        <v>2740</v>
      </c>
      <c r="G101" s="111"/>
      <c r="H101" s="111"/>
      <c r="I101" s="93">
        <v>1109895720.23107</v>
      </c>
      <c r="J101" s="93"/>
      <c r="K101" s="13">
        <v>955259482.65185499</v>
      </c>
      <c r="L101" s="13">
        <v>762734582.82065403</v>
      </c>
      <c r="M101" s="13">
        <v>524134073.423181</v>
      </c>
    </row>
    <row r="102" spans="3:13" s="1" customFormat="1" ht="11.1" customHeight="1" x14ac:dyDescent="0.15">
      <c r="C102" s="53">
        <v>46174</v>
      </c>
      <c r="D102" s="54">
        <v>48945</v>
      </c>
      <c r="E102" s="13">
        <v>91</v>
      </c>
      <c r="F102" s="55">
        <v>2771</v>
      </c>
      <c r="G102" s="111"/>
      <c r="H102" s="111"/>
      <c r="I102" s="93">
        <v>1098935112.7990799</v>
      </c>
      <c r="J102" s="93"/>
      <c r="K102" s="13">
        <v>944221771.18736196</v>
      </c>
      <c r="L102" s="13">
        <v>752004056.35487604</v>
      </c>
      <c r="M102" s="13">
        <v>514571535.18272501</v>
      </c>
    </row>
    <row r="103" spans="3:13" s="1" customFormat="1" ht="11.1" customHeight="1" x14ac:dyDescent="0.15">
      <c r="C103" s="53">
        <v>46174</v>
      </c>
      <c r="D103" s="54">
        <v>48976</v>
      </c>
      <c r="E103" s="13">
        <v>92</v>
      </c>
      <c r="F103" s="55">
        <v>2802</v>
      </c>
      <c r="G103" s="111"/>
      <c r="H103" s="111"/>
      <c r="I103" s="93">
        <v>1088108907.7016599</v>
      </c>
      <c r="J103" s="93"/>
      <c r="K103" s="13">
        <v>933334037.97784102</v>
      </c>
      <c r="L103" s="13">
        <v>741442319.48422801</v>
      </c>
      <c r="M103" s="13">
        <v>505195607.13271201</v>
      </c>
    </row>
    <row r="104" spans="3:13" s="1" customFormat="1" ht="11.1" customHeight="1" x14ac:dyDescent="0.15">
      <c r="C104" s="53">
        <v>46174</v>
      </c>
      <c r="D104" s="54">
        <v>49004</v>
      </c>
      <c r="E104" s="13">
        <v>93</v>
      </c>
      <c r="F104" s="55">
        <v>2830</v>
      </c>
      <c r="G104" s="111"/>
      <c r="H104" s="111"/>
      <c r="I104" s="93">
        <v>1077272845.61885</v>
      </c>
      <c r="J104" s="93"/>
      <c r="K104" s="13">
        <v>922623632.84350801</v>
      </c>
      <c r="L104" s="13">
        <v>731250131.470698</v>
      </c>
      <c r="M104" s="13">
        <v>496344442.15859598</v>
      </c>
    </row>
    <row r="105" spans="3:13" s="1" customFormat="1" ht="11.1" customHeight="1" x14ac:dyDescent="0.15">
      <c r="C105" s="53">
        <v>46174</v>
      </c>
      <c r="D105" s="54">
        <v>49035</v>
      </c>
      <c r="E105" s="13">
        <v>94</v>
      </c>
      <c r="F105" s="55">
        <v>2861</v>
      </c>
      <c r="G105" s="111"/>
      <c r="H105" s="111"/>
      <c r="I105" s="93">
        <v>1066506528.73058</v>
      </c>
      <c r="J105" s="93"/>
      <c r="K105" s="13">
        <v>911853688.77152503</v>
      </c>
      <c r="L105" s="13">
        <v>720876112.384251</v>
      </c>
      <c r="M105" s="13">
        <v>487230492.63901502</v>
      </c>
    </row>
    <row r="106" spans="3:13" s="1" customFormat="1" ht="11.1" customHeight="1" x14ac:dyDescent="0.15">
      <c r="C106" s="53">
        <v>46174</v>
      </c>
      <c r="D106" s="54">
        <v>49065</v>
      </c>
      <c r="E106" s="13">
        <v>95</v>
      </c>
      <c r="F106" s="55">
        <v>2891</v>
      </c>
      <c r="G106" s="111"/>
      <c r="H106" s="111"/>
      <c r="I106" s="93">
        <v>1055730245.4468499</v>
      </c>
      <c r="J106" s="93"/>
      <c r="K106" s="13">
        <v>901158461.88314903</v>
      </c>
      <c r="L106" s="13">
        <v>710667422.696751</v>
      </c>
      <c r="M106" s="13">
        <v>478361607.59188598</v>
      </c>
    </row>
    <row r="107" spans="3:13" s="1" customFormat="1" ht="11.1" customHeight="1" x14ac:dyDescent="0.15">
      <c r="C107" s="53">
        <v>46174</v>
      </c>
      <c r="D107" s="54">
        <v>49096</v>
      </c>
      <c r="E107" s="13">
        <v>96</v>
      </c>
      <c r="F107" s="55">
        <v>2922</v>
      </c>
      <c r="G107" s="111"/>
      <c r="H107" s="111"/>
      <c r="I107" s="93">
        <v>1044657466.10763</v>
      </c>
      <c r="J107" s="93"/>
      <c r="K107" s="13">
        <v>890194471.63846898</v>
      </c>
      <c r="L107" s="13">
        <v>700235667.35281503</v>
      </c>
      <c r="M107" s="13">
        <v>469343445.211402</v>
      </c>
    </row>
    <row r="108" spans="3:13" s="1" customFormat="1" ht="11.1" customHeight="1" x14ac:dyDescent="0.15">
      <c r="C108" s="53">
        <v>46174</v>
      </c>
      <c r="D108" s="54">
        <v>49126</v>
      </c>
      <c r="E108" s="13">
        <v>97</v>
      </c>
      <c r="F108" s="55">
        <v>2952</v>
      </c>
      <c r="G108" s="111"/>
      <c r="H108" s="111"/>
      <c r="I108" s="93">
        <v>1033843851.82294</v>
      </c>
      <c r="J108" s="93"/>
      <c r="K108" s="13">
        <v>879533711.53462005</v>
      </c>
      <c r="L108" s="13">
        <v>690146981.55118001</v>
      </c>
      <c r="M108" s="13">
        <v>460685141.30402201</v>
      </c>
    </row>
    <row r="109" spans="3:13" s="1" customFormat="1" ht="11.1" customHeight="1" x14ac:dyDescent="0.15">
      <c r="C109" s="53">
        <v>46174</v>
      </c>
      <c r="D109" s="54">
        <v>49157</v>
      </c>
      <c r="E109" s="13">
        <v>98</v>
      </c>
      <c r="F109" s="55">
        <v>2983</v>
      </c>
      <c r="G109" s="111"/>
      <c r="H109" s="111"/>
      <c r="I109" s="93">
        <v>1023198623.8727601</v>
      </c>
      <c r="J109" s="93"/>
      <c r="K109" s="13">
        <v>869000981.91792798</v>
      </c>
      <c r="L109" s="13">
        <v>680148058.67986298</v>
      </c>
      <c r="M109" s="13">
        <v>452087703.30383301</v>
      </c>
    </row>
    <row r="110" spans="3:13" s="1" customFormat="1" ht="11.1" customHeight="1" x14ac:dyDescent="0.15">
      <c r="C110" s="53">
        <v>46174</v>
      </c>
      <c r="D110" s="54">
        <v>49188</v>
      </c>
      <c r="E110" s="13">
        <v>99</v>
      </c>
      <c r="F110" s="55">
        <v>3014</v>
      </c>
      <c r="G110" s="111"/>
      <c r="H110" s="111"/>
      <c r="I110" s="93">
        <v>1012532914.45705</v>
      </c>
      <c r="J110" s="93"/>
      <c r="K110" s="13">
        <v>858484085.37989497</v>
      </c>
      <c r="L110" s="13">
        <v>670207891.33556199</v>
      </c>
      <c r="M110" s="13">
        <v>443593719.15900898</v>
      </c>
    </row>
    <row r="111" spans="3:13" s="1" customFormat="1" ht="11.1" customHeight="1" x14ac:dyDescent="0.15">
      <c r="C111" s="53">
        <v>46174</v>
      </c>
      <c r="D111" s="54">
        <v>49218</v>
      </c>
      <c r="E111" s="13">
        <v>100</v>
      </c>
      <c r="F111" s="55">
        <v>3044</v>
      </c>
      <c r="G111" s="111"/>
      <c r="H111" s="111"/>
      <c r="I111" s="93">
        <v>1001988825.80577</v>
      </c>
      <c r="J111" s="93"/>
      <c r="K111" s="13">
        <v>848149748.27234197</v>
      </c>
      <c r="L111" s="13">
        <v>660510298.40061498</v>
      </c>
      <c r="M111" s="13">
        <v>435383060.64624703</v>
      </c>
    </row>
    <row r="112" spans="3:13" s="1" customFormat="1" ht="11.1" customHeight="1" x14ac:dyDescent="0.15">
      <c r="C112" s="53">
        <v>46174</v>
      </c>
      <c r="D112" s="54">
        <v>49249</v>
      </c>
      <c r="E112" s="13">
        <v>101</v>
      </c>
      <c r="F112" s="55">
        <v>3075</v>
      </c>
      <c r="G112" s="111"/>
      <c r="H112" s="111"/>
      <c r="I112" s="93">
        <v>991508028.52896202</v>
      </c>
      <c r="J112" s="93"/>
      <c r="K112" s="13">
        <v>837854629.07231796</v>
      </c>
      <c r="L112" s="13">
        <v>650833384.75042295</v>
      </c>
      <c r="M112" s="13">
        <v>427187342.77075797</v>
      </c>
    </row>
    <row r="113" spans="3:13" s="1" customFormat="1" ht="11.1" customHeight="1" x14ac:dyDescent="0.15">
      <c r="C113" s="53">
        <v>46174</v>
      </c>
      <c r="D113" s="54">
        <v>49279</v>
      </c>
      <c r="E113" s="13">
        <v>102</v>
      </c>
      <c r="F113" s="55">
        <v>3105</v>
      </c>
      <c r="G113" s="111"/>
      <c r="H113" s="111"/>
      <c r="I113" s="93">
        <v>981046945.49659002</v>
      </c>
      <c r="J113" s="93"/>
      <c r="K113" s="13">
        <v>827653943.34070098</v>
      </c>
      <c r="L113" s="13">
        <v>641327266.38951194</v>
      </c>
      <c r="M113" s="13">
        <v>419222267.14861298</v>
      </c>
    </row>
    <row r="114" spans="3:13" s="1" customFormat="1" ht="11.1" customHeight="1" x14ac:dyDescent="0.15">
      <c r="C114" s="53">
        <v>46174</v>
      </c>
      <c r="D114" s="54">
        <v>49310</v>
      </c>
      <c r="E114" s="13">
        <v>103</v>
      </c>
      <c r="F114" s="55">
        <v>3136</v>
      </c>
      <c r="G114" s="111"/>
      <c r="H114" s="111"/>
      <c r="I114" s="93">
        <v>970578663.38861895</v>
      </c>
      <c r="J114" s="93"/>
      <c r="K114" s="13">
        <v>817433661.03477299</v>
      </c>
      <c r="L114" s="13">
        <v>631796952.01902199</v>
      </c>
      <c r="M114" s="13">
        <v>411243250.97931898</v>
      </c>
    </row>
    <row r="115" spans="3:13" s="1" customFormat="1" ht="11.1" customHeight="1" x14ac:dyDescent="0.15">
      <c r="C115" s="53">
        <v>46174</v>
      </c>
      <c r="D115" s="54">
        <v>49341</v>
      </c>
      <c r="E115" s="13">
        <v>104</v>
      </c>
      <c r="F115" s="55">
        <v>3167</v>
      </c>
      <c r="G115" s="111"/>
      <c r="H115" s="111"/>
      <c r="I115" s="93">
        <v>960346491.71501005</v>
      </c>
      <c r="J115" s="93"/>
      <c r="K115" s="13">
        <v>807444184.48374796</v>
      </c>
      <c r="L115" s="13">
        <v>622488901.49550903</v>
      </c>
      <c r="M115" s="13">
        <v>403468366.085118</v>
      </c>
    </row>
    <row r="116" spans="3:13" s="1" customFormat="1" ht="11.1" customHeight="1" x14ac:dyDescent="0.15">
      <c r="C116" s="53">
        <v>46174</v>
      </c>
      <c r="D116" s="54">
        <v>49369</v>
      </c>
      <c r="E116" s="13">
        <v>105</v>
      </c>
      <c r="F116" s="55">
        <v>3195</v>
      </c>
      <c r="G116" s="111"/>
      <c r="H116" s="111"/>
      <c r="I116" s="93">
        <v>950158398.38583899</v>
      </c>
      <c r="J116" s="93"/>
      <c r="K116" s="13">
        <v>797654264.07743096</v>
      </c>
      <c r="L116" s="13">
        <v>613528736.55440295</v>
      </c>
      <c r="M116" s="13">
        <v>396139179.010517</v>
      </c>
    </row>
    <row r="117" spans="3:13" s="1" customFormat="1" ht="11.1" customHeight="1" x14ac:dyDescent="0.15">
      <c r="C117" s="53">
        <v>46174</v>
      </c>
      <c r="D117" s="54">
        <v>49400</v>
      </c>
      <c r="E117" s="13">
        <v>106</v>
      </c>
      <c r="F117" s="55">
        <v>3226</v>
      </c>
      <c r="G117" s="111"/>
      <c r="H117" s="111"/>
      <c r="I117" s="93">
        <v>940024925.04099596</v>
      </c>
      <c r="J117" s="93"/>
      <c r="K117" s="13">
        <v>787808800.64716697</v>
      </c>
      <c r="L117" s="13">
        <v>604414867.73975503</v>
      </c>
      <c r="M117" s="13">
        <v>388601655.54830098</v>
      </c>
    </row>
    <row r="118" spans="3:13" s="1" customFormat="1" ht="11.1" customHeight="1" x14ac:dyDescent="0.15">
      <c r="C118" s="53">
        <v>46174</v>
      </c>
      <c r="D118" s="54">
        <v>49430</v>
      </c>
      <c r="E118" s="13">
        <v>107</v>
      </c>
      <c r="F118" s="55">
        <v>3256</v>
      </c>
      <c r="G118" s="111"/>
      <c r="H118" s="111"/>
      <c r="I118" s="93">
        <v>929740155.00048697</v>
      </c>
      <c r="J118" s="93"/>
      <c r="K118" s="13">
        <v>777910453.45168698</v>
      </c>
      <c r="L118" s="13">
        <v>595351820.01119494</v>
      </c>
      <c r="M118" s="13">
        <v>381205604.24178898</v>
      </c>
    </row>
    <row r="119" spans="3:13" s="1" customFormat="1" ht="11.1" customHeight="1" x14ac:dyDescent="0.15">
      <c r="C119" s="53">
        <v>46174</v>
      </c>
      <c r="D119" s="54">
        <v>49461</v>
      </c>
      <c r="E119" s="13">
        <v>108</v>
      </c>
      <c r="F119" s="55">
        <v>3287</v>
      </c>
      <c r="G119" s="111"/>
      <c r="H119" s="111"/>
      <c r="I119" s="93">
        <v>919204154.41430497</v>
      </c>
      <c r="J119" s="93"/>
      <c r="K119" s="13">
        <v>767790575.21521795</v>
      </c>
      <c r="L119" s="13">
        <v>586112451.52482104</v>
      </c>
      <c r="M119" s="13">
        <v>373700052.12902099</v>
      </c>
    </row>
    <row r="120" spans="3:13" s="1" customFormat="1" ht="11.1" customHeight="1" x14ac:dyDescent="0.15">
      <c r="C120" s="53">
        <v>46174</v>
      </c>
      <c r="D120" s="54">
        <v>49491</v>
      </c>
      <c r="E120" s="13">
        <v>109</v>
      </c>
      <c r="F120" s="55">
        <v>3317</v>
      </c>
      <c r="G120" s="111"/>
      <c r="H120" s="111"/>
      <c r="I120" s="93">
        <v>909302629.95245898</v>
      </c>
      <c r="J120" s="93"/>
      <c r="K120" s="13">
        <v>758273372.89327896</v>
      </c>
      <c r="L120" s="13">
        <v>577422555.02786696</v>
      </c>
      <c r="M120" s="13">
        <v>366650294.56425101</v>
      </c>
    </row>
    <row r="121" spans="3:13" s="1" customFormat="1" ht="11.1" customHeight="1" x14ac:dyDescent="0.15">
      <c r="C121" s="53">
        <v>46174</v>
      </c>
      <c r="D121" s="54">
        <v>49522</v>
      </c>
      <c r="E121" s="13">
        <v>110</v>
      </c>
      <c r="F121" s="55">
        <v>3348</v>
      </c>
      <c r="G121" s="111"/>
      <c r="H121" s="111"/>
      <c r="I121" s="93">
        <v>899487314.62490201</v>
      </c>
      <c r="J121" s="93"/>
      <c r="K121" s="13">
        <v>748816112.35483301</v>
      </c>
      <c r="L121" s="13">
        <v>568770694.72362304</v>
      </c>
      <c r="M121" s="13">
        <v>359626863.63224101</v>
      </c>
    </row>
    <row r="122" spans="3:13" s="1" customFormat="1" ht="11.1" customHeight="1" x14ac:dyDescent="0.15">
      <c r="C122" s="53">
        <v>46174</v>
      </c>
      <c r="D122" s="54">
        <v>49553</v>
      </c>
      <c r="E122" s="13">
        <v>111</v>
      </c>
      <c r="F122" s="55">
        <v>3379</v>
      </c>
      <c r="G122" s="111"/>
      <c r="H122" s="111"/>
      <c r="I122" s="93">
        <v>889101365.07161105</v>
      </c>
      <c r="J122" s="93"/>
      <c r="K122" s="13">
        <v>738914508.15802205</v>
      </c>
      <c r="L122" s="13">
        <v>559822459.35276902</v>
      </c>
      <c r="M122" s="13">
        <v>352469750.49762303</v>
      </c>
    </row>
    <row r="123" spans="3:13" s="1" customFormat="1" ht="11.1" customHeight="1" x14ac:dyDescent="0.15">
      <c r="C123" s="53">
        <v>46174</v>
      </c>
      <c r="D123" s="54">
        <v>49583</v>
      </c>
      <c r="E123" s="13">
        <v>112</v>
      </c>
      <c r="F123" s="55">
        <v>3409</v>
      </c>
      <c r="G123" s="111"/>
      <c r="H123" s="111"/>
      <c r="I123" s="93">
        <v>879467591.66257906</v>
      </c>
      <c r="J123" s="93"/>
      <c r="K123" s="13">
        <v>729708352.65094197</v>
      </c>
      <c r="L123" s="13">
        <v>551486910.32374406</v>
      </c>
      <c r="M123" s="13">
        <v>345798277.44586402</v>
      </c>
    </row>
    <row r="124" spans="3:13" s="1" customFormat="1" ht="11.1" customHeight="1" x14ac:dyDescent="0.15">
      <c r="C124" s="53">
        <v>46174</v>
      </c>
      <c r="D124" s="54">
        <v>49614</v>
      </c>
      <c r="E124" s="13">
        <v>113</v>
      </c>
      <c r="F124" s="55">
        <v>3440</v>
      </c>
      <c r="G124" s="111"/>
      <c r="H124" s="111"/>
      <c r="I124" s="93">
        <v>869903300.68777502</v>
      </c>
      <c r="J124" s="93"/>
      <c r="K124" s="13">
        <v>720548527.255059</v>
      </c>
      <c r="L124" s="13">
        <v>543179310.01886797</v>
      </c>
      <c r="M124" s="13">
        <v>339146590.511778</v>
      </c>
    </row>
    <row r="125" spans="3:13" s="1" customFormat="1" ht="11.1" customHeight="1" x14ac:dyDescent="0.15">
      <c r="C125" s="53">
        <v>46174</v>
      </c>
      <c r="D125" s="54">
        <v>49644</v>
      </c>
      <c r="E125" s="13">
        <v>114</v>
      </c>
      <c r="F125" s="55">
        <v>3470</v>
      </c>
      <c r="G125" s="111"/>
      <c r="H125" s="111"/>
      <c r="I125" s="93">
        <v>860370228.72719502</v>
      </c>
      <c r="J125" s="93"/>
      <c r="K125" s="13">
        <v>711482447.99457705</v>
      </c>
      <c r="L125" s="13">
        <v>535024835.570445</v>
      </c>
      <c r="M125" s="13">
        <v>332685798.21529299</v>
      </c>
    </row>
    <row r="126" spans="3:13" s="1" customFormat="1" ht="11.1" customHeight="1" x14ac:dyDescent="0.15">
      <c r="C126" s="53">
        <v>46174</v>
      </c>
      <c r="D126" s="54">
        <v>49675</v>
      </c>
      <c r="E126" s="13">
        <v>115</v>
      </c>
      <c r="F126" s="55">
        <v>3501</v>
      </c>
      <c r="G126" s="111"/>
      <c r="H126" s="111"/>
      <c r="I126" s="93">
        <v>850876548.75084102</v>
      </c>
      <c r="J126" s="93"/>
      <c r="K126" s="13">
        <v>702438245.841115</v>
      </c>
      <c r="L126" s="13">
        <v>526880340.591438</v>
      </c>
      <c r="M126" s="13">
        <v>326233783.92999297</v>
      </c>
    </row>
    <row r="127" spans="3:13" s="1" customFormat="1" ht="11.1" customHeight="1" x14ac:dyDescent="0.15">
      <c r="C127" s="53">
        <v>46174</v>
      </c>
      <c r="D127" s="54">
        <v>49706</v>
      </c>
      <c r="E127" s="13">
        <v>116</v>
      </c>
      <c r="F127" s="55">
        <v>3532</v>
      </c>
      <c r="G127" s="111"/>
      <c r="H127" s="111"/>
      <c r="I127" s="93">
        <v>841410389.57867897</v>
      </c>
      <c r="J127" s="93"/>
      <c r="K127" s="13">
        <v>693445357.43399596</v>
      </c>
      <c r="L127" s="13">
        <v>518812202.579005</v>
      </c>
      <c r="M127" s="13">
        <v>319877535.36515898</v>
      </c>
    </row>
    <row r="128" spans="3:13" s="1" customFormat="1" ht="11.1" customHeight="1" x14ac:dyDescent="0.15">
      <c r="C128" s="53">
        <v>46174</v>
      </c>
      <c r="D128" s="54">
        <v>49735</v>
      </c>
      <c r="E128" s="13">
        <v>117</v>
      </c>
      <c r="F128" s="55">
        <v>3561</v>
      </c>
      <c r="G128" s="111"/>
      <c r="H128" s="111"/>
      <c r="I128" s="93">
        <v>831964220.81067502</v>
      </c>
      <c r="J128" s="93"/>
      <c r="K128" s="13">
        <v>684572368.85888195</v>
      </c>
      <c r="L128" s="13">
        <v>510955107.74298</v>
      </c>
      <c r="M128" s="13">
        <v>313784763.15281802</v>
      </c>
    </row>
    <row r="129" spans="3:13" s="1" customFormat="1" ht="11.1" customHeight="1" x14ac:dyDescent="0.15">
      <c r="C129" s="53">
        <v>46174</v>
      </c>
      <c r="D129" s="54">
        <v>49766</v>
      </c>
      <c r="E129" s="13">
        <v>118</v>
      </c>
      <c r="F129" s="55">
        <v>3592</v>
      </c>
      <c r="G129" s="111"/>
      <c r="H129" s="111"/>
      <c r="I129" s="93">
        <v>822563456.32682598</v>
      </c>
      <c r="J129" s="93"/>
      <c r="K129" s="13">
        <v>675689090.17407799</v>
      </c>
      <c r="L129" s="13">
        <v>503042152.86921698</v>
      </c>
      <c r="M129" s="13">
        <v>307616838.55085701</v>
      </c>
    </row>
    <row r="130" spans="3:13" s="1" customFormat="1" ht="11.1" customHeight="1" x14ac:dyDescent="0.15">
      <c r="C130" s="53">
        <v>46174</v>
      </c>
      <c r="D130" s="54">
        <v>49796</v>
      </c>
      <c r="E130" s="13">
        <v>119</v>
      </c>
      <c r="F130" s="55">
        <v>3622</v>
      </c>
      <c r="G130" s="111"/>
      <c r="H130" s="111"/>
      <c r="I130" s="93">
        <v>813208668.52709794</v>
      </c>
      <c r="J130" s="93"/>
      <c r="K130" s="13">
        <v>666908196.675933</v>
      </c>
      <c r="L130" s="13">
        <v>495282854.92875701</v>
      </c>
      <c r="M130" s="13">
        <v>301630395.58177298</v>
      </c>
    </row>
    <row r="131" spans="3:13" s="1" customFormat="1" ht="11.1" customHeight="1" x14ac:dyDescent="0.15">
      <c r="C131" s="53">
        <v>46174</v>
      </c>
      <c r="D131" s="54">
        <v>49827</v>
      </c>
      <c r="E131" s="13">
        <v>120</v>
      </c>
      <c r="F131" s="55">
        <v>3653</v>
      </c>
      <c r="G131" s="111"/>
      <c r="H131" s="111"/>
      <c r="I131" s="93">
        <v>803923053.49152899</v>
      </c>
      <c r="J131" s="93"/>
      <c r="K131" s="13">
        <v>658174902.20558906</v>
      </c>
      <c r="L131" s="13">
        <v>487553916.744798</v>
      </c>
      <c r="M131" s="13">
        <v>295665790.764925</v>
      </c>
    </row>
    <row r="132" spans="3:13" s="1" customFormat="1" ht="11.1" customHeight="1" x14ac:dyDescent="0.15">
      <c r="C132" s="53">
        <v>46174</v>
      </c>
      <c r="D132" s="54">
        <v>49857</v>
      </c>
      <c r="E132" s="13">
        <v>121</v>
      </c>
      <c r="F132" s="55">
        <v>3683</v>
      </c>
      <c r="G132" s="111"/>
      <c r="H132" s="111"/>
      <c r="I132" s="93">
        <v>794754379.70001495</v>
      </c>
      <c r="J132" s="93"/>
      <c r="K132" s="13">
        <v>649600461.93721104</v>
      </c>
      <c r="L132" s="13">
        <v>480017890.96553701</v>
      </c>
      <c r="M132" s="13">
        <v>289902484.13011402</v>
      </c>
    </row>
    <row r="133" spans="3:13" s="1" customFormat="1" ht="11.1" customHeight="1" x14ac:dyDescent="0.15">
      <c r="C133" s="53">
        <v>46174</v>
      </c>
      <c r="D133" s="54">
        <v>49888</v>
      </c>
      <c r="E133" s="13">
        <v>122</v>
      </c>
      <c r="F133" s="55">
        <v>3714</v>
      </c>
      <c r="G133" s="111"/>
      <c r="H133" s="111"/>
      <c r="I133" s="93">
        <v>785676952.23261797</v>
      </c>
      <c r="J133" s="93"/>
      <c r="K133" s="13">
        <v>641091749.18017304</v>
      </c>
      <c r="L133" s="13">
        <v>472525640.92676002</v>
      </c>
      <c r="M133" s="13">
        <v>284168877.476987</v>
      </c>
    </row>
    <row r="134" spans="3:13" s="1" customFormat="1" ht="11.1" customHeight="1" x14ac:dyDescent="0.15">
      <c r="C134" s="53">
        <v>46174</v>
      </c>
      <c r="D134" s="54">
        <v>49919</v>
      </c>
      <c r="E134" s="13">
        <v>123</v>
      </c>
      <c r="F134" s="55">
        <v>3745</v>
      </c>
      <c r="G134" s="111"/>
      <c r="H134" s="111"/>
      <c r="I134" s="93">
        <v>776662005.56927299</v>
      </c>
      <c r="J134" s="93"/>
      <c r="K134" s="13">
        <v>632660926.77589095</v>
      </c>
      <c r="L134" s="13">
        <v>465125659.01796699</v>
      </c>
      <c r="M134" s="13">
        <v>278533893.375826</v>
      </c>
    </row>
    <row r="135" spans="3:13" s="1" customFormat="1" ht="11.1" customHeight="1" x14ac:dyDescent="0.15">
      <c r="C135" s="53">
        <v>46174</v>
      </c>
      <c r="D135" s="54">
        <v>49949</v>
      </c>
      <c r="E135" s="13">
        <v>124</v>
      </c>
      <c r="F135" s="55">
        <v>3775</v>
      </c>
      <c r="G135" s="111"/>
      <c r="H135" s="111"/>
      <c r="I135" s="93">
        <v>767709578.36998296</v>
      </c>
      <c r="J135" s="93"/>
      <c r="K135" s="13">
        <v>624341887.19890594</v>
      </c>
      <c r="L135" s="13">
        <v>457879843.03083402</v>
      </c>
      <c r="M135" s="13">
        <v>273070861.31508899</v>
      </c>
    </row>
    <row r="136" spans="3:13" s="1" customFormat="1" ht="11.1" customHeight="1" x14ac:dyDescent="0.15">
      <c r="C136" s="53">
        <v>46174</v>
      </c>
      <c r="D136" s="54">
        <v>49980</v>
      </c>
      <c r="E136" s="13">
        <v>125</v>
      </c>
      <c r="F136" s="55">
        <v>3806</v>
      </c>
      <c r="G136" s="111"/>
      <c r="H136" s="111"/>
      <c r="I136" s="93">
        <v>758836561.83470702</v>
      </c>
      <c r="J136" s="93"/>
      <c r="K136" s="13">
        <v>616079191.38176596</v>
      </c>
      <c r="L136" s="13">
        <v>450671075.68622798</v>
      </c>
      <c r="M136" s="13">
        <v>267633294.50611299</v>
      </c>
    </row>
    <row r="137" spans="3:13" s="1" customFormat="1" ht="11.1" customHeight="1" x14ac:dyDescent="0.15">
      <c r="C137" s="53">
        <v>46174</v>
      </c>
      <c r="D137" s="54">
        <v>50010</v>
      </c>
      <c r="E137" s="13">
        <v>126</v>
      </c>
      <c r="F137" s="55">
        <v>3836</v>
      </c>
      <c r="G137" s="111"/>
      <c r="H137" s="111"/>
      <c r="I137" s="93">
        <v>750026247.42154801</v>
      </c>
      <c r="J137" s="93"/>
      <c r="K137" s="13">
        <v>607926835.92945099</v>
      </c>
      <c r="L137" s="13">
        <v>443612962.297351</v>
      </c>
      <c r="M137" s="13">
        <v>262361898.943165</v>
      </c>
    </row>
    <row r="138" spans="3:13" s="1" customFormat="1" ht="11.1" customHeight="1" x14ac:dyDescent="0.15">
      <c r="C138" s="53">
        <v>46174</v>
      </c>
      <c r="D138" s="54">
        <v>50041</v>
      </c>
      <c r="E138" s="13">
        <v>127</v>
      </c>
      <c r="F138" s="55">
        <v>3867</v>
      </c>
      <c r="G138" s="111"/>
      <c r="H138" s="111"/>
      <c r="I138" s="93">
        <v>741250161.55232799</v>
      </c>
      <c r="J138" s="93"/>
      <c r="K138" s="13">
        <v>599794436.62997103</v>
      </c>
      <c r="L138" s="13">
        <v>436565526.63463902</v>
      </c>
      <c r="M138" s="13">
        <v>257100307.57642001</v>
      </c>
    </row>
    <row r="139" spans="3:13" s="1" customFormat="1" ht="11.1" customHeight="1" x14ac:dyDescent="0.15">
      <c r="C139" s="53">
        <v>46174</v>
      </c>
      <c r="D139" s="54">
        <v>50072</v>
      </c>
      <c r="E139" s="13">
        <v>128</v>
      </c>
      <c r="F139" s="55">
        <v>3898</v>
      </c>
      <c r="G139" s="111"/>
      <c r="H139" s="111"/>
      <c r="I139" s="93">
        <v>732010893.06712198</v>
      </c>
      <c r="J139" s="93"/>
      <c r="K139" s="13">
        <v>591313718.87390101</v>
      </c>
      <c r="L139" s="13">
        <v>429298186.08133298</v>
      </c>
      <c r="M139" s="13">
        <v>251749623.96862701</v>
      </c>
    </row>
    <row r="140" spans="3:13" s="1" customFormat="1" ht="11.1" customHeight="1" x14ac:dyDescent="0.15">
      <c r="C140" s="53">
        <v>46174</v>
      </c>
      <c r="D140" s="54">
        <v>50100</v>
      </c>
      <c r="E140" s="13">
        <v>129</v>
      </c>
      <c r="F140" s="55">
        <v>3926</v>
      </c>
      <c r="G140" s="111"/>
      <c r="H140" s="111"/>
      <c r="I140" s="93">
        <v>723422049.26582205</v>
      </c>
      <c r="J140" s="93"/>
      <c r="K140" s="13">
        <v>583480405.01603305</v>
      </c>
      <c r="L140" s="13">
        <v>422637949.187563</v>
      </c>
      <c r="M140" s="13">
        <v>246895559.24116099</v>
      </c>
    </row>
    <row r="141" spans="3:13" s="1" customFormat="1" ht="11.1" customHeight="1" x14ac:dyDescent="0.15">
      <c r="C141" s="53">
        <v>46174</v>
      </c>
      <c r="D141" s="54">
        <v>50131</v>
      </c>
      <c r="E141" s="13">
        <v>130</v>
      </c>
      <c r="F141" s="55">
        <v>3957</v>
      </c>
      <c r="G141" s="111"/>
      <c r="H141" s="111"/>
      <c r="I141" s="93">
        <v>714888010.56849694</v>
      </c>
      <c r="J141" s="93"/>
      <c r="K141" s="13">
        <v>575619273.21233797</v>
      </c>
      <c r="L141" s="13">
        <v>415883446.36580902</v>
      </c>
      <c r="M141" s="13">
        <v>241920706.49959999</v>
      </c>
    </row>
    <row r="142" spans="3:13" s="1" customFormat="1" ht="11.1" customHeight="1" x14ac:dyDescent="0.15">
      <c r="C142" s="53">
        <v>46174</v>
      </c>
      <c r="D142" s="54">
        <v>50161</v>
      </c>
      <c r="E142" s="13">
        <v>131</v>
      </c>
      <c r="F142" s="55">
        <v>3987</v>
      </c>
      <c r="G142" s="111"/>
      <c r="H142" s="111"/>
      <c r="I142" s="93">
        <v>706396924.20504498</v>
      </c>
      <c r="J142" s="93"/>
      <c r="K142" s="13">
        <v>567848748.80237401</v>
      </c>
      <c r="L142" s="13">
        <v>409259479.851641</v>
      </c>
      <c r="M142" s="13">
        <v>237091639.19677001</v>
      </c>
    </row>
    <row r="143" spans="3:13" s="1" customFormat="1" ht="11.1" customHeight="1" x14ac:dyDescent="0.15">
      <c r="C143" s="53">
        <v>46174</v>
      </c>
      <c r="D143" s="54">
        <v>50192</v>
      </c>
      <c r="E143" s="13">
        <v>132</v>
      </c>
      <c r="F143" s="55">
        <v>4018</v>
      </c>
      <c r="G143" s="111"/>
      <c r="H143" s="111"/>
      <c r="I143" s="93">
        <v>697882685.93553805</v>
      </c>
      <c r="J143" s="93"/>
      <c r="K143" s="13">
        <v>560052933.736094</v>
      </c>
      <c r="L143" s="13">
        <v>402614344.62938899</v>
      </c>
      <c r="M143" s="13">
        <v>232254081.66525599</v>
      </c>
    </row>
    <row r="144" spans="3:13" s="1" customFormat="1" ht="11.1" customHeight="1" x14ac:dyDescent="0.15">
      <c r="C144" s="53">
        <v>46174</v>
      </c>
      <c r="D144" s="54">
        <v>50222</v>
      </c>
      <c r="E144" s="13">
        <v>133</v>
      </c>
      <c r="F144" s="55">
        <v>4048</v>
      </c>
      <c r="G144" s="111"/>
      <c r="H144" s="111"/>
      <c r="I144" s="93">
        <v>689465956.92986095</v>
      </c>
      <c r="J144" s="93"/>
      <c r="K144" s="13">
        <v>552390295.71499205</v>
      </c>
      <c r="L144" s="13">
        <v>396128395.90749502</v>
      </c>
      <c r="M144" s="13">
        <v>227575847.990805</v>
      </c>
    </row>
    <row r="145" spans="3:13" s="1" customFormat="1" ht="11.1" customHeight="1" x14ac:dyDescent="0.15">
      <c r="C145" s="53">
        <v>46174</v>
      </c>
      <c r="D145" s="54">
        <v>50253</v>
      </c>
      <c r="E145" s="13">
        <v>134</v>
      </c>
      <c r="F145" s="55">
        <v>4079</v>
      </c>
      <c r="G145" s="111"/>
      <c r="H145" s="111"/>
      <c r="I145" s="93">
        <v>681081543.65809703</v>
      </c>
      <c r="J145" s="93"/>
      <c r="K145" s="13">
        <v>544747321.840047</v>
      </c>
      <c r="L145" s="13">
        <v>389653993.49450397</v>
      </c>
      <c r="M145" s="13">
        <v>222908148.98796099</v>
      </c>
    </row>
    <row r="146" spans="3:13" s="1" customFormat="1" ht="11.1" customHeight="1" x14ac:dyDescent="0.15">
      <c r="C146" s="53">
        <v>46174</v>
      </c>
      <c r="D146" s="54">
        <v>50284</v>
      </c>
      <c r="E146" s="13">
        <v>135</v>
      </c>
      <c r="F146" s="55">
        <v>4110</v>
      </c>
      <c r="G146" s="111"/>
      <c r="H146" s="111"/>
      <c r="I146" s="93">
        <v>672739442.35013402</v>
      </c>
      <c r="J146" s="93"/>
      <c r="K146" s="13">
        <v>537162469.86750603</v>
      </c>
      <c r="L146" s="13">
        <v>383251428.90319502</v>
      </c>
      <c r="M146" s="13">
        <v>218316829.78383201</v>
      </c>
    </row>
    <row r="147" spans="3:13" s="1" customFormat="1" ht="11.1" customHeight="1" x14ac:dyDescent="0.15">
      <c r="C147" s="53">
        <v>46174</v>
      </c>
      <c r="D147" s="54">
        <v>50314</v>
      </c>
      <c r="E147" s="13">
        <v>136</v>
      </c>
      <c r="F147" s="55">
        <v>4140</v>
      </c>
      <c r="G147" s="111"/>
      <c r="H147" s="111"/>
      <c r="I147" s="93">
        <v>664442760.39600503</v>
      </c>
      <c r="J147" s="93"/>
      <c r="K147" s="13">
        <v>529666987.25797302</v>
      </c>
      <c r="L147" s="13">
        <v>376973475.30934</v>
      </c>
      <c r="M147" s="13">
        <v>213860368.254105</v>
      </c>
    </row>
    <row r="148" spans="3:13" s="1" customFormat="1" ht="11.1" customHeight="1" x14ac:dyDescent="0.15">
      <c r="C148" s="53">
        <v>46174</v>
      </c>
      <c r="D148" s="54">
        <v>50345</v>
      </c>
      <c r="E148" s="13">
        <v>137</v>
      </c>
      <c r="F148" s="55">
        <v>4171</v>
      </c>
      <c r="G148" s="111"/>
      <c r="H148" s="111"/>
      <c r="I148" s="93">
        <v>656198121.66571796</v>
      </c>
      <c r="J148" s="93"/>
      <c r="K148" s="13">
        <v>522207486.26400399</v>
      </c>
      <c r="L148" s="13">
        <v>370719195.83734798</v>
      </c>
      <c r="M148" s="13">
        <v>209421473.463227</v>
      </c>
    </row>
    <row r="149" spans="3:13" s="1" customFormat="1" ht="11.1" customHeight="1" x14ac:dyDescent="0.15">
      <c r="C149" s="53">
        <v>46174</v>
      </c>
      <c r="D149" s="54">
        <v>50375</v>
      </c>
      <c r="E149" s="13">
        <v>138</v>
      </c>
      <c r="F149" s="55">
        <v>4201</v>
      </c>
      <c r="G149" s="111"/>
      <c r="H149" s="111"/>
      <c r="I149" s="93">
        <v>647750008.91916203</v>
      </c>
      <c r="J149" s="93"/>
      <c r="K149" s="13">
        <v>514638293.84275699</v>
      </c>
      <c r="L149" s="13">
        <v>364446552.86332101</v>
      </c>
      <c r="M149" s="13">
        <v>205034086.09456301</v>
      </c>
    </row>
    <row r="150" spans="3:13" s="1" customFormat="1" ht="11.1" customHeight="1" x14ac:dyDescent="0.15">
      <c r="C150" s="53">
        <v>46174</v>
      </c>
      <c r="D150" s="54">
        <v>50406</v>
      </c>
      <c r="E150" s="13">
        <v>139</v>
      </c>
      <c r="F150" s="55">
        <v>4232</v>
      </c>
      <c r="G150" s="111"/>
      <c r="H150" s="111"/>
      <c r="I150" s="93">
        <v>639596038.90640903</v>
      </c>
      <c r="J150" s="93"/>
      <c r="K150" s="13">
        <v>507298076.30488098</v>
      </c>
      <c r="L150" s="13">
        <v>358334857.28056902</v>
      </c>
      <c r="M150" s="13">
        <v>200741837.925035</v>
      </c>
    </row>
    <row r="151" spans="3:13" s="1" customFormat="1" ht="11.1" customHeight="1" x14ac:dyDescent="0.15">
      <c r="C151" s="53">
        <v>46174</v>
      </c>
      <c r="D151" s="54">
        <v>50437</v>
      </c>
      <c r="E151" s="13">
        <v>140</v>
      </c>
      <c r="F151" s="55">
        <v>4263</v>
      </c>
      <c r="G151" s="111"/>
      <c r="H151" s="111"/>
      <c r="I151" s="93">
        <v>631476230.96738696</v>
      </c>
      <c r="J151" s="93"/>
      <c r="K151" s="13">
        <v>500008327.25295502</v>
      </c>
      <c r="L151" s="13">
        <v>352287449.33103299</v>
      </c>
      <c r="M151" s="13">
        <v>196518133.36389199</v>
      </c>
    </row>
    <row r="152" spans="3:13" s="1" customFormat="1" ht="11.1" customHeight="1" x14ac:dyDescent="0.15">
      <c r="C152" s="53">
        <v>46174</v>
      </c>
      <c r="D152" s="54">
        <v>50465</v>
      </c>
      <c r="E152" s="13">
        <v>141</v>
      </c>
      <c r="F152" s="55">
        <v>4291</v>
      </c>
      <c r="G152" s="111"/>
      <c r="H152" s="111"/>
      <c r="I152" s="93">
        <v>623404962.64209998</v>
      </c>
      <c r="J152" s="93"/>
      <c r="K152" s="13">
        <v>492861174.06691998</v>
      </c>
      <c r="L152" s="13">
        <v>346454061.81897497</v>
      </c>
      <c r="M152" s="13">
        <v>192524554.76671201</v>
      </c>
    </row>
    <row r="153" spans="3:13" s="1" customFormat="1" ht="11.1" customHeight="1" x14ac:dyDescent="0.15">
      <c r="C153" s="53">
        <v>46174</v>
      </c>
      <c r="D153" s="54">
        <v>50496</v>
      </c>
      <c r="E153" s="13">
        <v>142</v>
      </c>
      <c r="F153" s="55">
        <v>4322</v>
      </c>
      <c r="G153" s="111"/>
      <c r="H153" s="111"/>
      <c r="I153" s="93">
        <v>615414502.54054403</v>
      </c>
      <c r="J153" s="93"/>
      <c r="K153" s="13">
        <v>485718737.51570499</v>
      </c>
      <c r="L153" s="13">
        <v>340564989.96575201</v>
      </c>
      <c r="M153" s="13">
        <v>188450411.64039201</v>
      </c>
    </row>
    <row r="154" spans="3:13" s="1" customFormat="1" ht="11.1" customHeight="1" x14ac:dyDescent="0.15">
      <c r="C154" s="53">
        <v>46174</v>
      </c>
      <c r="D154" s="54">
        <v>50526</v>
      </c>
      <c r="E154" s="13">
        <v>143</v>
      </c>
      <c r="F154" s="55">
        <v>4352</v>
      </c>
      <c r="G154" s="111"/>
      <c r="H154" s="111"/>
      <c r="I154" s="93">
        <v>607469002.81264997</v>
      </c>
      <c r="J154" s="93"/>
      <c r="K154" s="13">
        <v>478660746.399921</v>
      </c>
      <c r="L154" s="13">
        <v>334790190.10894299</v>
      </c>
      <c r="M154" s="13">
        <v>184495550.785272</v>
      </c>
    </row>
    <row r="155" spans="3:13" s="1" customFormat="1" ht="11.1" customHeight="1" x14ac:dyDescent="0.15">
      <c r="C155" s="53">
        <v>46174</v>
      </c>
      <c r="D155" s="54">
        <v>50557</v>
      </c>
      <c r="E155" s="13">
        <v>144</v>
      </c>
      <c r="F155" s="55">
        <v>4383</v>
      </c>
      <c r="G155" s="111"/>
      <c r="H155" s="111"/>
      <c r="I155" s="93">
        <v>599573166.40845597</v>
      </c>
      <c r="J155" s="93"/>
      <c r="K155" s="13">
        <v>471637858.26366401</v>
      </c>
      <c r="L155" s="13">
        <v>329039215.99975502</v>
      </c>
      <c r="M155" s="13">
        <v>180558298.98717201</v>
      </c>
    </row>
    <row r="156" spans="3:13" s="1" customFormat="1" ht="11.1" customHeight="1" x14ac:dyDescent="0.15">
      <c r="C156" s="53">
        <v>46174</v>
      </c>
      <c r="D156" s="54">
        <v>50587</v>
      </c>
      <c r="E156" s="13">
        <v>145</v>
      </c>
      <c r="F156" s="55">
        <v>4413</v>
      </c>
      <c r="G156" s="111"/>
      <c r="H156" s="111"/>
      <c r="I156" s="93">
        <v>591523843.367926</v>
      </c>
      <c r="J156" s="93"/>
      <c r="K156" s="13">
        <v>464542321.513246</v>
      </c>
      <c r="L156" s="13">
        <v>323291328.90955299</v>
      </c>
      <c r="M156" s="13">
        <v>176676966.06033301</v>
      </c>
    </row>
    <row r="157" spans="3:13" s="1" customFormat="1" ht="11.1" customHeight="1" x14ac:dyDescent="0.15">
      <c r="C157" s="53">
        <v>46174</v>
      </c>
      <c r="D157" s="54">
        <v>50618</v>
      </c>
      <c r="E157" s="13">
        <v>146</v>
      </c>
      <c r="F157" s="55">
        <v>4444</v>
      </c>
      <c r="G157" s="111"/>
      <c r="H157" s="111"/>
      <c r="I157" s="93">
        <v>583692294.481022</v>
      </c>
      <c r="J157" s="93"/>
      <c r="K157" s="13">
        <v>457614492.60420197</v>
      </c>
      <c r="L157" s="13">
        <v>317660074.50168103</v>
      </c>
      <c r="M157" s="13">
        <v>172864227.36926699</v>
      </c>
    </row>
    <row r="158" spans="3:13" s="1" customFormat="1" ht="11.1" customHeight="1" x14ac:dyDescent="0.15">
      <c r="C158" s="53">
        <v>46174</v>
      </c>
      <c r="D158" s="54">
        <v>50649</v>
      </c>
      <c r="E158" s="13">
        <v>147</v>
      </c>
      <c r="F158" s="55">
        <v>4475</v>
      </c>
      <c r="G158" s="111"/>
      <c r="H158" s="111"/>
      <c r="I158" s="93">
        <v>575909969.37771297</v>
      </c>
      <c r="J158" s="93"/>
      <c r="K158" s="13">
        <v>450747353.55256099</v>
      </c>
      <c r="L158" s="13">
        <v>312097393.60428798</v>
      </c>
      <c r="M158" s="13">
        <v>169117775.44488701</v>
      </c>
    </row>
    <row r="159" spans="3:13" s="1" customFormat="1" ht="11.1" customHeight="1" x14ac:dyDescent="0.15">
      <c r="C159" s="53">
        <v>46174</v>
      </c>
      <c r="D159" s="54">
        <v>50679</v>
      </c>
      <c r="E159" s="13">
        <v>148</v>
      </c>
      <c r="F159" s="55">
        <v>4505</v>
      </c>
      <c r="G159" s="111"/>
      <c r="H159" s="111"/>
      <c r="I159" s="93">
        <v>568158806.45803297</v>
      </c>
      <c r="J159" s="93"/>
      <c r="K159" s="13">
        <v>443950850.20611501</v>
      </c>
      <c r="L159" s="13">
        <v>306634922.96564901</v>
      </c>
      <c r="M159" s="13">
        <v>165476685.957921</v>
      </c>
    </row>
    <row r="160" spans="3:13" s="1" customFormat="1" ht="11.1" customHeight="1" x14ac:dyDescent="0.15">
      <c r="C160" s="53">
        <v>46174</v>
      </c>
      <c r="D160" s="54">
        <v>50710</v>
      </c>
      <c r="E160" s="13">
        <v>149</v>
      </c>
      <c r="F160" s="55">
        <v>4536</v>
      </c>
      <c r="G160" s="111"/>
      <c r="H160" s="111"/>
      <c r="I160" s="93">
        <v>560444178.941908</v>
      </c>
      <c r="J160" s="93"/>
      <c r="K160" s="13">
        <v>437180005.48216999</v>
      </c>
      <c r="L160" s="13">
        <v>301190387.76135302</v>
      </c>
      <c r="M160" s="13">
        <v>161850082.90059</v>
      </c>
    </row>
    <row r="161" spans="3:13" s="1" customFormat="1" ht="11.1" customHeight="1" x14ac:dyDescent="0.15">
      <c r="C161" s="53">
        <v>46174</v>
      </c>
      <c r="D161" s="54">
        <v>50740</v>
      </c>
      <c r="E161" s="13">
        <v>150</v>
      </c>
      <c r="F161" s="55">
        <v>4566</v>
      </c>
      <c r="G161" s="111"/>
      <c r="H161" s="111"/>
      <c r="I161" s="93">
        <v>552752920.91934299</v>
      </c>
      <c r="J161" s="93"/>
      <c r="K161" s="13">
        <v>430472621.44800198</v>
      </c>
      <c r="L161" s="13">
        <v>295839472.04039901</v>
      </c>
      <c r="M161" s="13">
        <v>158323003.73806301</v>
      </c>
    </row>
    <row r="162" spans="3:13" s="1" customFormat="1" ht="11.1" customHeight="1" x14ac:dyDescent="0.15">
      <c r="C162" s="53">
        <v>46174</v>
      </c>
      <c r="D162" s="54">
        <v>50771</v>
      </c>
      <c r="E162" s="13">
        <v>151</v>
      </c>
      <c r="F162" s="55">
        <v>4597</v>
      </c>
      <c r="G162" s="111"/>
      <c r="H162" s="111"/>
      <c r="I162" s="93">
        <v>545084092.93030405</v>
      </c>
      <c r="J162" s="93"/>
      <c r="K162" s="13">
        <v>423780311.80996799</v>
      </c>
      <c r="L162" s="13">
        <v>290499542.51345998</v>
      </c>
      <c r="M162" s="13">
        <v>154806778.94553301</v>
      </c>
    </row>
    <row r="163" spans="3:13" s="1" customFormat="1" ht="11.1" customHeight="1" x14ac:dyDescent="0.15">
      <c r="C163" s="53">
        <v>46174</v>
      </c>
      <c r="D163" s="54">
        <v>50802</v>
      </c>
      <c r="E163" s="13">
        <v>152</v>
      </c>
      <c r="F163" s="55">
        <v>4628</v>
      </c>
      <c r="G163" s="111"/>
      <c r="H163" s="111"/>
      <c r="I163" s="93">
        <v>537426589.65482402</v>
      </c>
      <c r="J163" s="93"/>
      <c r="K163" s="13">
        <v>417118254.71311098</v>
      </c>
      <c r="L163" s="13">
        <v>285205545.85033798</v>
      </c>
      <c r="M163" s="13">
        <v>151341873.99968499</v>
      </c>
    </row>
    <row r="164" spans="3:13" s="1" customFormat="1" ht="11.1" customHeight="1" x14ac:dyDescent="0.15">
      <c r="C164" s="53">
        <v>46174</v>
      </c>
      <c r="D164" s="54">
        <v>50830</v>
      </c>
      <c r="E164" s="13">
        <v>153</v>
      </c>
      <c r="F164" s="55">
        <v>4656</v>
      </c>
      <c r="G164" s="111"/>
      <c r="H164" s="111"/>
      <c r="I164" s="93">
        <v>529800717.39282501</v>
      </c>
      <c r="J164" s="93"/>
      <c r="K164" s="13">
        <v>410569526.67312801</v>
      </c>
      <c r="L164" s="13">
        <v>280082902.01755399</v>
      </c>
      <c r="M164" s="13">
        <v>148054887.97729</v>
      </c>
    </row>
    <row r="165" spans="3:13" s="1" customFormat="1" ht="11.1" customHeight="1" x14ac:dyDescent="0.15">
      <c r="C165" s="53">
        <v>46174</v>
      </c>
      <c r="D165" s="54">
        <v>50861</v>
      </c>
      <c r="E165" s="13">
        <v>154</v>
      </c>
      <c r="F165" s="55">
        <v>4687</v>
      </c>
      <c r="G165" s="111"/>
      <c r="H165" s="111"/>
      <c r="I165" s="93">
        <v>522203034.69751</v>
      </c>
      <c r="J165" s="93"/>
      <c r="K165" s="13">
        <v>403995325.757833</v>
      </c>
      <c r="L165" s="13">
        <v>274897201.61433297</v>
      </c>
      <c r="M165" s="13">
        <v>144698187.39472499</v>
      </c>
    </row>
    <row r="166" spans="3:13" s="1" customFormat="1" ht="11.1" customHeight="1" x14ac:dyDescent="0.15">
      <c r="C166" s="53">
        <v>46174</v>
      </c>
      <c r="D166" s="54">
        <v>50891</v>
      </c>
      <c r="E166" s="13">
        <v>155</v>
      </c>
      <c r="F166" s="55">
        <v>4717</v>
      </c>
      <c r="G166" s="111"/>
      <c r="H166" s="111"/>
      <c r="I166" s="93">
        <v>514513409.88563102</v>
      </c>
      <c r="J166" s="93"/>
      <c r="K166" s="13">
        <v>397392995.35224497</v>
      </c>
      <c r="L166" s="13">
        <v>269739130.71435201</v>
      </c>
      <c r="M166" s="13">
        <v>141401106.847666</v>
      </c>
    </row>
    <row r="167" spans="3:13" s="1" customFormat="1" ht="11.1" customHeight="1" x14ac:dyDescent="0.15">
      <c r="C167" s="53">
        <v>46174</v>
      </c>
      <c r="D167" s="54">
        <v>50922</v>
      </c>
      <c r="E167" s="13">
        <v>156</v>
      </c>
      <c r="F167" s="55">
        <v>4748</v>
      </c>
      <c r="G167" s="111"/>
      <c r="H167" s="111"/>
      <c r="I167" s="93">
        <v>506999667.83714902</v>
      </c>
      <c r="J167" s="93"/>
      <c r="K167" s="13">
        <v>390925466.63363302</v>
      </c>
      <c r="L167" s="13">
        <v>264674317.54955801</v>
      </c>
      <c r="M167" s="13">
        <v>138158394.23786801</v>
      </c>
    </row>
    <row r="168" spans="3:13" s="1" customFormat="1" ht="11.1" customHeight="1" x14ac:dyDescent="0.15">
      <c r="C168" s="53">
        <v>46174</v>
      </c>
      <c r="D168" s="54">
        <v>50952</v>
      </c>
      <c r="E168" s="13">
        <v>157</v>
      </c>
      <c r="F168" s="55">
        <v>4778</v>
      </c>
      <c r="G168" s="111"/>
      <c r="H168" s="111"/>
      <c r="I168" s="93">
        <v>499546815.96210003</v>
      </c>
      <c r="J168" s="93"/>
      <c r="K168" s="13">
        <v>384546660.33286297</v>
      </c>
      <c r="L168" s="13">
        <v>259714770.78474101</v>
      </c>
      <c r="M168" s="13">
        <v>135013814.827324</v>
      </c>
    </row>
    <row r="169" spans="3:13" s="1" customFormat="1" ht="11.1" customHeight="1" x14ac:dyDescent="0.15">
      <c r="C169" s="53">
        <v>46174</v>
      </c>
      <c r="D169" s="54">
        <v>50983</v>
      </c>
      <c r="E169" s="13">
        <v>158</v>
      </c>
      <c r="F169" s="55">
        <v>4809</v>
      </c>
      <c r="G169" s="111"/>
      <c r="H169" s="111"/>
      <c r="I169" s="93">
        <v>492131895.47585702</v>
      </c>
      <c r="J169" s="93"/>
      <c r="K169" s="13">
        <v>378196182.51401299</v>
      </c>
      <c r="L169" s="13">
        <v>254776190.54546401</v>
      </c>
      <c r="M169" s="13">
        <v>131885490.147112</v>
      </c>
    </row>
    <row r="170" spans="3:13" s="1" customFormat="1" ht="11.1" customHeight="1" x14ac:dyDescent="0.15">
      <c r="C170" s="53">
        <v>46174</v>
      </c>
      <c r="D170" s="54">
        <v>51014</v>
      </c>
      <c r="E170" s="13">
        <v>159</v>
      </c>
      <c r="F170" s="55">
        <v>4840</v>
      </c>
      <c r="G170" s="111"/>
      <c r="H170" s="111"/>
      <c r="I170" s="93">
        <v>484769971.71296799</v>
      </c>
      <c r="J170" s="93"/>
      <c r="K170" s="13">
        <v>371906798.375552</v>
      </c>
      <c r="L170" s="13">
        <v>249902101.93825701</v>
      </c>
      <c r="M170" s="13">
        <v>128814486.50372399</v>
      </c>
    </row>
    <row r="171" spans="3:13" s="1" customFormat="1" ht="11.1" customHeight="1" x14ac:dyDescent="0.15">
      <c r="C171" s="53">
        <v>46174</v>
      </c>
      <c r="D171" s="54">
        <v>51044</v>
      </c>
      <c r="E171" s="13">
        <v>160</v>
      </c>
      <c r="F171" s="55">
        <v>4870</v>
      </c>
      <c r="G171" s="111"/>
      <c r="H171" s="111"/>
      <c r="I171" s="93">
        <v>477483215.423428</v>
      </c>
      <c r="J171" s="93"/>
      <c r="K171" s="13">
        <v>365715255.61558002</v>
      </c>
      <c r="L171" s="13">
        <v>245136869.77010599</v>
      </c>
      <c r="M171" s="13">
        <v>125840234.00805201</v>
      </c>
    </row>
    <row r="172" spans="3:13" s="1" customFormat="1" ht="11.1" customHeight="1" x14ac:dyDescent="0.15">
      <c r="C172" s="53">
        <v>46174</v>
      </c>
      <c r="D172" s="54">
        <v>51075</v>
      </c>
      <c r="E172" s="13">
        <v>161</v>
      </c>
      <c r="F172" s="55">
        <v>4901</v>
      </c>
      <c r="G172" s="111"/>
      <c r="H172" s="111"/>
      <c r="I172" s="93">
        <v>470253305.39717102</v>
      </c>
      <c r="J172" s="93"/>
      <c r="K172" s="13">
        <v>359566815.03532702</v>
      </c>
      <c r="L172" s="13">
        <v>240402652.49903399</v>
      </c>
      <c r="M172" s="13">
        <v>122887230.25464299</v>
      </c>
    </row>
    <row r="173" spans="3:13" s="1" customFormat="1" ht="11.1" customHeight="1" x14ac:dyDescent="0.15">
      <c r="C173" s="53">
        <v>46174</v>
      </c>
      <c r="D173" s="54">
        <v>51105</v>
      </c>
      <c r="E173" s="13">
        <v>162</v>
      </c>
      <c r="F173" s="55">
        <v>4931</v>
      </c>
      <c r="G173" s="111"/>
      <c r="H173" s="111"/>
      <c r="I173" s="93">
        <v>462477146.614232</v>
      </c>
      <c r="J173" s="93"/>
      <c r="K173" s="13">
        <v>353040543.95138103</v>
      </c>
      <c r="L173" s="13">
        <v>235458299.318167</v>
      </c>
      <c r="M173" s="13">
        <v>119866434.43593299</v>
      </c>
    </row>
    <row r="174" spans="3:13" s="1" customFormat="1" ht="11.1" customHeight="1" x14ac:dyDescent="0.15">
      <c r="C174" s="53">
        <v>46174</v>
      </c>
      <c r="D174" s="54">
        <v>51136</v>
      </c>
      <c r="E174" s="13">
        <v>163</v>
      </c>
      <c r="F174" s="55">
        <v>4962</v>
      </c>
      <c r="G174" s="111"/>
      <c r="H174" s="111"/>
      <c r="I174" s="93">
        <v>455357417.19453901</v>
      </c>
      <c r="J174" s="93"/>
      <c r="K174" s="13">
        <v>347016001.12380099</v>
      </c>
      <c r="L174" s="13">
        <v>230851665.94135699</v>
      </c>
      <c r="M174" s="13">
        <v>117023535.991199</v>
      </c>
    </row>
    <row r="175" spans="3:13" s="1" customFormat="1" ht="11.1" customHeight="1" x14ac:dyDescent="0.15">
      <c r="C175" s="53">
        <v>46174</v>
      </c>
      <c r="D175" s="54">
        <v>51167</v>
      </c>
      <c r="E175" s="13">
        <v>164</v>
      </c>
      <c r="F175" s="55">
        <v>4993</v>
      </c>
      <c r="G175" s="111"/>
      <c r="H175" s="111"/>
      <c r="I175" s="93">
        <v>448273374.79812598</v>
      </c>
      <c r="J175" s="93"/>
      <c r="K175" s="13">
        <v>341038028.87925398</v>
      </c>
      <c r="L175" s="13">
        <v>226297843.069837</v>
      </c>
      <c r="M175" s="13">
        <v>114229226.97061799</v>
      </c>
    </row>
    <row r="176" spans="3:13" s="1" customFormat="1" ht="11.1" customHeight="1" x14ac:dyDescent="0.15">
      <c r="C176" s="53">
        <v>46174</v>
      </c>
      <c r="D176" s="54">
        <v>51196</v>
      </c>
      <c r="E176" s="13">
        <v>165</v>
      </c>
      <c r="F176" s="55">
        <v>5022</v>
      </c>
      <c r="G176" s="111"/>
      <c r="H176" s="111"/>
      <c r="I176" s="93">
        <v>441227907.00492799</v>
      </c>
      <c r="J176" s="93"/>
      <c r="K176" s="13">
        <v>335145335.72859401</v>
      </c>
      <c r="L176" s="13">
        <v>221858578.67529601</v>
      </c>
      <c r="M176" s="13">
        <v>111544611.94509999</v>
      </c>
    </row>
    <row r="177" spans="3:13" s="1" customFormat="1" ht="11.1" customHeight="1" x14ac:dyDescent="0.15">
      <c r="C177" s="53">
        <v>46174</v>
      </c>
      <c r="D177" s="54">
        <v>51227</v>
      </c>
      <c r="E177" s="13">
        <v>166</v>
      </c>
      <c r="F177" s="55">
        <v>5053</v>
      </c>
      <c r="G177" s="111"/>
      <c r="H177" s="111"/>
      <c r="I177" s="93">
        <v>434226235.63494098</v>
      </c>
      <c r="J177" s="93"/>
      <c r="K177" s="13">
        <v>329267635.70010298</v>
      </c>
      <c r="L177" s="13">
        <v>217413338.47570401</v>
      </c>
      <c r="M177" s="13">
        <v>108846677.021993</v>
      </c>
    </row>
    <row r="178" spans="3:13" s="1" customFormat="1" ht="11.1" customHeight="1" x14ac:dyDescent="0.15">
      <c r="C178" s="53">
        <v>46174</v>
      </c>
      <c r="D178" s="54">
        <v>51257</v>
      </c>
      <c r="E178" s="13">
        <v>167</v>
      </c>
      <c r="F178" s="55">
        <v>5083</v>
      </c>
      <c r="G178" s="111"/>
      <c r="H178" s="111"/>
      <c r="I178" s="93">
        <v>427262687.12813002</v>
      </c>
      <c r="J178" s="93"/>
      <c r="K178" s="13">
        <v>323455480.05510098</v>
      </c>
      <c r="L178" s="13">
        <v>213049942.04195401</v>
      </c>
      <c r="M178" s="13">
        <v>106224939.886461</v>
      </c>
    </row>
    <row r="179" spans="3:13" s="1" customFormat="1" ht="11.1" customHeight="1" x14ac:dyDescent="0.15">
      <c r="C179" s="53">
        <v>46174</v>
      </c>
      <c r="D179" s="54">
        <v>51288</v>
      </c>
      <c r="E179" s="13">
        <v>168</v>
      </c>
      <c r="F179" s="55">
        <v>5114</v>
      </c>
      <c r="G179" s="111"/>
      <c r="H179" s="111"/>
      <c r="I179" s="93">
        <v>420362895.81449598</v>
      </c>
      <c r="J179" s="93"/>
      <c r="K179" s="13">
        <v>317692308.28074402</v>
      </c>
      <c r="L179" s="13">
        <v>208721746.43439901</v>
      </c>
      <c r="M179" s="13">
        <v>103626157.14379101</v>
      </c>
    </row>
    <row r="180" spans="3:13" s="1" customFormat="1" ht="11.1" customHeight="1" x14ac:dyDescent="0.15">
      <c r="C180" s="53">
        <v>46174</v>
      </c>
      <c r="D180" s="54">
        <v>51318</v>
      </c>
      <c r="E180" s="13">
        <v>169</v>
      </c>
      <c r="F180" s="55">
        <v>5144</v>
      </c>
      <c r="G180" s="111"/>
      <c r="H180" s="111"/>
      <c r="I180" s="93">
        <v>413418121.74400502</v>
      </c>
      <c r="J180" s="93"/>
      <c r="K180" s="13">
        <v>311930897.58433402</v>
      </c>
      <c r="L180" s="13">
        <v>204432133.9603</v>
      </c>
      <c r="M180" s="13">
        <v>101080396.92775799</v>
      </c>
    </row>
    <row r="181" spans="3:13" s="1" customFormat="1" ht="11.1" customHeight="1" x14ac:dyDescent="0.15">
      <c r="C181" s="53">
        <v>46174</v>
      </c>
      <c r="D181" s="54">
        <v>51349</v>
      </c>
      <c r="E181" s="13">
        <v>170</v>
      </c>
      <c r="F181" s="55">
        <v>5175</v>
      </c>
      <c r="G181" s="111"/>
      <c r="H181" s="111"/>
      <c r="I181" s="93">
        <v>406641779.75665301</v>
      </c>
      <c r="J181" s="93"/>
      <c r="K181" s="13">
        <v>306297647.96068501</v>
      </c>
      <c r="L181" s="13">
        <v>200229711.63617501</v>
      </c>
      <c r="M181" s="13">
        <v>98583201.567442805</v>
      </c>
    </row>
    <row r="182" spans="3:13" s="1" customFormat="1" ht="11.1" customHeight="1" x14ac:dyDescent="0.15">
      <c r="C182" s="53">
        <v>46174</v>
      </c>
      <c r="D182" s="54">
        <v>51380</v>
      </c>
      <c r="E182" s="13">
        <v>171</v>
      </c>
      <c r="F182" s="55">
        <v>5206</v>
      </c>
      <c r="G182" s="111"/>
      <c r="H182" s="111"/>
      <c r="I182" s="93">
        <v>399937422.80240899</v>
      </c>
      <c r="J182" s="93"/>
      <c r="K182" s="13">
        <v>300736739.66081202</v>
      </c>
      <c r="L182" s="13">
        <v>196094512.264781</v>
      </c>
      <c r="M182" s="13">
        <v>96138303.877795294</v>
      </c>
    </row>
    <row r="183" spans="3:13" s="1" customFormat="1" ht="11.1" customHeight="1" x14ac:dyDescent="0.15">
      <c r="C183" s="53">
        <v>46174</v>
      </c>
      <c r="D183" s="54">
        <v>51410</v>
      </c>
      <c r="E183" s="13">
        <v>172</v>
      </c>
      <c r="F183" s="55">
        <v>5236</v>
      </c>
      <c r="G183" s="111"/>
      <c r="H183" s="111"/>
      <c r="I183" s="93">
        <v>393331924.37123698</v>
      </c>
      <c r="J183" s="93"/>
      <c r="K183" s="13">
        <v>295284194.07216001</v>
      </c>
      <c r="L183" s="13">
        <v>192065305.29524699</v>
      </c>
      <c r="M183" s="13">
        <v>93776931.971772596</v>
      </c>
    </row>
    <row r="184" spans="3:13" s="1" customFormat="1" ht="11.1" customHeight="1" x14ac:dyDescent="0.15">
      <c r="C184" s="53">
        <v>46174</v>
      </c>
      <c r="D184" s="54">
        <v>51441</v>
      </c>
      <c r="E184" s="13">
        <v>173</v>
      </c>
      <c r="F184" s="55">
        <v>5267</v>
      </c>
      <c r="G184" s="111"/>
      <c r="H184" s="111"/>
      <c r="I184" s="93">
        <v>386816222.65317303</v>
      </c>
      <c r="J184" s="93"/>
      <c r="K184" s="13">
        <v>289900164.99326801</v>
      </c>
      <c r="L184" s="13">
        <v>188083750.20159799</v>
      </c>
      <c r="M184" s="13">
        <v>91443953.554717705</v>
      </c>
    </row>
    <row r="185" spans="3:13" s="1" customFormat="1" ht="11.1" customHeight="1" x14ac:dyDescent="0.15">
      <c r="C185" s="53">
        <v>46174</v>
      </c>
      <c r="D185" s="54">
        <v>51471</v>
      </c>
      <c r="E185" s="13">
        <v>174</v>
      </c>
      <c r="F185" s="55">
        <v>5297</v>
      </c>
      <c r="G185" s="111"/>
      <c r="H185" s="111"/>
      <c r="I185" s="93">
        <v>380362253.13671798</v>
      </c>
      <c r="J185" s="93"/>
      <c r="K185" s="13">
        <v>284595320.34229797</v>
      </c>
      <c r="L185" s="13">
        <v>184187577.10188001</v>
      </c>
      <c r="M185" s="13">
        <v>89182601.595663205</v>
      </c>
    </row>
    <row r="186" spans="3:13" s="1" customFormat="1" ht="11.1" customHeight="1" x14ac:dyDescent="0.15">
      <c r="C186" s="53">
        <v>46174</v>
      </c>
      <c r="D186" s="54">
        <v>51502</v>
      </c>
      <c r="E186" s="13">
        <v>175</v>
      </c>
      <c r="F186" s="55">
        <v>5328</v>
      </c>
      <c r="G186" s="111"/>
      <c r="H186" s="111"/>
      <c r="I186" s="93">
        <v>373960941.95329899</v>
      </c>
      <c r="J186" s="93"/>
      <c r="K186" s="13">
        <v>279331148.716515</v>
      </c>
      <c r="L186" s="13">
        <v>180320889.32853401</v>
      </c>
      <c r="M186" s="13">
        <v>86940565.846611902</v>
      </c>
    </row>
    <row r="187" spans="3:13" s="1" customFormat="1" ht="11.1" customHeight="1" x14ac:dyDescent="0.15">
      <c r="C187" s="53">
        <v>46174</v>
      </c>
      <c r="D187" s="54">
        <v>51533</v>
      </c>
      <c r="E187" s="13">
        <v>176</v>
      </c>
      <c r="F187" s="55">
        <v>5359</v>
      </c>
      <c r="G187" s="111"/>
      <c r="H187" s="111"/>
      <c r="I187" s="93">
        <v>367593480.052876</v>
      </c>
      <c r="J187" s="93"/>
      <c r="K187" s="13">
        <v>274109256.18535298</v>
      </c>
      <c r="L187" s="13">
        <v>176499901.47049201</v>
      </c>
      <c r="M187" s="13">
        <v>84737863.259117797</v>
      </c>
    </row>
    <row r="188" spans="3:13" s="1" customFormat="1" ht="11.1" customHeight="1" x14ac:dyDescent="0.15">
      <c r="C188" s="53">
        <v>46174</v>
      </c>
      <c r="D188" s="54">
        <v>51561</v>
      </c>
      <c r="E188" s="13">
        <v>177</v>
      </c>
      <c r="F188" s="55">
        <v>5387</v>
      </c>
      <c r="G188" s="111"/>
      <c r="H188" s="111"/>
      <c r="I188" s="93">
        <v>361283588.40541399</v>
      </c>
      <c r="J188" s="93"/>
      <c r="K188" s="13">
        <v>268991315.12094998</v>
      </c>
      <c r="L188" s="13">
        <v>172806526.411881</v>
      </c>
      <c r="M188" s="13">
        <v>82647209.215860501</v>
      </c>
    </row>
    <row r="189" spans="3:13" s="1" customFormat="1" ht="11.1" customHeight="1" x14ac:dyDescent="0.15">
      <c r="C189" s="53">
        <v>46174</v>
      </c>
      <c r="D189" s="54">
        <v>51592</v>
      </c>
      <c r="E189" s="13">
        <v>178</v>
      </c>
      <c r="F189" s="55">
        <v>5418</v>
      </c>
      <c r="G189" s="111"/>
      <c r="H189" s="111"/>
      <c r="I189" s="93">
        <v>355027117.44095302</v>
      </c>
      <c r="J189" s="93"/>
      <c r="K189" s="13">
        <v>263884772.39021099</v>
      </c>
      <c r="L189" s="13">
        <v>169094820.45433399</v>
      </c>
      <c r="M189" s="13">
        <v>80529495.273137197</v>
      </c>
    </row>
    <row r="190" spans="3:13" s="1" customFormat="1" ht="11.1" customHeight="1" x14ac:dyDescent="0.15">
      <c r="C190" s="53">
        <v>46174</v>
      </c>
      <c r="D190" s="54">
        <v>51622</v>
      </c>
      <c r="E190" s="13">
        <v>179</v>
      </c>
      <c r="F190" s="55">
        <v>5448</v>
      </c>
      <c r="G190" s="111"/>
      <c r="H190" s="111"/>
      <c r="I190" s="93">
        <v>348816218.53938299</v>
      </c>
      <c r="J190" s="93"/>
      <c r="K190" s="13">
        <v>258842766.84709001</v>
      </c>
      <c r="L190" s="13">
        <v>165455716.23695099</v>
      </c>
      <c r="M190" s="13">
        <v>78473411.203392595</v>
      </c>
    </row>
    <row r="191" spans="3:13" s="1" customFormat="1" ht="11.1" customHeight="1" x14ac:dyDescent="0.15">
      <c r="C191" s="53">
        <v>46174</v>
      </c>
      <c r="D191" s="54">
        <v>51653</v>
      </c>
      <c r="E191" s="13">
        <v>180</v>
      </c>
      <c r="F191" s="55">
        <v>5479</v>
      </c>
      <c r="G191" s="111"/>
      <c r="H191" s="111"/>
      <c r="I191" s="93">
        <v>342686462.45077801</v>
      </c>
      <c r="J191" s="93"/>
      <c r="K191" s="13">
        <v>253862814.824267</v>
      </c>
      <c r="L191" s="13">
        <v>161859772.83676299</v>
      </c>
      <c r="M191" s="13">
        <v>76442749.914800793</v>
      </c>
    </row>
    <row r="192" spans="3:13" s="1" customFormat="1" ht="11.1" customHeight="1" x14ac:dyDescent="0.15">
      <c r="C192" s="53">
        <v>46174</v>
      </c>
      <c r="D192" s="54">
        <v>51683</v>
      </c>
      <c r="E192" s="13">
        <v>181</v>
      </c>
      <c r="F192" s="55">
        <v>5509</v>
      </c>
      <c r="G192" s="111"/>
      <c r="H192" s="111"/>
      <c r="I192" s="93">
        <v>336697782.255027</v>
      </c>
      <c r="J192" s="93"/>
      <c r="K192" s="13">
        <v>249016978.40518501</v>
      </c>
      <c r="L192" s="13">
        <v>158379351.98784101</v>
      </c>
      <c r="M192" s="13">
        <v>74492409.222112104</v>
      </c>
    </row>
    <row r="193" spans="3:13" s="1" customFormat="1" ht="11.1" customHeight="1" x14ac:dyDescent="0.15">
      <c r="C193" s="53">
        <v>46174</v>
      </c>
      <c r="D193" s="54">
        <v>51714</v>
      </c>
      <c r="E193" s="13">
        <v>182</v>
      </c>
      <c r="F193" s="55">
        <v>5540</v>
      </c>
      <c r="G193" s="111"/>
      <c r="H193" s="111"/>
      <c r="I193" s="93">
        <v>330829173.52213597</v>
      </c>
      <c r="J193" s="93"/>
      <c r="K193" s="13">
        <v>244261647.64695901</v>
      </c>
      <c r="L193" s="13">
        <v>154959775.24683499</v>
      </c>
      <c r="M193" s="13">
        <v>72575336.152475804</v>
      </c>
    </row>
    <row r="194" spans="3:13" s="1" customFormat="1" ht="11.1" customHeight="1" x14ac:dyDescent="0.15">
      <c r="C194" s="53">
        <v>46174</v>
      </c>
      <c r="D194" s="54">
        <v>51745</v>
      </c>
      <c r="E194" s="13">
        <v>183</v>
      </c>
      <c r="F194" s="55">
        <v>5571</v>
      </c>
      <c r="G194" s="111"/>
      <c r="H194" s="111"/>
      <c r="I194" s="93">
        <v>325053203.14213902</v>
      </c>
      <c r="J194" s="93"/>
      <c r="K194" s="13">
        <v>239590013.15517601</v>
      </c>
      <c r="L194" s="13">
        <v>151609529.43814501</v>
      </c>
      <c r="M194" s="13">
        <v>70705499.975168601</v>
      </c>
    </row>
    <row r="195" spans="3:13" s="1" customFormat="1" ht="11.1" customHeight="1" x14ac:dyDescent="0.15">
      <c r="C195" s="53">
        <v>46174</v>
      </c>
      <c r="D195" s="54">
        <v>51775</v>
      </c>
      <c r="E195" s="13">
        <v>184</v>
      </c>
      <c r="F195" s="55">
        <v>5601</v>
      </c>
      <c r="G195" s="111"/>
      <c r="H195" s="111"/>
      <c r="I195" s="93">
        <v>319353646.30492997</v>
      </c>
      <c r="J195" s="93"/>
      <c r="K195" s="13">
        <v>235002618.24061</v>
      </c>
      <c r="L195" s="13">
        <v>148340676.97267199</v>
      </c>
      <c r="M195" s="13">
        <v>68897432.488579601</v>
      </c>
    </row>
    <row r="196" spans="3:13" s="1" customFormat="1" ht="11.1" customHeight="1" x14ac:dyDescent="0.15">
      <c r="C196" s="53">
        <v>46174</v>
      </c>
      <c r="D196" s="54">
        <v>51806</v>
      </c>
      <c r="E196" s="13">
        <v>185</v>
      </c>
      <c r="F196" s="55">
        <v>5632</v>
      </c>
      <c r="G196" s="111"/>
      <c r="H196" s="111"/>
      <c r="I196" s="93">
        <v>313641438.67057699</v>
      </c>
      <c r="J196" s="93"/>
      <c r="K196" s="13">
        <v>230407726.195553</v>
      </c>
      <c r="L196" s="13">
        <v>145070359.298163</v>
      </c>
      <c r="M196" s="13">
        <v>67093135.353673398</v>
      </c>
    </row>
    <row r="197" spans="3:13" s="1" customFormat="1" ht="11.1" customHeight="1" x14ac:dyDescent="0.15">
      <c r="C197" s="53">
        <v>46174</v>
      </c>
      <c r="D197" s="54">
        <v>51836</v>
      </c>
      <c r="E197" s="13">
        <v>186</v>
      </c>
      <c r="F197" s="55">
        <v>5662</v>
      </c>
      <c r="G197" s="111"/>
      <c r="H197" s="111"/>
      <c r="I197" s="93">
        <v>308070400.78897899</v>
      </c>
      <c r="J197" s="93"/>
      <c r="K197" s="13">
        <v>225943647.11377701</v>
      </c>
      <c r="L197" s="13">
        <v>141909526.39095601</v>
      </c>
      <c r="M197" s="13">
        <v>65362256.2019265</v>
      </c>
    </row>
    <row r="198" spans="3:13" s="1" customFormat="1" ht="11.1" customHeight="1" x14ac:dyDescent="0.15">
      <c r="C198" s="53">
        <v>46174</v>
      </c>
      <c r="D198" s="54">
        <v>51867</v>
      </c>
      <c r="E198" s="13">
        <v>187</v>
      </c>
      <c r="F198" s="55">
        <v>5693</v>
      </c>
      <c r="G198" s="111"/>
      <c r="H198" s="111"/>
      <c r="I198" s="93">
        <v>302599507.58013099</v>
      </c>
      <c r="J198" s="93"/>
      <c r="K198" s="13">
        <v>221554796.77073801</v>
      </c>
      <c r="L198" s="13">
        <v>138799105.07322901</v>
      </c>
      <c r="M198" s="13">
        <v>63658847.2183512</v>
      </c>
    </row>
    <row r="199" spans="3:13" s="1" customFormat="1" ht="11.1" customHeight="1" x14ac:dyDescent="0.15">
      <c r="C199" s="53">
        <v>46174</v>
      </c>
      <c r="D199" s="54">
        <v>51898</v>
      </c>
      <c r="E199" s="13">
        <v>188</v>
      </c>
      <c r="F199" s="55">
        <v>5724</v>
      </c>
      <c r="G199" s="111"/>
      <c r="H199" s="111"/>
      <c r="I199" s="93">
        <v>297127838.934039</v>
      </c>
      <c r="J199" s="93"/>
      <c r="K199" s="13">
        <v>217179617.30273601</v>
      </c>
      <c r="L199" s="13">
        <v>135712129.49752599</v>
      </c>
      <c r="M199" s="13">
        <v>61979402.990939602</v>
      </c>
    </row>
    <row r="200" spans="3:13" s="1" customFormat="1" ht="11.1" customHeight="1" x14ac:dyDescent="0.15">
      <c r="C200" s="53">
        <v>46174</v>
      </c>
      <c r="D200" s="54">
        <v>51926</v>
      </c>
      <c r="E200" s="13">
        <v>189</v>
      </c>
      <c r="F200" s="55">
        <v>5752</v>
      </c>
      <c r="G200" s="111"/>
      <c r="H200" s="111"/>
      <c r="I200" s="93">
        <v>291818135.58069903</v>
      </c>
      <c r="J200" s="93"/>
      <c r="K200" s="13">
        <v>212971809.420883</v>
      </c>
      <c r="L200" s="13">
        <v>132776995.925632</v>
      </c>
      <c r="M200" s="13">
        <v>60406903.380084902</v>
      </c>
    </row>
    <row r="201" spans="3:13" s="1" customFormat="1" ht="11.1" customHeight="1" x14ac:dyDescent="0.15">
      <c r="C201" s="53">
        <v>46174</v>
      </c>
      <c r="D201" s="54">
        <v>51957</v>
      </c>
      <c r="E201" s="13">
        <v>190</v>
      </c>
      <c r="F201" s="55">
        <v>5783</v>
      </c>
      <c r="G201" s="111"/>
      <c r="H201" s="111"/>
      <c r="I201" s="93">
        <v>286606682.17004198</v>
      </c>
      <c r="J201" s="93"/>
      <c r="K201" s="13">
        <v>208813673.173168</v>
      </c>
      <c r="L201" s="13">
        <v>129853525.06342299</v>
      </c>
      <c r="M201" s="13">
        <v>58826647.371518202</v>
      </c>
    </row>
    <row r="202" spans="3:13" s="1" customFormat="1" ht="11.1" customHeight="1" x14ac:dyDescent="0.15">
      <c r="C202" s="53">
        <v>46174</v>
      </c>
      <c r="D202" s="54">
        <v>51987</v>
      </c>
      <c r="E202" s="13">
        <v>191</v>
      </c>
      <c r="F202" s="55">
        <v>5813</v>
      </c>
      <c r="G202" s="111"/>
      <c r="H202" s="111"/>
      <c r="I202" s="93">
        <v>281444811.41203201</v>
      </c>
      <c r="J202" s="93"/>
      <c r="K202" s="13">
        <v>204716302.21836099</v>
      </c>
      <c r="L202" s="13">
        <v>126992188.124176</v>
      </c>
      <c r="M202" s="13">
        <v>57294567.316368699</v>
      </c>
    </row>
    <row r="203" spans="3:13" s="1" customFormat="1" ht="11.1" customHeight="1" x14ac:dyDescent="0.15">
      <c r="C203" s="53">
        <v>46174</v>
      </c>
      <c r="D203" s="54">
        <v>52018</v>
      </c>
      <c r="E203" s="13">
        <v>192</v>
      </c>
      <c r="F203" s="55">
        <v>5844</v>
      </c>
      <c r="G203" s="111"/>
      <c r="H203" s="111"/>
      <c r="I203" s="93">
        <v>276341245.51670498</v>
      </c>
      <c r="J203" s="93"/>
      <c r="K203" s="13">
        <v>200663171.229186</v>
      </c>
      <c r="L203" s="13">
        <v>124161326.08053</v>
      </c>
      <c r="M203" s="13">
        <v>55780114.268756904</v>
      </c>
    </row>
    <row r="204" spans="3:13" s="1" customFormat="1" ht="11.1" customHeight="1" x14ac:dyDescent="0.15">
      <c r="C204" s="53">
        <v>46174</v>
      </c>
      <c r="D204" s="54">
        <v>52048</v>
      </c>
      <c r="E204" s="13">
        <v>193</v>
      </c>
      <c r="F204" s="55">
        <v>5874</v>
      </c>
      <c r="G204" s="111"/>
      <c r="H204" s="111"/>
      <c r="I204" s="93">
        <v>271306013.03402603</v>
      </c>
      <c r="J204" s="93"/>
      <c r="K204" s="13">
        <v>196683505.60957</v>
      </c>
      <c r="L204" s="13">
        <v>121399354.792606</v>
      </c>
      <c r="M204" s="13">
        <v>54315717.3063173</v>
      </c>
    </row>
    <row r="205" spans="3:13" s="1" customFormat="1" ht="11.1" customHeight="1" x14ac:dyDescent="0.15">
      <c r="C205" s="53">
        <v>46174</v>
      </c>
      <c r="D205" s="54">
        <v>52079</v>
      </c>
      <c r="E205" s="13">
        <v>194</v>
      </c>
      <c r="F205" s="55">
        <v>5905</v>
      </c>
      <c r="G205" s="111"/>
      <c r="H205" s="111"/>
      <c r="I205" s="93">
        <v>266328830.02392399</v>
      </c>
      <c r="J205" s="93"/>
      <c r="K205" s="13">
        <v>192747822.92238301</v>
      </c>
      <c r="L205" s="13">
        <v>118667559.95738</v>
      </c>
      <c r="M205" s="13">
        <v>52868595.456618197</v>
      </c>
    </row>
    <row r="206" spans="3:13" s="1" customFormat="1" ht="11.1" customHeight="1" x14ac:dyDescent="0.15">
      <c r="C206" s="53">
        <v>46174</v>
      </c>
      <c r="D206" s="54">
        <v>52110</v>
      </c>
      <c r="E206" s="13">
        <v>195</v>
      </c>
      <c r="F206" s="55">
        <v>5936</v>
      </c>
      <c r="G206" s="111"/>
      <c r="H206" s="111"/>
      <c r="I206" s="93">
        <v>261410172.46643701</v>
      </c>
      <c r="J206" s="93"/>
      <c r="K206" s="13">
        <v>188867209.13265201</v>
      </c>
      <c r="L206" s="13">
        <v>115982692.574073</v>
      </c>
      <c r="M206" s="13">
        <v>51453576.386999801</v>
      </c>
    </row>
    <row r="207" spans="3:13" s="1" customFormat="1" ht="11.1" customHeight="1" x14ac:dyDescent="0.15">
      <c r="C207" s="53">
        <v>46174</v>
      </c>
      <c r="D207" s="54">
        <v>52140</v>
      </c>
      <c r="E207" s="13">
        <v>196</v>
      </c>
      <c r="F207" s="55">
        <v>5966</v>
      </c>
      <c r="G207" s="111"/>
      <c r="H207" s="111"/>
      <c r="I207" s="93">
        <v>256580234.13149101</v>
      </c>
      <c r="J207" s="93"/>
      <c r="K207" s="13">
        <v>185073328.915865</v>
      </c>
      <c r="L207" s="13">
        <v>113373153.800837</v>
      </c>
      <c r="M207" s="13">
        <v>50089730.066656902</v>
      </c>
    </row>
    <row r="208" spans="3:13" s="1" customFormat="1" ht="11.1" customHeight="1" x14ac:dyDescent="0.15">
      <c r="C208" s="53">
        <v>46174</v>
      </c>
      <c r="D208" s="54">
        <v>52171</v>
      </c>
      <c r="E208" s="13">
        <v>197</v>
      </c>
      <c r="F208" s="55">
        <v>5997</v>
      </c>
      <c r="G208" s="111"/>
      <c r="H208" s="111"/>
      <c r="I208" s="93">
        <v>251817911.939123</v>
      </c>
      <c r="J208" s="93"/>
      <c r="K208" s="13">
        <v>181330156.80752999</v>
      </c>
      <c r="L208" s="13">
        <v>110797642.877491</v>
      </c>
      <c r="M208" s="13">
        <v>48744498.2280204</v>
      </c>
    </row>
    <row r="209" spans="3:13" s="1" customFormat="1" ht="11.1" customHeight="1" x14ac:dyDescent="0.15">
      <c r="C209" s="53">
        <v>46174</v>
      </c>
      <c r="D209" s="54">
        <v>52201</v>
      </c>
      <c r="E209" s="13">
        <v>198</v>
      </c>
      <c r="F209" s="55">
        <v>6027</v>
      </c>
      <c r="G209" s="111"/>
      <c r="H209" s="111"/>
      <c r="I209" s="93">
        <v>247097003.889265</v>
      </c>
      <c r="J209" s="93"/>
      <c r="K209" s="13">
        <v>177638647.76018301</v>
      </c>
      <c r="L209" s="13">
        <v>108274879.72646099</v>
      </c>
      <c r="M209" s="13">
        <v>47439366.004227303</v>
      </c>
    </row>
    <row r="210" spans="3:13" s="1" customFormat="1" ht="11.1" customHeight="1" x14ac:dyDescent="0.15">
      <c r="C210" s="53">
        <v>46174</v>
      </c>
      <c r="D210" s="54">
        <v>52232</v>
      </c>
      <c r="E210" s="13">
        <v>199</v>
      </c>
      <c r="F210" s="55">
        <v>6058</v>
      </c>
      <c r="G210" s="111"/>
      <c r="H210" s="111"/>
      <c r="I210" s="93">
        <v>242416071.63187701</v>
      </c>
      <c r="J210" s="93"/>
      <c r="K210" s="13">
        <v>173977933.19688901</v>
      </c>
      <c r="L210" s="13">
        <v>105773898.544282</v>
      </c>
      <c r="M210" s="13">
        <v>46147300.131717198</v>
      </c>
    </row>
    <row r="211" spans="3:13" s="1" customFormat="1" ht="11.1" customHeight="1" x14ac:dyDescent="0.15">
      <c r="C211" s="53">
        <v>46174</v>
      </c>
      <c r="D211" s="54">
        <v>52263</v>
      </c>
      <c r="E211" s="13">
        <v>200</v>
      </c>
      <c r="F211" s="55">
        <v>6089</v>
      </c>
      <c r="G211" s="111"/>
      <c r="H211" s="111"/>
      <c r="I211" s="93">
        <v>237763301.947</v>
      </c>
      <c r="J211" s="93"/>
      <c r="K211" s="13">
        <v>170349302.835374</v>
      </c>
      <c r="L211" s="13">
        <v>103304394.79329699</v>
      </c>
      <c r="M211" s="13">
        <v>44879003.295909397</v>
      </c>
    </row>
    <row r="212" spans="3:13" s="1" customFormat="1" ht="11.1" customHeight="1" x14ac:dyDescent="0.15">
      <c r="C212" s="53">
        <v>46174</v>
      </c>
      <c r="D212" s="54">
        <v>52291</v>
      </c>
      <c r="E212" s="13">
        <v>201</v>
      </c>
      <c r="F212" s="55">
        <v>6117</v>
      </c>
      <c r="G212" s="111"/>
      <c r="H212" s="111"/>
      <c r="I212" s="93">
        <v>233173682.854592</v>
      </c>
      <c r="J212" s="93"/>
      <c r="K212" s="13">
        <v>166805049.09626299</v>
      </c>
      <c r="L212" s="13">
        <v>100922673.26897401</v>
      </c>
      <c r="M212" s="13">
        <v>43676533.527163699</v>
      </c>
    </row>
    <row r="213" spans="3:13" s="1" customFormat="1" ht="11.1" customHeight="1" x14ac:dyDescent="0.15">
      <c r="C213" s="53">
        <v>46174</v>
      </c>
      <c r="D213" s="54">
        <v>52322</v>
      </c>
      <c r="E213" s="13">
        <v>202</v>
      </c>
      <c r="F213" s="55">
        <v>6148</v>
      </c>
      <c r="G213" s="111"/>
      <c r="H213" s="111"/>
      <c r="I213" s="93">
        <v>228643324.46458799</v>
      </c>
      <c r="J213" s="93"/>
      <c r="K213" s="13">
        <v>163286757.60570201</v>
      </c>
      <c r="L213" s="13">
        <v>98542734.964288995</v>
      </c>
      <c r="M213" s="13">
        <v>42465930.813257501</v>
      </c>
    </row>
    <row r="214" spans="3:13" s="1" customFormat="1" ht="11.1" customHeight="1" x14ac:dyDescent="0.15">
      <c r="C214" s="53">
        <v>46174</v>
      </c>
      <c r="D214" s="54">
        <v>52352</v>
      </c>
      <c r="E214" s="13">
        <v>203</v>
      </c>
      <c r="F214" s="55">
        <v>6178</v>
      </c>
      <c r="G214" s="111"/>
      <c r="H214" s="111"/>
      <c r="I214" s="93">
        <v>224141023.336988</v>
      </c>
      <c r="J214" s="93"/>
      <c r="K214" s="13">
        <v>159808674.73179901</v>
      </c>
      <c r="L214" s="13">
        <v>96206355.624969706</v>
      </c>
      <c r="M214" s="13">
        <v>41289144.384070702</v>
      </c>
    </row>
    <row r="215" spans="3:13" s="1" customFormat="1" ht="11.1" customHeight="1" x14ac:dyDescent="0.15">
      <c r="C215" s="53">
        <v>46174</v>
      </c>
      <c r="D215" s="54">
        <v>52383</v>
      </c>
      <c r="E215" s="13">
        <v>204</v>
      </c>
      <c r="F215" s="55">
        <v>6209</v>
      </c>
      <c r="G215" s="111"/>
      <c r="H215" s="111"/>
      <c r="I215" s="93">
        <v>219671401.781789</v>
      </c>
      <c r="J215" s="93"/>
      <c r="K215" s="13">
        <v>156356269.48012099</v>
      </c>
      <c r="L215" s="13">
        <v>93888587.724857405</v>
      </c>
      <c r="M215" s="13">
        <v>40123752.769952103</v>
      </c>
    </row>
    <row r="216" spans="3:13" s="1" customFormat="1" ht="11.1" customHeight="1" x14ac:dyDescent="0.15">
      <c r="C216" s="53">
        <v>46174</v>
      </c>
      <c r="D216" s="54">
        <v>52413</v>
      </c>
      <c r="E216" s="13">
        <v>205</v>
      </c>
      <c r="F216" s="55">
        <v>6239</v>
      </c>
      <c r="G216" s="111"/>
      <c r="H216" s="111"/>
      <c r="I216" s="93">
        <v>215247056.558961</v>
      </c>
      <c r="J216" s="93"/>
      <c r="K216" s="13">
        <v>152955662.809681</v>
      </c>
      <c r="L216" s="13">
        <v>91620537.240322202</v>
      </c>
      <c r="M216" s="13">
        <v>38993988.280340098</v>
      </c>
    </row>
    <row r="217" spans="3:13" s="1" customFormat="1" ht="11.1" customHeight="1" x14ac:dyDescent="0.15">
      <c r="C217" s="53">
        <v>46174</v>
      </c>
      <c r="D217" s="54">
        <v>52444</v>
      </c>
      <c r="E217" s="13">
        <v>206</v>
      </c>
      <c r="F217" s="55">
        <v>6270</v>
      </c>
      <c r="G217" s="111"/>
      <c r="H217" s="111"/>
      <c r="I217" s="93">
        <v>210858100.12833101</v>
      </c>
      <c r="J217" s="93"/>
      <c r="K217" s="13">
        <v>149582713.46845201</v>
      </c>
      <c r="L217" s="13">
        <v>89372266.892924204</v>
      </c>
      <c r="M217" s="13">
        <v>37876009.441371799</v>
      </c>
    </row>
    <row r="218" spans="3:13" s="1" customFormat="1" ht="11.1" customHeight="1" x14ac:dyDescent="0.15">
      <c r="C218" s="53">
        <v>46174</v>
      </c>
      <c r="D218" s="54">
        <v>52475</v>
      </c>
      <c r="E218" s="13">
        <v>207</v>
      </c>
      <c r="F218" s="55">
        <v>6301</v>
      </c>
      <c r="G218" s="111"/>
      <c r="H218" s="111"/>
      <c r="I218" s="93">
        <v>206498091.14776099</v>
      </c>
      <c r="J218" s="93"/>
      <c r="K218" s="13">
        <v>146241266.156616</v>
      </c>
      <c r="L218" s="13">
        <v>87153613.459860995</v>
      </c>
      <c r="M218" s="13">
        <v>36779300.055059597</v>
      </c>
    </row>
    <row r="219" spans="3:13" s="1" customFormat="1" ht="11.1" customHeight="1" x14ac:dyDescent="0.15">
      <c r="C219" s="53">
        <v>46174</v>
      </c>
      <c r="D219" s="54">
        <v>52505</v>
      </c>
      <c r="E219" s="13">
        <v>208</v>
      </c>
      <c r="F219" s="55">
        <v>6331</v>
      </c>
      <c r="G219" s="111"/>
      <c r="H219" s="111"/>
      <c r="I219" s="93">
        <v>202191773.53724501</v>
      </c>
      <c r="J219" s="93"/>
      <c r="K219" s="13">
        <v>142956510.660198</v>
      </c>
      <c r="L219" s="13">
        <v>84986347.742526203</v>
      </c>
      <c r="M219" s="13">
        <v>35717685.701738797</v>
      </c>
    </row>
    <row r="220" spans="3:13" s="1" customFormat="1" ht="11.1" customHeight="1" x14ac:dyDescent="0.15">
      <c r="C220" s="53">
        <v>46174</v>
      </c>
      <c r="D220" s="54">
        <v>52536</v>
      </c>
      <c r="E220" s="13">
        <v>209</v>
      </c>
      <c r="F220" s="55">
        <v>6362</v>
      </c>
      <c r="G220" s="111"/>
      <c r="H220" s="111"/>
      <c r="I220" s="93">
        <v>197932436.57679</v>
      </c>
      <c r="J220" s="93"/>
      <c r="K220" s="13">
        <v>139707656.411915</v>
      </c>
      <c r="L220" s="13">
        <v>82843707.598280907</v>
      </c>
      <c r="M220" s="13">
        <v>34669716.6362077</v>
      </c>
    </row>
    <row r="221" spans="3:13" s="1" customFormat="1" ht="11.1" customHeight="1" x14ac:dyDescent="0.15">
      <c r="C221" s="53">
        <v>46174</v>
      </c>
      <c r="D221" s="54">
        <v>52566</v>
      </c>
      <c r="E221" s="13">
        <v>210</v>
      </c>
      <c r="F221" s="55">
        <v>6392</v>
      </c>
      <c r="G221" s="111"/>
      <c r="H221" s="111"/>
      <c r="I221" s="93">
        <v>193712423.65639299</v>
      </c>
      <c r="J221" s="93"/>
      <c r="K221" s="13">
        <v>136504595.31416801</v>
      </c>
      <c r="L221" s="13">
        <v>80745133.845756501</v>
      </c>
      <c r="M221" s="13">
        <v>33652955.185792103</v>
      </c>
    </row>
    <row r="222" spans="3:13" s="1" customFormat="1" ht="11.1" customHeight="1" x14ac:dyDescent="0.15">
      <c r="C222" s="53">
        <v>46174</v>
      </c>
      <c r="D222" s="54">
        <v>52597</v>
      </c>
      <c r="E222" s="13">
        <v>211</v>
      </c>
      <c r="F222" s="55">
        <v>6423</v>
      </c>
      <c r="G222" s="111"/>
      <c r="H222" s="111"/>
      <c r="I222" s="93">
        <v>189531717.67605501</v>
      </c>
      <c r="J222" s="93"/>
      <c r="K222" s="13">
        <v>133332024.81579401</v>
      </c>
      <c r="L222" s="13">
        <v>78667917.622770295</v>
      </c>
      <c r="M222" s="13">
        <v>32648341.336881202</v>
      </c>
    </row>
    <row r="223" spans="3:13" s="1" customFormat="1" ht="11.1" customHeight="1" x14ac:dyDescent="0.15">
      <c r="C223" s="53">
        <v>46174</v>
      </c>
      <c r="D223" s="54">
        <v>52628</v>
      </c>
      <c r="E223" s="13">
        <v>212</v>
      </c>
      <c r="F223" s="55">
        <v>6454</v>
      </c>
      <c r="G223" s="111"/>
      <c r="H223" s="111"/>
      <c r="I223" s="93">
        <v>185379926.01577401</v>
      </c>
      <c r="J223" s="93"/>
      <c r="K223" s="13">
        <v>130190129.65285701</v>
      </c>
      <c r="L223" s="13">
        <v>76618797.6094549</v>
      </c>
      <c r="M223" s="13">
        <v>31663244.885375299</v>
      </c>
    </row>
    <row r="224" spans="3:13" s="1" customFormat="1" ht="11.1" customHeight="1" x14ac:dyDescent="0.15">
      <c r="C224" s="53">
        <v>46174</v>
      </c>
      <c r="D224" s="54">
        <v>52657</v>
      </c>
      <c r="E224" s="13">
        <v>213</v>
      </c>
      <c r="F224" s="55">
        <v>6483</v>
      </c>
      <c r="G224" s="111"/>
      <c r="H224" s="111"/>
      <c r="I224" s="93">
        <v>181261385.50555399</v>
      </c>
      <c r="J224" s="93"/>
      <c r="K224" s="13">
        <v>127095739.38012899</v>
      </c>
      <c r="L224" s="13">
        <v>74619735.700232595</v>
      </c>
      <c r="M224" s="13">
        <v>30714916.665476199</v>
      </c>
    </row>
    <row r="225" spans="3:13" s="1" customFormat="1" ht="11.1" customHeight="1" x14ac:dyDescent="0.15">
      <c r="C225" s="53">
        <v>46174</v>
      </c>
      <c r="D225" s="54">
        <v>52688</v>
      </c>
      <c r="E225" s="13">
        <v>214</v>
      </c>
      <c r="F225" s="55">
        <v>6514</v>
      </c>
      <c r="G225" s="111"/>
      <c r="H225" s="111"/>
      <c r="I225" s="93">
        <v>177167656.51539201</v>
      </c>
      <c r="J225" s="93"/>
      <c r="K225" s="13">
        <v>124014628.414988</v>
      </c>
      <c r="L225" s="13">
        <v>72625598.3831404</v>
      </c>
      <c r="M225" s="13">
        <v>29767473.669718198</v>
      </c>
    </row>
    <row r="226" spans="3:13" s="1" customFormat="1" ht="11.1" customHeight="1" x14ac:dyDescent="0.15">
      <c r="C226" s="53">
        <v>46174</v>
      </c>
      <c r="D226" s="54">
        <v>52718</v>
      </c>
      <c r="E226" s="13">
        <v>215</v>
      </c>
      <c r="F226" s="55">
        <v>6544</v>
      </c>
      <c r="G226" s="111"/>
      <c r="H226" s="111"/>
      <c r="I226" s="93">
        <v>173114386.25528699</v>
      </c>
      <c r="J226" s="93"/>
      <c r="K226" s="13">
        <v>120978500.297483</v>
      </c>
      <c r="L226" s="13">
        <v>70673202.449745804</v>
      </c>
      <c r="M226" s="13">
        <v>28848491.529119499</v>
      </c>
    </row>
    <row r="227" spans="3:13" s="1" customFormat="1" ht="11.1" customHeight="1" x14ac:dyDescent="0.15">
      <c r="C227" s="53">
        <v>46174</v>
      </c>
      <c r="D227" s="54">
        <v>52749</v>
      </c>
      <c r="E227" s="13">
        <v>216</v>
      </c>
      <c r="F227" s="55">
        <v>6575</v>
      </c>
      <c r="G227" s="111"/>
      <c r="H227" s="111"/>
      <c r="I227" s="93">
        <v>169109335.83524501</v>
      </c>
      <c r="J227" s="93"/>
      <c r="K227" s="13">
        <v>117979186.989188</v>
      </c>
      <c r="L227" s="13">
        <v>68745783.593810201</v>
      </c>
      <c r="M227" s="13">
        <v>27942870.8895812</v>
      </c>
    </row>
    <row r="228" spans="3:13" s="1" customFormat="1" ht="11.1" customHeight="1" x14ac:dyDescent="0.15">
      <c r="C228" s="53">
        <v>46174</v>
      </c>
      <c r="D228" s="54">
        <v>52779</v>
      </c>
      <c r="E228" s="13">
        <v>217</v>
      </c>
      <c r="F228" s="55">
        <v>6605</v>
      </c>
      <c r="G228" s="111"/>
      <c r="H228" s="111"/>
      <c r="I228" s="93">
        <v>165141311.57526001</v>
      </c>
      <c r="J228" s="93"/>
      <c r="K228" s="13">
        <v>115021785.532031</v>
      </c>
      <c r="L228" s="13">
        <v>66857562.639606804</v>
      </c>
      <c r="M228" s="13">
        <v>27063974.827873401</v>
      </c>
    </row>
    <row r="229" spans="3:13" s="1" customFormat="1" ht="11.1" customHeight="1" x14ac:dyDescent="0.15">
      <c r="C229" s="53">
        <v>46174</v>
      </c>
      <c r="D229" s="54">
        <v>52810</v>
      </c>
      <c r="E229" s="13">
        <v>218</v>
      </c>
      <c r="F229" s="55">
        <v>6636</v>
      </c>
      <c r="G229" s="111"/>
      <c r="H229" s="111"/>
      <c r="I229" s="93">
        <v>161214826.07533699</v>
      </c>
      <c r="J229" s="93"/>
      <c r="K229" s="13">
        <v>112096520.878519</v>
      </c>
      <c r="L229" s="13">
        <v>64991515.089203201</v>
      </c>
      <c r="M229" s="13">
        <v>26197166.596094701</v>
      </c>
    </row>
    <row r="230" spans="3:13" s="1" customFormat="1" ht="11.1" customHeight="1" x14ac:dyDescent="0.15">
      <c r="C230" s="53">
        <v>46174</v>
      </c>
      <c r="D230" s="54">
        <v>52841</v>
      </c>
      <c r="E230" s="13">
        <v>219</v>
      </c>
      <c r="F230" s="55">
        <v>6667</v>
      </c>
      <c r="G230" s="111"/>
      <c r="H230" s="111"/>
      <c r="I230" s="93">
        <v>157325688.915474</v>
      </c>
      <c r="J230" s="93"/>
      <c r="K230" s="13">
        <v>109206773.42391101</v>
      </c>
      <c r="L230" s="13">
        <v>63155066.4498327</v>
      </c>
      <c r="M230" s="13">
        <v>25349096.022676401</v>
      </c>
    </row>
    <row r="231" spans="3:13" s="1" customFormat="1" ht="11.1" customHeight="1" x14ac:dyDescent="0.15">
      <c r="C231" s="53">
        <v>46174</v>
      </c>
      <c r="D231" s="54">
        <v>52871</v>
      </c>
      <c r="E231" s="13">
        <v>220</v>
      </c>
      <c r="F231" s="55">
        <v>6697</v>
      </c>
      <c r="G231" s="111"/>
      <c r="H231" s="111"/>
      <c r="I231" s="93">
        <v>153484771.84566799</v>
      </c>
      <c r="J231" s="93"/>
      <c r="K231" s="13">
        <v>106365745.170184</v>
      </c>
      <c r="L231" s="13">
        <v>61360681.565541402</v>
      </c>
      <c r="M231" s="13">
        <v>24527909.688798301</v>
      </c>
    </row>
    <row r="232" spans="3:13" s="1" customFormat="1" ht="11.1" customHeight="1" x14ac:dyDescent="0.15">
      <c r="C232" s="53">
        <v>46174</v>
      </c>
      <c r="D232" s="54">
        <v>52902</v>
      </c>
      <c r="E232" s="13">
        <v>221</v>
      </c>
      <c r="F232" s="55">
        <v>6728</v>
      </c>
      <c r="G232" s="111"/>
      <c r="H232" s="111"/>
      <c r="I232" s="93">
        <v>149687650.42592201</v>
      </c>
      <c r="J232" s="93"/>
      <c r="K232" s="13">
        <v>103558379.193573</v>
      </c>
      <c r="L232" s="13">
        <v>59589223.388242401</v>
      </c>
      <c r="M232" s="13">
        <v>23718908.980360199</v>
      </c>
    </row>
    <row r="233" spans="3:13" s="1" customFormat="1" ht="11.1" customHeight="1" x14ac:dyDescent="0.15">
      <c r="C233" s="53">
        <v>46174</v>
      </c>
      <c r="D233" s="54">
        <v>52932</v>
      </c>
      <c r="E233" s="13">
        <v>222</v>
      </c>
      <c r="F233" s="55">
        <v>6758</v>
      </c>
      <c r="G233" s="111"/>
      <c r="H233" s="111"/>
      <c r="I233" s="93">
        <v>145924763.11623901</v>
      </c>
      <c r="J233" s="93"/>
      <c r="K233" s="13">
        <v>100789393.17325599</v>
      </c>
      <c r="L233" s="13">
        <v>57853159.065012202</v>
      </c>
      <c r="M233" s="13">
        <v>22933489.723516598</v>
      </c>
    </row>
    <row r="234" spans="3:13" s="1" customFormat="1" ht="11.1" customHeight="1" x14ac:dyDescent="0.15">
      <c r="C234" s="53">
        <v>46174</v>
      </c>
      <c r="D234" s="54">
        <v>52963</v>
      </c>
      <c r="E234" s="13">
        <v>223</v>
      </c>
      <c r="F234" s="55">
        <v>6789</v>
      </c>
      <c r="G234" s="111"/>
      <c r="H234" s="111"/>
      <c r="I234" s="93">
        <v>142218505.636617</v>
      </c>
      <c r="J234" s="93"/>
      <c r="K234" s="13">
        <v>98062897.979424402</v>
      </c>
      <c r="L234" s="13">
        <v>56144997.193315998</v>
      </c>
      <c r="M234" s="13">
        <v>22162091.8572064</v>
      </c>
    </row>
    <row r="235" spans="3:13" s="1" customFormat="1" ht="11.1" customHeight="1" x14ac:dyDescent="0.15">
      <c r="C235" s="53">
        <v>46174</v>
      </c>
      <c r="D235" s="54">
        <v>52994</v>
      </c>
      <c r="E235" s="13">
        <v>224</v>
      </c>
      <c r="F235" s="55">
        <v>6820</v>
      </c>
      <c r="G235" s="111"/>
      <c r="H235" s="111"/>
      <c r="I235" s="93">
        <v>138543071.74705401</v>
      </c>
      <c r="J235" s="93"/>
      <c r="K235" s="13">
        <v>95366579.042880595</v>
      </c>
      <c r="L235" s="13">
        <v>54462382.743012503</v>
      </c>
      <c r="M235" s="13">
        <v>21406858.759060699</v>
      </c>
    </row>
    <row r="236" spans="3:13" s="1" customFormat="1" ht="11.1" customHeight="1" x14ac:dyDescent="0.15">
      <c r="C236" s="53">
        <v>46174</v>
      </c>
      <c r="D236" s="54">
        <v>53022</v>
      </c>
      <c r="E236" s="13">
        <v>225</v>
      </c>
      <c r="F236" s="55">
        <v>6848</v>
      </c>
      <c r="G236" s="111"/>
      <c r="H236" s="111"/>
      <c r="I236" s="93">
        <v>134884730.701199</v>
      </c>
      <c r="J236" s="93"/>
      <c r="K236" s="13">
        <v>92706098.378234506</v>
      </c>
      <c r="L236" s="13">
        <v>52821393.437888101</v>
      </c>
      <c r="M236" s="13">
        <v>20682411.3129237</v>
      </c>
    </row>
    <row r="237" spans="3:13" s="1" customFormat="1" ht="11.1" customHeight="1" x14ac:dyDescent="0.15">
      <c r="C237" s="53">
        <v>46174</v>
      </c>
      <c r="D237" s="54">
        <v>53053</v>
      </c>
      <c r="E237" s="13">
        <v>226</v>
      </c>
      <c r="F237" s="55">
        <v>6879</v>
      </c>
      <c r="G237" s="111"/>
      <c r="H237" s="111"/>
      <c r="I237" s="93">
        <v>131250316.585384</v>
      </c>
      <c r="J237" s="93"/>
      <c r="K237" s="13">
        <v>90055170.594057396</v>
      </c>
      <c r="L237" s="13">
        <v>51180473.107948899</v>
      </c>
      <c r="M237" s="13">
        <v>19955022.999027502</v>
      </c>
    </row>
    <row r="238" spans="3:13" s="1" customFormat="1" ht="11.1" customHeight="1" x14ac:dyDescent="0.15">
      <c r="C238" s="53">
        <v>46174</v>
      </c>
      <c r="D238" s="54">
        <v>53083</v>
      </c>
      <c r="E238" s="13">
        <v>227</v>
      </c>
      <c r="F238" s="55">
        <v>6909</v>
      </c>
      <c r="G238" s="111"/>
      <c r="H238" s="111"/>
      <c r="I238" s="93">
        <v>127631073.51960801</v>
      </c>
      <c r="J238" s="93"/>
      <c r="K238" s="13">
        <v>87428147.471846595</v>
      </c>
      <c r="L238" s="13">
        <v>49565179.847006299</v>
      </c>
      <c r="M238" s="13">
        <v>19246009.964937199</v>
      </c>
    </row>
    <row r="239" spans="3:13" s="1" customFormat="1" ht="11.1" customHeight="1" x14ac:dyDescent="0.15">
      <c r="C239" s="53">
        <v>46174</v>
      </c>
      <c r="D239" s="54">
        <v>53114</v>
      </c>
      <c r="E239" s="13">
        <v>228</v>
      </c>
      <c r="F239" s="55">
        <v>6940</v>
      </c>
      <c r="G239" s="111"/>
      <c r="H239" s="111"/>
      <c r="I239" s="93">
        <v>124038014.333874</v>
      </c>
      <c r="J239" s="93"/>
      <c r="K239" s="13">
        <v>84822767.547322795</v>
      </c>
      <c r="L239" s="13">
        <v>47965827.508598603</v>
      </c>
      <c r="M239" s="13">
        <v>18546099.304899599</v>
      </c>
    </row>
    <row r="240" spans="3:13" s="1" customFormat="1" ht="11.1" customHeight="1" x14ac:dyDescent="0.15">
      <c r="C240" s="53">
        <v>46174</v>
      </c>
      <c r="D240" s="54">
        <v>53144</v>
      </c>
      <c r="E240" s="13">
        <v>229</v>
      </c>
      <c r="F240" s="55">
        <v>6970</v>
      </c>
      <c r="G240" s="111"/>
      <c r="H240" s="111"/>
      <c r="I240" s="93">
        <v>120456780.628178</v>
      </c>
      <c r="J240" s="93"/>
      <c r="K240" s="13">
        <v>82238550.171824202</v>
      </c>
      <c r="L240" s="13">
        <v>46390036.656304799</v>
      </c>
      <c r="M240" s="13">
        <v>17863289.583930898</v>
      </c>
    </row>
    <row r="241" spans="3:13" s="1" customFormat="1" ht="11.1" customHeight="1" x14ac:dyDescent="0.15">
      <c r="C241" s="53">
        <v>46174</v>
      </c>
      <c r="D241" s="54">
        <v>53175</v>
      </c>
      <c r="E241" s="13">
        <v>230</v>
      </c>
      <c r="F241" s="55">
        <v>7001</v>
      </c>
      <c r="G241" s="111"/>
      <c r="H241" s="111"/>
      <c r="I241" s="93">
        <v>116894403.17252401</v>
      </c>
      <c r="J241" s="93"/>
      <c r="K241" s="13">
        <v>79671077.435085401</v>
      </c>
      <c r="L241" s="13">
        <v>44827451.945697397</v>
      </c>
      <c r="M241" s="13">
        <v>17188476.955927599</v>
      </c>
    </row>
    <row r="242" spans="3:13" s="1" customFormat="1" ht="11.1" customHeight="1" x14ac:dyDescent="0.15">
      <c r="C242" s="53">
        <v>46174</v>
      </c>
      <c r="D242" s="54">
        <v>53206</v>
      </c>
      <c r="E242" s="13">
        <v>231</v>
      </c>
      <c r="F242" s="55">
        <v>7032</v>
      </c>
      <c r="G242" s="111"/>
      <c r="H242" s="111"/>
      <c r="I242" s="93">
        <v>113377843.42691</v>
      </c>
      <c r="J242" s="93"/>
      <c r="K242" s="13">
        <v>77143252.133819297</v>
      </c>
      <c r="L242" s="13">
        <v>43294766.293083198</v>
      </c>
      <c r="M242" s="13">
        <v>16530476.091145299</v>
      </c>
    </row>
    <row r="243" spans="3:13" s="1" customFormat="1" ht="11.1" customHeight="1" x14ac:dyDescent="0.15">
      <c r="C243" s="53">
        <v>46174</v>
      </c>
      <c r="D243" s="54">
        <v>53236</v>
      </c>
      <c r="E243" s="13">
        <v>232</v>
      </c>
      <c r="F243" s="55">
        <v>7062</v>
      </c>
      <c r="G243" s="111"/>
      <c r="H243" s="111"/>
      <c r="I243" s="93">
        <v>109917439.451336</v>
      </c>
      <c r="J243" s="93"/>
      <c r="K243" s="13">
        <v>74666004.950606704</v>
      </c>
      <c r="L243" s="13">
        <v>41801333.676513202</v>
      </c>
      <c r="M243" s="13">
        <v>15894840.849592401</v>
      </c>
    </row>
    <row r="244" spans="3:13" s="1" customFormat="1" ht="11.1" customHeight="1" x14ac:dyDescent="0.15">
      <c r="C244" s="53">
        <v>46174</v>
      </c>
      <c r="D244" s="54">
        <v>53267</v>
      </c>
      <c r="E244" s="13">
        <v>233</v>
      </c>
      <c r="F244" s="55">
        <v>7093</v>
      </c>
      <c r="G244" s="111"/>
      <c r="H244" s="111"/>
      <c r="I244" s="93">
        <v>106537972.145804</v>
      </c>
      <c r="J244" s="93"/>
      <c r="K244" s="13">
        <v>72247615.352144405</v>
      </c>
      <c r="L244" s="13">
        <v>40344546.067810804</v>
      </c>
      <c r="M244" s="13">
        <v>15275924.336048299</v>
      </c>
    </row>
    <row r="245" spans="3:13" s="1" customFormat="1" ht="11.1" customHeight="1" x14ac:dyDescent="0.15">
      <c r="C245" s="53">
        <v>46174</v>
      </c>
      <c r="D245" s="54">
        <v>53297</v>
      </c>
      <c r="E245" s="13">
        <v>234</v>
      </c>
      <c r="F245" s="55">
        <v>7123</v>
      </c>
      <c r="G245" s="111"/>
      <c r="H245" s="111"/>
      <c r="I245" s="93">
        <v>103218567.580311</v>
      </c>
      <c r="J245" s="93"/>
      <c r="K245" s="13">
        <v>69881702.851859897</v>
      </c>
      <c r="L245" s="13">
        <v>38927325.163255297</v>
      </c>
      <c r="M245" s="13">
        <v>14678893.225564901</v>
      </c>
    </row>
    <row r="246" spans="3:13" s="1" customFormat="1" ht="11.1" customHeight="1" x14ac:dyDescent="0.15">
      <c r="C246" s="53">
        <v>46174</v>
      </c>
      <c r="D246" s="54">
        <v>53328</v>
      </c>
      <c r="E246" s="13">
        <v>235</v>
      </c>
      <c r="F246" s="55">
        <v>7154</v>
      </c>
      <c r="G246" s="111"/>
      <c r="H246" s="111"/>
      <c r="I246" s="93">
        <v>99990214.441992998</v>
      </c>
      <c r="J246" s="93"/>
      <c r="K246" s="13">
        <v>67581204.846586093</v>
      </c>
      <c r="L246" s="13">
        <v>37550100.758144401</v>
      </c>
      <c r="M246" s="13">
        <v>14099589.702211</v>
      </c>
    </row>
    <row r="247" spans="3:13" s="1" customFormat="1" ht="11.1" customHeight="1" x14ac:dyDescent="0.15">
      <c r="C247" s="53">
        <v>46174</v>
      </c>
      <c r="D247" s="54">
        <v>53359</v>
      </c>
      <c r="E247" s="13">
        <v>236</v>
      </c>
      <c r="F247" s="55">
        <v>7185</v>
      </c>
      <c r="G247" s="111"/>
      <c r="H247" s="111"/>
      <c r="I247" s="93">
        <v>96819394.293707997</v>
      </c>
      <c r="J247" s="93"/>
      <c r="K247" s="13">
        <v>65327128.785295799</v>
      </c>
      <c r="L247" s="13">
        <v>36205357.501893498</v>
      </c>
      <c r="M247" s="13">
        <v>13537074.7784051</v>
      </c>
    </row>
    <row r="248" spans="3:13" s="1" customFormat="1" ht="11.1" customHeight="1" x14ac:dyDescent="0.15">
      <c r="C248" s="53">
        <v>46174</v>
      </c>
      <c r="D248" s="54">
        <v>53387</v>
      </c>
      <c r="E248" s="13">
        <v>237</v>
      </c>
      <c r="F248" s="55">
        <v>7213</v>
      </c>
      <c r="G248" s="111"/>
      <c r="H248" s="111"/>
      <c r="I248" s="93">
        <v>93715229.035456002</v>
      </c>
      <c r="J248" s="93"/>
      <c r="K248" s="13">
        <v>63135773.184241302</v>
      </c>
      <c r="L248" s="13">
        <v>34910485.526467398</v>
      </c>
      <c r="M248" s="13">
        <v>13002979.800976699</v>
      </c>
    </row>
    <row r="249" spans="3:13" s="1" customFormat="1" ht="11.1" customHeight="1" x14ac:dyDescent="0.15">
      <c r="C249" s="53">
        <v>46174</v>
      </c>
      <c r="D249" s="54">
        <v>53418</v>
      </c>
      <c r="E249" s="13">
        <v>238</v>
      </c>
      <c r="F249" s="55">
        <v>7244</v>
      </c>
      <c r="G249" s="111"/>
      <c r="H249" s="111"/>
      <c r="I249" s="93">
        <v>90659023.977239996</v>
      </c>
      <c r="J249" s="93"/>
      <c r="K249" s="13">
        <v>60973222.800624602</v>
      </c>
      <c r="L249" s="13">
        <v>33628974.904190503</v>
      </c>
      <c r="M249" s="13">
        <v>12472607.2681768</v>
      </c>
    </row>
    <row r="250" spans="3:13" s="1" customFormat="1" ht="11.1" customHeight="1" x14ac:dyDescent="0.15">
      <c r="C250" s="53">
        <v>46174</v>
      </c>
      <c r="D250" s="54">
        <v>53448</v>
      </c>
      <c r="E250" s="13">
        <v>239</v>
      </c>
      <c r="F250" s="55">
        <v>7274</v>
      </c>
      <c r="G250" s="111"/>
      <c r="H250" s="111"/>
      <c r="I250" s="93">
        <v>87646426.297892004</v>
      </c>
      <c r="J250" s="93"/>
      <c r="K250" s="13">
        <v>58850327.5939316</v>
      </c>
      <c r="L250" s="13">
        <v>32378231.989066001</v>
      </c>
      <c r="M250" s="13">
        <v>11959494.7490316</v>
      </c>
    </row>
    <row r="251" spans="3:13" s="1" customFormat="1" ht="11.1" customHeight="1" x14ac:dyDescent="0.15">
      <c r="C251" s="53">
        <v>46174</v>
      </c>
      <c r="D251" s="54">
        <v>53479</v>
      </c>
      <c r="E251" s="13">
        <v>240</v>
      </c>
      <c r="F251" s="55">
        <v>7305</v>
      </c>
      <c r="G251" s="111"/>
      <c r="H251" s="111"/>
      <c r="I251" s="93">
        <v>84717147.668576002</v>
      </c>
      <c r="J251" s="93"/>
      <c r="K251" s="13">
        <v>56786980.401981696</v>
      </c>
      <c r="L251" s="13">
        <v>31163563.644585598</v>
      </c>
      <c r="M251" s="13">
        <v>11462080.0255534</v>
      </c>
    </row>
    <row r="252" spans="3:13" s="1" customFormat="1" ht="11.1" customHeight="1" x14ac:dyDescent="0.15">
      <c r="C252" s="53">
        <v>46174</v>
      </c>
      <c r="D252" s="54">
        <v>53509</v>
      </c>
      <c r="E252" s="13">
        <v>241</v>
      </c>
      <c r="F252" s="55">
        <v>7335</v>
      </c>
      <c r="G252" s="111"/>
      <c r="H252" s="111"/>
      <c r="I252" s="93">
        <v>81887800.309290007</v>
      </c>
      <c r="J252" s="93"/>
      <c r="K252" s="13">
        <v>54800335.3871793</v>
      </c>
      <c r="L252" s="13">
        <v>29999313.905222699</v>
      </c>
      <c r="M252" s="13">
        <v>10988634.478140499</v>
      </c>
    </row>
    <row r="253" spans="3:13" s="1" customFormat="1" ht="11.1" customHeight="1" x14ac:dyDescent="0.15">
      <c r="C253" s="53">
        <v>46174</v>
      </c>
      <c r="D253" s="54">
        <v>53540</v>
      </c>
      <c r="E253" s="13">
        <v>242</v>
      </c>
      <c r="F253" s="55">
        <v>7366</v>
      </c>
      <c r="G253" s="111"/>
      <c r="H253" s="111"/>
      <c r="I253" s="93">
        <v>79114609.700035006</v>
      </c>
      <c r="J253" s="93"/>
      <c r="K253" s="13">
        <v>52854683.949080601</v>
      </c>
      <c r="L253" s="13">
        <v>28860621.491275501</v>
      </c>
      <c r="M253" s="13">
        <v>10526759.5666735</v>
      </c>
    </row>
    <row r="254" spans="3:13" s="1" customFormat="1" ht="11.1" customHeight="1" x14ac:dyDescent="0.15">
      <c r="C254" s="53">
        <v>46174</v>
      </c>
      <c r="D254" s="54">
        <v>53571</v>
      </c>
      <c r="E254" s="13">
        <v>243</v>
      </c>
      <c r="F254" s="55">
        <v>7397</v>
      </c>
      <c r="G254" s="111"/>
      <c r="H254" s="111"/>
      <c r="I254" s="93">
        <v>76389615.880808994</v>
      </c>
      <c r="J254" s="93"/>
      <c r="K254" s="13">
        <v>50947619.3810037</v>
      </c>
      <c r="L254" s="13">
        <v>27748543.183105499</v>
      </c>
      <c r="M254" s="13">
        <v>10078266.343625201</v>
      </c>
    </row>
    <row r="255" spans="3:13" s="1" customFormat="1" ht="11.1" customHeight="1" x14ac:dyDescent="0.15">
      <c r="C255" s="53">
        <v>46174</v>
      </c>
      <c r="D255" s="54">
        <v>53601</v>
      </c>
      <c r="E255" s="13">
        <v>244</v>
      </c>
      <c r="F255" s="55">
        <v>7427</v>
      </c>
      <c r="G255" s="111"/>
      <c r="H255" s="111"/>
      <c r="I255" s="93">
        <v>73698440.321615994</v>
      </c>
      <c r="J255" s="93"/>
      <c r="K255" s="13">
        <v>49072075.494488001</v>
      </c>
      <c r="L255" s="13">
        <v>26661248.681157701</v>
      </c>
      <c r="M255" s="13">
        <v>9643667.1736546699</v>
      </c>
    </row>
    <row r="256" spans="3:13" s="1" customFormat="1" ht="11.1" customHeight="1" x14ac:dyDescent="0.15">
      <c r="C256" s="53">
        <v>46174</v>
      </c>
      <c r="D256" s="54">
        <v>53632</v>
      </c>
      <c r="E256" s="13">
        <v>245</v>
      </c>
      <c r="F256" s="55">
        <v>7458</v>
      </c>
      <c r="G256" s="111"/>
      <c r="H256" s="111"/>
      <c r="I256" s="93">
        <v>71049868.272452995</v>
      </c>
      <c r="J256" s="93"/>
      <c r="K256" s="13">
        <v>47228286.150233999</v>
      </c>
      <c r="L256" s="13">
        <v>25594245.876807898</v>
      </c>
      <c r="M256" s="13">
        <v>9218509.0206964202</v>
      </c>
    </row>
    <row r="257" spans="3:13" s="1" customFormat="1" ht="11.1" customHeight="1" x14ac:dyDescent="0.15">
      <c r="C257" s="53">
        <v>46174</v>
      </c>
      <c r="D257" s="54">
        <v>53662</v>
      </c>
      <c r="E257" s="13">
        <v>246</v>
      </c>
      <c r="F257" s="55">
        <v>7488</v>
      </c>
      <c r="G257" s="111"/>
      <c r="H257" s="111"/>
      <c r="I257" s="93">
        <v>68443896.693321005</v>
      </c>
      <c r="J257" s="93"/>
      <c r="K257" s="13">
        <v>45421366.553447299</v>
      </c>
      <c r="L257" s="13">
        <v>24554444.615669802</v>
      </c>
      <c r="M257" s="13">
        <v>8807741.22025178</v>
      </c>
    </row>
    <row r="258" spans="3:13" s="1" customFormat="1" ht="11.1" customHeight="1" x14ac:dyDescent="0.15">
      <c r="C258" s="53">
        <v>46174</v>
      </c>
      <c r="D258" s="54">
        <v>53693</v>
      </c>
      <c r="E258" s="13">
        <v>247</v>
      </c>
      <c r="F258" s="55">
        <v>7519</v>
      </c>
      <c r="G258" s="111"/>
      <c r="H258" s="111"/>
      <c r="I258" s="93">
        <v>65887669.254221998</v>
      </c>
      <c r="J258" s="93"/>
      <c r="K258" s="13">
        <v>43650818.651380301</v>
      </c>
      <c r="L258" s="13">
        <v>23537287.122536499</v>
      </c>
      <c r="M258" s="13">
        <v>8407124.0458343998</v>
      </c>
    </row>
    <row r="259" spans="3:13" s="1" customFormat="1" ht="11.1" customHeight="1" x14ac:dyDescent="0.15">
      <c r="C259" s="53">
        <v>46174</v>
      </c>
      <c r="D259" s="54">
        <v>53724</v>
      </c>
      <c r="E259" s="13">
        <v>248</v>
      </c>
      <c r="F259" s="55">
        <v>7550</v>
      </c>
      <c r="G259" s="111"/>
      <c r="H259" s="111"/>
      <c r="I259" s="93">
        <v>63393259.575152002</v>
      </c>
      <c r="J259" s="93"/>
      <c r="K259" s="13">
        <v>41927031.074956097</v>
      </c>
      <c r="L259" s="13">
        <v>22550294.358974099</v>
      </c>
      <c r="M259" s="13">
        <v>8020471.2261612201</v>
      </c>
    </row>
    <row r="260" spans="3:13" s="1" customFormat="1" ht="11.1" customHeight="1" x14ac:dyDescent="0.15">
      <c r="C260" s="53">
        <v>46174</v>
      </c>
      <c r="D260" s="54">
        <v>53752</v>
      </c>
      <c r="E260" s="13">
        <v>249</v>
      </c>
      <c r="F260" s="55">
        <v>7578</v>
      </c>
      <c r="G260" s="111"/>
      <c r="H260" s="111"/>
      <c r="I260" s="93">
        <v>60948406.676114</v>
      </c>
      <c r="J260" s="93"/>
      <c r="K260" s="13">
        <v>40248296.8106791</v>
      </c>
      <c r="L260" s="13">
        <v>21597661.396523502</v>
      </c>
      <c r="M260" s="13">
        <v>7652254.5655735796</v>
      </c>
    </row>
    <row r="261" spans="3:13" s="1" customFormat="1" ht="11.1" customHeight="1" x14ac:dyDescent="0.15">
      <c r="C261" s="53">
        <v>46174</v>
      </c>
      <c r="D261" s="54">
        <v>53783</v>
      </c>
      <c r="E261" s="13">
        <v>250</v>
      </c>
      <c r="F261" s="55">
        <v>7609</v>
      </c>
      <c r="G261" s="111"/>
      <c r="H261" s="111"/>
      <c r="I261" s="93">
        <v>58558001.587107003</v>
      </c>
      <c r="J261" s="93"/>
      <c r="K261" s="13">
        <v>38604166.181736901</v>
      </c>
      <c r="L261" s="13">
        <v>20662719.992024802</v>
      </c>
      <c r="M261" s="13">
        <v>7289987.6246513603</v>
      </c>
    </row>
    <row r="262" spans="3:13" s="1" customFormat="1" ht="11.1" customHeight="1" x14ac:dyDescent="0.15">
      <c r="C262" s="53">
        <v>46174</v>
      </c>
      <c r="D262" s="54">
        <v>53813</v>
      </c>
      <c r="E262" s="13">
        <v>251</v>
      </c>
      <c r="F262" s="55">
        <v>7639</v>
      </c>
      <c r="G262" s="111"/>
      <c r="H262" s="111"/>
      <c r="I262" s="93">
        <v>56229271.138131</v>
      </c>
      <c r="J262" s="93"/>
      <c r="K262" s="13">
        <v>37008113.199406497</v>
      </c>
      <c r="L262" s="13">
        <v>19759685.369800799</v>
      </c>
      <c r="M262" s="13">
        <v>6942812.0598943997</v>
      </c>
    </row>
    <row r="263" spans="3:13" s="1" customFormat="1" ht="11.1" customHeight="1" x14ac:dyDescent="0.15">
      <c r="C263" s="53">
        <v>46174</v>
      </c>
      <c r="D263" s="54">
        <v>53844</v>
      </c>
      <c r="E263" s="13">
        <v>252</v>
      </c>
      <c r="F263" s="55">
        <v>7670</v>
      </c>
      <c r="G263" s="111"/>
      <c r="H263" s="111"/>
      <c r="I263" s="93">
        <v>53961438.489188001</v>
      </c>
      <c r="J263" s="93"/>
      <c r="K263" s="13">
        <v>35455269.207275398</v>
      </c>
      <c r="L263" s="13">
        <v>18882433.393034998</v>
      </c>
      <c r="M263" s="13">
        <v>6606477.5734451003</v>
      </c>
    </row>
    <row r="264" spans="3:13" s="1" customFormat="1" ht="11.1" customHeight="1" x14ac:dyDescent="0.15">
      <c r="C264" s="53">
        <v>46174</v>
      </c>
      <c r="D264" s="54">
        <v>53874</v>
      </c>
      <c r="E264" s="13">
        <v>253</v>
      </c>
      <c r="F264" s="55">
        <v>7700</v>
      </c>
      <c r="G264" s="111"/>
      <c r="H264" s="111"/>
      <c r="I264" s="93">
        <v>51757801.620275997</v>
      </c>
      <c r="J264" s="93"/>
      <c r="K264" s="13">
        <v>33951553.503085896</v>
      </c>
      <c r="L264" s="13">
        <v>18037094.984490801</v>
      </c>
      <c r="M264" s="13">
        <v>6284846.5634918399</v>
      </c>
    </row>
    <row r="265" spans="3:13" s="1" customFormat="1" ht="11.1" customHeight="1" x14ac:dyDescent="0.15">
      <c r="C265" s="53">
        <v>46174</v>
      </c>
      <c r="D265" s="54">
        <v>53905</v>
      </c>
      <c r="E265" s="13">
        <v>254</v>
      </c>
      <c r="F265" s="55">
        <v>7731</v>
      </c>
      <c r="G265" s="111"/>
      <c r="H265" s="111"/>
      <c r="I265" s="93">
        <v>49624800.201396003</v>
      </c>
      <c r="J265" s="93"/>
      <c r="K265" s="13">
        <v>32497157.814622998</v>
      </c>
      <c r="L265" s="13">
        <v>17220526.0386842</v>
      </c>
      <c r="M265" s="13">
        <v>5974906.5959095201</v>
      </c>
    </row>
    <row r="266" spans="3:13" s="1" customFormat="1" ht="11.1" customHeight="1" x14ac:dyDescent="0.15">
      <c r="C266" s="53">
        <v>46174</v>
      </c>
      <c r="D266" s="54">
        <v>53936</v>
      </c>
      <c r="E266" s="13">
        <v>255</v>
      </c>
      <c r="F266" s="55">
        <v>7762</v>
      </c>
      <c r="G266" s="111"/>
      <c r="H266" s="111"/>
      <c r="I266" s="93">
        <v>47553890.272546999</v>
      </c>
      <c r="J266" s="93"/>
      <c r="K266" s="13">
        <v>31088190.079547301</v>
      </c>
      <c r="L266" s="13">
        <v>16432005.281713599</v>
      </c>
      <c r="M266" s="13">
        <v>5677169.9076919602</v>
      </c>
    </row>
    <row r="267" spans="3:13" s="1" customFormat="1" ht="11.1" customHeight="1" x14ac:dyDescent="0.15">
      <c r="C267" s="53">
        <v>46174</v>
      </c>
      <c r="D267" s="54">
        <v>53966</v>
      </c>
      <c r="E267" s="13">
        <v>256</v>
      </c>
      <c r="F267" s="55">
        <v>7792</v>
      </c>
      <c r="G267" s="111"/>
      <c r="H267" s="111"/>
      <c r="I267" s="93">
        <v>45562154.403731003</v>
      </c>
      <c r="J267" s="93"/>
      <c r="K267" s="13">
        <v>29737208.586355198</v>
      </c>
      <c r="L267" s="13">
        <v>15679243.0981039</v>
      </c>
      <c r="M267" s="13">
        <v>5394888.8741863901</v>
      </c>
    </row>
    <row r="268" spans="3:13" s="1" customFormat="1" ht="11.1" customHeight="1" x14ac:dyDescent="0.15">
      <c r="C268" s="53">
        <v>46174</v>
      </c>
      <c r="D268" s="54">
        <v>53997</v>
      </c>
      <c r="E268" s="13">
        <v>257</v>
      </c>
      <c r="F268" s="55">
        <v>7823</v>
      </c>
      <c r="G268" s="111"/>
      <c r="H268" s="111"/>
      <c r="I268" s="93">
        <v>43632420.374945998</v>
      </c>
      <c r="J268" s="93"/>
      <c r="K268" s="13">
        <v>28429422.0920977</v>
      </c>
      <c r="L268" s="13">
        <v>14951577.590516699</v>
      </c>
      <c r="M268" s="13">
        <v>5122725.0666488102</v>
      </c>
    </row>
    <row r="269" spans="3:13" s="1" customFormat="1" ht="11.1" customHeight="1" x14ac:dyDescent="0.15">
      <c r="C269" s="53">
        <v>46174</v>
      </c>
      <c r="D269" s="54">
        <v>54027</v>
      </c>
      <c r="E269" s="13">
        <v>258</v>
      </c>
      <c r="F269" s="55">
        <v>7853</v>
      </c>
      <c r="G269" s="111"/>
      <c r="H269" s="111"/>
      <c r="I269" s="93">
        <v>41740443.446193002</v>
      </c>
      <c r="J269" s="93"/>
      <c r="K269" s="13">
        <v>27152032.558215201</v>
      </c>
      <c r="L269" s="13">
        <v>14244627.6186176</v>
      </c>
      <c r="M269" s="13">
        <v>4860502.9737157105</v>
      </c>
    </row>
    <row r="270" spans="3:13" s="1" customFormat="1" ht="11.1" customHeight="1" x14ac:dyDescent="0.15">
      <c r="C270" s="53">
        <v>46174</v>
      </c>
      <c r="D270" s="54">
        <v>54058</v>
      </c>
      <c r="E270" s="13">
        <v>259</v>
      </c>
      <c r="F270" s="55">
        <v>7884</v>
      </c>
      <c r="G270" s="111"/>
      <c r="H270" s="111"/>
      <c r="I270" s="93">
        <v>39900168.637474</v>
      </c>
      <c r="J270" s="93"/>
      <c r="K270" s="13">
        <v>25910917.848198999</v>
      </c>
      <c r="L270" s="13">
        <v>13558937.0661285</v>
      </c>
      <c r="M270" s="13">
        <v>4606938.1026957296</v>
      </c>
    </row>
    <row r="271" spans="3:13" s="1" customFormat="1" ht="11.1" customHeight="1" x14ac:dyDescent="0.15">
      <c r="C271" s="53">
        <v>46174</v>
      </c>
      <c r="D271" s="54">
        <v>54089</v>
      </c>
      <c r="E271" s="13">
        <v>260</v>
      </c>
      <c r="F271" s="55">
        <v>7915</v>
      </c>
      <c r="G271" s="111"/>
      <c r="H271" s="111"/>
      <c r="I271" s="93">
        <v>38081369.798785001</v>
      </c>
      <c r="J271" s="93"/>
      <c r="K271" s="13">
        <v>24687857.781035401</v>
      </c>
      <c r="L271" s="13">
        <v>12886065.8805237</v>
      </c>
      <c r="M271" s="13">
        <v>4359771.2106419103</v>
      </c>
    </row>
    <row r="272" spans="3:13" s="1" customFormat="1" ht="11.1" customHeight="1" x14ac:dyDescent="0.15">
      <c r="C272" s="53">
        <v>46174</v>
      </c>
      <c r="D272" s="54">
        <v>54118</v>
      </c>
      <c r="E272" s="13">
        <v>261</v>
      </c>
      <c r="F272" s="55">
        <v>7944</v>
      </c>
      <c r="G272" s="111"/>
      <c r="H272" s="111"/>
      <c r="I272" s="93">
        <v>36296597.190130003</v>
      </c>
      <c r="J272" s="93"/>
      <c r="K272" s="13">
        <v>23493466.299729198</v>
      </c>
      <c r="L272" s="13">
        <v>12233464.9177572</v>
      </c>
      <c r="M272" s="13">
        <v>4122573.2418438601</v>
      </c>
    </row>
    <row r="273" spans="3:13" s="1" customFormat="1" ht="11.1" customHeight="1" x14ac:dyDescent="0.15">
      <c r="C273" s="53">
        <v>46174</v>
      </c>
      <c r="D273" s="54">
        <v>54149</v>
      </c>
      <c r="E273" s="13">
        <v>262</v>
      </c>
      <c r="F273" s="55">
        <v>7975</v>
      </c>
      <c r="G273" s="111"/>
      <c r="H273" s="111"/>
      <c r="I273" s="93">
        <v>34534103.221506998</v>
      </c>
      <c r="J273" s="93"/>
      <c r="K273" s="13">
        <v>22314756.322838001</v>
      </c>
      <c r="L273" s="13">
        <v>11590138.448044799</v>
      </c>
      <c r="M273" s="13">
        <v>3889234.6164096198</v>
      </c>
    </row>
    <row r="274" spans="3:13" s="1" customFormat="1" ht="11.1" customHeight="1" x14ac:dyDescent="0.15">
      <c r="C274" s="53">
        <v>46174</v>
      </c>
      <c r="D274" s="54">
        <v>54179</v>
      </c>
      <c r="E274" s="13">
        <v>263</v>
      </c>
      <c r="F274" s="55">
        <v>8005</v>
      </c>
      <c r="G274" s="111"/>
      <c r="H274" s="111"/>
      <c r="I274" s="93">
        <v>32809513.182916999</v>
      </c>
      <c r="J274" s="93"/>
      <c r="K274" s="13">
        <v>21165586.7686566</v>
      </c>
      <c r="L274" s="13">
        <v>10966209.923129199</v>
      </c>
      <c r="M274" s="13">
        <v>3664782.0992091699</v>
      </c>
    </row>
    <row r="275" spans="3:13" s="1" customFormat="1" ht="11.1" customHeight="1" x14ac:dyDescent="0.15">
      <c r="C275" s="53">
        <v>46174</v>
      </c>
      <c r="D275" s="54">
        <v>54210</v>
      </c>
      <c r="E275" s="13">
        <v>264</v>
      </c>
      <c r="F275" s="55">
        <v>8036</v>
      </c>
      <c r="G275" s="111"/>
      <c r="H275" s="111"/>
      <c r="I275" s="93">
        <v>31108613.724358998</v>
      </c>
      <c r="J275" s="93"/>
      <c r="K275" s="13">
        <v>20034290.3555681</v>
      </c>
      <c r="L275" s="13">
        <v>10353669.5290199</v>
      </c>
      <c r="M275" s="13">
        <v>3445422.7796318699</v>
      </c>
    </row>
    <row r="276" spans="3:13" s="1" customFormat="1" ht="11.1" customHeight="1" x14ac:dyDescent="0.15">
      <c r="C276" s="53">
        <v>46174</v>
      </c>
      <c r="D276" s="54">
        <v>54240</v>
      </c>
      <c r="E276" s="13">
        <v>265</v>
      </c>
      <c r="F276" s="55">
        <v>8066</v>
      </c>
      <c r="G276" s="111"/>
      <c r="H276" s="111"/>
      <c r="I276" s="93">
        <v>29471056.415833</v>
      </c>
      <c r="J276" s="93"/>
      <c r="K276" s="13">
        <v>18948532.0013109</v>
      </c>
      <c r="L276" s="13">
        <v>9768450.3194449097</v>
      </c>
      <c r="M276" s="13">
        <v>3237352.4039651202</v>
      </c>
    </row>
    <row r="277" spans="3:13" s="1" customFormat="1" ht="11.1" customHeight="1" x14ac:dyDescent="0.15">
      <c r="C277" s="53">
        <v>46174</v>
      </c>
      <c r="D277" s="54">
        <v>54271</v>
      </c>
      <c r="E277" s="13">
        <v>266</v>
      </c>
      <c r="F277" s="55">
        <v>8097</v>
      </c>
      <c r="G277" s="111"/>
      <c r="H277" s="111"/>
      <c r="I277" s="93">
        <v>27930995.837342001</v>
      </c>
      <c r="J277" s="93"/>
      <c r="K277" s="13">
        <v>17927885.2956894</v>
      </c>
      <c r="L277" s="13">
        <v>9218775.9536272008</v>
      </c>
      <c r="M277" s="13">
        <v>3042244.9941249699</v>
      </c>
    </row>
    <row r="278" spans="3:13" s="1" customFormat="1" ht="11.1" customHeight="1" x14ac:dyDescent="0.15">
      <c r="C278" s="53">
        <v>46174</v>
      </c>
      <c r="D278" s="54">
        <v>54302</v>
      </c>
      <c r="E278" s="13">
        <v>267</v>
      </c>
      <c r="F278" s="55">
        <v>8128</v>
      </c>
      <c r="G278" s="111"/>
      <c r="H278" s="111"/>
      <c r="I278" s="93">
        <v>26440982.898883</v>
      </c>
      <c r="J278" s="93"/>
      <c r="K278" s="13">
        <v>16942715.532675099</v>
      </c>
      <c r="L278" s="13">
        <v>8690030.6346111391</v>
      </c>
      <c r="M278" s="13">
        <v>2855609.7220155499</v>
      </c>
    </row>
    <row r="279" spans="3:13" s="1" customFormat="1" ht="11.1" customHeight="1" x14ac:dyDescent="0.15">
      <c r="C279" s="53">
        <v>46174</v>
      </c>
      <c r="D279" s="54">
        <v>54332</v>
      </c>
      <c r="E279" s="13">
        <v>268</v>
      </c>
      <c r="F279" s="55">
        <v>8158</v>
      </c>
      <c r="G279" s="111"/>
      <c r="H279" s="111"/>
      <c r="I279" s="93">
        <v>25020784.440455999</v>
      </c>
      <c r="J279" s="93"/>
      <c r="K279" s="13">
        <v>16006371.984921901</v>
      </c>
      <c r="L279" s="13">
        <v>8189567.3949535601</v>
      </c>
      <c r="M279" s="13">
        <v>2680122.1566982199</v>
      </c>
    </row>
    <row r="280" spans="3:13" s="1" customFormat="1" ht="11.1" customHeight="1" x14ac:dyDescent="0.15">
      <c r="C280" s="53">
        <v>46174</v>
      </c>
      <c r="D280" s="54">
        <v>54363</v>
      </c>
      <c r="E280" s="13">
        <v>269</v>
      </c>
      <c r="F280" s="55">
        <v>8189</v>
      </c>
      <c r="G280" s="111"/>
      <c r="H280" s="111"/>
      <c r="I280" s="93">
        <v>23670137.442062002</v>
      </c>
      <c r="J280" s="93"/>
      <c r="K280" s="13">
        <v>15116649.4817352</v>
      </c>
      <c r="L280" s="13">
        <v>7714676.0025306502</v>
      </c>
      <c r="M280" s="13">
        <v>2514015.4301921302</v>
      </c>
    </row>
    <row r="281" spans="3:13" s="1" customFormat="1" ht="11.1" customHeight="1" x14ac:dyDescent="0.15">
      <c r="C281" s="53">
        <v>46174</v>
      </c>
      <c r="D281" s="54">
        <v>54393</v>
      </c>
      <c r="E281" s="13">
        <v>270</v>
      </c>
      <c r="F281" s="55">
        <v>8219</v>
      </c>
      <c r="G281" s="111"/>
      <c r="H281" s="111"/>
      <c r="I281" s="93">
        <v>22374530.723703001</v>
      </c>
      <c r="J281" s="93"/>
      <c r="K281" s="13">
        <v>14265771.351575401</v>
      </c>
      <c r="L281" s="13">
        <v>7262517.2140939999</v>
      </c>
      <c r="M281" s="13">
        <v>2356967.0200416399</v>
      </c>
    </row>
    <row r="282" spans="3:13" s="1" customFormat="1" ht="11.1" customHeight="1" x14ac:dyDescent="0.15">
      <c r="C282" s="53">
        <v>46174</v>
      </c>
      <c r="D282" s="54">
        <v>54424</v>
      </c>
      <c r="E282" s="13">
        <v>271</v>
      </c>
      <c r="F282" s="55">
        <v>8250</v>
      </c>
      <c r="G282" s="111"/>
      <c r="H282" s="111"/>
      <c r="I282" s="93">
        <v>21147431.925377</v>
      </c>
      <c r="J282" s="93"/>
      <c r="K282" s="13">
        <v>13460516.9209374</v>
      </c>
      <c r="L282" s="13">
        <v>6835145.23513598</v>
      </c>
      <c r="M282" s="13">
        <v>2208872.7498478298</v>
      </c>
    </row>
    <row r="283" spans="3:13" s="1" customFormat="1" ht="11.1" customHeight="1" x14ac:dyDescent="0.15">
      <c r="C283" s="53">
        <v>46174</v>
      </c>
      <c r="D283" s="54">
        <v>54455</v>
      </c>
      <c r="E283" s="13">
        <v>272</v>
      </c>
      <c r="F283" s="55">
        <v>8281</v>
      </c>
      <c r="G283" s="111"/>
      <c r="H283" s="111"/>
      <c r="I283" s="93">
        <v>19962118.537083998</v>
      </c>
      <c r="J283" s="93"/>
      <c r="K283" s="13">
        <v>12684504.646792701</v>
      </c>
      <c r="L283" s="13">
        <v>6424711.2472647196</v>
      </c>
      <c r="M283" s="13">
        <v>2067441.2802547601</v>
      </c>
    </row>
    <row r="284" spans="3:13" s="1" customFormat="1" ht="11.1" customHeight="1" x14ac:dyDescent="0.15">
      <c r="C284" s="53">
        <v>46174</v>
      </c>
      <c r="D284" s="54">
        <v>54483</v>
      </c>
      <c r="E284" s="13">
        <v>273</v>
      </c>
      <c r="F284" s="55">
        <v>8309</v>
      </c>
      <c r="G284" s="111"/>
      <c r="H284" s="111"/>
      <c r="I284" s="93">
        <v>18828886.958824001</v>
      </c>
      <c r="J284" s="93"/>
      <c r="K284" s="13">
        <v>11946086.439094501</v>
      </c>
      <c r="L284" s="13">
        <v>6036801.1503049303</v>
      </c>
      <c r="M284" s="13">
        <v>1935180.37834175</v>
      </c>
    </row>
    <row r="285" spans="3:13" s="1" customFormat="1" ht="11.1" customHeight="1" x14ac:dyDescent="0.15">
      <c r="C285" s="53">
        <v>46174</v>
      </c>
      <c r="D285" s="54">
        <v>54514</v>
      </c>
      <c r="E285" s="13">
        <v>274</v>
      </c>
      <c r="F285" s="55">
        <v>8340</v>
      </c>
      <c r="G285" s="111"/>
      <c r="H285" s="111"/>
      <c r="I285" s="93">
        <v>17758555.430597998</v>
      </c>
      <c r="J285" s="93"/>
      <c r="K285" s="13">
        <v>11247899.286206599</v>
      </c>
      <c r="L285" s="13">
        <v>5669525.7174610198</v>
      </c>
      <c r="M285" s="13">
        <v>1809747.27122838</v>
      </c>
    </row>
    <row r="286" spans="3:13" s="1" customFormat="1" ht="11.1" customHeight="1" x14ac:dyDescent="0.15">
      <c r="C286" s="53">
        <v>46174</v>
      </c>
      <c r="D286" s="54">
        <v>54544</v>
      </c>
      <c r="E286" s="13">
        <v>275</v>
      </c>
      <c r="F286" s="55">
        <v>8370</v>
      </c>
      <c r="G286" s="111"/>
      <c r="H286" s="111"/>
      <c r="I286" s="93">
        <v>16756475.502405999</v>
      </c>
      <c r="J286" s="93"/>
      <c r="K286" s="13">
        <v>10595782.1386475</v>
      </c>
      <c r="L286" s="13">
        <v>5327679.5880864002</v>
      </c>
      <c r="M286" s="13">
        <v>1693656.69154213</v>
      </c>
    </row>
    <row r="287" spans="3:13" s="1" customFormat="1" ht="11.1" customHeight="1" x14ac:dyDescent="0.15">
      <c r="C287" s="53">
        <v>46174</v>
      </c>
      <c r="D287" s="54">
        <v>54575</v>
      </c>
      <c r="E287" s="13">
        <v>276</v>
      </c>
      <c r="F287" s="55">
        <v>8401</v>
      </c>
      <c r="G287" s="111"/>
      <c r="H287" s="111"/>
      <c r="I287" s="93">
        <v>15813211.344248001</v>
      </c>
      <c r="J287" s="93"/>
      <c r="K287" s="13">
        <v>9982359.3227696903</v>
      </c>
      <c r="L287" s="13">
        <v>5006478.6605210695</v>
      </c>
      <c r="M287" s="13">
        <v>1584806.6075355101</v>
      </c>
    </row>
    <row r="288" spans="3:13" s="1" customFormat="1" ht="11.1" customHeight="1" x14ac:dyDescent="0.15">
      <c r="C288" s="53">
        <v>46174</v>
      </c>
      <c r="D288" s="54">
        <v>54605</v>
      </c>
      <c r="E288" s="13">
        <v>277</v>
      </c>
      <c r="F288" s="55">
        <v>8431</v>
      </c>
      <c r="G288" s="111"/>
      <c r="H288" s="111"/>
      <c r="I288" s="93">
        <v>14912893.116123</v>
      </c>
      <c r="J288" s="93"/>
      <c r="K288" s="13">
        <v>9398565.8542803004</v>
      </c>
      <c r="L288" s="13">
        <v>4702085.5550996596</v>
      </c>
      <c r="M288" s="13">
        <v>1482349.1689341201</v>
      </c>
    </row>
    <row r="289" spans="3:13" s="1" customFormat="1" ht="11.1" customHeight="1" x14ac:dyDescent="0.15">
      <c r="C289" s="53">
        <v>46174</v>
      </c>
      <c r="D289" s="54">
        <v>54636</v>
      </c>
      <c r="E289" s="13">
        <v>278</v>
      </c>
      <c r="F289" s="55">
        <v>8462</v>
      </c>
      <c r="G289" s="111"/>
      <c r="H289" s="111"/>
      <c r="I289" s="93">
        <v>14027153.698032999</v>
      </c>
      <c r="J289" s="93"/>
      <c r="K289" s="13">
        <v>8825351.6350907106</v>
      </c>
      <c r="L289" s="13">
        <v>4404078.4788115798</v>
      </c>
      <c r="M289" s="13">
        <v>1382520.7433990601</v>
      </c>
    </row>
    <row r="290" spans="3:13" s="1" customFormat="1" ht="11.1" customHeight="1" x14ac:dyDescent="0.15">
      <c r="C290" s="53">
        <v>46174</v>
      </c>
      <c r="D290" s="54">
        <v>54667</v>
      </c>
      <c r="E290" s="13">
        <v>279</v>
      </c>
      <c r="F290" s="55">
        <v>8493</v>
      </c>
      <c r="G290" s="111"/>
      <c r="H290" s="111"/>
      <c r="I290" s="93">
        <v>13158598.429977</v>
      </c>
      <c r="J290" s="93"/>
      <c r="K290" s="13">
        <v>8264848.08319405</v>
      </c>
      <c r="L290" s="13">
        <v>4113883.59651952</v>
      </c>
      <c r="M290" s="13">
        <v>1285953.38362198</v>
      </c>
    </row>
    <row r="291" spans="3:13" s="1" customFormat="1" ht="11.1" customHeight="1" x14ac:dyDescent="0.15">
      <c r="C291" s="53">
        <v>46174</v>
      </c>
      <c r="D291" s="54">
        <v>54697</v>
      </c>
      <c r="E291" s="13">
        <v>280</v>
      </c>
      <c r="F291" s="55">
        <v>8523</v>
      </c>
      <c r="G291" s="111"/>
      <c r="H291" s="111"/>
      <c r="I291" s="93">
        <v>12315354.251953</v>
      </c>
      <c r="J291" s="93"/>
      <c r="K291" s="13">
        <v>7722514.1183800101</v>
      </c>
      <c r="L291" s="13">
        <v>3834472.2764217602</v>
      </c>
      <c r="M291" s="13">
        <v>1193699.22538146</v>
      </c>
    </row>
    <row r="292" spans="3:13" s="1" customFormat="1" ht="11.1" customHeight="1" x14ac:dyDescent="0.15">
      <c r="C292" s="53">
        <v>46174</v>
      </c>
      <c r="D292" s="54">
        <v>54728</v>
      </c>
      <c r="E292" s="13">
        <v>281</v>
      </c>
      <c r="F292" s="55">
        <v>8554</v>
      </c>
      <c r="G292" s="111"/>
      <c r="H292" s="111"/>
      <c r="I292" s="93">
        <v>11554509.800697999</v>
      </c>
      <c r="J292" s="93"/>
      <c r="K292" s="13">
        <v>7233127.2645599898</v>
      </c>
      <c r="L292" s="13">
        <v>3582342.3765933099</v>
      </c>
      <c r="M292" s="13">
        <v>1110485.8267587901</v>
      </c>
    </row>
    <row r="293" spans="3:13" s="1" customFormat="1" ht="11.1" customHeight="1" x14ac:dyDescent="0.15">
      <c r="C293" s="53">
        <v>46174</v>
      </c>
      <c r="D293" s="54">
        <v>54758</v>
      </c>
      <c r="E293" s="13">
        <v>282</v>
      </c>
      <c r="F293" s="55">
        <v>8584</v>
      </c>
      <c r="G293" s="111"/>
      <c r="H293" s="111"/>
      <c r="I293" s="93">
        <v>10858028.629465999</v>
      </c>
      <c r="J293" s="93"/>
      <c r="K293" s="13">
        <v>6785972.9469438596</v>
      </c>
      <c r="L293" s="13">
        <v>3352608.7589486199</v>
      </c>
      <c r="M293" s="13">
        <v>1035010.8159916101</v>
      </c>
    </row>
    <row r="294" spans="3:13" s="1" customFormat="1" ht="11.1" customHeight="1" x14ac:dyDescent="0.15">
      <c r="C294" s="53">
        <v>46174</v>
      </c>
      <c r="D294" s="54">
        <v>54789</v>
      </c>
      <c r="E294" s="13">
        <v>283</v>
      </c>
      <c r="F294" s="55">
        <v>8615</v>
      </c>
      <c r="G294" s="111"/>
      <c r="H294" s="111"/>
      <c r="I294" s="93">
        <v>10216817.69826</v>
      </c>
      <c r="J294" s="93"/>
      <c r="K294" s="13">
        <v>6374403.7041427298</v>
      </c>
      <c r="L294" s="13">
        <v>3141263.7963457298</v>
      </c>
      <c r="M294" s="13">
        <v>965657.33020645601</v>
      </c>
    </row>
    <row r="295" spans="3:13" s="1" customFormat="1" ht="11.1" customHeight="1" x14ac:dyDescent="0.15">
      <c r="C295" s="53">
        <v>46174</v>
      </c>
      <c r="D295" s="54">
        <v>54820</v>
      </c>
      <c r="E295" s="13">
        <v>284</v>
      </c>
      <c r="F295" s="55">
        <v>8646</v>
      </c>
      <c r="G295" s="111"/>
      <c r="H295" s="111"/>
      <c r="I295" s="93">
        <v>9631403.9370760005</v>
      </c>
      <c r="J295" s="93"/>
      <c r="K295" s="13">
        <v>5998964.57003095</v>
      </c>
      <c r="L295" s="13">
        <v>2948731.5334586701</v>
      </c>
      <c r="M295" s="13">
        <v>902631.50157932495</v>
      </c>
    </row>
    <row r="296" spans="3:13" s="1" customFormat="1" ht="11.1" customHeight="1" x14ac:dyDescent="0.15">
      <c r="C296" s="53">
        <v>46174</v>
      </c>
      <c r="D296" s="54">
        <v>54848</v>
      </c>
      <c r="E296" s="13">
        <v>285</v>
      </c>
      <c r="F296" s="55">
        <v>8674</v>
      </c>
      <c r="G296" s="111"/>
      <c r="H296" s="111"/>
      <c r="I296" s="93">
        <v>9071357.0028530005</v>
      </c>
      <c r="J296" s="93"/>
      <c r="K296" s="13">
        <v>5641480.3731404496</v>
      </c>
      <c r="L296" s="13">
        <v>2766643.0779687599</v>
      </c>
      <c r="M296" s="13">
        <v>843652.11214678397</v>
      </c>
    </row>
    <row r="297" spans="3:13" s="1" customFormat="1" ht="11.1" customHeight="1" x14ac:dyDescent="0.15">
      <c r="C297" s="53">
        <v>46174</v>
      </c>
      <c r="D297" s="54">
        <v>54879</v>
      </c>
      <c r="E297" s="13">
        <v>286</v>
      </c>
      <c r="F297" s="55">
        <v>8705</v>
      </c>
      <c r="G297" s="111"/>
      <c r="H297" s="111"/>
      <c r="I297" s="93">
        <v>8532573.8786459994</v>
      </c>
      <c r="J297" s="93"/>
      <c r="K297" s="13">
        <v>5297410.8774610199</v>
      </c>
      <c r="L297" s="13">
        <v>2591300.6567965299</v>
      </c>
      <c r="M297" s="13">
        <v>786836.84442524903</v>
      </c>
    </row>
    <row r="298" spans="3:13" s="1" customFormat="1" ht="11.1" customHeight="1" x14ac:dyDescent="0.15">
      <c r="C298" s="53">
        <v>46174</v>
      </c>
      <c r="D298" s="54">
        <v>54909</v>
      </c>
      <c r="E298" s="13">
        <v>287</v>
      </c>
      <c r="F298" s="55">
        <v>8735</v>
      </c>
      <c r="G298" s="111"/>
      <c r="H298" s="111"/>
      <c r="I298" s="93">
        <v>8042408.524456</v>
      </c>
      <c r="J298" s="93"/>
      <c r="K298" s="13">
        <v>4984898.17959492</v>
      </c>
      <c r="L298" s="13">
        <v>2432429.18404719</v>
      </c>
      <c r="M298" s="13">
        <v>735568.58299751696</v>
      </c>
    </row>
    <row r="299" spans="3:13" s="1" customFormat="1" ht="11.1" customHeight="1" x14ac:dyDescent="0.15">
      <c r="C299" s="53">
        <v>46174</v>
      </c>
      <c r="D299" s="54">
        <v>54940</v>
      </c>
      <c r="E299" s="13">
        <v>288</v>
      </c>
      <c r="F299" s="55">
        <v>8766</v>
      </c>
      <c r="G299" s="111"/>
      <c r="H299" s="111"/>
      <c r="I299" s="93">
        <v>7574254.9602840003</v>
      </c>
      <c r="J299" s="93"/>
      <c r="K299" s="13">
        <v>4686761.5801370097</v>
      </c>
      <c r="L299" s="13">
        <v>2281134.3666232098</v>
      </c>
      <c r="M299" s="13">
        <v>686895.15542745905</v>
      </c>
    </row>
    <row r="300" spans="3:13" s="1" customFormat="1" ht="11.1" customHeight="1" x14ac:dyDescent="0.15">
      <c r="C300" s="53">
        <v>46174</v>
      </c>
      <c r="D300" s="54">
        <v>54970</v>
      </c>
      <c r="E300" s="13">
        <v>289</v>
      </c>
      <c r="F300" s="55">
        <v>8796</v>
      </c>
      <c r="G300" s="111"/>
      <c r="H300" s="111"/>
      <c r="I300" s="93">
        <v>7133790.896129</v>
      </c>
      <c r="J300" s="93"/>
      <c r="K300" s="13">
        <v>4406967.7944112299</v>
      </c>
      <c r="L300" s="13">
        <v>2139674.20181242</v>
      </c>
      <c r="M300" s="13">
        <v>641657.56631538295</v>
      </c>
    </row>
    <row r="301" spans="3:13" s="1" customFormat="1" ht="11.1" customHeight="1" x14ac:dyDescent="0.15">
      <c r="C301" s="53">
        <v>46174</v>
      </c>
      <c r="D301" s="54">
        <v>55001</v>
      </c>
      <c r="E301" s="13">
        <v>290</v>
      </c>
      <c r="F301" s="55">
        <v>8827</v>
      </c>
      <c r="G301" s="111"/>
      <c r="H301" s="111"/>
      <c r="I301" s="93">
        <v>6703528.7619909998</v>
      </c>
      <c r="J301" s="93"/>
      <c r="K301" s="13">
        <v>4134145.5020288401</v>
      </c>
      <c r="L301" s="13">
        <v>2002108.56784182</v>
      </c>
      <c r="M301" s="13">
        <v>597860.57171975402</v>
      </c>
    </row>
    <row r="302" spans="3:13" s="1" customFormat="1" ht="11.1" customHeight="1" x14ac:dyDescent="0.15">
      <c r="C302" s="53">
        <v>46174</v>
      </c>
      <c r="D302" s="54">
        <v>55032</v>
      </c>
      <c r="E302" s="13">
        <v>291</v>
      </c>
      <c r="F302" s="55">
        <v>8858</v>
      </c>
      <c r="G302" s="111"/>
      <c r="H302" s="111"/>
      <c r="I302" s="93">
        <v>6298471.2278709998</v>
      </c>
      <c r="J302" s="93"/>
      <c r="K302" s="13">
        <v>3877753.59717583</v>
      </c>
      <c r="L302" s="13">
        <v>1873165.57959359</v>
      </c>
      <c r="M302" s="13">
        <v>556987.02357586299</v>
      </c>
    </row>
    <row r="303" spans="3:13" s="1" customFormat="1" ht="11.1" customHeight="1" x14ac:dyDescent="0.15">
      <c r="C303" s="53">
        <v>46174</v>
      </c>
      <c r="D303" s="54">
        <v>55062</v>
      </c>
      <c r="E303" s="13">
        <v>292</v>
      </c>
      <c r="F303" s="55">
        <v>8888</v>
      </c>
      <c r="G303" s="111"/>
      <c r="H303" s="111"/>
      <c r="I303" s="93">
        <v>5905246.3737679999</v>
      </c>
      <c r="J303" s="93"/>
      <c r="K303" s="13">
        <v>3629690.89114821</v>
      </c>
      <c r="L303" s="13">
        <v>1749022.3866622199</v>
      </c>
      <c r="M303" s="13">
        <v>517941.082634477</v>
      </c>
    </row>
    <row r="304" spans="3:13" s="1" customFormat="1" ht="11.1" customHeight="1" x14ac:dyDescent="0.15">
      <c r="C304" s="53">
        <v>46174</v>
      </c>
      <c r="D304" s="54">
        <v>55093</v>
      </c>
      <c r="E304" s="13">
        <v>293</v>
      </c>
      <c r="F304" s="55">
        <v>8919</v>
      </c>
      <c r="G304" s="111"/>
      <c r="H304" s="111"/>
      <c r="I304" s="93">
        <v>5548925.5596829997</v>
      </c>
      <c r="J304" s="93"/>
      <c r="K304" s="13">
        <v>3404891.6601144299</v>
      </c>
      <c r="L304" s="13">
        <v>1636526.7831106</v>
      </c>
      <c r="M304" s="13">
        <v>482574.89941399603</v>
      </c>
    </row>
    <row r="305" spans="3:13" s="1" customFormat="1" ht="11.1" customHeight="1" x14ac:dyDescent="0.15">
      <c r="C305" s="53">
        <v>46174</v>
      </c>
      <c r="D305" s="54">
        <v>55123</v>
      </c>
      <c r="E305" s="13">
        <v>294</v>
      </c>
      <c r="F305" s="55">
        <v>8949</v>
      </c>
      <c r="G305" s="111"/>
      <c r="H305" s="111"/>
      <c r="I305" s="93">
        <v>5246126.0056149997</v>
      </c>
      <c r="J305" s="93"/>
      <c r="K305" s="13">
        <v>3213806.1463950099</v>
      </c>
      <c r="L305" s="13">
        <v>1540881.58122632</v>
      </c>
      <c r="M305" s="13">
        <v>452508.72652697499</v>
      </c>
    </row>
    <row r="306" spans="3:13" s="1" customFormat="1" ht="11.1" customHeight="1" x14ac:dyDescent="0.15">
      <c r="C306" s="53">
        <v>46174</v>
      </c>
      <c r="D306" s="54">
        <v>55154</v>
      </c>
      <c r="E306" s="13">
        <v>295</v>
      </c>
      <c r="F306" s="55">
        <v>8980</v>
      </c>
      <c r="G306" s="111"/>
      <c r="H306" s="111"/>
      <c r="I306" s="93">
        <v>4987153.4115650002</v>
      </c>
      <c r="J306" s="93"/>
      <c r="K306" s="13">
        <v>3049976.3119647</v>
      </c>
      <c r="L306" s="13">
        <v>1458613.2223549599</v>
      </c>
      <c r="M306" s="13">
        <v>426534.79081875598</v>
      </c>
    </row>
    <row r="307" spans="3:13" s="1" customFormat="1" ht="11.1" customHeight="1" x14ac:dyDescent="0.15">
      <c r="C307" s="53">
        <v>46174</v>
      </c>
      <c r="D307" s="54">
        <v>55185</v>
      </c>
      <c r="E307" s="13">
        <v>296</v>
      </c>
      <c r="F307" s="55">
        <v>9011</v>
      </c>
      <c r="G307" s="111"/>
      <c r="H307" s="111"/>
      <c r="I307" s="93">
        <v>4763147.1075320002</v>
      </c>
      <c r="J307" s="93"/>
      <c r="K307" s="13">
        <v>2908040.9124138099</v>
      </c>
      <c r="L307" s="13">
        <v>1387197.4597714101</v>
      </c>
      <c r="M307" s="13">
        <v>403932.89205117698</v>
      </c>
    </row>
    <row r="308" spans="3:13" s="1" customFormat="1" ht="11.1" customHeight="1" x14ac:dyDescent="0.15">
      <c r="C308" s="53">
        <v>46174</v>
      </c>
      <c r="D308" s="54">
        <v>55213</v>
      </c>
      <c r="E308" s="13">
        <v>297</v>
      </c>
      <c r="F308" s="55">
        <v>9039</v>
      </c>
      <c r="G308" s="111"/>
      <c r="H308" s="111"/>
      <c r="I308" s="93">
        <v>4567585.0735179996</v>
      </c>
      <c r="J308" s="93"/>
      <c r="K308" s="13">
        <v>2784372.1780645801</v>
      </c>
      <c r="L308" s="13">
        <v>1325153.4585251501</v>
      </c>
      <c r="M308" s="13">
        <v>384390.03440052201</v>
      </c>
    </row>
    <row r="309" spans="3:13" s="1" customFormat="1" ht="11.1" customHeight="1" x14ac:dyDescent="0.15">
      <c r="C309" s="53">
        <v>46174</v>
      </c>
      <c r="D309" s="54">
        <v>55244</v>
      </c>
      <c r="E309" s="13">
        <v>298</v>
      </c>
      <c r="F309" s="55">
        <v>9070</v>
      </c>
      <c r="G309" s="111"/>
      <c r="H309" s="111"/>
      <c r="I309" s="93">
        <v>4379479.5095210001</v>
      </c>
      <c r="J309" s="93"/>
      <c r="K309" s="13">
        <v>2665176.1504736799</v>
      </c>
      <c r="L309" s="13">
        <v>1265199.1748072701</v>
      </c>
      <c r="M309" s="13">
        <v>365444.52932782902</v>
      </c>
    </row>
    <row r="310" spans="3:13" s="1" customFormat="1" ht="11.1" customHeight="1" x14ac:dyDescent="0.15">
      <c r="C310" s="53">
        <v>46174</v>
      </c>
      <c r="D310" s="54">
        <v>55274</v>
      </c>
      <c r="E310" s="13">
        <v>299</v>
      </c>
      <c r="F310" s="55">
        <v>9100</v>
      </c>
      <c r="G310" s="111"/>
      <c r="H310" s="111"/>
      <c r="I310" s="93">
        <v>4192450.2955419999</v>
      </c>
      <c r="J310" s="93"/>
      <c r="K310" s="13">
        <v>2547169.83177988</v>
      </c>
      <c r="L310" s="13">
        <v>1206203.6862571801</v>
      </c>
      <c r="M310" s="13">
        <v>346975.89108142199</v>
      </c>
    </row>
    <row r="311" spans="3:13" s="1" customFormat="1" ht="11.1" customHeight="1" x14ac:dyDescent="0.15">
      <c r="C311" s="53">
        <v>46174</v>
      </c>
      <c r="D311" s="54">
        <v>55305</v>
      </c>
      <c r="E311" s="13">
        <v>300</v>
      </c>
      <c r="F311" s="55">
        <v>9131</v>
      </c>
      <c r="G311" s="111"/>
      <c r="H311" s="111"/>
      <c r="I311" s="93">
        <v>4007137.781581</v>
      </c>
      <c r="J311" s="93"/>
      <c r="K311" s="13">
        <v>2430451.9219180099</v>
      </c>
      <c r="L311" s="13">
        <v>1148005.25580682</v>
      </c>
      <c r="M311" s="13">
        <v>328835.83914695802</v>
      </c>
    </row>
    <row r="312" spans="3:13" s="1" customFormat="1" ht="11.1" customHeight="1" x14ac:dyDescent="0.15">
      <c r="C312" s="53">
        <v>46174</v>
      </c>
      <c r="D312" s="54">
        <v>55335</v>
      </c>
      <c r="E312" s="13">
        <v>301</v>
      </c>
      <c r="F312" s="55">
        <v>9161</v>
      </c>
      <c r="G312" s="111"/>
      <c r="H312" s="111"/>
      <c r="I312" s="93">
        <v>3821352.4076370001</v>
      </c>
      <c r="J312" s="93"/>
      <c r="K312" s="13">
        <v>2313962.9971934301</v>
      </c>
      <c r="L312" s="13">
        <v>1090292.4858724501</v>
      </c>
      <c r="M312" s="13">
        <v>311024.33516353101</v>
      </c>
    </row>
    <row r="313" spans="3:13" s="1" customFormat="1" ht="11.1" customHeight="1" x14ac:dyDescent="0.15">
      <c r="C313" s="53">
        <v>46174</v>
      </c>
      <c r="D313" s="54">
        <v>55366</v>
      </c>
      <c r="E313" s="13">
        <v>302</v>
      </c>
      <c r="F313" s="55">
        <v>9192</v>
      </c>
      <c r="G313" s="111"/>
      <c r="H313" s="111"/>
      <c r="I313" s="93">
        <v>3635172.3337119999</v>
      </c>
      <c r="J313" s="93"/>
      <c r="K313" s="13">
        <v>2197490.9887218098</v>
      </c>
      <c r="L313" s="13">
        <v>1032779.96612882</v>
      </c>
      <c r="M313" s="13">
        <v>293370.05068535398</v>
      </c>
    </row>
    <row r="314" spans="3:13" s="1" customFormat="1" ht="11.1" customHeight="1" x14ac:dyDescent="0.15">
      <c r="C314" s="53">
        <v>46174</v>
      </c>
      <c r="D314" s="54">
        <v>55397</v>
      </c>
      <c r="E314" s="13">
        <v>303</v>
      </c>
      <c r="F314" s="55">
        <v>9223</v>
      </c>
      <c r="G314" s="111"/>
      <c r="H314" s="111"/>
      <c r="I314" s="93">
        <v>3449343.8998050001</v>
      </c>
      <c r="J314" s="93"/>
      <c r="K314" s="13">
        <v>2081619.62273346</v>
      </c>
      <c r="L314" s="13">
        <v>975834.49972712505</v>
      </c>
      <c r="M314" s="13">
        <v>276020.13165429799</v>
      </c>
    </row>
    <row r="315" spans="3:13" s="1" customFormat="1" ht="11.1" customHeight="1" x14ac:dyDescent="0.15">
      <c r="C315" s="53">
        <v>46174</v>
      </c>
      <c r="D315" s="54">
        <v>55427</v>
      </c>
      <c r="E315" s="13">
        <v>304</v>
      </c>
      <c r="F315" s="55">
        <v>9253</v>
      </c>
      <c r="G315" s="111"/>
      <c r="H315" s="111"/>
      <c r="I315" s="93">
        <v>3266252.5059159999</v>
      </c>
      <c r="J315" s="93"/>
      <c r="K315" s="13">
        <v>1967891.6989942901</v>
      </c>
      <c r="L315" s="13">
        <v>920249.85147426196</v>
      </c>
      <c r="M315" s="13">
        <v>259230.69848333701</v>
      </c>
    </row>
    <row r="316" spans="3:13" s="1" customFormat="1" ht="11.1" customHeight="1" x14ac:dyDescent="0.15">
      <c r="C316" s="53">
        <v>46174</v>
      </c>
      <c r="D316" s="54">
        <v>55458</v>
      </c>
      <c r="E316" s="13">
        <v>305</v>
      </c>
      <c r="F316" s="55">
        <v>9284</v>
      </c>
      <c r="G316" s="111"/>
      <c r="H316" s="111"/>
      <c r="I316" s="93">
        <v>3086752.272045</v>
      </c>
      <c r="J316" s="93"/>
      <c r="K316" s="13">
        <v>1856589.9421405101</v>
      </c>
      <c r="L316" s="13">
        <v>865993.53234778205</v>
      </c>
      <c r="M316" s="13">
        <v>242913.66251825399</v>
      </c>
    </row>
    <row r="317" spans="3:13" s="1" customFormat="1" ht="11.1" customHeight="1" x14ac:dyDescent="0.15">
      <c r="C317" s="53">
        <v>46174</v>
      </c>
      <c r="D317" s="54">
        <v>55488</v>
      </c>
      <c r="E317" s="13">
        <v>306</v>
      </c>
      <c r="F317" s="55">
        <v>9314</v>
      </c>
      <c r="G317" s="111"/>
      <c r="H317" s="111"/>
      <c r="I317" s="93">
        <v>2907036.988192</v>
      </c>
      <c r="J317" s="93"/>
      <c r="K317" s="13">
        <v>1745626.5348442299</v>
      </c>
      <c r="L317" s="13">
        <v>812231.36725369305</v>
      </c>
      <c r="M317" s="13">
        <v>226899.288670671</v>
      </c>
    </row>
    <row r="318" spans="3:13" s="1" customFormat="1" ht="11.1" customHeight="1" x14ac:dyDescent="0.15">
      <c r="C318" s="53">
        <v>46174</v>
      </c>
      <c r="D318" s="54">
        <v>55519</v>
      </c>
      <c r="E318" s="13">
        <v>307</v>
      </c>
      <c r="F318" s="55">
        <v>9345</v>
      </c>
      <c r="G318" s="111"/>
      <c r="H318" s="111"/>
      <c r="I318" s="93">
        <v>2728516.3143569999</v>
      </c>
      <c r="J318" s="93"/>
      <c r="K318" s="13">
        <v>1635648.9951827901</v>
      </c>
      <c r="L318" s="13">
        <v>759123.83301607298</v>
      </c>
      <c r="M318" s="13">
        <v>211165.33372910699</v>
      </c>
    </row>
    <row r="319" spans="3:13" s="1" customFormat="1" ht="11.1" customHeight="1" x14ac:dyDescent="0.15">
      <c r="C319" s="53">
        <v>46174</v>
      </c>
      <c r="D319" s="54">
        <v>55550</v>
      </c>
      <c r="E319" s="13">
        <v>308</v>
      </c>
      <c r="F319" s="55">
        <v>9376</v>
      </c>
      <c r="G319" s="111"/>
      <c r="H319" s="111"/>
      <c r="I319" s="93">
        <v>2550868.8905409998</v>
      </c>
      <c r="J319" s="93"/>
      <c r="K319" s="13">
        <v>1526562.08865235</v>
      </c>
      <c r="L319" s="13">
        <v>706693.47414192394</v>
      </c>
      <c r="M319" s="13">
        <v>195748.163892501</v>
      </c>
    </row>
    <row r="320" spans="3:13" s="1" customFormat="1" ht="11.1" customHeight="1" x14ac:dyDescent="0.15">
      <c r="C320" s="53">
        <v>46174</v>
      </c>
      <c r="D320" s="54">
        <v>55579</v>
      </c>
      <c r="E320" s="13">
        <v>309</v>
      </c>
      <c r="F320" s="55">
        <v>9405</v>
      </c>
      <c r="G320" s="111"/>
      <c r="H320" s="111"/>
      <c r="I320" s="93">
        <v>2373956.7667430001</v>
      </c>
      <c r="J320" s="93"/>
      <c r="K320" s="13">
        <v>1418435.1425357901</v>
      </c>
      <c r="L320" s="13">
        <v>655075.76477132295</v>
      </c>
      <c r="M320" s="13">
        <v>180731.43465872799</v>
      </c>
    </row>
    <row r="321" spans="3:13" s="1" customFormat="1" ht="11.1" customHeight="1" x14ac:dyDescent="0.15">
      <c r="C321" s="53">
        <v>46174</v>
      </c>
      <c r="D321" s="54">
        <v>55610</v>
      </c>
      <c r="E321" s="13">
        <v>310</v>
      </c>
      <c r="F321" s="55">
        <v>9436</v>
      </c>
      <c r="G321" s="111"/>
      <c r="H321" s="111"/>
      <c r="I321" s="93">
        <v>2199629.6129640001</v>
      </c>
      <c r="J321" s="93"/>
      <c r="K321" s="13">
        <v>1312045.8561674601</v>
      </c>
      <c r="L321" s="13">
        <v>604400.97569198499</v>
      </c>
      <c r="M321" s="13">
        <v>166044.287843806</v>
      </c>
    </row>
    <row r="322" spans="3:13" s="1" customFormat="1" ht="11.1" customHeight="1" x14ac:dyDescent="0.15">
      <c r="C322" s="53">
        <v>46174</v>
      </c>
      <c r="D322" s="54">
        <v>55640</v>
      </c>
      <c r="E322" s="13">
        <v>311</v>
      </c>
      <c r="F322" s="55">
        <v>9466</v>
      </c>
      <c r="G322" s="111"/>
      <c r="H322" s="111"/>
      <c r="I322" s="93">
        <v>2026162.3392030001</v>
      </c>
      <c r="J322" s="93"/>
      <c r="K322" s="13">
        <v>1206591.4825112</v>
      </c>
      <c r="L322" s="13">
        <v>554454.82269418298</v>
      </c>
      <c r="M322" s="13">
        <v>151698.41107608599</v>
      </c>
    </row>
    <row r="323" spans="3:13" s="1" customFormat="1" ht="11.1" customHeight="1" x14ac:dyDescent="0.15">
      <c r="C323" s="53">
        <v>46174</v>
      </c>
      <c r="D323" s="54">
        <v>55671</v>
      </c>
      <c r="E323" s="13">
        <v>312</v>
      </c>
      <c r="F323" s="55">
        <v>9497</v>
      </c>
      <c r="G323" s="111"/>
      <c r="H323" s="111"/>
      <c r="I323" s="93">
        <v>1855958.4454600001</v>
      </c>
      <c r="J323" s="93"/>
      <c r="K323" s="13">
        <v>1103359.51297631</v>
      </c>
      <c r="L323" s="13">
        <v>505728.05523592199</v>
      </c>
      <c r="M323" s="13">
        <v>137780.746324434</v>
      </c>
    </row>
    <row r="324" spans="3:13" s="1" customFormat="1" ht="11.1" customHeight="1" x14ac:dyDescent="0.15">
      <c r="C324" s="53">
        <v>46174</v>
      </c>
      <c r="D324" s="54">
        <v>55701</v>
      </c>
      <c r="E324" s="13">
        <v>313</v>
      </c>
      <c r="F324" s="55">
        <v>9527</v>
      </c>
      <c r="G324" s="111"/>
      <c r="H324" s="111"/>
      <c r="I324" s="93">
        <v>1699628.9517359999</v>
      </c>
      <c r="J324" s="93"/>
      <c r="K324" s="13">
        <v>1008763.77044162</v>
      </c>
      <c r="L324" s="13">
        <v>461231.80434878398</v>
      </c>
      <c r="M324" s="13">
        <v>125143.073246338</v>
      </c>
    </row>
    <row r="325" spans="3:13" s="1" customFormat="1" ht="11.1" customHeight="1" x14ac:dyDescent="0.15">
      <c r="C325" s="53">
        <v>46174</v>
      </c>
      <c r="D325" s="54">
        <v>55732</v>
      </c>
      <c r="E325" s="13">
        <v>314</v>
      </c>
      <c r="F325" s="55">
        <v>9558</v>
      </c>
      <c r="G325" s="111"/>
      <c r="H325" s="111"/>
      <c r="I325" s="93">
        <v>1551417.7380309999</v>
      </c>
      <c r="J325" s="93"/>
      <c r="K325" s="13">
        <v>919235.710700589</v>
      </c>
      <c r="L325" s="13">
        <v>419228.45324849698</v>
      </c>
      <c r="M325" s="13">
        <v>113264.79412107699</v>
      </c>
    </row>
    <row r="326" spans="3:13" s="1" customFormat="1" ht="11.1" customHeight="1" x14ac:dyDescent="0.15">
      <c r="C326" s="53">
        <v>46174</v>
      </c>
      <c r="D326" s="54">
        <v>55763</v>
      </c>
      <c r="E326" s="13">
        <v>315</v>
      </c>
      <c r="F326" s="55">
        <v>9589</v>
      </c>
      <c r="G326" s="111"/>
      <c r="H326" s="111"/>
      <c r="I326" s="93">
        <v>1418830.194345</v>
      </c>
      <c r="J326" s="93"/>
      <c r="K326" s="13">
        <v>839249.97351549705</v>
      </c>
      <c r="L326" s="13">
        <v>381776.58799467201</v>
      </c>
      <c r="M326" s="13">
        <v>102709.37843069401</v>
      </c>
    </row>
    <row r="327" spans="3:13" s="1" customFormat="1" ht="11.1" customHeight="1" x14ac:dyDescent="0.15">
      <c r="C327" s="53">
        <v>46174</v>
      </c>
      <c r="D327" s="54">
        <v>55793</v>
      </c>
      <c r="E327" s="13">
        <v>316</v>
      </c>
      <c r="F327" s="55">
        <v>9619</v>
      </c>
      <c r="G327" s="111"/>
      <c r="H327" s="111"/>
      <c r="I327" s="93">
        <v>1319573.7706770001</v>
      </c>
      <c r="J327" s="93"/>
      <c r="K327" s="13">
        <v>779257.78346851503</v>
      </c>
      <c r="L327" s="13">
        <v>353613.52879148303</v>
      </c>
      <c r="M327" s="13">
        <v>94742.701567103097</v>
      </c>
    </row>
    <row r="328" spans="3:13" s="1" customFormat="1" ht="11.1" customHeight="1" x14ac:dyDescent="0.15">
      <c r="C328" s="53">
        <v>46174</v>
      </c>
      <c r="D328" s="54">
        <v>55824</v>
      </c>
      <c r="E328" s="13">
        <v>317</v>
      </c>
      <c r="F328" s="55">
        <v>9650</v>
      </c>
      <c r="G328" s="111"/>
      <c r="H328" s="111"/>
      <c r="I328" s="93">
        <v>1239918.3970280001</v>
      </c>
      <c r="J328" s="93"/>
      <c r="K328" s="13">
        <v>730976.40256401396</v>
      </c>
      <c r="L328" s="13">
        <v>330860.69181263098</v>
      </c>
      <c r="M328" s="13">
        <v>88271.1298008624</v>
      </c>
    </row>
    <row r="329" spans="3:13" s="1" customFormat="1" ht="11.1" customHeight="1" x14ac:dyDescent="0.15">
      <c r="C329" s="53">
        <v>46174</v>
      </c>
      <c r="D329" s="54">
        <v>55854</v>
      </c>
      <c r="E329" s="13">
        <v>318</v>
      </c>
      <c r="F329" s="55">
        <v>9680</v>
      </c>
      <c r="G329" s="111"/>
      <c r="H329" s="111"/>
      <c r="I329" s="93">
        <v>1172760.1533979999</v>
      </c>
      <c r="J329" s="93"/>
      <c r="K329" s="13">
        <v>690249.364480071</v>
      </c>
      <c r="L329" s="13">
        <v>311657.51176838297</v>
      </c>
      <c r="M329" s="13">
        <v>82807.027314609106</v>
      </c>
    </row>
    <row r="330" spans="3:13" s="1" customFormat="1" ht="11.1" customHeight="1" x14ac:dyDescent="0.15">
      <c r="C330" s="53">
        <v>46174</v>
      </c>
      <c r="D330" s="54">
        <v>55885</v>
      </c>
      <c r="E330" s="13">
        <v>319</v>
      </c>
      <c r="F330" s="55">
        <v>9711</v>
      </c>
      <c r="G330" s="111"/>
      <c r="H330" s="111"/>
      <c r="I330" s="93">
        <v>1115670.3697869999</v>
      </c>
      <c r="J330" s="93"/>
      <c r="K330" s="13">
        <v>655534.40792114497</v>
      </c>
      <c r="L330" s="13">
        <v>295230.46356838802</v>
      </c>
      <c r="M330" s="13">
        <v>78110.134068851097</v>
      </c>
    </row>
    <row r="331" spans="3:13" s="1" customFormat="1" ht="11.1" customHeight="1" x14ac:dyDescent="0.15">
      <c r="C331" s="53">
        <v>46174</v>
      </c>
      <c r="D331" s="54">
        <v>55916</v>
      </c>
      <c r="E331" s="13">
        <v>320</v>
      </c>
      <c r="F331" s="55">
        <v>9742</v>
      </c>
      <c r="G331" s="111"/>
      <c r="H331" s="111"/>
      <c r="I331" s="93">
        <v>1063239.326194</v>
      </c>
      <c r="J331" s="93"/>
      <c r="K331" s="13">
        <v>623667.91703311005</v>
      </c>
      <c r="L331" s="13">
        <v>280164.54409804201</v>
      </c>
      <c r="M331" s="13">
        <v>73810.136271209005</v>
      </c>
    </row>
    <row r="332" spans="3:13" s="1" customFormat="1" ht="11.1" customHeight="1" x14ac:dyDescent="0.15">
      <c r="C332" s="53">
        <v>46174</v>
      </c>
      <c r="D332" s="54">
        <v>55944</v>
      </c>
      <c r="E332" s="13">
        <v>321</v>
      </c>
      <c r="F332" s="55">
        <v>9770</v>
      </c>
      <c r="G332" s="111"/>
      <c r="H332" s="111"/>
      <c r="I332" s="93">
        <v>1012941.952621</v>
      </c>
      <c r="J332" s="93"/>
      <c r="K332" s="13">
        <v>593254.51681956602</v>
      </c>
      <c r="L332" s="13">
        <v>265889.96013937698</v>
      </c>
      <c r="M332" s="13">
        <v>69781.417063266505</v>
      </c>
    </row>
    <row r="333" spans="3:13" s="1" customFormat="1" ht="11.1" customHeight="1" x14ac:dyDescent="0.15">
      <c r="C333" s="53">
        <v>46174</v>
      </c>
      <c r="D333" s="54">
        <v>55975</v>
      </c>
      <c r="E333" s="13">
        <v>322</v>
      </c>
      <c r="F333" s="55">
        <v>9801</v>
      </c>
      <c r="G333" s="111"/>
      <c r="H333" s="111"/>
      <c r="I333" s="93">
        <v>962502.68906700006</v>
      </c>
      <c r="J333" s="93"/>
      <c r="K333" s="13">
        <v>562757.41431217897</v>
      </c>
      <c r="L333" s="13">
        <v>251580.05276088399</v>
      </c>
      <c r="M333" s="13">
        <v>65746.201890543001</v>
      </c>
    </row>
    <row r="334" spans="3:13" s="1" customFormat="1" ht="11.1" customHeight="1" x14ac:dyDescent="0.15">
      <c r="C334" s="53">
        <v>46174</v>
      </c>
      <c r="D334" s="54">
        <v>56005</v>
      </c>
      <c r="E334" s="13">
        <v>323</v>
      </c>
      <c r="F334" s="55">
        <v>9831</v>
      </c>
      <c r="G334" s="111"/>
      <c r="H334" s="111"/>
      <c r="I334" s="93">
        <v>911921.16553200001</v>
      </c>
      <c r="J334" s="93"/>
      <c r="K334" s="13">
        <v>532308.16781110095</v>
      </c>
      <c r="L334" s="13">
        <v>237382.04984263299</v>
      </c>
      <c r="M334" s="13">
        <v>61781.496581571097</v>
      </c>
    </row>
    <row r="335" spans="3:13" s="1" customFormat="1" ht="11.1" customHeight="1" x14ac:dyDescent="0.15">
      <c r="C335" s="53">
        <v>46174</v>
      </c>
      <c r="D335" s="54">
        <v>56036</v>
      </c>
      <c r="E335" s="13">
        <v>324</v>
      </c>
      <c r="F335" s="55">
        <v>9862</v>
      </c>
      <c r="G335" s="111"/>
      <c r="H335" s="111"/>
      <c r="I335" s="93">
        <v>862496.65201600001</v>
      </c>
      <c r="J335" s="93"/>
      <c r="K335" s="13">
        <v>502604.105004857</v>
      </c>
      <c r="L335" s="13">
        <v>223565.54355216501</v>
      </c>
      <c r="M335" s="13">
        <v>57939.139125895897</v>
      </c>
    </row>
    <row r="336" spans="3:13" s="1" customFormat="1" ht="11.1" customHeight="1" x14ac:dyDescent="0.15">
      <c r="C336" s="53">
        <v>46174</v>
      </c>
      <c r="D336" s="54">
        <v>56066</v>
      </c>
      <c r="E336" s="13">
        <v>325</v>
      </c>
      <c r="F336" s="55">
        <v>9892</v>
      </c>
      <c r="G336" s="111"/>
      <c r="H336" s="111"/>
      <c r="I336" s="93">
        <v>813711.94851999998</v>
      </c>
      <c r="J336" s="93"/>
      <c r="K336" s="13">
        <v>473397.39852580498</v>
      </c>
      <c r="L336" s="13">
        <v>210055.700936893</v>
      </c>
      <c r="M336" s="13">
        <v>54214.7830829331</v>
      </c>
    </row>
    <row r="337" spans="3:13" s="1" customFormat="1" ht="11.1" customHeight="1" x14ac:dyDescent="0.15">
      <c r="C337" s="53">
        <v>46174</v>
      </c>
      <c r="D337" s="54">
        <v>56097</v>
      </c>
      <c r="E337" s="13">
        <v>326</v>
      </c>
      <c r="F337" s="55">
        <v>9923</v>
      </c>
      <c r="G337" s="111"/>
      <c r="H337" s="111"/>
      <c r="I337" s="93">
        <v>767540.80504300003</v>
      </c>
      <c r="J337" s="93"/>
      <c r="K337" s="13">
        <v>445778.81577557302</v>
      </c>
      <c r="L337" s="13">
        <v>197297.74651438199</v>
      </c>
      <c r="M337" s="13">
        <v>50706.308699953501</v>
      </c>
    </row>
    <row r="338" spans="3:13" s="1" customFormat="1" ht="11.1" customHeight="1" x14ac:dyDescent="0.15">
      <c r="C338" s="53">
        <v>46174</v>
      </c>
      <c r="D338" s="54">
        <v>56128</v>
      </c>
      <c r="E338" s="13">
        <v>327</v>
      </c>
      <c r="F338" s="55">
        <v>9954</v>
      </c>
      <c r="G338" s="111"/>
      <c r="H338" s="111"/>
      <c r="I338" s="93">
        <v>722122.14158499998</v>
      </c>
      <c r="J338" s="93"/>
      <c r="K338" s="13">
        <v>418688.847986484</v>
      </c>
      <c r="L338" s="13">
        <v>184836.69096089699</v>
      </c>
      <c r="M338" s="13">
        <v>47302.5633194607</v>
      </c>
    </row>
    <row r="339" spans="3:13" s="1" customFormat="1" ht="11.1" customHeight="1" x14ac:dyDescent="0.15">
      <c r="C339" s="53">
        <v>46174</v>
      </c>
      <c r="D339" s="54">
        <v>56158</v>
      </c>
      <c r="E339" s="13">
        <v>328</v>
      </c>
      <c r="F339" s="55">
        <v>9984</v>
      </c>
      <c r="G339" s="111"/>
      <c r="H339" s="111"/>
      <c r="I339" s="93">
        <v>678270.54814700002</v>
      </c>
      <c r="J339" s="93"/>
      <c r="K339" s="13">
        <v>392618.04104407702</v>
      </c>
      <c r="L339" s="13">
        <v>172900.723558122</v>
      </c>
      <c r="M339" s="13">
        <v>44066.583922543497</v>
      </c>
    </row>
    <row r="340" spans="3:13" s="1" customFormat="1" ht="11.1" customHeight="1" x14ac:dyDescent="0.15">
      <c r="C340" s="53">
        <v>46174</v>
      </c>
      <c r="D340" s="54">
        <v>56189</v>
      </c>
      <c r="E340" s="13">
        <v>329</v>
      </c>
      <c r="F340" s="55">
        <v>10015</v>
      </c>
      <c r="G340" s="111"/>
      <c r="H340" s="111"/>
      <c r="I340" s="93">
        <v>635268.16472799995</v>
      </c>
      <c r="J340" s="93"/>
      <c r="K340" s="13">
        <v>367102.34891513101</v>
      </c>
      <c r="L340" s="13">
        <v>161253.00445808799</v>
      </c>
      <c r="M340" s="13">
        <v>40923.899450526602</v>
      </c>
    </row>
    <row r="341" spans="3:13" s="1" customFormat="1" ht="11.1" customHeight="1" x14ac:dyDescent="0.15">
      <c r="C341" s="53">
        <v>46174</v>
      </c>
      <c r="D341" s="54">
        <v>56219</v>
      </c>
      <c r="E341" s="13">
        <v>330</v>
      </c>
      <c r="F341" s="55">
        <v>10045</v>
      </c>
      <c r="G341" s="111"/>
      <c r="H341" s="111"/>
      <c r="I341" s="93">
        <v>593064.66132800002</v>
      </c>
      <c r="J341" s="93"/>
      <c r="K341" s="13">
        <v>342151.68128784403</v>
      </c>
      <c r="L341" s="13">
        <v>149923.287734338</v>
      </c>
      <c r="M341" s="13">
        <v>37892.597324836002</v>
      </c>
    </row>
    <row r="342" spans="3:13" s="1" customFormat="1" ht="11.1" customHeight="1" x14ac:dyDescent="0.15">
      <c r="C342" s="53">
        <v>46174</v>
      </c>
      <c r="D342" s="54">
        <v>56250</v>
      </c>
      <c r="E342" s="13">
        <v>331</v>
      </c>
      <c r="F342" s="55">
        <v>10076</v>
      </c>
      <c r="G342" s="111"/>
      <c r="H342" s="111"/>
      <c r="I342" s="93">
        <v>550744.03794900002</v>
      </c>
      <c r="J342" s="93"/>
      <c r="K342" s="13">
        <v>317197.10517225199</v>
      </c>
      <c r="L342" s="13">
        <v>138635.26826591001</v>
      </c>
      <c r="M342" s="13">
        <v>34891.177322785901</v>
      </c>
    </row>
    <row r="343" spans="3:13" s="1" customFormat="1" ht="11.1" customHeight="1" x14ac:dyDescent="0.15">
      <c r="C343" s="53">
        <v>46174</v>
      </c>
      <c r="D343" s="54">
        <v>56281</v>
      </c>
      <c r="E343" s="13">
        <v>332</v>
      </c>
      <c r="F343" s="55">
        <v>10107</v>
      </c>
      <c r="G343" s="111"/>
      <c r="H343" s="111"/>
      <c r="I343" s="93">
        <v>508305.89458899997</v>
      </c>
      <c r="J343" s="93"/>
      <c r="K343" s="13">
        <v>292258.62441833399</v>
      </c>
      <c r="L343" s="13">
        <v>127410.71142654101</v>
      </c>
      <c r="M343" s="13">
        <v>31930.407206178799</v>
      </c>
    </row>
    <row r="344" spans="3:13" s="1" customFormat="1" ht="11.1" customHeight="1" x14ac:dyDescent="0.15">
      <c r="C344" s="53">
        <v>46174</v>
      </c>
      <c r="D344" s="54">
        <v>56309</v>
      </c>
      <c r="E344" s="13">
        <v>333</v>
      </c>
      <c r="F344" s="55">
        <v>10135</v>
      </c>
      <c r="G344" s="111"/>
      <c r="H344" s="111"/>
      <c r="I344" s="93">
        <v>466622.25124800002</v>
      </c>
      <c r="J344" s="93"/>
      <c r="K344" s="13">
        <v>267880.90498566302</v>
      </c>
      <c r="L344" s="13">
        <v>116514.90313212</v>
      </c>
      <c r="M344" s="13">
        <v>29088.076658010999</v>
      </c>
    </row>
    <row r="345" spans="3:13" s="1" customFormat="1" ht="11.1" customHeight="1" x14ac:dyDescent="0.15">
      <c r="C345" s="53">
        <v>46174</v>
      </c>
      <c r="D345" s="54">
        <v>56340</v>
      </c>
      <c r="E345" s="13">
        <v>334</v>
      </c>
      <c r="F345" s="55">
        <v>10166</v>
      </c>
      <c r="G345" s="111"/>
      <c r="H345" s="111"/>
      <c r="I345" s="93">
        <v>424822.497928</v>
      </c>
      <c r="J345" s="93"/>
      <c r="K345" s="13">
        <v>243470.64154208801</v>
      </c>
      <c r="L345" s="13">
        <v>105628.33009807</v>
      </c>
      <c r="M345" s="13">
        <v>26258.539150488199</v>
      </c>
    </row>
    <row r="346" spans="3:13" s="1" customFormat="1" ht="11.1" customHeight="1" x14ac:dyDescent="0.15">
      <c r="C346" s="53">
        <v>46174</v>
      </c>
      <c r="D346" s="54">
        <v>56370</v>
      </c>
      <c r="E346" s="13">
        <v>335</v>
      </c>
      <c r="F346" s="55">
        <v>10196</v>
      </c>
      <c r="G346" s="111"/>
      <c r="H346" s="111"/>
      <c r="I346" s="93">
        <v>385845.294627</v>
      </c>
      <c r="J346" s="93"/>
      <c r="K346" s="13">
        <v>220769.39152293399</v>
      </c>
      <c r="L346" s="13">
        <v>95543.784961794299</v>
      </c>
      <c r="M346" s="13">
        <v>23654.222220805699</v>
      </c>
    </row>
    <row r="347" spans="3:13" s="1" customFormat="1" ht="11.1" customHeight="1" x14ac:dyDescent="0.15">
      <c r="C347" s="53">
        <v>46174</v>
      </c>
      <c r="D347" s="54">
        <v>56401</v>
      </c>
      <c r="E347" s="13">
        <v>336</v>
      </c>
      <c r="F347" s="55">
        <v>10227</v>
      </c>
      <c r="G347" s="111"/>
      <c r="H347" s="111"/>
      <c r="I347" s="93">
        <v>349760.13134600001</v>
      </c>
      <c r="J347" s="93"/>
      <c r="K347" s="13">
        <v>199783.093995189</v>
      </c>
      <c r="L347" s="13">
        <v>86241.521272882906</v>
      </c>
      <c r="M347" s="13">
        <v>21260.7832013671</v>
      </c>
    </row>
    <row r="348" spans="3:13" s="1" customFormat="1" ht="11.1" customHeight="1" x14ac:dyDescent="0.15">
      <c r="C348" s="53">
        <v>46174</v>
      </c>
      <c r="D348" s="54">
        <v>56431</v>
      </c>
      <c r="E348" s="13">
        <v>337</v>
      </c>
      <c r="F348" s="55">
        <v>10257</v>
      </c>
      <c r="G348" s="111"/>
      <c r="H348" s="111"/>
      <c r="I348" s="93">
        <v>314833.64808499999</v>
      </c>
      <c r="J348" s="93"/>
      <c r="K348" s="13">
        <v>179537.89682904701</v>
      </c>
      <c r="L348" s="13">
        <v>77311.406579973307</v>
      </c>
      <c r="M348" s="13">
        <v>18981.1494409279</v>
      </c>
    </row>
    <row r="349" spans="3:13" s="1" customFormat="1" ht="11.1" customHeight="1" x14ac:dyDescent="0.15">
      <c r="C349" s="53">
        <v>46174</v>
      </c>
      <c r="D349" s="54">
        <v>56462</v>
      </c>
      <c r="E349" s="13">
        <v>338</v>
      </c>
      <c r="F349" s="55">
        <v>10288</v>
      </c>
      <c r="G349" s="111"/>
      <c r="H349" s="111"/>
      <c r="I349" s="93">
        <v>279813.29484400002</v>
      </c>
      <c r="J349" s="93"/>
      <c r="K349" s="13">
        <v>159296.456852968</v>
      </c>
      <c r="L349" s="13">
        <v>68420.721632668399</v>
      </c>
      <c r="M349" s="13">
        <v>16727.19822894</v>
      </c>
    </row>
    <row r="350" spans="3:13" s="1" customFormat="1" ht="11.1" customHeight="1" x14ac:dyDescent="0.15">
      <c r="C350" s="53">
        <v>46174</v>
      </c>
      <c r="D350" s="54">
        <v>56493</v>
      </c>
      <c r="E350" s="13">
        <v>339</v>
      </c>
      <c r="F350" s="55">
        <v>10319</v>
      </c>
      <c r="G350" s="111"/>
      <c r="H350" s="111"/>
      <c r="I350" s="93">
        <v>246385.531624</v>
      </c>
      <c r="J350" s="93"/>
      <c r="K350" s="13">
        <v>140028.27898705099</v>
      </c>
      <c r="L350" s="13">
        <v>59991.728934866398</v>
      </c>
      <c r="M350" s="13">
        <v>14604.394343206701</v>
      </c>
    </row>
    <row r="351" spans="3:13" s="1" customFormat="1" ht="11.1" customHeight="1" x14ac:dyDescent="0.15">
      <c r="C351" s="53">
        <v>46174</v>
      </c>
      <c r="D351" s="54">
        <v>56523</v>
      </c>
      <c r="E351" s="13">
        <v>340</v>
      </c>
      <c r="F351" s="55">
        <v>10349</v>
      </c>
      <c r="G351" s="111"/>
      <c r="H351" s="111"/>
      <c r="I351" s="93">
        <v>216246.638423</v>
      </c>
      <c r="J351" s="93"/>
      <c r="K351" s="13">
        <v>122697.71507242099</v>
      </c>
      <c r="L351" s="13">
        <v>52437.486893586902</v>
      </c>
      <c r="M351" s="13">
        <v>12713.060855756599</v>
      </c>
    </row>
    <row r="352" spans="3:13" s="1" customFormat="1" ht="11.1" customHeight="1" x14ac:dyDescent="0.15">
      <c r="C352" s="53">
        <v>46174</v>
      </c>
      <c r="D352" s="54">
        <v>56554</v>
      </c>
      <c r="E352" s="13">
        <v>341</v>
      </c>
      <c r="F352" s="55">
        <v>10380</v>
      </c>
      <c r="G352" s="111"/>
      <c r="H352" s="111"/>
      <c r="I352" s="93">
        <v>192171.54524199999</v>
      </c>
      <c r="J352" s="93"/>
      <c r="K352" s="13">
        <v>108852.641270084</v>
      </c>
      <c r="L352" s="13">
        <v>46402.187948146297</v>
      </c>
      <c r="M352" s="13">
        <v>11202.200323311899</v>
      </c>
    </row>
    <row r="353" spans="3:13" s="1" customFormat="1" ht="11.1" customHeight="1" x14ac:dyDescent="0.15">
      <c r="C353" s="53">
        <v>46174</v>
      </c>
      <c r="D353" s="54">
        <v>56584</v>
      </c>
      <c r="E353" s="13">
        <v>342</v>
      </c>
      <c r="F353" s="55">
        <v>10410</v>
      </c>
      <c r="G353" s="111"/>
      <c r="H353" s="111"/>
      <c r="I353" s="93">
        <v>169845.44208199999</v>
      </c>
      <c r="J353" s="93"/>
      <c r="K353" s="13">
        <v>96048.446817722201</v>
      </c>
      <c r="L353" s="13">
        <v>40843.184947353097</v>
      </c>
      <c r="M353" s="13">
        <v>9819.7529171371807</v>
      </c>
    </row>
    <row r="354" spans="3:13" s="1" customFormat="1" ht="11.1" customHeight="1" x14ac:dyDescent="0.15">
      <c r="C354" s="53">
        <v>46174</v>
      </c>
      <c r="D354" s="54">
        <v>56615</v>
      </c>
      <c r="E354" s="13">
        <v>343</v>
      </c>
      <c r="F354" s="55">
        <v>10441</v>
      </c>
      <c r="G354" s="111"/>
      <c r="H354" s="111"/>
      <c r="I354" s="93">
        <v>148989.148942</v>
      </c>
      <c r="J354" s="93"/>
      <c r="K354" s="13">
        <v>84111.207550736595</v>
      </c>
      <c r="L354" s="13">
        <v>35676.087097167401</v>
      </c>
      <c r="M354" s="13">
        <v>8541.1194254306502</v>
      </c>
    </row>
    <row r="355" spans="3:13" s="1" customFormat="1" ht="11.1" customHeight="1" x14ac:dyDescent="0.15">
      <c r="C355" s="53">
        <v>46174</v>
      </c>
      <c r="D355" s="54">
        <v>56646</v>
      </c>
      <c r="E355" s="13">
        <v>344</v>
      </c>
      <c r="F355" s="55">
        <v>10472</v>
      </c>
      <c r="G355" s="111"/>
      <c r="H355" s="111"/>
      <c r="I355" s="93">
        <v>129174.445823</v>
      </c>
      <c r="J355" s="93"/>
      <c r="K355" s="13">
        <v>72801.212868700895</v>
      </c>
      <c r="L355" s="13">
        <v>30800.378613998499</v>
      </c>
      <c r="M355" s="13">
        <v>7342.6064854717897</v>
      </c>
    </row>
    <row r="356" spans="3:13" s="1" customFormat="1" ht="11.1" customHeight="1" x14ac:dyDescent="0.15">
      <c r="C356" s="53">
        <v>46174</v>
      </c>
      <c r="D356" s="54">
        <v>56674</v>
      </c>
      <c r="E356" s="13">
        <v>345</v>
      </c>
      <c r="F356" s="55">
        <v>10500</v>
      </c>
      <c r="G356" s="111"/>
      <c r="H356" s="111"/>
      <c r="I356" s="93">
        <v>109301.742724</v>
      </c>
      <c r="J356" s="93"/>
      <c r="K356" s="13">
        <v>61506.811966175002</v>
      </c>
      <c r="L356" s="13">
        <v>25962.21688856</v>
      </c>
      <c r="M356" s="13">
        <v>6165.5380652400099</v>
      </c>
    </row>
    <row r="357" spans="3:13" s="1" customFormat="1" ht="11.1" customHeight="1" x14ac:dyDescent="0.15">
      <c r="C357" s="53">
        <v>46174</v>
      </c>
      <c r="D357" s="54">
        <v>56705</v>
      </c>
      <c r="E357" s="13">
        <v>346</v>
      </c>
      <c r="F357" s="55">
        <v>10531</v>
      </c>
      <c r="G357" s="111"/>
      <c r="H357" s="111"/>
      <c r="I357" s="93">
        <v>89370.589645</v>
      </c>
      <c r="J357" s="93"/>
      <c r="K357" s="13">
        <v>50205.758541175703</v>
      </c>
      <c r="L357" s="13">
        <v>21138.111406396602</v>
      </c>
      <c r="M357" s="13">
        <v>4998.64174442678</v>
      </c>
    </row>
    <row r="358" spans="3:13" s="1" customFormat="1" ht="11.1" customHeight="1" x14ac:dyDescent="0.15">
      <c r="C358" s="53">
        <v>46174</v>
      </c>
      <c r="D358" s="54">
        <v>56735</v>
      </c>
      <c r="E358" s="13">
        <v>347</v>
      </c>
      <c r="F358" s="55">
        <v>10561</v>
      </c>
      <c r="G358" s="111"/>
      <c r="H358" s="111"/>
      <c r="I358" s="93">
        <v>70996.986587000007</v>
      </c>
      <c r="J358" s="93"/>
      <c r="K358" s="13">
        <v>39818.544945895497</v>
      </c>
      <c r="L358" s="13">
        <v>16723.524188031901</v>
      </c>
      <c r="M358" s="13">
        <v>3938.48971206239</v>
      </c>
    </row>
    <row r="359" spans="3:13" s="1" customFormat="1" ht="11.1" customHeight="1" x14ac:dyDescent="0.15">
      <c r="C359" s="53">
        <v>46174</v>
      </c>
      <c r="D359" s="54">
        <v>56766</v>
      </c>
      <c r="E359" s="13">
        <v>348</v>
      </c>
      <c r="F359" s="55">
        <v>10592</v>
      </c>
      <c r="G359" s="111"/>
      <c r="H359" s="111"/>
      <c r="I359" s="93">
        <v>56211.563549999999</v>
      </c>
      <c r="J359" s="93"/>
      <c r="K359" s="13">
        <v>31472.6936731756</v>
      </c>
      <c r="L359" s="13">
        <v>13184.7052180137</v>
      </c>
      <c r="M359" s="13">
        <v>3091.9250413334298</v>
      </c>
    </row>
    <row r="360" spans="3:13" s="1" customFormat="1" ht="11.1" customHeight="1" x14ac:dyDescent="0.15">
      <c r="C360" s="53">
        <v>46174</v>
      </c>
      <c r="D360" s="54">
        <v>56796</v>
      </c>
      <c r="E360" s="13">
        <v>349</v>
      </c>
      <c r="F360" s="55">
        <v>10622</v>
      </c>
      <c r="G360" s="111"/>
      <c r="H360" s="111"/>
      <c r="I360" s="93">
        <v>42875.470533</v>
      </c>
      <c r="J360" s="93"/>
      <c r="K360" s="13">
        <v>23966.449960163402</v>
      </c>
      <c r="L360" s="13">
        <v>10015.438895634001</v>
      </c>
      <c r="M360" s="13">
        <v>2339.0774460774601</v>
      </c>
    </row>
    <row r="361" spans="3:13" s="1" customFormat="1" ht="11.1" customHeight="1" x14ac:dyDescent="0.15">
      <c r="C361" s="53">
        <v>46174</v>
      </c>
      <c r="D361" s="54">
        <v>56827</v>
      </c>
      <c r="E361" s="13">
        <v>350</v>
      </c>
      <c r="F361" s="55">
        <v>10653</v>
      </c>
      <c r="G361" s="111"/>
      <c r="H361" s="111"/>
      <c r="I361" s="93">
        <v>32312.657536999999</v>
      </c>
      <c r="J361" s="93"/>
      <c r="K361" s="13">
        <v>18031.433993072798</v>
      </c>
      <c r="L361" s="13">
        <v>7516.0668847615998</v>
      </c>
      <c r="M361" s="13">
        <v>1747.9212872335399</v>
      </c>
    </row>
    <row r="362" spans="3:13" s="1" customFormat="1" ht="11.1" customHeight="1" x14ac:dyDescent="0.15">
      <c r="C362" s="53">
        <v>46174</v>
      </c>
      <c r="D362" s="54">
        <v>56858</v>
      </c>
      <c r="E362" s="13">
        <v>351</v>
      </c>
      <c r="F362" s="55">
        <v>10684</v>
      </c>
      <c r="G362" s="111"/>
      <c r="H362" s="111"/>
      <c r="I362" s="93">
        <v>21721.274561999999</v>
      </c>
      <c r="J362" s="93"/>
      <c r="K362" s="13">
        <v>12100.5656685101</v>
      </c>
      <c r="L362" s="13">
        <v>5031.06740043429</v>
      </c>
      <c r="M362" s="13">
        <v>1165.0591912729101</v>
      </c>
    </row>
    <row r="363" spans="3:13" s="1" customFormat="1" ht="11.1" customHeight="1" x14ac:dyDescent="0.15">
      <c r="C363" s="53">
        <v>46174</v>
      </c>
      <c r="D363" s="54">
        <v>56888</v>
      </c>
      <c r="E363" s="13">
        <v>352</v>
      </c>
      <c r="F363" s="55">
        <v>10714</v>
      </c>
      <c r="G363" s="111"/>
      <c r="H363" s="111"/>
      <c r="I363" s="93">
        <v>15899.021607000001</v>
      </c>
      <c r="J363" s="93"/>
      <c r="K363" s="13">
        <v>8842.54599680108</v>
      </c>
      <c r="L363" s="13">
        <v>3667.4276719508298</v>
      </c>
      <c r="M363" s="13">
        <v>845.79574482117505</v>
      </c>
    </row>
    <row r="364" spans="3:13" s="1" customFormat="1" ht="11.1" customHeight="1" x14ac:dyDescent="0.15">
      <c r="C364" s="53">
        <v>46174</v>
      </c>
      <c r="D364" s="54">
        <v>56919</v>
      </c>
      <c r="E364" s="13">
        <v>353</v>
      </c>
      <c r="F364" s="55">
        <v>10745</v>
      </c>
      <c r="G364" s="111"/>
      <c r="H364" s="111"/>
      <c r="I364" s="93">
        <v>10057.968674</v>
      </c>
      <c r="J364" s="93"/>
      <c r="K364" s="13">
        <v>5584.4445849219001</v>
      </c>
      <c r="L364" s="13">
        <v>2310.2464341838199</v>
      </c>
      <c r="M364" s="13">
        <v>530.54089598679604</v>
      </c>
    </row>
    <row r="365" spans="3:13" s="1" customFormat="1" ht="11.1" customHeight="1" x14ac:dyDescent="0.15">
      <c r="C365" s="53">
        <v>46174</v>
      </c>
      <c r="D365" s="54">
        <v>56949</v>
      </c>
      <c r="E365" s="13">
        <v>354</v>
      </c>
      <c r="F365" s="55">
        <v>10775</v>
      </c>
      <c r="G365" s="111"/>
      <c r="H365" s="111"/>
      <c r="I365" s="93">
        <v>5830.4857620000002</v>
      </c>
      <c r="J365" s="93"/>
      <c r="K365" s="13">
        <v>3231.9230101734101</v>
      </c>
      <c r="L365" s="13">
        <v>1333.73361385454</v>
      </c>
      <c r="M365" s="13">
        <v>305.03223588091498</v>
      </c>
    </row>
    <row r="366" spans="3:13" s="1" customFormat="1" ht="11.1" customHeight="1" x14ac:dyDescent="0.15">
      <c r="C366" s="53">
        <v>46174</v>
      </c>
      <c r="D366" s="54">
        <v>56980</v>
      </c>
      <c r="E366" s="13">
        <v>355</v>
      </c>
      <c r="F366" s="55">
        <v>10806</v>
      </c>
      <c r="G366" s="111"/>
      <c r="H366" s="111"/>
      <c r="I366" s="93">
        <v>2919.5828700000002</v>
      </c>
      <c r="J366" s="93"/>
      <c r="K366" s="13">
        <v>1615.6223535014401</v>
      </c>
      <c r="L366" s="13">
        <v>665.03122398050596</v>
      </c>
      <c r="M366" s="13">
        <v>151.45209923324501</v>
      </c>
    </row>
    <row r="367" spans="3:13" s="1" customFormat="1" ht="11.1" customHeight="1" x14ac:dyDescent="0.15">
      <c r="C367" s="53">
        <v>46174</v>
      </c>
      <c r="D367" s="54">
        <v>57011</v>
      </c>
      <c r="E367" s="13">
        <v>356</v>
      </c>
      <c r="F367" s="55">
        <v>10837</v>
      </c>
      <c r="G367" s="111"/>
      <c r="H367" s="111"/>
      <c r="I367" s="93">
        <v>0</v>
      </c>
      <c r="J367" s="93"/>
      <c r="K367" s="13">
        <v>0</v>
      </c>
      <c r="L367" s="13">
        <v>0</v>
      </c>
      <c r="M367" s="13">
        <v>0</v>
      </c>
    </row>
    <row r="368" spans="3:13" s="1" customFormat="1" ht="11.1" customHeight="1" x14ac:dyDescent="0.15">
      <c r="C368" s="53">
        <v>46174</v>
      </c>
      <c r="D368" s="54">
        <v>57040</v>
      </c>
      <c r="E368" s="13">
        <v>357</v>
      </c>
      <c r="F368" s="55">
        <v>10866</v>
      </c>
      <c r="G368" s="111"/>
      <c r="H368" s="111"/>
      <c r="I368" s="93"/>
      <c r="J368" s="93"/>
      <c r="K368" s="13">
        <v>0</v>
      </c>
      <c r="L368" s="13">
        <v>0</v>
      </c>
      <c r="M368" s="13">
        <v>0</v>
      </c>
    </row>
    <row r="369" spans="3:13" s="1" customFormat="1" ht="14.85" customHeight="1" x14ac:dyDescent="0.15">
      <c r="C369" s="56"/>
      <c r="D369" s="57"/>
      <c r="E369" s="58"/>
      <c r="F369" s="59"/>
      <c r="G369" s="113"/>
      <c r="H369" s="113"/>
      <c r="I369" s="116">
        <v>225374352607.37</v>
      </c>
      <c r="J369" s="116"/>
      <c r="K369" s="60">
        <v>199999716636.10599</v>
      </c>
      <c r="L369" s="60">
        <v>169822217593.08499</v>
      </c>
      <c r="M369" s="60">
        <v>133989193725.911</v>
      </c>
    </row>
  </sheetData>
  <mergeCells count="725">
    <mergeCell ref="I361:J361"/>
    <mergeCell ref="I362:J362"/>
    <mergeCell ref="I363:J363"/>
    <mergeCell ref="I364:J364"/>
    <mergeCell ref="I365:J365"/>
    <mergeCell ref="I366:J366"/>
    <mergeCell ref="I367:J367"/>
    <mergeCell ref="I368:J368"/>
    <mergeCell ref="I369:J369"/>
    <mergeCell ref="I353:J353"/>
    <mergeCell ref="I354:J354"/>
    <mergeCell ref="I355:J355"/>
    <mergeCell ref="I356:J356"/>
    <mergeCell ref="I357:J357"/>
    <mergeCell ref="I358:J358"/>
    <mergeCell ref="I359:J359"/>
    <mergeCell ref="I36:J36"/>
    <mergeCell ref="I360:J360"/>
    <mergeCell ref="I37:J37"/>
    <mergeCell ref="I38:J38"/>
    <mergeCell ref="I39:J39"/>
    <mergeCell ref="I40:J40"/>
    <mergeCell ref="I41:J41"/>
    <mergeCell ref="I42:J42"/>
    <mergeCell ref="I43:J43"/>
    <mergeCell ref="I44:J44"/>
    <mergeCell ref="I45:J45"/>
    <mergeCell ref="I46:J46"/>
    <mergeCell ref="I47:J47"/>
    <mergeCell ref="I48:J48"/>
    <mergeCell ref="I49:J49"/>
    <mergeCell ref="I50:J50"/>
    <mergeCell ref="I51:J51"/>
    <mergeCell ref="I345:J345"/>
    <mergeCell ref="I346:J346"/>
    <mergeCell ref="I347:J347"/>
    <mergeCell ref="I348:J348"/>
    <mergeCell ref="I349:J349"/>
    <mergeCell ref="I35:J35"/>
    <mergeCell ref="I350:J350"/>
    <mergeCell ref="I351:J351"/>
    <mergeCell ref="I352:J352"/>
    <mergeCell ref="I52:J52"/>
    <mergeCell ref="I53:J53"/>
    <mergeCell ref="I54:J54"/>
    <mergeCell ref="I55:J55"/>
    <mergeCell ref="I56:J56"/>
    <mergeCell ref="I57:J57"/>
    <mergeCell ref="I58:J58"/>
    <mergeCell ref="I59:J59"/>
    <mergeCell ref="I60:J60"/>
    <mergeCell ref="I61:J61"/>
    <mergeCell ref="I62:J62"/>
    <mergeCell ref="I63:J63"/>
    <mergeCell ref="I64:J64"/>
    <mergeCell ref="I65:J65"/>
    <mergeCell ref="I66:J66"/>
    <mergeCell ref="I337:J337"/>
    <mergeCell ref="I338:J338"/>
    <mergeCell ref="I339:J339"/>
    <mergeCell ref="I34:J34"/>
    <mergeCell ref="I340:J340"/>
    <mergeCell ref="I341:J341"/>
    <mergeCell ref="I342:J342"/>
    <mergeCell ref="I343:J343"/>
    <mergeCell ref="I344:J344"/>
    <mergeCell ref="I67:J67"/>
    <mergeCell ref="I68:J68"/>
    <mergeCell ref="I69:J69"/>
    <mergeCell ref="I70:J70"/>
    <mergeCell ref="I71:J71"/>
    <mergeCell ref="I72:J72"/>
    <mergeCell ref="I73:J73"/>
    <mergeCell ref="I74:J74"/>
    <mergeCell ref="I75:J75"/>
    <mergeCell ref="I76:J76"/>
    <mergeCell ref="I77:J77"/>
    <mergeCell ref="I78:J78"/>
    <mergeCell ref="I79:J79"/>
    <mergeCell ref="I80:J80"/>
    <mergeCell ref="I81:J81"/>
    <mergeCell ref="I329:J329"/>
    <mergeCell ref="I33:J33"/>
    <mergeCell ref="I330:J330"/>
    <mergeCell ref="I331:J331"/>
    <mergeCell ref="I332:J332"/>
    <mergeCell ref="I333:J333"/>
    <mergeCell ref="I334:J334"/>
    <mergeCell ref="I335:J335"/>
    <mergeCell ref="I336:J336"/>
    <mergeCell ref="I82:J82"/>
    <mergeCell ref="I83:J83"/>
    <mergeCell ref="I84:J84"/>
    <mergeCell ref="I85:J85"/>
    <mergeCell ref="I86:J86"/>
    <mergeCell ref="I87:J87"/>
    <mergeCell ref="I88:J88"/>
    <mergeCell ref="I89:J89"/>
    <mergeCell ref="I90:J90"/>
    <mergeCell ref="I91:J91"/>
    <mergeCell ref="I92:J92"/>
    <mergeCell ref="I93:J93"/>
    <mergeCell ref="I94:J94"/>
    <mergeCell ref="I95:J95"/>
    <mergeCell ref="I96:J96"/>
    <mergeCell ref="I320:J320"/>
    <mergeCell ref="I321:J321"/>
    <mergeCell ref="I322:J322"/>
    <mergeCell ref="I323:J323"/>
    <mergeCell ref="I324:J324"/>
    <mergeCell ref="I325:J325"/>
    <mergeCell ref="I326:J326"/>
    <mergeCell ref="I327:J327"/>
    <mergeCell ref="I328:J328"/>
    <mergeCell ref="I311:J311"/>
    <mergeCell ref="I312:J312"/>
    <mergeCell ref="I313:J313"/>
    <mergeCell ref="I314:J314"/>
    <mergeCell ref="I315:J315"/>
    <mergeCell ref="I316:J316"/>
    <mergeCell ref="I317:J317"/>
    <mergeCell ref="I318:J318"/>
    <mergeCell ref="I319:J319"/>
    <mergeCell ref="I303:J303"/>
    <mergeCell ref="I304:J304"/>
    <mergeCell ref="I305:J305"/>
    <mergeCell ref="I306:J306"/>
    <mergeCell ref="I307:J307"/>
    <mergeCell ref="I308:J308"/>
    <mergeCell ref="I309:J309"/>
    <mergeCell ref="I31:J31"/>
    <mergeCell ref="I310:J310"/>
    <mergeCell ref="I32:J32"/>
    <mergeCell ref="I97:J97"/>
    <mergeCell ref="I98:J98"/>
    <mergeCell ref="I99:J99"/>
    <mergeCell ref="I295:J295"/>
    <mergeCell ref="I296:J296"/>
    <mergeCell ref="I297:J297"/>
    <mergeCell ref="I298:J298"/>
    <mergeCell ref="I299:J299"/>
    <mergeCell ref="I30:J30"/>
    <mergeCell ref="I300:J300"/>
    <mergeCell ref="I301:J301"/>
    <mergeCell ref="I302:J302"/>
    <mergeCell ref="I287:J287"/>
    <mergeCell ref="I288:J288"/>
    <mergeCell ref="I289:J289"/>
    <mergeCell ref="I29:J29"/>
    <mergeCell ref="I290:J290"/>
    <mergeCell ref="I291:J291"/>
    <mergeCell ref="I292:J292"/>
    <mergeCell ref="I293:J293"/>
    <mergeCell ref="I294:J294"/>
    <mergeCell ref="I279:J279"/>
    <mergeCell ref="I28:J28"/>
    <mergeCell ref="I280:J280"/>
    <mergeCell ref="I281:J281"/>
    <mergeCell ref="I282:J282"/>
    <mergeCell ref="I283:J283"/>
    <mergeCell ref="I284:J284"/>
    <mergeCell ref="I285:J285"/>
    <mergeCell ref="I286:J286"/>
    <mergeCell ref="I270:J270"/>
    <mergeCell ref="I271:J271"/>
    <mergeCell ref="I272:J272"/>
    <mergeCell ref="I273:J273"/>
    <mergeCell ref="I274:J274"/>
    <mergeCell ref="I275:J275"/>
    <mergeCell ref="I276:J276"/>
    <mergeCell ref="I277:J277"/>
    <mergeCell ref="I278:J278"/>
    <mergeCell ref="I261:J261"/>
    <mergeCell ref="I262:J262"/>
    <mergeCell ref="I263:J263"/>
    <mergeCell ref="I264:J264"/>
    <mergeCell ref="I265:J265"/>
    <mergeCell ref="I266:J266"/>
    <mergeCell ref="I267:J267"/>
    <mergeCell ref="I268:J268"/>
    <mergeCell ref="I269:J269"/>
    <mergeCell ref="I253:J253"/>
    <mergeCell ref="I254:J254"/>
    <mergeCell ref="I255:J255"/>
    <mergeCell ref="I256:J256"/>
    <mergeCell ref="I257:J257"/>
    <mergeCell ref="I258:J258"/>
    <mergeCell ref="I259:J259"/>
    <mergeCell ref="I26:J26"/>
    <mergeCell ref="I260:J260"/>
    <mergeCell ref="I27:J27"/>
    <mergeCell ref="I245:J245"/>
    <mergeCell ref="I246:J246"/>
    <mergeCell ref="I247:J247"/>
    <mergeCell ref="I248:J248"/>
    <mergeCell ref="I249:J249"/>
    <mergeCell ref="I25:J25"/>
    <mergeCell ref="I250:J250"/>
    <mergeCell ref="I251:J251"/>
    <mergeCell ref="I252:J252"/>
    <mergeCell ref="I237:J237"/>
    <mergeCell ref="I238:J238"/>
    <mergeCell ref="I239:J239"/>
    <mergeCell ref="I24:J24"/>
    <mergeCell ref="I240:J240"/>
    <mergeCell ref="I241:J241"/>
    <mergeCell ref="I242:J242"/>
    <mergeCell ref="I243:J243"/>
    <mergeCell ref="I244:J244"/>
    <mergeCell ref="I229:J229"/>
    <mergeCell ref="I23:J23"/>
    <mergeCell ref="I230:J230"/>
    <mergeCell ref="I231:J231"/>
    <mergeCell ref="I232:J232"/>
    <mergeCell ref="I233:J233"/>
    <mergeCell ref="I234:J234"/>
    <mergeCell ref="I235:J235"/>
    <mergeCell ref="I236:J236"/>
    <mergeCell ref="I220:J220"/>
    <mergeCell ref="I221:J221"/>
    <mergeCell ref="I222:J222"/>
    <mergeCell ref="I223:J223"/>
    <mergeCell ref="I224:J224"/>
    <mergeCell ref="I225:J225"/>
    <mergeCell ref="I226:J226"/>
    <mergeCell ref="I227:J227"/>
    <mergeCell ref="I228:J228"/>
    <mergeCell ref="I212:J212"/>
    <mergeCell ref="I213:J213"/>
    <mergeCell ref="I214:J214"/>
    <mergeCell ref="I215:J215"/>
    <mergeCell ref="I216:J216"/>
    <mergeCell ref="I217:J217"/>
    <mergeCell ref="I218:J218"/>
    <mergeCell ref="I219:J219"/>
    <mergeCell ref="I22:J22"/>
    <mergeCell ref="I204:J204"/>
    <mergeCell ref="I205:J205"/>
    <mergeCell ref="I206:J206"/>
    <mergeCell ref="I207:J207"/>
    <mergeCell ref="I208:J208"/>
    <mergeCell ref="I209:J209"/>
    <mergeCell ref="I21:J21"/>
    <mergeCell ref="I210:J210"/>
    <mergeCell ref="I211:J211"/>
    <mergeCell ref="I197:J197"/>
    <mergeCell ref="I198:J198"/>
    <mergeCell ref="I199:J199"/>
    <mergeCell ref="I2:N2"/>
    <mergeCell ref="I20:J20"/>
    <mergeCell ref="I200:J200"/>
    <mergeCell ref="I201:J201"/>
    <mergeCell ref="I202:J202"/>
    <mergeCell ref="I203:J203"/>
    <mergeCell ref="I189:J189"/>
    <mergeCell ref="I19:J19"/>
    <mergeCell ref="I190:J190"/>
    <mergeCell ref="I191:J191"/>
    <mergeCell ref="I192:J192"/>
    <mergeCell ref="I193:J193"/>
    <mergeCell ref="I194:J194"/>
    <mergeCell ref="I195:J195"/>
    <mergeCell ref="I196:J196"/>
    <mergeCell ref="I180:J180"/>
    <mergeCell ref="I181:J181"/>
    <mergeCell ref="I182:J182"/>
    <mergeCell ref="I183:J183"/>
    <mergeCell ref="I184:J184"/>
    <mergeCell ref="I185:J185"/>
    <mergeCell ref="I186:J186"/>
    <mergeCell ref="I187:J187"/>
    <mergeCell ref="I188:J188"/>
    <mergeCell ref="I171:J171"/>
    <mergeCell ref="I172:J172"/>
    <mergeCell ref="I173:J173"/>
    <mergeCell ref="I174:J174"/>
    <mergeCell ref="I175:J175"/>
    <mergeCell ref="I176:J176"/>
    <mergeCell ref="I177:J177"/>
    <mergeCell ref="I178:J178"/>
    <mergeCell ref="I179:J179"/>
    <mergeCell ref="I163:J163"/>
    <mergeCell ref="I164:J164"/>
    <mergeCell ref="I165:J165"/>
    <mergeCell ref="I166:J166"/>
    <mergeCell ref="I167:J167"/>
    <mergeCell ref="I168:J168"/>
    <mergeCell ref="I169:J169"/>
    <mergeCell ref="I17:J17"/>
    <mergeCell ref="I170:J170"/>
    <mergeCell ref="I18:J18"/>
    <mergeCell ref="I155:J155"/>
    <mergeCell ref="I156:J156"/>
    <mergeCell ref="I157:J157"/>
    <mergeCell ref="I158:J158"/>
    <mergeCell ref="I159:J159"/>
    <mergeCell ref="I16:J16"/>
    <mergeCell ref="I160:J160"/>
    <mergeCell ref="I161:J161"/>
    <mergeCell ref="I162:J162"/>
    <mergeCell ref="I147:J147"/>
    <mergeCell ref="I148:J148"/>
    <mergeCell ref="I149:J149"/>
    <mergeCell ref="I15:J15"/>
    <mergeCell ref="I150:J150"/>
    <mergeCell ref="I151:J151"/>
    <mergeCell ref="I152:J152"/>
    <mergeCell ref="I153:J153"/>
    <mergeCell ref="I154:J154"/>
    <mergeCell ref="I139:J139"/>
    <mergeCell ref="I14:J14"/>
    <mergeCell ref="I140:J140"/>
    <mergeCell ref="I141:J141"/>
    <mergeCell ref="I142:J142"/>
    <mergeCell ref="I143:J143"/>
    <mergeCell ref="I144:J144"/>
    <mergeCell ref="I145:J145"/>
    <mergeCell ref="I146:J146"/>
    <mergeCell ref="I130:J130"/>
    <mergeCell ref="I131:J131"/>
    <mergeCell ref="I132:J132"/>
    <mergeCell ref="I133:J133"/>
    <mergeCell ref="I134:J134"/>
    <mergeCell ref="I135:J135"/>
    <mergeCell ref="I136:J136"/>
    <mergeCell ref="I137:J137"/>
    <mergeCell ref="I138:J138"/>
    <mergeCell ref="I121:J121"/>
    <mergeCell ref="I122:J122"/>
    <mergeCell ref="I123:J123"/>
    <mergeCell ref="I124:J124"/>
    <mergeCell ref="I125:J125"/>
    <mergeCell ref="I126:J126"/>
    <mergeCell ref="I127:J127"/>
    <mergeCell ref="I128:J128"/>
    <mergeCell ref="I129:J129"/>
    <mergeCell ref="I113:J113"/>
    <mergeCell ref="I114:J114"/>
    <mergeCell ref="I115:J115"/>
    <mergeCell ref="I116:J116"/>
    <mergeCell ref="I117:J117"/>
    <mergeCell ref="I118:J118"/>
    <mergeCell ref="I119:J119"/>
    <mergeCell ref="I12:J12"/>
    <mergeCell ref="I120:J120"/>
    <mergeCell ref="I13:J13"/>
    <mergeCell ref="I105:J105"/>
    <mergeCell ref="I106:J106"/>
    <mergeCell ref="I107:J107"/>
    <mergeCell ref="I108:J108"/>
    <mergeCell ref="I109:J109"/>
    <mergeCell ref="I11:J11"/>
    <mergeCell ref="I110:J110"/>
    <mergeCell ref="I111:J111"/>
    <mergeCell ref="I112:J112"/>
    <mergeCell ref="G363:H363"/>
    <mergeCell ref="G364:H364"/>
    <mergeCell ref="G365:H365"/>
    <mergeCell ref="G366:H366"/>
    <mergeCell ref="G367:H367"/>
    <mergeCell ref="G368:H368"/>
    <mergeCell ref="G369:H369"/>
    <mergeCell ref="G37:H37"/>
    <mergeCell ref="G38:H38"/>
    <mergeCell ref="G39:H39"/>
    <mergeCell ref="G40:H40"/>
    <mergeCell ref="G41:H41"/>
    <mergeCell ref="G42:H42"/>
    <mergeCell ref="G43:H43"/>
    <mergeCell ref="G44:H44"/>
    <mergeCell ref="G45:H45"/>
    <mergeCell ref="G46:H46"/>
    <mergeCell ref="G47:H47"/>
    <mergeCell ref="G48:H48"/>
    <mergeCell ref="G49:H49"/>
    <mergeCell ref="G50:H50"/>
    <mergeCell ref="G51:H51"/>
    <mergeCell ref="G52:H52"/>
    <mergeCell ref="G53:H53"/>
    <mergeCell ref="G355:H355"/>
    <mergeCell ref="G356:H356"/>
    <mergeCell ref="G357:H357"/>
    <mergeCell ref="G358:H358"/>
    <mergeCell ref="G359:H359"/>
    <mergeCell ref="G36:H36"/>
    <mergeCell ref="G360:H360"/>
    <mergeCell ref="G361:H361"/>
    <mergeCell ref="G362:H362"/>
    <mergeCell ref="G54:H54"/>
    <mergeCell ref="G55:H55"/>
    <mergeCell ref="G56:H56"/>
    <mergeCell ref="G57:H57"/>
    <mergeCell ref="G58:H58"/>
    <mergeCell ref="G59:H59"/>
    <mergeCell ref="G60:H60"/>
    <mergeCell ref="G61:H61"/>
    <mergeCell ref="G62:H62"/>
    <mergeCell ref="G63:H63"/>
    <mergeCell ref="G64:H64"/>
    <mergeCell ref="G65:H65"/>
    <mergeCell ref="G66:H66"/>
    <mergeCell ref="G67:H67"/>
    <mergeCell ref="G68:H68"/>
    <mergeCell ref="G347:H347"/>
    <mergeCell ref="G348:H348"/>
    <mergeCell ref="G349:H349"/>
    <mergeCell ref="G35:H35"/>
    <mergeCell ref="G350:H350"/>
    <mergeCell ref="G351:H351"/>
    <mergeCell ref="G352:H352"/>
    <mergeCell ref="G353:H353"/>
    <mergeCell ref="G354:H354"/>
    <mergeCell ref="G69:H69"/>
    <mergeCell ref="G70:H70"/>
    <mergeCell ref="G71:H71"/>
    <mergeCell ref="G72:H72"/>
    <mergeCell ref="G73:H73"/>
    <mergeCell ref="G74:H74"/>
    <mergeCell ref="G75:H75"/>
    <mergeCell ref="G76:H76"/>
    <mergeCell ref="G77:H77"/>
    <mergeCell ref="G78:H78"/>
    <mergeCell ref="G79:H79"/>
    <mergeCell ref="G80:H80"/>
    <mergeCell ref="G81:H81"/>
    <mergeCell ref="G82:H82"/>
    <mergeCell ref="G83:H83"/>
    <mergeCell ref="G339:H339"/>
    <mergeCell ref="G34:H34"/>
    <mergeCell ref="G340:H340"/>
    <mergeCell ref="G341:H341"/>
    <mergeCell ref="G342:H342"/>
    <mergeCell ref="G343:H343"/>
    <mergeCell ref="G344:H344"/>
    <mergeCell ref="G345:H345"/>
    <mergeCell ref="G346:H346"/>
    <mergeCell ref="G84:H84"/>
    <mergeCell ref="G85:H85"/>
    <mergeCell ref="G86:H86"/>
    <mergeCell ref="G87:H87"/>
    <mergeCell ref="G88:H88"/>
    <mergeCell ref="G89:H89"/>
    <mergeCell ref="G90:H90"/>
    <mergeCell ref="G91:H91"/>
    <mergeCell ref="G92:H92"/>
    <mergeCell ref="G93:H93"/>
    <mergeCell ref="G94:H94"/>
    <mergeCell ref="G95:H95"/>
    <mergeCell ref="G96:H96"/>
    <mergeCell ref="G97:H97"/>
    <mergeCell ref="G98:H98"/>
    <mergeCell ref="G330:H330"/>
    <mergeCell ref="G331:H331"/>
    <mergeCell ref="G332:H332"/>
    <mergeCell ref="G333:H333"/>
    <mergeCell ref="G334:H334"/>
    <mergeCell ref="G335:H335"/>
    <mergeCell ref="G336:H336"/>
    <mergeCell ref="G337:H337"/>
    <mergeCell ref="G338:H338"/>
    <mergeCell ref="G321:H321"/>
    <mergeCell ref="G322:H322"/>
    <mergeCell ref="G323:H323"/>
    <mergeCell ref="G324:H324"/>
    <mergeCell ref="G325:H325"/>
    <mergeCell ref="G326:H326"/>
    <mergeCell ref="G327:H327"/>
    <mergeCell ref="G328:H328"/>
    <mergeCell ref="G329:H329"/>
    <mergeCell ref="G313:H313"/>
    <mergeCell ref="G314:H314"/>
    <mergeCell ref="G315:H315"/>
    <mergeCell ref="G316:H316"/>
    <mergeCell ref="G317:H317"/>
    <mergeCell ref="G318:H318"/>
    <mergeCell ref="G319:H319"/>
    <mergeCell ref="G32:H32"/>
    <mergeCell ref="G320:H320"/>
    <mergeCell ref="G33:H33"/>
    <mergeCell ref="G99:H99"/>
    <mergeCell ref="G305:H305"/>
    <mergeCell ref="G306:H306"/>
    <mergeCell ref="G307:H307"/>
    <mergeCell ref="G308:H308"/>
    <mergeCell ref="G309:H309"/>
    <mergeCell ref="G31:H31"/>
    <mergeCell ref="G310:H310"/>
    <mergeCell ref="G311:H311"/>
    <mergeCell ref="G312:H312"/>
    <mergeCell ref="G297:H297"/>
    <mergeCell ref="G298:H298"/>
    <mergeCell ref="G299:H299"/>
    <mergeCell ref="G30:H30"/>
    <mergeCell ref="G300:H300"/>
    <mergeCell ref="G301:H301"/>
    <mergeCell ref="G302:H302"/>
    <mergeCell ref="G303:H303"/>
    <mergeCell ref="G304:H304"/>
    <mergeCell ref="G289:H289"/>
    <mergeCell ref="G29:H29"/>
    <mergeCell ref="G290:H290"/>
    <mergeCell ref="G291:H291"/>
    <mergeCell ref="G292:H292"/>
    <mergeCell ref="G293:H293"/>
    <mergeCell ref="G294:H294"/>
    <mergeCell ref="G295:H295"/>
    <mergeCell ref="G296:H296"/>
    <mergeCell ref="G280:H280"/>
    <mergeCell ref="G281:H281"/>
    <mergeCell ref="G282:H282"/>
    <mergeCell ref="G283:H283"/>
    <mergeCell ref="G284:H284"/>
    <mergeCell ref="G285:H285"/>
    <mergeCell ref="G286:H286"/>
    <mergeCell ref="G287:H287"/>
    <mergeCell ref="G288:H288"/>
    <mergeCell ref="G271:H271"/>
    <mergeCell ref="G272:H272"/>
    <mergeCell ref="G273:H273"/>
    <mergeCell ref="G274:H274"/>
    <mergeCell ref="G275:H275"/>
    <mergeCell ref="G276:H276"/>
    <mergeCell ref="G277:H277"/>
    <mergeCell ref="G278:H278"/>
    <mergeCell ref="G279:H279"/>
    <mergeCell ref="G263:H263"/>
    <mergeCell ref="G264:H264"/>
    <mergeCell ref="G265:H265"/>
    <mergeCell ref="G266:H266"/>
    <mergeCell ref="G267:H267"/>
    <mergeCell ref="G268:H268"/>
    <mergeCell ref="G269:H269"/>
    <mergeCell ref="G27:H27"/>
    <mergeCell ref="G270:H270"/>
    <mergeCell ref="G28:H28"/>
    <mergeCell ref="G255:H255"/>
    <mergeCell ref="G256:H256"/>
    <mergeCell ref="G257:H257"/>
    <mergeCell ref="G258:H258"/>
    <mergeCell ref="G259:H259"/>
    <mergeCell ref="G26:H26"/>
    <mergeCell ref="G260:H260"/>
    <mergeCell ref="G261:H261"/>
    <mergeCell ref="G262:H262"/>
    <mergeCell ref="G247:H247"/>
    <mergeCell ref="G248:H248"/>
    <mergeCell ref="G249:H249"/>
    <mergeCell ref="G25:H25"/>
    <mergeCell ref="G250:H250"/>
    <mergeCell ref="G251:H251"/>
    <mergeCell ref="G252:H252"/>
    <mergeCell ref="G253:H253"/>
    <mergeCell ref="G254:H254"/>
    <mergeCell ref="G239:H239"/>
    <mergeCell ref="G24:H24"/>
    <mergeCell ref="G240:H240"/>
    <mergeCell ref="G241:H241"/>
    <mergeCell ref="G242:H242"/>
    <mergeCell ref="G243:H243"/>
    <mergeCell ref="G244:H244"/>
    <mergeCell ref="G245:H245"/>
    <mergeCell ref="G246:H246"/>
    <mergeCell ref="G230:H230"/>
    <mergeCell ref="G231:H231"/>
    <mergeCell ref="G232:H232"/>
    <mergeCell ref="G233:H233"/>
    <mergeCell ref="G234:H234"/>
    <mergeCell ref="G235:H235"/>
    <mergeCell ref="G236:H236"/>
    <mergeCell ref="G237:H237"/>
    <mergeCell ref="G238:H238"/>
    <mergeCell ref="G221:H221"/>
    <mergeCell ref="G222:H222"/>
    <mergeCell ref="G223:H223"/>
    <mergeCell ref="G224:H224"/>
    <mergeCell ref="G225:H225"/>
    <mergeCell ref="G226:H226"/>
    <mergeCell ref="G227:H227"/>
    <mergeCell ref="G228:H228"/>
    <mergeCell ref="G229:H229"/>
    <mergeCell ref="G213:H213"/>
    <mergeCell ref="G214:H214"/>
    <mergeCell ref="G215:H215"/>
    <mergeCell ref="G216:H216"/>
    <mergeCell ref="G217:H217"/>
    <mergeCell ref="G218:H218"/>
    <mergeCell ref="G219:H219"/>
    <mergeCell ref="G22:H22"/>
    <mergeCell ref="G220:H220"/>
    <mergeCell ref="G23:H23"/>
    <mergeCell ref="G205:H205"/>
    <mergeCell ref="G206:H206"/>
    <mergeCell ref="G207:H207"/>
    <mergeCell ref="G208:H208"/>
    <mergeCell ref="G209:H209"/>
    <mergeCell ref="G21:H21"/>
    <mergeCell ref="G210:H210"/>
    <mergeCell ref="G211:H211"/>
    <mergeCell ref="G212:H212"/>
    <mergeCell ref="G197:H197"/>
    <mergeCell ref="G198:H198"/>
    <mergeCell ref="G199:H199"/>
    <mergeCell ref="G20:H20"/>
    <mergeCell ref="G200:H200"/>
    <mergeCell ref="G201:H201"/>
    <mergeCell ref="G202:H202"/>
    <mergeCell ref="G203:H203"/>
    <mergeCell ref="G204:H204"/>
    <mergeCell ref="G189:H189"/>
    <mergeCell ref="G19:H19"/>
    <mergeCell ref="G190:H190"/>
    <mergeCell ref="G191:H191"/>
    <mergeCell ref="G192:H192"/>
    <mergeCell ref="G193:H193"/>
    <mergeCell ref="G194:H194"/>
    <mergeCell ref="G195:H195"/>
    <mergeCell ref="G196:H196"/>
    <mergeCell ref="G180:H180"/>
    <mergeCell ref="G181:H181"/>
    <mergeCell ref="G182:H182"/>
    <mergeCell ref="G183:H183"/>
    <mergeCell ref="G184:H184"/>
    <mergeCell ref="G185:H185"/>
    <mergeCell ref="G186:H186"/>
    <mergeCell ref="G187:H187"/>
    <mergeCell ref="G188:H188"/>
    <mergeCell ref="G171:H171"/>
    <mergeCell ref="G172:H172"/>
    <mergeCell ref="G173:H173"/>
    <mergeCell ref="G174:H174"/>
    <mergeCell ref="G175:H175"/>
    <mergeCell ref="G176:H176"/>
    <mergeCell ref="G177:H177"/>
    <mergeCell ref="G178:H178"/>
    <mergeCell ref="G179:H179"/>
    <mergeCell ref="G163:H163"/>
    <mergeCell ref="G164:H164"/>
    <mergeCell ref="G165:H165"/>
    <mergeCell ref="G166:H166"/>
    <mergeCell ref="G167:H167"/>
    <mergeCell ref="G168:H168"/>
    <mergeCell ref="G169:H169"/>
    <mergeCell ref="G17:H17"/>
    <mergeCell ref="G170:H170"/>
    <mergeCell ref="G18:H18"/>
    <mergeCell ref="G155:H155"/>
    <mergeCell ref="G156:H156"/>
    <mergeCell ref="G157:H157"/>
    <mergeCell ref="G158:H158"/>
    <mergeCell ref="G159:H159"/>
    <mergeCell ref="G16:H16"/>
    <mergeCell ref="G160:H160"/>
    <mergeCell ref="G161:H161"/>
    <mergeCell ref="G162:H162"/>
    <mergeCell ref="G147:H147"/>
    <mergeCell ref="G148:H148"/>
    <mergeCell ref="G149:H149"/>
    <mergeCell ref="G15:H15"/>
    <mergeCell ref="G150:H150"/>
    <mergeCell ref="G151:H151"/>
    <mergeCell ref="G152:H152"/>
    <mergeCell ref="G153:H153"/>
    <mergeCell ref="G154:H154"/>
    <mergeCell ref="G139:H139"/>
    <mergeCell ref="G14:H14"/>
    <mergeCell ref="G140:H140"/>
    <mergeCell ref="G141:H141"/>
    <mergeCell ref="G142:H142"/>
    <mergeCell ref="G143:H143"/>
    <mergeCell ref="G144:H144"/>
    <mergeCell ref="G145:H145"/>
    <mergeCell ref="G146:H146"/>
    <mergeCell ref="G130:H130"/>
    <mergeCell ref="G131:H131"/>
    <mergeCell ref="G132:H132"/>
    <mergeCell ref="G133:H133"/>
    <mergeCell ref="G134:H134"/>
    <mergeCell ref="G135:H135"/>
    <mergeCell ref="G136:H136"/>
    <mergeCell ref="G137:H137"/>
    <mergeCell ref="G138:H138"/>
    <mergeCell ref="G121:H121"/>
    <mergeCell ref="G122:H122"/>
    <mergeCell ref="G123:H123"/>
    <mergeCell ref="G124:H124"/>
    <mergeCell ref="G125:H125"/>
    <mergeCell ref="G126:H126"/>
    <mergeCell ref="G127:H127"/>
    <mergeCell ref="G128:H128"/>
    <mergeCell ref="G129:H129"/>
    <mergeCell ref="G113:H113"/>
    <mergeCell ref="G114:H114"/>
    <mergeCell ref="G115:H115"/>
    <mergeCell ref="G116:H116"/>
    <mergeCell ref="G117:H117"/>
    <mergeCell ref="G118:H118"/>
    <mergeCell ref="G119:H119"/>
    <mergeCell ref="G12:H12"/>
    <mergeCell ref="G120:H120"/>
    <mergeCell ref="G13:H13"/>
    <mergeCell ref="G105:H105"/>
    <mergeCell ref="G106:H106"/>
    <mergeCell ref="G107:H107"/>
    <mergeCell ref="G108:H108"/>
    <mergeCell ref="G109:H109"/>
    <mergeCell ref="G11:H11"/>
    <mergeCell ref="G110:H110"/>
    <mergeCell ref="G111:H111"/>
    <mergeCell ref="G112:H112"/>
    <mergeCell ref="B10:F10"/>
    <mergeCell ref="C1:G3"/>
    <mergeCell ref="C5:M5"/>
    <mergeCell ref="C7:E7"/>
    <mergeCell ref="G100:H100"/>
    <mergeCell ref="G101:H101"/>
    <mergeCell ref="G102:H102"/>
    <mergeCell ref="G103:H103"/>
    <mergeCell ref="G104:H104"/>
    <mergeCell ref="H10:K10"/>
    <mergeCell ref="H8:I8"/>
    <mergeCell ref="I100:J100"/>
    <mergeCell ref="I101:J101"/>
    <mergeCell ref="I102:J102"/>
    <mergeCell ref="I103:J103"/>
    <mergeCell ref="I104:J104"/>
  </mergeCells>
  <pageMargins left="0.7" right="0.7" top="0.75" bottom="0.75" header="0.3" footer="0.3"/>
  <pageSetup paperSize="9" orientation="portrait" r:id="rId1"/>
  <headerFooter alignWithMargins="0">
    <oddFooter>&amp;R_x000D_&amp;1#&amp;"Aptos"&amp;10&amp;K0078D7 Classification : Internal</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2"/>
  <sheetViews>
    <sheetView view="pageBreakPreview" zoomScale="60" zoomScaleNormal="100" workbookViewId="0">
      <selection activeCell="F2" sqref="F2"/>
    </sheetView>
  </sheetViews>
  <sheetFormatPr defaultRowHeight="14.4" x14ac:dyDescent="0.25"/>
  <cols>
    <col min="1" max="1" width="143.77734375" customWidth="1"/>
    <col min="2" max="2" width="13.5546875" customWidth="1"/>
  </cols>
  <sheetData>
    <row r="1" s="1" customFormat="1" ht="409.6" customHeight="1" x14ac:dyDescent="0.15"/>
    <row r="2" s="1" customFormat="1" ht="67.2" customHeight="1" x14ac:dyDescent="0.15"/>
  </sheetData>
  <pageMargins left="0.7" right="0.7" top="0.75" bottom="0.75" header="0.3" footer="0.3"/>
  <pageSetup paperSize="9" scale="80" orientation="landscape" r:id="rId1"/>
  <headerFooter alignWithMargins="0">
    <oddFooter>&amp;R_x000D_&amp;1#&amp;"Aptos"&amp;10&amp;K0078D7 Classification : Internal</oddFooter>
  </headerFooter>
  <colBreaks count="1" manualBreakCount="1">
    <brk id="3" max="6" man="1"/>
  </col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F391BE-FDAF-405D-A8C0-E2E142AEB590}">
  <sheetPr>
    <tabColor rgb="FF002060"/>
  </sheetPr>
  <dimension ref="A1:N112"/>
  <sheetViews>
    <sheetView view="pageBreakPreview" topLeftCell="A13" zoomScale="60" zoomScaleNormal="100" workbookViewId="0">
      <selection activeCell="C82" sqref="C82:D86"/>
    </sheetView>
  </sheetViews>
  <sheetFormatPr defaultColWidth="8.88671875" defaultRowHeight="14.4" outlineLevelRow="1" x14ac:dyDescent="0.25"/>
  <cols>
    <col min="1" max="1" width="13.33203125" style="119" customWidth="1"/>
    <col min="2" max="2" width="60.5546875" style="119" bestFit="1" customWidth="1"/>
    <col min="3" max="7" width="41" style="119" customWidth="1"/>
    <col min="8" max="8" width="45.33203125" style="119" customWidth="1"/>
    <col min="9" max="9" width="92" style="119" customWidth="1"/>
    <col min="10" max="11" width="47.6640625" style="119" customWidth="1"/>
    <col min="12" max="12" width="7.33203125" style="119" customWidth="1"/>
    <col min="13" max="13" width="25.6640625" style="119" customWidth="1"/>
    <col min="14" max="14" width="25.6640625" style="118" customWidth="1"/>
    <col min="15" max="16384" width="8.88671875" style="117"/>
  </cols>
  <sheetData>
    <row r="1" spans="1:13" ht="45" customHeight="1" x14ac:dyDescent="0.25">
      <c r="A1" s="331" t="s">
        <v>1646</v>
      </c>
      <c r="B1" s="331"/>
    </row>
    <row r="2" spans="1:13" ht="31.2" x14ac:dyDescent="0.25">
      <c r="A2" s="235" t="s">
        <v>1645</v>
      </c>
      <c r="B2" s="235"/>
      <c r="C2" s="118"/>
      <c r="D2" s="118"/>
      <c r="E2" s="118"/>
      <c r="F2" s="236" t="s">
        <v>1324</v>
      </c>
      <c r="G2" s="277"/>
      <c r="H2" s="118"/>
      <c r="I2" s="235"/>
      <c r="J2" s="118"/>
      <c r="K2" s="118"/>
      <c r="L2" s="118"/>
      <c r="M2" s="118"/>
    </row>
    <row r="3" spans="1:13" ht="15" thickBot="1" x14ac:dyDescent="0.3">
      <c r="A3" s="118"/>
      <c r="B3" s="234"/>
      <c r="C3" s="234"/>
      <c r="D3" s="118"/>
      <c r="E3" s="118"/>
      <c r="F3" s="118"/>
      <c r="G3" s="118"/>
      <c r="H3" s="118"/>
      <c r="L3" s="118"/>
      <c r="M3" s="118"/>
    </row>
    <row r="4" spans="1:13" ht="18.600000000000001" thickBot="1" x14ac:dyDescent="0.3">
      <c r="A4" s="231"/>
      <c r="B4" s="233" t="s">
        <v>2</v>
      </c>
      <c r="C4" s="232" t="s">
        <v>3</v>
      </c>
      <c r="D4" s="231"/>
      <c r="E4" s="231"/>
      <c r="F4" s="118"/>
      <c r="G4" s="118"/>
      <c r="H4" s="118"/>
      <c r="I4" s="330"/>
      <c r="J4" s="330"/>
      <c r="L4" s="118"/>
      <c r="M4" s="118"/>
    </row>
    <row r="5" spans="1:13" ht="15" thickBot="1" x14ac:dyDescent="0.3">
      <c r="H5" s="118"/>
      <c r="I5" s="330"/>
      <c r="L5" s="118"/>
      <c r="M5" s="118"/>
    </row>
    <row r="6" spans="1:13" ht="18" x14ac:dyDescent="0.25">
      <c r="A6" s="128"/>
      <c r="B6" s="230" t="s">
        <v>1644</v>
      </c>
      <c r="C6" s="128"/>
      <c r="E6" s="127"/>
      <c r="F6" s="127"/>
      <c r="G6" s="127"/>
      <c r="H6" s="118"/>
      <c r="I6" s="330"/>
      <c r="L6" s="118"/>
      <c r="M6" s="118"/>
    </row>
    <row r="7" spans="1:13" x14ac:dyDescent="0.25">
      <c r="B7" s="228" t="s">
        <v>1643</v>
      </c>
      <c r="H7" s="118"/>
      <c r="I7" s="330"/>
      <c r="L7" s="118"/>
      <c r="M7" s="118"/>
    </row>
    <row r="8" spans="1:13" x14ac:dyDescent="0.25">
      <c r="B8" s="228" t="s">
        <v>817</v>
      </c>
      <c r="H8" s="118"/>
      <c r="I8" s="330"/>
      <c r="L8" s="118"/>
      <c r="M8" s="118"/>
    </row>
    <row r="9" spans="1:13" ht="15" thickBot="1" x14ac:dyDescent="0.3">
      <c r="B9" s="227" t="s">
        <v>818</v>
      </c>
      <c r="H9" s="118"/>
      <c r="L9" s="118"/>
      <c r="M9" s="118"/>
    </row>
    <row r="10" spans="1:13" x14ac:dyDescent="0.25">
      <c r="B10" s="226"/>
      <c r="H10" s="118"/>
      <c r="I10" s="329"/>
      <c r="L10" s="118"/>
      <c r="M10" s="118"/>
    </row>
    <row r="11" spans="1:13" x14ac:dyDescent="0.25">
      <c r="B11" s="226"/>
      <c r="H11" s="118"/>
      <c r="I11" s="329"/>
      <c r="L11" s="118"/>
      <c r="M11" s="118"/>
    </row>
    <row r="12" spans="1:13" ht="36" x14ac:dyDescent="0.25">
      <c r="A12" s="131" t="s">
        <v>7</v>
      </c>
      <c r="B12" s="131" t="s">
        <v>816</v>
      </c>
      <c r="C12" s="130"/>
      <c r="D12" s="130"/>
      <c r="E12" s="130"/>
      <c r="F12" s="130"/>
      <c r="G12" s="130"/>
      <c r="H12" s="118"/>
      <c r="L12" s="118"/>
      <c r="M12" s="118"/>
    </row>
    <row r="13" spans="1:13" ht="15" customHeight="1" x14ac:dyDescent="0.25">
      <c r="A13" s="125"/>
      <c r="B13" s="126" t="s">
        <v>819</v>
      </c>
      <c r="C13" s="125" t="s">
        <v>820</v>
      </c>
      <c r="D13" s="125" t="s">
        <v>1641</v>
      </c>
      <c r="E13" s="124"/>
      <c r="F13" s="123"/>
      <c r="G13" s="123"/>
      <c r="H13" s="118"/>
      <c r="L13" s="118"/>
      <c r="M13" s="118"/>
    </row>
    <row r="14" spans="1:13" x14ac:dyDescent="0.25">
      <c r="A14" s="120" t="s">
        <v>821</v>
      </c>
      <c r="B14" s="152" t="s">
        <v>822</v>
      </c>
      <c r="C14" s="325"/>
      <c r="D14" s="325"/>
      <c r="E14" s="127"/>
      <c r="F14" s="127"/>
      <c r="G14" s="127"/>
      <c r="H14" s="118"/>
      <c r="L14" s="118"/>
      <c r="M14" s="118"/>
    </row>
    <row r="15" spans="1:13" x14ac:dyDescent="0.25">
      <c r="A15" s="120" t="s">
        <v>823</v>
      </c>
      <c r="B15" s="152" t="s">
        <v>824</v>
      </c>
      <c r="C15" s="139" t="s">
        <v>825</v>
      </c>
      <c r="D15" s="139" t="s">
        <v>826</v>
      </c>
      <c r="E15" s="127"/>
      <c r="F15" s="127"/>
      <c r="G15" s="127"/>
      <c r="H15" s="118"/>
      <c r="L15" s="118"/>
      <c r="M15" s="118"/>
    </row>
    <row r="16" spans="1:13" x14ac:dyDescent="0.25">
      <c r="A16" s="120" t="s">
        <v>827</v>
      </c>
      <c r="B16" s="152" t="s">
        <v>828</v>
      </c>
      <c r="C16" s="139"/>
      <c r="D16" s="139"/>
      <c r="E16" s="127"/>
      <c r="F16" s="127"/>
      <c r="G16" s="127"/>
      <c r="H16" s="118"/>
      <c r="L16" s="118"/>
      <c r="M16" s="118"/>
    </row>
    <row r="17" spans="1:13" x14ac:dyDescent="0.25">
      <c r="A17" s="120" t="s">
        <v>829</v>
      </c>
      <c r="B17" s="152" t="s">
        <v>830</v>
      </c>
      <c r="C17" s="139"/>
      <c r="D17" s="139"/>
      <c r="E17" s="127"/>
      <c r="F17" s="127"/>
      <c r="G17" s="127"/>
      <c r="H17" s="118"/>
      <c r="L17" s="118"/>
      <c r="M17" s="118"/>
    </row>
    <row r="18" spans="1:13" x14ac:dyDescent="0.25">
      <c r="A18" s="120" t="s">
        <v>831</v>
      </c>
      <c r="B18" s="152" t="s">
        <v>832</v>
      </c>
      <c r="C18" s="139"/>
      <c r="D18" s="139"/>
      <c r="E18" s="127"/>
      <c r="F18" s="127"/>
      <c r="G18" s="127"/>
      <c r="H18" s="118"/>
      <c r="L18" s="118"/>
      <c r="M18" s="118"/>
    </row>
    <row r="19" spans="1:13" x14ac:dyDescent="0.25">
      <c r="A19" s="120" t="s">
        <v>833</v>
      </c>
      <c r="B19" s="152" t="s">
        <v>834</v>
      </c>
      <c r="C19" s="139"/>
      <c r="D19" s="139"/>
      <c r="E19" s="127"/>
      <c r="F19" s="127"/>
      <c r="G19" s="127"/>
      <c r="H19" s="118"/>
      <c r="L19" s="118"/>
      <c r="M19" s="118"/>
    </row>
    <row r="20" spans="1:13" x14ac:dyDescent="0.25">
      <c r="A20" s="120" t="s">
        <v>835</v>
      </c>
      <c r="B20" s="152" t="s">
        <v>836</v>
      </c>
      <c r="C20" s="139"/>
      <c r="D20" s="139"/>
      <c r="E20" s="127"/>
      <c r="F20" s="127"/>
      <c r="G20" s="127"/>
      <c r="H20" s="118"/>
      <c r="L20" s="118"/>
      <c r="M20" s="118"/>
    </row>
    <row r="21" spans="1:13" x14ac:dyDescent="0.25">
      <c r="A21" s="120" t="s">
        <v>837</v>
      </c>
      <c r="B21" s="152" t="s">
        <v>838</v>
      </c>
      <c r="C21" s="139"/>
      <c r="D21" s="139"/>
      <c r="E21" s="127"/>
      <c r="F21" s="127"/>
      <c r="G21" s="127"/>
      <c r="H21" s="118"/>
      <c r="L21" s="118"/>
      <c r="M21" s="118"/>
    </row>
    <row r="22" spans="1:13" x14ac:dyDescent="0.25">
      <c r="A22" s="120" t="s">
        <v>839</v>
      </c>
      <c r="B22" s="152" t="s">
        <v>840</v>
      </c>
      <c r="C22" s="139"/>
      <c r="D22" s="139"/>
      <c r="E22" s="127"/>
      <c r="F22" s="127"/>
      <c r="G22" s="127"/>
      <c r="H22" s="118"/>
      <c r="L22" s="118"/>
      <c r="M22" s="118"/>
    </row>
    <row r="23" spans="1:13" ht="28.8" x14ac:dyDescent="0.25">
      <c r="A23" s="120" t="s">
        <v>841</v>
      </c>
      <c r="B23" s="152" t="s">
        <v>842</v>
      </c>
      <c r="C23" s="139" t="s">
        <v>843</v>
      </c>
      <c r="D23" s="139"/>
      <c r="E23" s="127"/>
      <c r="F23" s="127"/>
      <c r="G23" s="127"/>
      <c r="H23" s="118"/>
      <c r="L23" s="118"/>
      <c r="M23" s="118"/>
    </row>
    <row r="24" spans="1:13" x14ac:dyDescent="0.25">
      <c r="A24" s="120" t="s">
        <v>844</v>
      </c>
      <c r="B24" s="152" t="s">
        <v>845</v>
      </c>
      <c r="C24" s="328" t="s">
        <v>846</v>
      </c>
      <c r="D24" s="327"/>
      <c r="E24" s="127"/>
      <c r="F24" s="127"/>
      <c r="G24" s="127"/>
      <c r="H24" s="118"/>
      <c r="L24" s="118"/>
      <c r="M24" s="118"/>
    </row>
    <row r="25" spans="1:13" outlineLevel="1" x14ac:dyDescent="0.25">
      <c r="A25" s="120" t="s">
        <v>847</v>
      </c>
      <c r="B25" s="122" t="s">
        <v>1642</v>
      </c>
      <c r="C25" s="139"/>
      <c r="D25" s="139"/>
      <c r="E25" s="127"/>
      <c r="F25" s="127"/>
      <c r="G25" s="127"/>
      <c r="H25" s="118"/>
      <c r="L25" s="118"/>
      <c r="M25" s="118"/>
    </row>
    <row r="26" spans="1:13" outlineLevel="1" x14ac:dyDescent="0.25">
      <c r="A26" s="120" t="s">
        <v>848</v>
      </c>
      <c r="B26" s="326"/>
      <c r="C26" s="139"/>
      <c r="D26" s="139"/>
      <c r="E26" s="127"/>
      <c r="F26" s="127"/>
      <c r="G26" s="127"/>
      <c r="H26" s="118"/>
      <c r="L26" s="118"/>
      <c r="M26" s="118"/>
    </row>
    <row r="27" spans="1:13" outlineLevel="1" x14ac:dyDescent="0.25">
      <c r="A27" s="120" t="s">
        <v>849</v>
      </c>
      <c r="B27" s="326"/>
      <c r="C27" s="139"/>
      <c r="D27" s="139"/>
      <c r="E27" s="127"/>
      <c r="F27" s="127"/>
      <c r="G27" s="127"/>
      <c r="H27" s="118"/>
      <c r="L27" s="118"/>
      <c r="M27" s="118"/>
    </row>
    <row r="28" spans="1:13" outlineLevel="1" x14ac:dyDescent="0.25">
      <c r="A28" s="120" t="s">
        <v>850</v>
      </c>
      <c r="B28" s="326"/>
      <c r="C28" s="139"/>
      <c r="D28" s="139"/>
      <c r="E28" s="127"/>
      <c r="F28" s="127"/>
      <c r="G28" s="127"/>
      <c r="H28" s="118"/>
      <c r="L28" s="118"/>
      <c r="M28" s="118"/>
    </row>
    <row r="29" spans="1:13" outlineLevel="1" x14ac:dyDescent="0.25">
      <c r="A29" s="120" t="s">
        <v>851</v>
      </c>
      <c r="B29" s="326"/>
      <c r="C29" s="139"/>
      <c r="D29" s="139"/>
      <c r="E29" s="127"/>
      <c r="F29" s="127"/>
      <c r="G29" s="127"/>
      <c r="H29" s="118"/>
      <c r="L29" s="118"/>
      <c r="M29" s="118"/>
    </row>
    <row r="30" spans="1:13" outlineLevel="1" x14ac:dyDescent="0.25">
      <c r="A30" s="120" t="s">
        <v>852</v>
      </c>
      <c r="B30" s="326"/>
      <c r="C30" s="139"/>
      <c r="D30" s="139"/>
      <c r="E30" s="127"/>
      <c r="F30" s="127"/>
      <c r="G30" s="127"/>
      <c r="H30" s="118"/>
      <c r="L30" s="118"/>
      <c r="M30" s="118"/>
    </row>
    <row r="31" spans="1:13" outlineLevel="1" x14ac:dyDescent="0.25">
      <c r="A31" s="120" t="s">
        <v>853</v>
      </c>
      <c r="B31" s="326"/>
      <c r="C31" s="139"/>
      <c r="D31" s="139"/>
      <c r="E31" s="127"/>
      <c r="F31" s="127"/>
      <c r="G31" s="127"/>
      <c r="H31" s="118"/>
      <c r="L31" s="118"/>
      <c r="M31" s="118"/>
    </row>
    <row r="32" spans="1:13" outlineLevel="1" x14ac:dyDescent="0.25">
      <c r="A32" s="120" t="s">
        <v>854</v>
      </c>
      <c r="B32" s="326"/>
      <c r="C32" s="139"/>
      <c r="D32" s="139"/>
      <c r="E32" s="127"/>
      <c r="F32" s="127"/>
      <c r="G32" s="127"/>
      <c r="H32" s="118"/>
      <c r="L32" s="118"/>
      <c r="M32" s="118"/>
    </row>
    <row r="33" spans="1:13" ht="18" x14ac:dyDescent="0.25">
      <c r="A33" s="130"/>
      <c r="B33" s="131" t="s">
        <v>817</v>
      </c>
      <c r="C33" s="130"/>
      <c r="D33" s="130"/>
      <c r="E33" s="130"/>
      <c r="F33" s="130"/>
      <c r="G33" s="130"/>
      <c r="H33" s="118"/>
      <c r="L33" s="118"/>
      <c r="M33" s="118"/>
    </row>
    <row r="34" spans="1:13" ht="15" customHeight="1" x14ac:dyDescent="0.25">
      <c r="A34" s="125"/>
      <c r="B34" s="126" t="s">
        <v>855</v>
      </c>
      <c r="C34" s="125" t="s">
        <v>856</v>
      </c>
      <c r="D34" s="125" t="s">
        <v>1641</v>
      </c>
      <c r="E34" s="125" t="s">
        <v>857</v>
      </c>
      <c r="F34" s="123"/>
      <c r="G34" s="123"/>
      <c r="H34" s="118"/>
      <c r="L34" s="118"/>
      <c r="M34" s="118"/>
    </row>
    <row r="35" spans="1:13" x14ac:dyDescent="0.25">
      <c r="A35" s="120" t="s">
        <v>858</v>
      </c>
      <c r="B35" s="325"/>
      <c r="C35" s="325"/>
      <c r="D35" s="325"/>
      <c r="E35" s="325"/>
      <c r="F35" s="324"/>
      <c r="G35" s="324"/>
      <c r="H35" s="118"/>
      <c r="L35" s="118"/>
      <c r="M35" s="118"/>
    </row>
    <row r="36" spans="1:13" x14ac:dyDescent="0.25">
      <c r="A36" s="120" t="s">
        <v>859</v>
      </c>
      <c r="B36" s="148"/>
      <c r="C36" s="139"/>
      <c r="D36" s="139"/>
      <c r="E36" s="139"/>
      <c r="H36" s="118"/>
      <c r="L36" s="118"/>
      <c r="M36" s="118"/>
    </row>
    <row r="37" spans="1:13" x14ac:dyDescent="0.25">
      <c r="A37" s="120" t="s">
        <v>860</v>
      </c>
      <c r="B37" s="148"/>
      <c r="C37" s="139"/>
      <c r="D37" s="139"/>
      <c r="E37" s="139"/>
      <c r="H37" s="118"/>
      <c r="L37" s="118"/>
      <c r="M37" s="118"/>
    </row>
    <row r="38" spans="1:13" x14ac:dyDescent="0.25">
      <c r="A38" s="120" t="s">
        <v>861</v>
      </c>
      <c r="B38" s="148"/>
      <c r="C38" s="139"/>
      <c r="D38" s="139"/>
      <c r="E38" s="139"/>
      <c r="H38" s="118"/>
      <c r="L38" s="118"/>
      <c r="M38" s="118"/>
    </row>
    <row r="39" spans="1:13" x14ac:dyDescent="0.25">
      <c r="A39" s="120" t="s">
        <v>862</v>
      </c>
      <c r="B39" s="148"/>
      <c r="C39" s="139"/>
      <c r="D39" s="139"/>
      <c r="E39" s="139"/>
      <c r="H39" s="118"/>
      <c r="L39" s="118"/>
      <c r="M39" s="118"/>
    </row>
    <row r="40" spans="1:13" x14ac:dyDescent="0.25">
      <c r="A40" s="120" t="s">
        <v>863</v>
      </c>
      <c r="B40" s="148"/>
      <c r="C40" s="139"/>
      <c r="D40" s="139"/>
      <c r="E40" s="139"/>
      <c r="H40" s="118"/>
      <c r="L40" s="118"/>
      <c r="M40" s="118"/>
    </row>
    <row r="41" spans="1:13" x14ac:dyDescent="0.25">
      <c r="A41" s="120" t="s">
        <v>864</v>
      </c>
      <c r="B41" s="148"/>
      <c r="C41" s="139"/>
      <c r="D41" s="139"/>
      <c r="E41" s="139"/>
      <c r="H41" s="118"/>
      <c r="L41" s="118"/>
      <c r="M41" s="118"/>
    </row>
    <row r="42" spans="1:13" x14ac:dyDescent="0.25">
      <c r="A42" s="120" t="s">
        <v>865</v>
      </c>
      <c r="B42" s="148"/>
      <c r="C42" s="139"/>
      <c r="D42" s="139"/>
      <c r="E42" s="139"/>
      <c r="H42" s="118"/>
      <c r="L42" s="118"/>
      <c r="M42" s="118"/>
    </row>
    <row r="43" spans="1:13" x14ac:dyDescent="0.25">
      <c r="A43" s="120" t="s">
        <v>866</v>
      </c>
      <c r="B43" s="148"/>
      <c r="C43" s="139"/>
      <c r="D43" s="139"/>
      <c r="E43" s="139"/>
      <c r="H43" s="118"/>
      <c r="L43" s="118"/>
      <c r="M43" s="118"/>
    </row>
    <row r="44" spans="1:13" x14ac:dyDescent="0.25">
      <c r="A44" s="120" t="s">
        <v>867</v>
      </c>
      <c r="B44" s="148"/>
      <c r="C44" s="139"/>
      <c r="D44" s="139"/>
      <c r="E44" s="139"/>
      <c r="H44" s="118"/>
      <c r="L44" s="118"/>
      <c r="M44" s="118"/>
    </row>
    <row r="45" spans="1:13" x14ac:dyDescent="0.25">
      <c r="A45" s="120" t="s">
        <v>868</v>
      </c>
      <c r="B45" s="148"/>
      <c r="C45" s="139"/>
      <c r="D45" s="139"/>
      <c r="E45" s="139"/>
      <c r="H45" s="118"/>
      <c r="L45" s="118"/>
      <c r="M45" s="118"/>
    </row>
    <row r="46" spans="1:13" x14ac:dyDescent="0.25">
      <c r="A46" s="120" t="s">
        <v>869</v>
      </c>
      <c r="B46" s="148"/>
      <c r="C46" s="139"/>
      <c r="D46" s="139"/>
      <c r="E46" s="139"/>
      <c r="H46" s="118"/>
      <c r="L46" s="118"/>
      <c r="M46" s="118"/>
    </row>
    <row r="47" spans="1:13" x14ac:dyDescent="0.25">
      <c r="A47" s="120" t="s">
        <v>870</v>
      </c>
      <c r="B47" s="148"/>
      <c r="C47" s="139"/>
      <c r="D47" s="139"/>
      <c r="E47" s="139"/>
      <c r="H47" s="118"/>
      <c r="L47" s="118"/>
      <c r="M47" s="118"/>
    </row>
    <row r="48" spans="1:13" x14ac:dyDescent="0.25">
      <c r="A48" s="120" t="s">
        <v>871</v>
      </c>
      <c r="B48" s="148"/>
      <c r="C48" s="139"/>
      <c r="D48" s="139"/>
      <c r="E48" s="139"/>
      <c r="H48" s="118"/>
      <c r="L48" s="118"/>
      <c r="M48" s="118"/>
    </row>
    <row r="49" spans="1:13" x14ac:dyDescent="0.25">
      <c r="A49" s="120" t="s">
        <v>872</v>
      </c>
      <c r="B49" s="148"/>
      <c r="C49" s="139"/>
      <c r="D49" s="139"/>
      <c r="E49" s="139"/>
      <c r="H49" s="118"/>
      <c r="L49" s="118"/>
      <c r="M49" s="118"/>
    </row>
    <row r="50" spans="1:13" x14ac:dyDescent="0.25">
      <c r="A50" s="120" t="s">
        <v>873</v>
      </c>
      <c r="B50" s="148"/>
      <c r="C50" s="139"/>
      <c r="D50" s="139"/>
      <c r="E50" s="139"/>
      <c r="H50" s="118"/>
      <c r="L50" s="118"/>
      <c r="M50" s="118"/>
    </row>
    <row r="51" spans="1:13" x14ac:dyDescent="0.25">
      <c r="A51" s="120" t="s">
        <v>874</v>
      </c>
      <c r="B51" s="148"/>
      <c r="C51" s="139"/>
      <c r="D51" s="139"/>
      <c r="E51" s="139"/>
      <c r="H51" s="118"/>
      <c r="L51" s="118"/>
      <c r="M51" s="118"/>
    </row>
    <row r="52" spans="1:13" x14ac:dyDescent="0.25">
      <c r="A52" s="120" t="s">
        <v>875</v>
      </c>
      <c r="B52" s="148"/>
      <c r="C52" s="139"/>
      <c r="D52" s="139"/>
      <c r="E52" s="139"/>
      <c r="H52" s="118"/>
      <c r="L52" s="118"/>
      <c r="M52" s="118"/>
    </row>
    <row r="53" spans="1:13" x14ac:dyDescent="0.25">
      <c r="A53" s="120" t="s">
        <v>876</v>
      </c>
      <c r="B53" s="148"/>
      <c r="C53" s="139"/>
      <c r="D53" s="139"/>
      <c r="E53" s="139"/>
      <c r="H53" s="118"/>
      <c r="L53" s="118"/>
      <c r="M53" s="118"/>
    </row>
    <row r="54" spans="1:13" x14ac:dyDescent="0.25">
      <c r="A54" s="120" t="s">
        <v>877</v>
      </c>
      <c r="B54" s="148"/>
      <c r="C54" s="139"/>
      <c r="D54" s="139"/>
      <c r="E54" s="139"/>
      <c r="H54" s="118"/>
      <c r="L54" s="118"/>
      <c r="M54" s="118"/>
    </row>
    <row r="55" spans="1:13" x14ac:dyDescent="0.25">
      <c r="A55" s="120" t="s">
        <v>878</v>
      </c>
      <c r="B55" s="148"/>
      <c r="C55" s="139"/>
      <c r="D55" s="139"/>
      <c r="E55" s="139"/>
      <c r="H55" s="118"/>
      <c r="L55" s="118"/>
      <c r="M55" s="118"/>
    </row>
    <row r="56" spans="1:13" x14ac:dyDescent="0.25">
      <c r="A56" s="120" t="s">
        <v>879</v>
      </c>
      <c r="B56" s="148"/>
      <c r="C56" s="139"/>
      <c r="D56" s="139"/>
      <c r="E56" s="139"/>
      <c r="H56" s="118"/>
      <c r="L56" s="118"/>
      <c r="M56" s="118"/>
    </row>
    <row r="57" spans="1:13" x14ac:dyDescent="0.25">
      <c r="A57" s="120" t="s">
        <v>880</v>
      </c>
      <c r="B57" s="148"/>
      <c r="C57" s="139"/>
      <c r="D57" s="139"/>
      <c r="E57" s="139"/>
      <c r="H57" s="118"/>
      <c r="L57" s="118"/>
      <c r="M57" s="118"/>
    </row>
    <row r="58" spans="1:13" x14ac:dyDescent="0.25">
      <c r="A58" s="120" t="s">
        <v>881</v>
      </c>
      <c r="B58" s="148"/>
      <c r="C58" s="139"/>
      <c r="D58" s="139"/>
      <c r="E58" s="139"/>
      <c r="H58" s="118"/>
      <c r="L58" s="118"/>
      <c r="M58" s="118"/>
    </row>
    <row r="59" spans="1:13" x14ac:dyDescent="0.25">
      <c r="A59" s="120" t="s">
        <v>882</v>
      </c>
      <c r="B59" s="148"/>
      <c r="C59" s="139"/>
      <c r="D59" s="139"/>
      <c r="E59" s="139"/>
      <c r="H59" s="118"/>
      <c r="L59" s="118"/>
      <c r="M59" s="118"/>
    </row>
    <row r="60" spans="1:13" outlineLevel="1" x14ac:dyDescent="0.25">
      <c r="A60" s="120" t="s">
        <v>883</v>
      </c>
      <c r="B60" s="147"/>
      <c r="E60" s="147"/>
      <c r="F60" s="147"/>
      <c r="G60" s="147"/>
      <c r="H60" s="118"/>
      <c r="L60" s="118"/>
      <c r="M60" s="118"/>
    </row>
    <row r="61" spans="1:13" outlineLevel="1" x14ac:dyDescent="0.25">
      <c r="A61" s="120" t="s">
        <v>884</v>
      </c>
      <c r="B61" s="147"/>
      <c r="E61" s="147"/>
      <c r="F61" s="147"/>
      <c r="G61" s="147"/>
      <c r="H61" s="118"/>
      <c r="L61" s="118"/>
      <c r="M61" s="118"/>
    </row>
    <row r="62" spans="1:13" outlineLevel="1" x14ac:dyDescent="0.25">
      <c r="A62" s="120" t="s">
        <v>885</v>
      </c>
      <c r="B62" s="147"/>
      <c r="E62" s="147"/>
      <c r="F62" s="147"/>
      <c r="G62" s="147"/>
      <c r="H62" s="118"/>
      <c r="L62" s="118"/>
      <c r="M62" s="118"/>
    </row>
    <row r="63" spans="1:13" outlineLevel="1" x14ac:dyDescent="0.25">
      <c r="A63" s="120" t="s">
        <v>886</v>
      </c>
      <c r="B63" s="147"/>
      <c r="E63" s="147"/>
      <c r="F63" s="147"/>
      <c r="G63" s="147"/>
      <c r="H63" s="118"/>
      <c r="L63" s="118"/>
      <c r="M63" s="118"/>
    </row>
    <row r="64" spans="1:13" outlineLevel="1" x14ac:dyDescent="0.25">
      <c r="A64" s="120" t="s">
        <v>887</v>
      </c>
      <c r="B64" s="147"/>
      <c r="E64" s="147"/>
      <c r="F64" s="147"/>
      <c r="G64" s="147"/>
      <c r="H64" s="118"/>
      <c r="L64" s="118"/>
      <c r="M64" s="118"/>
    </row>
    <row r="65" spans="1:14" outlineLevel="1" x14ac:dyDescent="0.25">
      <c r="A65" s="120" t="s">
        <v>888</v>
      </c>
      <c r="B65" s="147"/>
      <c r="E65" s="147"/>
      <c r="F65" s="147"/>
      <c r="G65" s="147"/>
      <c r="H65" s="118"/>
      <c r="L65" s="118"/>
      <c r="M65" s="118"/>
    </row>
    <row r="66" spans="1:14" outlineLevel="1" x14ac:dyDescent="0.25">
      <c r="A66" s="120" t="s">
        <v>889</v>
      </c>
      <c r="B66" s="147"/>
      <c r="E66" s="147"/>
      <c r="F66" s="147"/>
      <c r="G66" s="147"/>
      <c r="H66" s="118"/>
      <c r="L66" s="118"/>
      <c r="M66" s="118"/>
    </row>
    <row r="67" spans="1:14" outlineLevel="1" x14ac:dyDescent="0.25">
      <c r="A67" s="120" t="s">
        <v>890</v>
      </c>
      <c r="B67" s="147"/>
      <c r="E67" s="147"/>
      <c r="F67" s="147"/>
      <c r="G67" s="147"/>
      <c r="H67" s="118"/>
      <c r="L67" s="118"/>
      <c r="M67" s="118"/>
    </row>
    <row r="68" spans="1:14" outlineLevel="1" x14ac:dyDescent="0.25">
      <c r="A68" s="120" t="s">
        <v>891</v>
      </c>
      <c r="B68" s="147"/>
      <c r="E68" s="147"/>
      <c r="F68" s="147"/>
      <c r="G68" s="147"/>
      <c r="H68" s="118"/>
      <c r="L68" s="118"/>
      <c r="M68" s="118"/>
    </row>
    <row r="69" spans="1:14" outlineLevel="1" x14ac:dyDescent="0.25">
      <c r="A69" s="120" t="s">
        <v>892</v>
      </c>
      <c r="B69" s="147"/>
      <c r="E69" s="147"/>
      <c r="F69" s="147"/>
      <c r="G69" s="147"/>
      <c r="H69" s="118"/>
      <c r="L69" s="118"/>
      <c r="M69" s="118"/>
    </row>
    <row r="70" spans="1:14" outlineLevel="1" x14ac:dyDescent="0.25">
      <c r="A70" s="120" t="s">
        <v>893</v>
      </c>
      <c r="B70" s="147"/>
      <c r="E70" s="147"/>
      <c r="F70" s="147"/>
      <c r="G70" s="147"/>
      <c r="H70" s="118"/>
      <c r="L70" s="118"/>
      <c r="M70" s="118"/>
    </row>
    <row r="71" spans="1:14" outlineLevel="1" x14ac:dyDescent="0.25">
      <c r="A71" s="120" t="s">
        <v>894</v>
      </c>
      <c r="B71" s="147"/>
      <c r="E71" s="147"/>
      <c r="F71" s="147"/>
      <c r="G71" s="147"/>
      <c r="H71" s="118"/>
      <c r="L71" s="118"/>
      <c r="M71" s="118"/>
    </row>
    <row r="72" spans="1:14" outlineLevel="1" x14ac:dyDescent="0.25">
      <c r="A72" s="120" t="s">
        <v>895</v>
      </c>
      <c r="B72" s="147"/>
      <c r="E72" s="147"/>
      <c r="F72" s="147"/>
      <c r="G72" s="147"/>
      <c r="H72" s="118"/>
      <c r="L72" s="118"/>
      <c r="M72" s="118"/>
    </row>
    <row r="73" spans="1:14" ht="18" x14ac:dyDescent="0.25">
      <c r="A73" s="130"/>
      <c r="B73" s="131" t="s">
        <v>818</v>
      </c>
      <c r="C73" s="130"/>
      <c r="D73" s="130"/>
      <c r="E73" s="130"/>
      <c r="F73" s="130"/>
      <c r="G73" s="130"/>
      <c r="H73" s="118"/>
    </row>
    <row r="74" spans="1:14" ht="15" customHeight="1" x14ac:dyDescent="0.25">
      <c r="A74" s="125"/>
      <c r="B74" s="126" t="s">
        <v>896</v>
      </c>
      <c r="C74" s="125" t="s">
        <v>1640</v>
      </c>
      <c r="D74" s="125" t="s">
        <v>1639</v>
      </c>
      <c r="E74" s="123" t="s">
        <v>1638</v>
      </c>
      <c r="F74" s="123" t="s">
        <v>1637</v>
      </c>
      <c r="G74" s="125" t="s">
        <v>897</v>
      </c>
      <c r="H74" s="117"/>
      <c r="I74" s="117"/>
      <c r="J74" s="117"/>
      <c r="K74" s="117"/>
      <c r="L74" s="117"/>
      <c r="M74" s="117"/>
      <c r="N74" s="117"/>
    </row>
    <row r="75" spans="1:14" x14ac:dyDescent="0.25">
      <c r="A75" s="120" t="s">
        <v>898</v>
      </c>
      <c r="B75" s="120" t="s">
        <v>899</v>
      </c>
      <c r="C75" s="323">
        <v>5.6178323777441301</v>
      </c>
      <c r="D75" s="202"/>
      <c r="E75" s="202"/>
      <c r="F75" s="202"/>
      <c r="G75" s="134">
        <f>SUM(C75:F75)</f>
        <v>5.6178323777441301</v>
      </c>
      <c r="H75" s="118"/>
    </row>
    <row r="76" spans="1:14" x14ac:dyDescent="0.25">
      <c r="A76" s="120" t="s">
        <v>900</v>
      </c>
      <c r="B76" s="120" t="s">
        <v>1636</v>
      </c>
      <c r="C76" s="323">
        <v>15.1113827120859</v>
      </c>
      <c r="D76" s="202"/>
      <c r="E76" s="202"/>
      <c r="F76" s="202"/>
      <c r="G76" s="134">
        <f>SUM(C76:F76)</f>
        <v>15.1113827120859</v>
      </c>
    </row>
    <row r="77" spans="1:14" outlineLevel="1" x14ac:dyDescent="0.25">
      <c r="A77" s="120" t="s">
        <v>901</v>
      </c>
      <c r="H77" s="118"/>
    </row>
    <row r="78" spans="1:14" outlineLevel="1" x14ac:dyDescent="0.25">
      <c r="A78" s="120" t="s">
        <v>902</v>
      </c>
      <c r="H78" s="118"/>
    </row>
    <row r="79" spans="1:14" outlineLevel="1" x14ac:dyDescent="0.25">
      <c r="A79" s="120" t="s">
        <v>903</v>
      </c>
      <c r="H79" s="118"/>
    </row>
    <row r="80" spans="1:14" outlineLevel="1" x14ac:dyDescent="0.25">
      <c r="A80" s="120" t="s">
        <v>904</v>
      </c>
      <c r="H80" s="118"/>
    </row>
    <row r="81" spans="1:8" x14ac:dyDescent="0.25">
      <c r="A81" s="125"/>
      <c r="B81" s="126" t="s">
        <v>905</v>
      </c>
      <c r="C81" s="125" t="s">
        <v>506</v>
      </c>
      <c r="D81" s="125" t="s">
        <v>507</v>
      </c>
      <c r="E81" s="123" t="s">
        <v>906</v>
      </c>
      <c r="F81" s="123" t="s">
        <v>907</v>
      </c>
      <c r="G81" s="123" t="s">
        <v>908</v>
      </c>
      <c r="H81" s="118"/>
    </row>
    <row r="82" spans="1:8" x14ac:dyDescent="0.25">
      <c r="A82" s="120" t="s">
        <v>909</v>
      </c>
      <c r="B82" s="120" t="s">
        <v>1635</v>
      </c>
      <c r="C82" s="334">
        <v>1.75779384300042E-3</v>
      </c>
      <c r="D82" s="335"/>
      <c r="E82" s="202"/>
      <c r="F82" s="202"/>
      <c r="G82" s="278">
        <f>C82</f>
        <v>1.75779384300042E-3</v>
      </c>
      <c r="H82" s="118"/>
    </row>
    <row r="83" spans="1:8" x14ac:dyDescent="0.25">
      <c r="A83" s="120" t="s">
        <v>910</v>
      </c>
      <c r="B83" s="120" t="s">
        <v>911</v>
      </c>
      <c r="C83" s="334">
        <v>0</v>
      </c>
      <c r="D83" s="335"/>
      <c r="E83" s="202"/>
      <c r="F83" s="202"/>
      <c r="G83" s="278">
        <f>C83</f>
        <v>0</v>
      </c>
      <c r="H83" s="118"/>
    </row>
    <row r="84" spans="1:8" x14ac:dyDescent="0.25">
      <c r="A84" s="120" t="s">
        <v>912</v>
      </c>
      <c r="B84" s="120" t="s">
        <v>913</v>
      </c>
      <c r="C84" s="334">
        <v>9.7774284714389407E-4</v>
      </c>
      <c r="D84" s="335"/>
      <c r="E84" s="202"/>
      <c r="F84" s="202"/>
      <c r="G84" s="278">
        <f>C84</f>
        <v>9.7774284714389407E-4</v>
      </c>
      <c r="H84" s="118"/>
    </row>
    <row r="85" spans="1:8" x14ac:dyDescent="0.25">
      <c r="A85" s="120" t="s">
        <v>914</v>
      </c>
      <c r="B85" s="120" t="s">
        <v>915</v>
      </c>
      <c r="C85" s="334">
        <v>2.8461897378102602E-4</v>
      </c>
      <c r="D85" s="335"/>
      <c r="E85" s="202"/>
      <c r="F85" s="202"/>
      <c r="G85" s="278">
        <f>C85</f>
        <v>2.8461897378102602E-4</v>
      </c>
      <c r="H85" s="118"/>
    </row>
    <row r="86" spans="1:8" x14ac:dyDescent="0.25">
      <c r="A86" s="120" t="s">
        <v>916</v>
      </c>
      <c r="B86" s="120" t="s">
        <v>917</v>
      </c>
      <c r="C86" s="334">
        <v>0</v>
      </c>
      <c r="D86" s="335"/>
      <c r="E86" s="202"/>
      <c r="F86" s="202"/>
      <c r="G86" s="278">
        <f>C86</f>
        <v>0</v>
      </c>
      <c r="H86" s="118"/>
    </row>
    <row r="87" spans="1:8" outlineLevel="1" x14ac:dyDescent="0.25">
      <c r="A87" s="120" t="s">
        <v>918</v>
      </c>
      <c r="H87" s="118"/>
    </row>
    <row r="88" spans="1:8" outlineLevel="1" x14ac:dyDescent="0.25">
      <c r="A88" s="120" t="s">
        <v>919</v>
      </c>
      <c r="H88" s="118"/>
    </row>
    <row r="89" spans="1:8" outlineLevel="1" x14ac:dyDescent="0.25">
      <c r="A89" s="120" t="s">
        <v>920</v>
      </c>
      <c r="H89" s="118"/>
    </row>
    <row r="90" spans="1:8" outlineLevel="1" x14ac:dyDescent="0.25">
      <c r="A90" s="120" t="s">
        <v>921</v>
      </c>
      <c r="H90" s="118"/>
    </row>
    <row r="91" spans="1:8" x14ac:dyDescent="0.25">
      <c r="H91" s="118"/>
    </row>
    <row r="92" spans="1:8" x14ac:dyDescent="0.25">
      <c r="H92" s="118"/>
    </row>
    <row r="93" spans="1:8" x14ac:dyDescent="0.25">
      <c r="H93" s="118"/>
    </row>
    <row r="94" spans="1:8" x14ac:dyDescent="0.25">
      <c r="H94" s="118"/>
    </row>
    <row r="95" spans="1:8" x14ac:dyDescent="0.25">
      <c r="H95" s="118"/>
    </row>
    <row r="96" spans="1:8" x14ac:dyDescent="0.25">
      <c r="H96" s="118"/>
    </row>
    <row r="97" spans="8:8" x14ac:dyDescent="0.25">
      <c r="H97" s="118"/>
    </row>
    <row r="98" spans="8:8" x14ac:dyDescent="0.25">
      <c r="H98" s="118"/>
    </row>
    <row r="99" spans="8:8" x14ac:dyDescent="0.25">
      <c r="H99" s="118"/>
    </row>
    <row r="100" spans="8:8" x14ac:dyDescent="0.25">
      <c r="H100" s="118"/>
    </row>
    <row r="101" spans="8:8" x14ac:dyDescent="0.25">
      <c r="H101" s="118"/>
    </row>
    <row r="102" spans="8:8" x14ac:dyDescent="0.25">
      <c r="H102" s="118"/>
    </row>
    <row r="103" spans="8:8" x14ac:dyDescent="0.25">
      <c r="H103" s="118"/>
    </row>
    <row r="104" spans="8:8" x14ac:dyDescent="0.25">
      <c r="H104" s="118"/>
    </row>
    <row r="105" spans="8:8" x14ac:dyDescent="0.25">
      <c r="H105" s="118"/>
    </row>
    <row r="106" spans="8:8" x14ac:dyDescent="0.25">
      <c r="H106" s="118"/>
    </row>
    <row r="107" spans="8:8" x14ac:dyDescent="0.25">
      <c r="H107" s="118"/>
    </row>
    <row r="108" spans="8:8" x14ac:dyDescent="0.25">
      <c r="H108" s="118"/>
    </row>
    <row r="109" spans="8:8" x14ac:dyDescent="0.25">
      <c r="H109" s="118"/>
    </row>
    <row r="110" spans="8:8" x14ac:dyDescent="0.25">
      <c r="H110" s="118"/>
    </row>
    <row r="111" spans="8:8" x14ac:dyDescent="0.25">
      <c r="H111" s="118"/>
    </row>
    <row r="112" spans="8:8" x14ac:dyDescent="0.25">
      <c r="H112" s="118"/>
    </row>
  </sheetData>
  <protectedRanges>
    <protectedRange sqref="C4 B35:E72 C14:D25 B77:C80 B87:G90 D75:G76 D82:G86" name="Optional ECBECAIs_1"/>
    <protectedRange sqref="C75:C76 C82:C86" name="Mortgage Asset I_1"/>
  </protectedRanges>
  <mergeCells count="1">
    <mergeCell ref="A1:B1"/>
  </mergeCells>
  <hyperlinks>
    <hyperlink ref="B8" location="'E. Optional ECB-ECAIs data'!B33" display="2.  Additional information on the swaps" xr:uid="{062CAD02-FE92-459B-B83E-84969FF76538}"/>
    <hyperlink ref="B7" location="'E. Optional ECB-ECAIs data'!B12" display="1. Additional information on the programme" xr:uid="{B6E3D089-3DA2-42C4-AF43-497DDA66DDC6}"/>
    <hyperlink ref="B9" location="'E. Optional ECB-ECAIs data'!B73" display="3.  Additional information on the asset distribution" xr:uid="{5D6DB0C1-F00C-4F1A-BB10-1AD252C1BD26}"/>
  </hyperlinks>
  <pageMargins left="0.7" right="0.7" top="0.75" bottom="0.75" header="0.3" footer="0.3"/>
  <pageSetup scale="32" orientation="portrait" r:id="rId1"/>
  <headerFooter>
    <oddFooter>&amp;R_x000D_&amp;1#&amp;"Aptos"&amp;10&amp;K0078D7 Classification : Internal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439C1B-325B-4CED-BEF4-E76B0703168C}">
  <sheetPr>
    <tabColor rgb="FF847A75"/>
  </sheetPr>
  <dimension ref="B1:J43"/>
  <sheetViews>
    <sheetView view="pageBreakPreview" topLeftCell="A3" zoomScale="60" zoomScaleNormal="80" workbookViewId="0"/>
  </sheetViews>
  <sheetFormatPr defaultColWidth="9.109375" defaultRowHeight="14.4" x14ac:dyDescent="0.3"/>
  <cols>
    <col min="1" max="1" width="9.109375" style="237"/>
    <col min="2" max="10" width="12.44140625" style="237" customWidth="1"/>
    <col min="11" max="16384" width="9.109375" style="237"/>
  </cols>
  <sheetData>
    <row r="1" spans="2:10" ht="15" thickBot="1" x14ac:dyDescent="0.35"/>
    <row r="2" spans="2:10" x14ac:dyDescent="0.3">
      <c r="B2" s="270"/>
      <c r="C2" s="269"/>
      <c r="D2" s="269"/>
      <c r="E2" s="269"/>
      <c r="F2" s="269"/>
      <c r="G2" s="269"/>
      <c r="H2" s="269"/>
      <c r="I2" s="269"/>
      <c r="J2" s="268"/>
    </row>
    <row r="3" spans="2:10" x14ac:dyDescent="0.3">
      <c r="B3" s="257"/>
      <c r="C3" s="254"/>
      <c r="D3" s="254"/>
      <c r="E3" s="254"/>
      <c r="F3" s="254"/>
      <c r="G3" s="254"/>
      <c r="H3" s="254"/>
      <c r="I3" s="254"/>
      <c r="J3" s="253"/>
    </row>
    <row r="4" spans="2:10" x14ac:dyDescent="0.3">
      <c r="B4" s="257"/>
      <c r="C4" s="254"/>
      <c r="D4" s="254"/>
      <c r="E4" s="254"/>
      <c r="F4" s="254"/>
      <c r="G4" s="254"/>
      <c r="H4" s="254"/>
      <c r="I4" s="254"/>
      <c r="J4" s="253"/>
    </row>
    <row r="5" spans="2:10" ht="31.2" x14ac:dyDescent="0.35">
      <c r="B5" s="257"/>
      <c r="C5" s="254"/>
      <c r="D5" s="254"/>
      <c r="E5" s="267"/>
      <c r="F5" s="266" t="s">
        <v>1502</v>
      </c>
      <c r="G5" s="254"/>
      <c r="H5" s="254"/>
      <c r="I5" s="254"/>
      <c r="J5" s="253"/>
    </row>
    <row r="6" spans="2:10" ht="41.25" customHeight="1" x14ac:dyDescent="0.3">
      <c r="B6" s="257"/>
      <c r="C6" s="254"/>
      <c r="D6" s="265" t="s">
        <v>1501</v>
      </c>
      <c r="E6" s="265"/>
      <c r="F6" s="265"/>
      <c r="G6" s="265"/>
      <c r="H6" s="265"/>
      <c r="I6" s="254"/>
      <c r="J6" s="253"/>
    </row>
    <row r="7" spans="2:10" ht="25.8" x14ac:dyDescent="0.3">
      <c r="B7" s="257"/>
      <c r="C7" s="254"/>
      <c r="D7" s="254"/>
      <c r="E7" s="254"/>
      <c r="F7" s="264" t="s">
        <v>10</v>
      </c>
      <c r="G7" s="254"/>
      <c r="H7" s="254"/>
      <c r="I7" s="254"/>
      <c r="J7" s="253"/>
    </row>
    <row r="8" spans="2:10" ht="25.8" x14ac:dyDescent="0.3">
      <c r="B8" s="257"/>
      <c r="C8" s="254"/>
      <c r="D8" s="254"/>
      <c r="E8" s="254"/>
      <c r="F8" s="264" t="s">
        <v>825</v>
      </c>
      <c r="G8" s="254"/>
      <c r="H8" s="254"/>
      <c r="I8" s="254"/>
      <c r="J8" s="253"/>
    </row>
    <row r="9" spans="2:10" ht="21" x14ac:dyDescent="0.3">
      <c r="B9" s="257"/>
      <c r="C9" s="254"/>
      <c r="D9" s="254"/>
      <c r="E9" s="254"/>
      <c r="F9" s="263" t="s">
        <v>1500</v>
      </c>
      <c r="G9" s="254"/>
      <c r="H9" s="254"/>
      <c r="I9" s="254"/>
      <c r="J9" s="253"/>
    </row>
    <row r="10" spans="2:10" ht="21" x14ac:dyDescent="0.3">
      <c r="B10" s="257"/>
      <c r="C10" s="254"/>
      <c r="D10" s="254"/>
      <c r="E10" s="254"/>
      <c r="F10" s="263" t="s">
        <v>1499</v>
      </c>
      <c r="G10" s="254"/>
      <c r="H10" s="254"/>
      <c r="I10" s="254"/>
      <c r="J10" s="253"/>
    </row>
    <row r="11" spans="2:10" ht="21" x14ac:dyDescent="0.3">
      <c r="B11" s="257"/>
      <c r="C11" s="254"/>
      <c r="D11" s="254"/>
      <c r="E11" s="254"/>
      <c r="F11" s="263"/>
      <c r="G11" s="254"/>
      <c r="H11" s="254"/>
      <c r="I11" s="254"/>
      <c r="J11" s="253"/>
    </row>
    <row r="12" spans="2:10" x14ac:dyDescent="0.3">
      <c r="B12" s="257"/>
      <c r="C12" s="254"/>
      <c r="D12" s="254"/>
      <c r="E12" s="254"/>
      <c r="F12" s="254"/>
      <c r="G12" s="254"/>
      <c r="H12" s="254"/>
      <c r="I12" s="254"/>
      <c r="J12" s="253"/>
    </row>
    <row r="13" spans="2:10" x14ac:dyDescent="0.3">
      <c r="B13" s="257"/>
      <c r="C13" s="254"/>
      <c r="D13" s="254"/>
      <c r="E13" s="254"/>
      <c r="F13" s="254"/>
      <c r="G13" s="254"/>
      <c r="H13" s="254"/>
      <c r="I13" s="254"/>
      <c r="J13" s="253"/>
    </row>
    <row r="14" spans="2:10" x14ac:dyDescent="0.3">
      <c r="B14" s="257"/>
      <c r="C14" s="254"/>
      <c r="D14" s="254"/>
      <c r="E14" s="254"/>
      <c r="F14" s="254"/>
      <c r="G14" s="254"/>
      <c r="H14" s="254"/>
      <c r="I14" s="254"/>
      <c r="J14" s="253"/>
    </row>
    <row r="15" spans="2:10" x14ac:dyDescent="0.3">
      <c r="B15" s="257"/>
      <c r="C15" s="254"/>
      <c r="D15" s="254"/>
      <c r="E15" s="254"/>
      <c r="F15" s="254"/>
      <c r="G15" s="254"/>
      <c r="H15" s="254"/>
      <c r="I15" s="254"/>
      <c r="J15" s="253"/>
    </row>
    <row r="16" spans="2:10" x14ac:dyDescent="0.3">
      <c r="B16" s="257"/>
      <c r="C16" s="254"/>
      <c r="D16" s="254"/>
      <c r="E16" s="254"/>
      <c r="F16" s="254"/>
      <c r="G16" s="254"/>
      <c r="H16" s="254"/>
      <c r="I16" s="254"/>
      <c r="J16" s="253"/>
    </row>
    <row r="17" spans="2:10" x14ac:dyDescent="0.3">
      <c r="B17" s="257"/>
      <c r="C17" s="254"/>
      <c r="D17" s="254"/>
      <c r="E17" s="254"/>
      <c r="F17" s="254"/>
      <c r="G17" s="254"/>
      <c r="H17" s="254"/>
      <c r="I17" s="254"/>
      <c r="J17" s="253"/>
    </row>
    <row r="18" spans="2:10" x14ac:dyDescent="0.3">
      <c r="B18" s="257"/>
      <c r="C18" s="254"/>
      <c r="D18" s="254"/>
      <c r="E18" s="254"/>
      <c r="F18" s="254"/>
      <c r="G18" s="254"/>
      <c r="H18" s="254"/>
      <c r="I18" s="254"/>
      <c r="J18" s="253"/>
    </row>
    <row r="19" spans="2:10" x14ac:dyDescent="0.3">
      <c r="B19" s="257"/>
      <c r="C19" s="254"/>
      <c r="D19" s="254"/>
      <c r="E19" s="254"/>
      <c r="F19" s="254"/>
      <c r="G19" s="254"/>
      <c r="H19" s="254"/>
      <c r="I19" s="254"/>
      <c r="J19" s="253"/>
    </row>
    <row r="20" spans="2:10" x14ac:dyDescent="0.3">
      <c r="B20" s="257"/>
      <c r="C20" s="254"/>
      <c r="D20" s="254"/>
      <c r="E20" s="254"/>
      <c r="F20" s="254"/>
      <c r="G20" s="254"/>
      <c r="H20" s="254"/>
      <c r="I20" s="254"/>
      <c r="J20" s="253"/>
    </row>
    <row r="21" spans="2:10" x14ac:dyDescent="0.3">
      <c r="B21" s="257"/>
      <c r="C21" s="254"/>
      <c r="D21" s="254"/>
      <c r="E21" s="254"/>
      <c r="F21" s="254"/>
      <c r="G21" s="254"/>
      <c r="H21" s="254"/>
      <c r="I21" s="254"/>
      <c r="J21" s="253"/>
    </row>
    <row r="22" spans="2:10" x14ac:dyDescent="0.3">
      <c r="B22" s="257"/>
      <c r="C22" s="254"/>
      <c r="D22" s="254"/>
      <c r="E22" s="254"/>
      <c r="F22" s="262" t="s">
        <v>1498</v>
      </c>
      <c r="G22" s="254"/>
      <c r="H22" s="254"/>
      <c r="I22" s="254"/>
      <c r="J22" s="253"/>
    </row>
    <row r="23" spans="2:10" x14ac:dyDescent="0.3">
      <c r="B23" s="257"/>
      <c r="C23" s="254"/>
      <c r="D23" s="254"/>
      <c r="E23" s="254"/>
      <c r="F23" s="259"/>
      <c r="G23" s="254"/>
      <c r="H23" s="254"/>
      <c r="I23" s="254"/>
      <c r="J23" s="253"/>
    </row>
    <row r="24" spans="2:10" x14ac:dyDescent="0.3">
      <c r="B24" s="257"/>
      <c r="C24" s="254"/>
      <c r="D24" s="261" t="s">
        <v>1497</v>
      </c>
      <c r="E24" s="260" t="s">
        <v>1488</v>
      </c>
      <c r="F24" s="260"/>
      <c r="G24" s="260"/>
      <c r="H24" s="260"/>
      <c r="I24" s="254"/>
      <c r="J24" s="253"/>
    </row>
    <row r="25" spans="2:10" x14ac:dyDescent="0.3">
      <c r="B25" s="257"/>
      <c r="C25" s="254"/>
      <c r="D25" s="254"/>
      <c r="H25" s="254"/>
      <c r="I25" s="254"/>
      <c r="J25" s="253"/>
    </row>
    <row r="26" spans="2:10" x14ac:dyDescent="0.3">
      <c r="B26" s="257"/>
      <c r="C26" s="254"/>
      <c r="D26" s="261" t="s">
        <v>1496</v>
      </c>
      <c r="E26" s="260"/>
      <c r="F26" s="260"/>
      <c r="G26" s="260"/>
      <c r="H26" s="260"/>
      <c r="I26" s="254"/>
      <c r="J26" s="253"/>
    </row>
    <row r="27" spans="2:10" x14ac:dyDescent="0.3">
      <c r="B27" s="257"/>
      <c r="C27" s="254"/>
      <c r="D27" s="258"/>
      <c r="E27" s="258"/>
      <c r="F27" s="258"/>
      <c r="G27" s="258"/>
      <c r="H27" s="258"/>
      <c r="I27" s="254"/>
      <c r="J27" s="253"/>
    </row>
    <row r="28" spans="2:10" x14ac:dyDescent="0.3">
      <c r="B28" s="257"/>
      <c r="C28" s="254"/>
      <c r="D28" s="261" t="s">
        <v>1495</v>
      </c>
      <c r="E28" s="260" t="s">
        <v>1488</v>
      </c>
      <c r="F28" s="260"/>
      <c r="G28" s="260"/>
      <c r="H28" s="260"/>
      <c r="I28" s="254"/>
      <c r="J28" s="253"/>
    </row>
    <row r="29" spans="2:10" x14ac:dyDescent="0.3">
      <c r="B29" s="257"/>
      <c r="C29" s="254"/>
      <c r="D29" s="258"/>
      <c r="E29" s="258"/>
      <c r="F29" s="258"/>
      <c r="G29" s="258"/>
      <c r="H29" s="258"/>
      <c r="I29" s="254"/>
      <c r="J29" s="253"/>
    </row>
    <row r="30" spans="2:10" x14ac:dyDescent="0.3">
      <c r="B30" s="257"/>
      <c r="C30" s="254"/>
      <c r="D30" s="261" t="s">
        <v>1494</v>
      </c>
      <c r="E30" s="260" t="s">
        <v>1488</v>
      </c>
      <c r="F30" s="260"/>
      <c r="G30" s="260"/>
      <c r="H30" s="260"/>
      <c r="I30" s="254"/>
      <c r="J30" s="253"/>
    </row>
    <row r="31" spans="2:10" x14ac:dyDescent="0.3">
      <c r="B31" s="257"/>
      <c r="C31" s="254"/>
      <c r="D31" s="258"/>
      <c r="E31" s="258"/>
      <c r="F31" s="258"/>
      <c r="G31" s="258"/>
      <c r="H31" s="258"/>
      <c r="I31" s="254"/>
      <c r="J31" s="253"/>
    </row>
    <row r="32" spans="2:10" x14ac:dyDescent="0.3">
      <c r="B32" s="257"/>
      <c r="C32" s="254"/>
      <c r="D32" s="261" t="s">
        <v>1493</v>
      </c>
      <c r="E32" s="260" t="s">
        <v>1488</v>
      </c>
      <c r="F32" s="260"/>
      <c r="G32" s="260"/>
      <c r="H32" s="260"/>
      <c r="I32" s="254"/>
      <c r="J32" s="253"/>
    </row>
    <row r="33" spans="2:10" x14ac:dyDescent="0.3">
      <c r="B33" s="257"/>
      <c r="C33" s="254"/>
      <c r="I33" s="254"/>
      <c r="J33" s="253"/>
    </row>
    <row r="34" spans="2:10" x14ac:dyDescent="0.3">
      <c r="B34" s="257"/>
      <c r="C34" s="254"/>
      <c r="D34" s="261" t="s">
        <v>1492</v>
      </c>
      <c r="E34" s="260" t="s">
        <v>1488</v>
      </c>
      <c r="F34" s="260"/>
      <c r="G34" s="260"/>
      <c r="H34" s="260"/>
      <c r="I34" s="254"/>
      <c r="J34" s="253"/>
    </row>
    <row r="35" spans="2:10" x14ac:dyDescent="0.3">
      <c r="B35" s="257"/>
      <c r="C35" s="254"/>
      <c r="D35" s="254"/>
      <c r="E35" s="254"/>
      <c r="F35" s="254"/>
      <c r="G35" s="254"/>
      <c r="H35" s="254"/>
      <c r="I35" s="254"/>
      <c r="J35" s="253"/>
    </row>
    <row r="36" spans="2:10" x14ac:dyDescent="0.3">
      <c r="B36" s="257"/>
      <c r="C36" s="254"/>
      <c r="D36" s="256" t="s">
        <v>1491</v>
      </c>
      <c r="E36" s="255"/>
      <c r="F36" s="255"/>
      <c r="G36" s="255"/>
      <c r="H36" s="255"/>
      <c r="I36" s="254"/>
      <c r="J36" s="253"/>
    </row>
    <row r="37" spans="2:10" x14ac:dyDescent="0.3">
      <c r="B37" s="257"/>
      <c r="C37" s="254"/>
      <c r="D37" s="254"/>
      <c r="E37" s="254"/>
      <c r="F37" s="259"/>
      <c r="G37" s="254"/>
      <c r="H37" s="254"/>
      <c r="I37" s="254"/>
      <c r="J37" s="253"/>
    </row>
    <row r="38" spans="2:10" x14ac:dyDescent="0.3">
      <c r="B38" s="257"/>
      <c r="C38" s="254"/>
      <c r="D38" s="256" t="s">
        <v>1490</v>
      </c>
      <c r="E38" s="255"/>
      <c r="F38" s="255"/>
      <c r="G38" s="255"/>
      <c r="H38" s="255"/>
      <c r="I38" s="254"/>
      <c r="J38" s="253"/>
    </row>
    <row r="39" spans="2:10" x14ac:dyDescent="0.3">
      <c r="B39" s="257"/>
      <c r="C39" s="254"/>
      <c r="I39" s="254"/>
      <c r="J39" s="253"/>
    </row>
    <row r="40" spans="2:10" x14ac:dyDescent="0.3">
      <c r="B40" s="257"/>
      <c r="C40" s="254"/>
      <c r="D40" s="256" t="s">
        <v>1489</v>
      </c>
      <c r="E40" s="255" t="s">
        <v>1488</v>
      </c>
      <c r="F40" s="255"/>
      <c r="G40" s="255"/>
      <c r="H40" s="255"/>
      <c r="I40" s="254"/>
      <c r="J40" s="253"/>
    </row>
    <row r="41" spans="2:10" x14ac:dyDescent="0.3">
      <c r="B41" s="257"/>
      <c r="C41" s="254"/>
      <c r="D41" s="254"/>
      <c r="E41" s="258"/>
      <c r="F41" s="258"/>
      <c r="G41" s="258"/>
      <c r="H41" s="258"/>
      <c r="I41" s="254"/>
      <c r="J41" s="253"/>
    </row>
    <row r="42" spans="2:10" x14ac:dyDescent="0.3">
      <c r="B42" s="257"/>
      <c r="C42" s="254"/>
      <c r="D42" s="256" t="s">
        <v>1487</v>
      </c>
      <c r="E42" s="255"/>
      <c r="F42" s="255"/>
      <c r="G42" s="255"/>
      <c r="H42" s="255"/>
      <c r="I42" s="254"/>
      <c r="J42" s="253"/>
    </row>
    <row r="43" spans="2:10" ht="15" thickBot="1" x14ac:dyDescent="0.35">
      <c r="B43" s="252"/>
      <c r="C43" s="251"/>
      <c r="D43" s="251"/>
      <c r="E43" s="251"/>
      <c r="F43" s="251"/>
      <c r="G43" s="251"/>
      <c r="H43" s="251"/>
      <c r="I43" s="251"/>
      <c r="J43" s="250"/>
    </row>
  </sheetData>
  <mergeCells count="11">
    <mergeCell ref="D34:H34"/>
    <mergeCell ref="D36:H36"/>
    <mergeCell ref="D38:H38"/>
    <mergeCell ref="D40:H40"/>
    <mergeCell ref="D42:H42"/>
    <mergeCell ref="D32:H32"/>
    <mergeCell ref="D6:H6"/>
    <mergeCell ref="D24:H24"/>
    <mergeCell ref="D26:H26"/>
    <mergeCell ref="D28:H28"/>
    <mergeCell ref="D30:H30"/>
  </mergeCells>
  <hyperlinks>
    <hyperlink ref="D24:H24" location="'A. HTT General'!A1" display="Tab A: HTT General" xr:uid="{E0BCB2AE-2E4E-41A5-B097-8E18D25B2F22}"/>
    <hyperlink ref="D26:H26" location="'B1. HTT Mortgage Assets'!A1" display="Worksheet B1: HTT Mortgage Assets" xr:uid="{79DBF459-7180-43FB-A5A9-0FF0D3E19591}"/>
    <hyperlink ref="D28:H28" location="'B2. HTT Public Sector Assets'!A1" display="Worksheet C: HTT Public Sector Assets" xr:uid="{AB01B97D-A450-453E-8530-421B3F75C7A9}"/>
    <hyperlink ref="D32:H32" location="'C. HTT Harmonised Glossary'!A1" display="Worksheet C: HTT Harmonised Glossary" xr:uid="{33D4F929-58D0-4A82-AD08-96FFC67AE84F}"/>
    <hyperlink ref="D30:H30" location="'B3. HTT Shipping Assets'!A1" display="Worksheet B3: HTT Shipping Assets" xr:uid="{36B4157B-1900-48B7-A599-F75A663EA98F}"/>
    <hyperlink ref="D34:H34" location="Disclaimer!A1" display="Disclaimer" xr:uid="{7064506A-6314-424E-AEF5-93DCAB0EE4FD}"/>
    <hyperlink ref="D40:H40" location="'F1. Sustainable M data'!A1" display="Worksheet F1: Sustainable M data" xr:uid="{EB55CF16-F8B2-4369-9C80-BDB82A0D0892}"/>
    <hyperlink ref="D42:H42" location="'G1. Crisis M Payment Holidays'!A1" display="Worksheet G1. Crisis M Payment Holidays" xr:uid="{8CB4C3B0-6460-4252-B36C-9897CF174224}"/>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oddFooter>&amp;R_x000D_&amp;1#&amp;"Calibri"&amp;10&amp;K0078D7 Classification : Internal</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8EC99A-BC08-44BC-9E66-E182B6128982}">
  <sheetPr>
    <tabColor theme="5" tint="-0.249977111117893"/>
  </sheetPr>
  <dimension ref="A1:W413"/>
  <sheetViews>
    <sheetView view="pageBreakPreview" topLeftCell="A196" zoomScale="60" zoomScaleNormal="100" workbookViewId="0"/>
  </sheetViews>
  <sheetFormatPr defaultColWidth="8.88671875" defaultRowHeight="14.4" outlineLevelRow="1" x14ac:dyDescent="0.25"/>
  <cols>
    <col min="1" max="1" width="13.33203125" style="119" customWidth="1"/>
    <col min="2" max="2" width="60.6640625" style="119" customWidth="1"/>
    <col min="3" max="3" width="39.44140625" style="119" customWidth="1"/>
    <col min="4" max="4" width="35" style="119" bestFit="1" customWidth="1"/>
    <col min="5" max="5" width="6.6640625" style="119" customWidth="1"/>
    <col min="6" max="6" width="41.6640625" style="119" customWidth="1"/>
    <col min="7" max="7" width="41.6640625" style="118" customWidth="1"/>
    <col min="8" max="8" width="7.33203125" style="119" customWidth="1"/>
    <col min="9" max="10" width="38" style="119" customWidth="1"/>
    <col min="11" max="11" width="47.6640625" style="119" customWidth="1"/>
    <col min="12" max="12" width="7.33203125" style="119" customWidth="1"/>
    <col min="13" max="13" width="37" style="119" bestFit="1" customWidth="1"/>
    <col min="14" max="14" width="25.6640625" style="118" customWidth="1"/>
    <col min="15" max="16384" width="8.88671875" style="117"/>
  </cols>
  <sheetData>
    <row r="1" spans="1:13" ht="31.2" x14ac:dyDescent="0.25">
      <c r="A1" s="235" t="s">
        <v>1325</v>
      </c>
      <c r="B1" s="235"/>
      <c r="C1" s="118"/>
      <c r="D1" s="118"/>
      <c r="E1" s="118"/>
      <c r="F1" s="236" t="s">
        <v>1324</v>
      </c>
      <c r="H1" s="118"/>
      <c r="I1" s="235"/>
      <c r="J1" s="118"/>
      <c r="K1" s="118"/>
      <c r="L1" s="118"/>
      <c r="M1" s="118"/>
    </row>
    <row r="2" spans="1:13" ht="15" thickBot="1" x14ac:dyDescent="0.3">
      <c r="A2" s="118"/>
      <c r="B2" s="234"/>
      <c r="C2" s="234"/>
      <c r="D2" s="118"/>
      <c r="E2" s="118"/>
      <c r="F2" s="118"/>
      <c r="H2" s="118"/>
      <c r="L2" s="118"/>
      <c r="M2" s="118"/>
    </row>
    <row r="3" spans="1:13" ht="18.600000000000001" thickBot="1" x14ac:dyDescent="0.3">
      <c r="A3" s="231"/>
      <c r="B3" s="233" t="s">
        <v>2</v>
      </c>
      <c r="C3" s="232" t="s">
        <v>3</v>
      </c>
      <c r="D3" s="231"/>
      <c r="E3" s="231"/>
      <c r="F3" s="118"/>
      <c r="G3" s="231"/>
      <c r="H3" s="118"/>
      <c r="L3" s="118"/>
      <c r="M3" s="118"/>
    </row>
    <row r="4" spans="1:13" ht="15" thickBot="1" x14ac:dyDescent="0.3">
      <c r="H4" s="118"/>
      <c r="L4" s="118"/>
      <c r="M4" s="118"/>
    </row>
    <row r="5" spans="1:13" ht="18" x14ac:dyDescent="0.25">
      <c r="A5" s="128"/>
      <c r="B5" s="230" t="s">
        <v>4</v>
      </c>
      <c r="C5" s="128"/>
      <c r="E5" s="127"/>
      <c r="F5" s="127"/>
      <c r="H5" s="118"/>
      <c r="L5" s="118"/>
      <c r="M5" s="118"/>
    </row>
    <row r="6" spans="1:13" x14ac:dyDescent="0.25">
      <c r="B6" s="228" t="s">
        <v>5</v>
      </c>
      <c r="C6" s="127"/>
      <c r="D6" s="127"/>
      <c r="H6" s="118"/>
      <c r="L6" s="118"/>
      <c r="M6" s="118"/>
    </row>
    <row r="7" spans="1:13" x14ac:dyDescent="0.25">
      <c r="B7" s="229" t="s">
        <v>1314</v>
      </c>
      <c r="C7" s="127"/>
      <c r="D7" s="127"/>
      <c r="H7" s="118"/>
      <c r="L7" s="118"/>
      <c r="M7" s="118"/>
    </row>
    <row r="8" spans="1:13" x14ac:dyDescent="0.25">
      <c r="B8" s="229" t="s">
        <v>6</v>
      </c>
      <c r="C8" s="127"/>
      <c r="D8" s="127"/>
      <c r="F8" s="119" t="s">
        <v>1323</v>
      </c>
      <c r="H8" s="118"/>
      <c r="L8" s="118"/>
      <c r="M8" s="118"/>
    </row>
    <row r="9" spans="1:13" x14ac:dyDescent="0.25">
      <c r="B9" s="228" t="s">
        <v>1322</v>
      </c>
      <c r="H9" s="118"/>
      <c r="L9" s="118"/>
      <c r="M9" s="118"/>
    </row>
    <row r="10" spans="1:13" x14ac:dyDescent="0.25">
      <c r="B10" s="228" t="s">
        <v>403</v>
      </c>
      <c r="H10" s="118"/>
      <c r="L10" s="118"/>
      <c r="M10" s="118"/>
    </row>
    <row r="11" spans="1:13" ht="15" thickBot="1" x14ac:dyDescent="0.3">
      <c r="B11" s="227" t="s">
        <v>414</v>
      </c>
      <c r="H11" s="118"/>
      <c r="L11" s="118"/>
      <c r="M11" s="118"/>
    </row>
    <row r="12" spans="1:13" x14ac:dyDescent="0.25">
      <c r="B12" s="226"/>
      <c r="H12" s="118"/>
      <c r="L12" s="118"/>
      <c r="M12" s="118"/>
    </row>
    <row r="13" spans="1:13" ht="36" x14ac:dyDescent="0.25">
      <c r="A13" s="131" t="s">
        <v>7</v>
      </c>
      <c r="B13" s="131" t="s">
        <v>5</v>
      </c>
      <c r="C13" s="130"/>
      <c r="D13" s="130"/>
      <c r="E13" s="130"/>
      <c r="F13" s="130"/>
      <c r="G13" s="129"/>
      <c r="H13" s="118"/>
      <c r="L13" s="118"/>
      <c r="M13" s="118"/>
    </row>
    <row r="14" spans="1:13" x14ac:dyDescent="0.25">
      <c r="A14" s="120" t="s">
        <v>8</v>
      </c>
      <c r="B14" s="224" t="s">
        <v>9</v>
      </c>
      <c r="C14" s="139" t="s">
        <v>10</v>
      </c>
      <c r="E14" s="127"/>
      <c r="F14" s="127"/>
      <c r="H14" s="118"/>
      <c r="L14" s="118"/>
      <c r="M14" s="118"/>
    </row>
    <row r="15" spans="1:13" x14ac:dyDescent="0.25">
      <c r="A15" s="120" t="s">
        <v>11</v>
      </c>
      <c r="B15" s="224" t="s">
        <v>12</v>
      </c>
      <c r="C15" s="139" t="s">
        <v>13</v>
      </c>
      <c r="E15" s="127"/>
      <c r="F15" s="127"/>
      <c r="H15" s="118"/>
      <c r="L15" s="118"/>
      <c r="M15" s="118"/>
    </row>
    <row r="16" spans="1:13" x14ac:dyDescent="0.25">
      <c r="A16" s="120" t="s">
        <v>14</v>
      </c>
      <c r="B16" s="224" t="s">
        <v>15</v>
      </c>
      <c r="C16" s="139" t="s">
        <v>0</v>
      </c>
      <c r="E16" s="127"/>
      <c r="F16" s="127"/>
      <c r="H16" s="118"/>
      <c r="L16" s="118"/>
      <c r="M16" s="118"/>
    </row>
    <row r="17" spans="1:23" ht="28.8" x14ac:dyDescent="0.25">
      <c r="A17" s="120" t="s">
        <v>16</v>
      </c>
      <c r="B17" s="224" t="s">
        <v>17</v>
      </c>
      <c r="C17" s="139" t="s">
        <v>18</v>
      </c>
      <c r="E17" s="127"/>
      <c r="F17" s="127"/>
      <c r="H17" s="118"/>
      <c r="L17" s="118"/>
      <c r="M17" s="118"/>
    </row>
    <row r="18" spans="1:23" outlineLevel="1" x14ac:dyDescent="0.25">
      <c r="A18" s="120" t="s">
        <v>19</v>
      </c>
      <c r="B18" s="224" t="s">
        <v>20</v>
      </c>
      <c r="C18" s="225">
        <v>46203</v>
      </c>
      <c r="E18" s="127"/>
      <c r="F18" s="127"/>
      <c r="H18" s="118"/>
      <c r="L18" s="118"/>
      <c r="M18" s="118"/>
    </row>
    <row r="19" spans="1:23" outlineLevel="1" x14ac:dyDescent="0.25">
      <c r="A19" s="120" t="s">
        <v>1321</v>
      </c>
      <c r="B19" s="224" t="s">
        <v>1320</v>
      </c>
      <c r="C19" s="139"/>
      <c r="E19" s="127"/>
      <c r="F19" s="127"/>
      <c r="H19" s="118"/>
      <c r="L19" s="118"/>
      <c r="M19" s="118"/>
    </row>
    <row r="20" spans="1:23" outlineLevel="1" x14ac:dyDescent="0.25">
      <c r="A20" s="120" t="s">
        <v>21</v>
      </c>
      <c r="B20" s="137" t="s">
        <v>1319</v>
      </c>
      <c r="C20" s="139"/>
      <c r="E20" s="127"/>
      <c r="F20" s="127"/>
      <c r="H20" s="118"/>
      <c r="L20" s="118"/>
      <c r="M20" s="118"/>
    </row>
    <row r="21" spans="1:23" outlineLevel="1" x14ac:dyDescent="0.25">
      <c r="A21" s="120" t="s">
        <v>1318</v>
      </c>
      <c r="B21" s="137" t="s">
        <v>1317</v>
      </c>
      <c r="C21" s="139"/>
      <c r="E21" s="127"/>
      <c r="F21" s="127"/>
      <c r="H21" s="118"/>
      <c r="L21" s="118"/>
      <c r="M21" s="118"/>
    </row>
    <row r="22" spans="1:23" outlineLevel="1" x14ac:dyDescent="0.25">
      <c r="A22" s="120" t="s">
        <v>22</v>
      </c>
      <c r="B22" s="137"/>
      <c r="E22" s="127"/>
      <c r="F22" s="127"/>
      <c r="H22" s="118"/>
      <c r="L22" s="118"/>
      <c r="M22" s="118"/>
    </row>
    <row r="23" spans="1:23" outlineLevel="1" x14ac:dyDescent="0.25">
      <c r="A23" s="120" t="s">
        <v>23</v>
      </c>
      <c r="B23" s="137"/>
      <c r="E23" s="127"/>
      <c r="F23" s="127"/>
      <c r="H23" s="118"/>
      <c r="L23" s="118"/>
      <c r="M23" s="118"/>
    </row>
    <row r="24" spans="1:23" outlineLevel="1" x14ac:dyDescent="0.25">
      <c r="A24" s="120" t="s">
        <v>1316</v>
      </c>
      <c r="B24" s="137"/>
      <c r="E24" s="127"/>
      <c r="F24" s="127"/>
      <c r="H24" s="118"/>
      <c r="L24" s="118"/>
      <c r="M24" s="118"/>
    </row>
    <row r="25" spans="1:23" outlineLevel="1" x14ac:dyDescent="0.25">
      <c r="A25" s="120" t="s">
        <v>1315</v>
      </c>
      <c r="B25" s="137"/>
      <c r="E25" s="127"/>
      <c r="F25" s="127"/>
      <c r="H25" s="118"/>
      <c r="L25" s="118"/>
      <c r="M25" s="118"/>
    </row>
    <row r="26" spans="1:23" ht="18" x14ac:dyDescent="0.25">
      <c r="A26" s="130"/>
      <c r="B26" s="131" t="s">
        <v>1314</v>
      </c>
      <c r="C26" s="130"/>
      <c r="D26" s="130"/>
      <c r="E26" s="130"/>
      <c r="F26" s="130"/>
      <c r="G26" s="129"/>
      <c r="H26" s="118"/>
      <c r="L26" s="118"/>
      <c r="M26" s="118"/>
    </row>
    <row r="27" spans="1:23" x14ac:dyDescent="0.25">
      <c r="A27" s="120" t="s">
        <v>24</v>
      </c>
      <c r="B27" s="222" t="s">
        <v>1313</v>
      </c>
      <c r="C27" s="139" t="s">
        <v>1311</v>
      </c>
      <c r="D27" s="147"/>
      <c r="E27" s="147"/>
      <c r="F27" s="147"/>
      <c r="H27" s="118"/>
      <c r="L27" s="118"/>
      <c r="M27" s="118"/>
    </row>
    <row r="28" spans="1:23" x14ac:dyDescent="0.25">
      <c r="A28" s="120" t="s">
        <v>25</v>
      </c>
      <c r="B28" s="223" t="s">
        <v>1312</v>
      </c>
      <c r="C28" s="139" t="s">
        <v>1311</v>
      </c>
      <c r="E28" s="147"/>
      <c r="F28" s="147"/>
      <c r="H28" s="118"/>
      <c r="L28" s="118"/>
      <c r="W28" s="147" t="s">
        <v>1311</v>
      </c>
    </row>
    <row r="29" spans="1:23" x14ac:dyDescent="0.25">
      <c r="A29" s="120" t="s">
        <v>26</v>
      </c>
      <c r="B29" s="222" t="s">
        <v>27</v>
      </c>
      <c r="C29" s="139" t="s">
        <v>1311</v>
      </c>
      <c r="E29" s="147"/>
      <c r="F29" s="147"/>
      <c r="H29" s="118"/>
      <c r="L29" s="118"/>
      <c r="W29" s="119" t="s">
        <v>1310</v>
      </c>
    </row>
    <row r="30" spans="1:23" ht="39.6" customHeight="1" outlineLevel="1" x14ac:dyDescent="0.25">
      <c r="A30" s="120" t="s">
        <v>28</v>
      </c>
      <c r="B30" s="222" t="s">
        <v>29</v>
      </c>
      <c r="C30" s="139" t="s">
        <v>1309</v>
      </c>
      <c r="E30" s="147"/>
      <c r="F30" s="147"/>
      <c r="H30" s="118"/>
      <c r="L30" s="118"/>
      <c r="W30" s="139" t="s">
        <v>1308</v>
      </c>
    </row>
    <row r="31" spans="1:23" outlineLevel="1" x14ac:dyDescent="0.25">
      <c r="A31" s="120" t="s">
        <v>30</v>
      </c>
      <c r="B31" s="221"/>
      <c r="E31" s="147"/>
      <c r="F31" s="147"/>
      <c r="H31" s="118"/>
      <c r="L31" s="118"/>
      <c r="M31" s="118"/>
    </row>
    <row r="32" spans="1:23" outlineLevel="1" x14ac:dyDescent="0.25">
      <c r="A32" s="120" t="s">
        <v>31</v>
      </c>
      <c r="B32" s="221"/>
      <c r="E32" s="147"/>
      <c r="F32" s="147"/>
      <c r="H32" s="118"/>
      <c r="L32" s="118"/>
      <c r="M32" s="118"/>
    </row>
    <row r="33" spans="1:14" outlineLevel="1" x14ac:dyDescent="0.25">
      <c r="A33" s="120" t="s">
        <v>32</v>
      </c>
      <c r="B33" s="221"/>
      <c r="E33" s="147"/>
      <c r="F33" s="147"/>
      <c r="H33" s="118"/>
      <c r="L33" s="118"/>
      <c r="M33" s="118"/>
    </row>
    <row r="34" spans="1:14" outlineLevel="1" x14ac:dyDescent="0.25">
      <c r="A34" s="120" t="s">
        <v>33</v>
      </c>
      <c r="B34" s="221"/>
      <c r="E34" s="147"/>
      <c r="F34" s="147"/>
      <c r="H34" s="118"/>
      <c r="L34" s="118"/>
      <c r="M34" s="118"/>
    </row>
    <row r="35" spans="1:14" outlineLevel="1" x14ac:dyDescent="0.25">
      <c r="A35" s="120" t="s">
        <v>1307</v>
      </c>
      <c r="B35" s="220"/>
      <c r="E35" s="147"/>
      <c r="F35" s="147"/>
      <c r="H35" s="118"/>
      <c r="L35" s="118"/>
      <c r="M35" s="118"/>
    </row>
    <row r="36" spans="1:14" ht="18" x14ac:dyDescent="0.25">
      <c r="A36" s="131"/>
      <c r="B36" s="131" t="s">
        <v>6</v>
      </c>
      <c r="C36" s="131"/>
      <c r="D36" s="130"/>
      <c r="E36" s="130"/>
      <c r="F36" s="130"/>
      <c r="G36" s="129"/>
      <c r="H36" s="118"/>
      <c r="L36" s="118"/>
      <c r="M36" s="118"/>
    </row>
    <row r="37" spans="1:14" ht="15" customHeight="1" x14ac:dyDescent="0.25">
      <c r="A37" s="125"/>
      <c r="B37" s="126" t="s">
        <v>34</v>
      </c>
      <c r="C37" s="125" t="s">
        <v>58</v>
      </c>
      <c r="D37" s="124"/>
      <c r="E37" s="124"/>
      <c r="F37" s="124"/>
      <c r="G37" s="123"/>
      <c r="H37" s="118"/>
      <c r="L37" s="118"/>
      <c r="M37" s="118"/>
    </row>
    <row r="38" spans="1:14" x14ac:dyDescent="0.25">
      <c r="A38" s="120" t="s">
        <v>35</v>
      </c>
      <c r="B38" s="152" t="s">
        <v>1306</v>
      </c>
      <c r="C38" s="170">
        <v>2461.7988556599898</v>
      </c>
      <c r="D38" s="163"/>
      <c r="F38" s="147"/>
      <c r="H38" s="118"/>
      <c r="L38" s="118"/>
      <c r="M38" s="118"/>
    </row>
    <row r="39" spans="1:14" x14ac:dyDescent="0.25">
      <c r="A39" s="120" t="s">
        <v>36</v>
      </c>
      <c r="B39" s="152" t="s">
        <v>37</v>
      </c>
      <c r="C39" s="150">
        <v>1750</v>
      </c>
      <c r="F39" s="147"/>
      <c r="H39" s="118"/>
      <c r="L39" s="118"/>
      <c r="M39" s="118"/>
      <c r="N39" s="117"/>
    </row>
    <row r="40" spans="1:14" outlineLevel="1" x14ac:dyDescent="0.25">
      <c r="A40" s="120" t="s">
        <v>38</v>
      </c>
      <c r="B40" s="135" t="s">
        <v>39</v>
      </c>
      <c r="C40" s="150">
        <v>2259.7838528571601</v>
      </c>
      <c r="F40" s="147"/>
      <c r="H40" s="118"/>
      <c r="L40" s="118"/>
      <c r="M40" s="118"/>
      <c r="N40" s="117"/>
    </row>
    <row r="41" spans="1:14" outlineLevel="1" x14ac:dyDescent="0.25">
      <c r="A41" s="120" t="s">
        <v>40</v>
      </c>
      <c r="B41" s="135" t="s">
        <v>41</v>
      </c>
      <c r="C41" s="150">
        <v>1785.5759062499999</v>
      </c>
      <c r="F41" s="147"/>
      <c r="H41" s="118"/>
      <c r="L41" s="118"/>
      <c r="M41" s="118"/>
      <c r="N41" s="117"/>
    </row>
    <row r="42" spans="1:14" outlineLevel="1" x14ac:dyDescent="0.25">
      <c r="A42" s="120" t="s">
        <v>42</v>
      </c>
      <c r="B42" s="133"/>
      <c r="C42" s="219"/>
      <c r="F42" s="147"/>
      <c r="H42" s="118"/>
      <c r="L42" s="118"/>
      <c r="M42" s="118"/>
      <c r="N42" s="117"/>
    </row>
    <row r="43" spans="1:14" outlineLevel="1" x14ac:dyDescent="0.25">
      <c r="A43" s="189" t="s">
        <v>1305</v>
      </c>
      <c r="B43" s="147"/>
      <c r="F43" s="147"/>
      <c r="H43" s="118"/>
      <c r="L43" s="118"/>
      <c r="M43" s="118"/>
      <c r="N43" s="117"/>
    </row>
    <row r="44" spans="1:14" ht="15" customHeight="1" x14ac:dyDescent="0.25">
      <c r="A44" s="125"/>
      <c r="B44" s="125" t="s">
        <v>1304</v>
      </c>
      <c r="C44" s="125" t="s">
        <v>43</v>
      </c>
      <c r="D44" s="125" t="s">
        <v>44</v>
      </c>
      <c r="E44" s="125"/>
      <c r="F44" s="125" t="s">
        <v>45</v>
      </c>
      <c r="G44" s="125" t="s">
        <v>46</v>
      </c>
      <c r="I44" s="118"/>
      <c r="J44" s="118"/>
      <c r="K44" s="117"/>
      <c r="L44" s="117"/>
      <c r="M44" s="117"/>
      <c r="N44" s="117"/>
    </row>
    <row r="45" spans="1:14" x14ac:dyDescent="0.25">
      <c r="A45" s="120" t="s">
        <v>47</v>
      </c>
      <c r="B45" s="152" t="s">
        <v>48</v>
      </c>
      <c r="C45" s="218">
        <v>0.05</v>
      </c>
      <c r="D45" s="155">
        <f>IF(OR(C38="[For completion]",C39="[For completion]"),"Please complete G.3.1.1 and G.3.1.2",(C38/C39-1-MAX(C45,F45)))</f>
        <v>0.35674220323428002</v>
      </c>
      <c r="E45" s="217"/>
      <c r="F45" s="216">
        <v>0.05</v>
      </c>
      <c r="G45" s="139" t="s">
        <v>49</v>
      </c>
      <c r="H45" s="118"/>
      <c r="L45" s="118"/>
      <c r="M45" s="118"/>
      <c r="N45" s="117"/>
    </row>
    <row r="46" spans="1:14" outlineLevel="1" x14ac:dyDescent="0.25">
      <c r="A46" s="120"/>
      <c r="B46" s="120"/>
      <c r="C46" s="216"/>
      <c r="D46" s="217"/>
      <c r="E46" s="217"/>
      <c r="F46" s="216"/>
      <c r="G46" s="215"/>
      <c r="H46" s="118"/>
      <c r="L46" s="118"/>
      <c r="M46" s="118"/>
      <c r="N46" s="117"/>
    </row>
    <row r="47" spans="1:14" outlineLevel="1" x14ac:dyDescent="0.25">
      <c r="A47" s="120" t="s">
        <v>50</v>
      </c>
      <c r="B47" s="120" t="s">
        <v>51</v>
      </c>
      <c r="C47" s="150">
        <f>IF(OR(C38="[For completion]",C39="[For completion]"),"", C38-C39)</f>
        <v>711.79885565998984</v>
      </c>
      <c r="D47" s="217"/>
      <c r="E47" s="217"/>
      <c r="F47" s="216"/>
      <c r="G47" s="215"/>
      <c r="H47" s="118"/>
      <c r="L47" s="118"/>
      <c r="M47" s="118"/>
      <c r="N47" s="117"/>
    </row>
    <row r="48" spans="1:14" outlineLevel="1" x14ac:dyDescent="0.25">
      <c r="A48" s="120" t="s">
        <v>52</v>
      </c>
      <c r="B48" s="120"/>
      <c r="C48" s="215"/>
      <c r="D48" s="217"/>
      <c r="E48" s="142"/>
      <c r="F48" s="216"/>
      <c r="G48" s="215"/>
      <c r="H48" s="118"/>
      <c r="L48" s="118"/>
      <c r="M48" s="118"/>
      <c r="N48" s="117"/>
    </row>
    <row r="49" spans="1:14" outlineLevel="1" x14ac:dyDescent="0.25">
      <c r="A49" s="120" t="s">
        <v>53</v>
      </c>
      <c r="B49" s="122" t="s">
        <v>54</v>
      </c>
      <c r="C49" s="215"/>
      <c r="D49" s="217">
        <v>0.31964320422865</v>
      </c>
      <c r="E49" s="142"/>
      <c r="F49" s="216"/>
      <c r="G49" s="215"/>
      <c r="H49" s="118"/>
      <c r="L49" s="118"/>
      <c r="M49" s="118"/>
      <c r="N49" s="117"/>
    </row>
    <row r="50" spans="1:14" outlineLevel="1" x14ac:dyDescent="0.25">
      <c r="A50" s="120" t="s">
        <v>55</v>
      </c>
      <c r="B50" s="122" t="s">
        <v>56</v>
      </c>
      <c r="C50" s="215"/>
      <c r="D50" s="217">
        <v>0.26557703032803498</v>
      </c>
      <c r="E50" s="142"/>
      <c r="F50" s="216"/>
      <c r="G50" s="215"/>
      <c r="H50" s="118"/>
      <c r="L50" s="118"/>
      <c r="M50" s="118"/>
      <c r="N50" s="117"/>
    </row>
    <row r="51" spans="1:14" outlineLevel="1" x14ac:dyDescent="0.25">
      <c r="A51" s="120" t="s">
        <v>57</v>
      </c>
      <c r="B51" s="122" t="s">
        <v>1303</v>
      </c>
      <c r="C51" s="215"/>
      <c r="D51" s="217"/>
      <c r="E51" s="142"/>
      <c r="F51" s="216"/>
      <c r="G51" s="215"/>
      <c r="H51" s="118"/>
      <c r="L51" s="118"/>
      <c r="M51" s="118"/>
      <c r="N51" s="117"/>
    </row>
    <row r="52" spans="1:14" ht="15" customHeight="1" x14ac:dyDescent="0.25">
      <c r="A52" s="125"/>
      <c r="B52" s="126" t="s">
        <v>1302</v>
      </c>
      <c r="C52" s="125" t="s">
        <v>58</v>
      </c>
      <c r="D52" s="125"/>
      <c r="E52" s="124"/>
      <c r="F52" s="123" t="s">
        <v>290</v>
      </c>
      <c r="G52" s="123"/>
      <c r="H52" s="118"/>
      <c r="L52" s="118"/>
      <c r="M52" s="118"/>
      <c r="N52" s="117"/>
    </row>
    <row r="53" spans="1:14" x14ac:dyDescent="0.25">
      <c r="A53" s="120" t="s">
        <v>59</v>
      </c>
      <c r="B53" s="152" t="s">
        <v>60</v>
      </c>
      <c r="C53" s="134">
        <v>2313.73021711001</v>
      </c>
      <c r="E53" s="197"/>
      <c r="F53" s="207">
        <f>IF($C$58=0,"",IF(C53="[for completion]","",C53/$C$58))</f>
        <v>0.93985347819560083</v>
      </c>
      <c r="G53" s="166"/>
      <c r="H53" s="118"/>
      <c r="L53" s="118"/>
      <c r="M53" s="118"/>
      <c r="N53" s="117"/>
    </row>
    <row r="54" spans="1:14" x14ac:dyDescent="0.25">
      <c r="A54" s="120" t="s">
        <v>61</v>
      </c>
      <c r="B54" s="152" t="s">
        <v>62</v>
      </c>
      <c r="C54" s="214" t="s">
        <v>63</v>
      </c>
      <c r="E54" s="197"/>
      <c r="F54" s="207"/>
      <c r="G54" s="166"/>
      <c r="H54" s="118"/>
      <c r="L54" s="118"/>
      <c r="M54" s="118"/>
      <c r="N54" s="117"/>
    </row>
    <row r="55" spans="1:14" x14ac:dyDescent="0.25">
      <c r="A55" s="120" t="s">
        <v>64</v>
      </c>
      <c r="B55" s="152" t="s">
        <v>65</v>
      </c>
      <c r="C55" s="213" t="s">
        <v>63</v>
      </c>
      <c r="E55" s="197"/>
      <c r="F55" s="207"/>
      <c r="G55" s="166"/>
      <c r="H55" s="118"/>
      <c r="L55" s="118"/>
      <c r="M55" s="118"/>
      <c r="N55" s="117"/>
    </row>
    <row r="56" spans="1:14" x14ac:dyDescent="0.25">
      <c r="A56" s="120" t="s">
        <v>66</v>
      </c>
      <c r="B56" s="152" t="s">
        <v>67</v>
      </c>
      <c r="C56" s="134">
        <v>43</v>
      </c>
      <c r="E56" s="197"/>
      <c r="F56" s="207">
        <f>IF($C$58=0,"",IF(C56="[for completion]","",C56/$C$58))</f>
        <v>1.7466902261790058E-2</v>
      </c>
      <c r="G56" s="166"/>
      <c r="H56" s="118"/>
      <c r="L56" s="118"/>
      <c r="M56" s="118"/>
      <c r="N56" s="117"/>
    </row>
    <row r="57" spans="1:14" x14ac:dyDescent="0.25">
      <c r="A57" s="120" t="s">
        <v>68</v>
      </c>
      <c r="B57" s="120" t="s">
        <v>69</v>
      </c>
      <c r="C57" s="134">
        <v>105.06863855</v>
      </c>
      <c r="E57" s="197"/>
      <c r="F57" s="207">
        <f>IF($C$58=0,"",IF(C57="[for completion]","",C57/$C$58))</f>
        <v>4.267961954260923E-2</v>
      </c>
      <c r="G57" s="166"/>
      <c r="H57" s="118"/>
      <c r="L57" s="118"/>
      <c r="M57" s="118"/>
      <c r="N57" s="117"/>
    </row>
    <row r="58" spans="1:14" x14ac:dyDescent="0.25">
      <c r="A58" s="120" t="s">
        <v>70</v>
      </c>
      <c r="B58" s="165" t="s">
        <v>71</v>
      </c>
      <c r="C58" s="212">
        <f>IF(COUNT(C53:C57)=0, 0, IF(ROUND(SUM(C53:C57),2)=ROUND(C38,2), SUM(C53:C57), "The total should equal the Total Cover Assets reported in C38"))</f>
        <v>2461.7988556600098</v>
      </c>
      <c r="D58" s="168"/>
      <c r="E58" s="168"/>
      <c r="F58" s="176">
        <f>SUM(F53:F57)</f>
        <v>1</v>
      </c>
      <c r="G58" s="211"/>
      <c r="H58" s="118"/>
      <c r="L58" s="118"/>
      <c r="M58" s="118"/>
      <c r="N58" s="117"/>
    </row>
    <row r="59" spans="1:14" outlineLevel="1" x14ac:dyDescent="0.25">
      <c r="A59" s="120" t="s">
        <v>72</v>
      </c>
      <c r="B59" s="121" t="s">
        <v>176</v>
      </c>
      <c r="C59" s="150"/>
      <c r="E59" s="197"/>
      <c r="F59" s="207">
        <f>IF($C$58=0,"",IF(C59="[for completion]","",C59/$C$58))</f>
        <v>0</v>
      </c>
      <c r="G59" s="166"/>
      <c r="H59" s="118"/>
      <c r="L59" s="118"/>
      <c r="M59" s="118"/>
      <c r="N59" s="117"/>
    </row>
    <row r="60" spans="1:14" outlineLevel="1" x14ac:dyDescent="0.25">
      <c r="A60" s="120" t="s">
        <v>73</v>
      </c>
      <c r="B60" s="121" t="s">
        <v>176</v>
      </c>
      <c r="C60" s="150"/>
      <c r="E60" s="197"/>
      <c r="F60" s="207">
        <f>IF($C$58=0,"",IF(C60="[for completion]","",C60/$C$58))</f>
        <v>0</v>
      </c>
      <c r="G60" s="166"/>
      <c r="H60" s="118"/>
      <c r="L60" s="118"/>
      <c r="M60" s="118"/>
      <c r="N60" s="117"/>
    </row>
    <row r="61" spans="1:14" outlineLevel="1" x14ac:dyDescent="0.25">
      <c r="A61" s="120" t="s">
        <v>74</v>
      </c>
      <c r="B61" s="121" t="s">
        <v>176</v>
      </c>
      <c r="C61" s="150"/>
      <c r="E61" s="197"/>
      <c r="F61" s="207">
        <f>IF($C$58=0,"",IF(C61="[for completion]","",C61/$C$58))</f>
        <v>0</v>
      </c>
      <c r="G61" s="166"/>
      <c r="H61" s="118"/>
      <c r="L61" s="118"/>
      <c r="M61" s="118"/>
      <c r="N61" s="117"/>
    </row>
    <row r="62" spans="1:14" outlineLevel="1" x14ac:dyDescent="0.25">
      <c r="A62" s="120" t="s">
        <v>75</v>
      </c>
      <c r="B62" s="121" t="s">
        <v>176</v>
      </c>
      <c r="C62" s="150"/>
      <c r="E62" s="197"/>
      <c r="F62" s="207">
        <f>IF($C$58=0,"",IF(C62="[for completion]","",C62/$C$58))</f>
        <v>0</v>
      </c>
      <c r="G62" s="166"/>
      <c r="H62" s="118"/>
      <c r="L62" s="118"/>
      <c r="M62" s="118"/>
      <c r="N62" s="117"/>
    </row>
    <row r="63" spans="1:14" outlineLevel="1" x14ac:dyDescent="0.25">
      <c r="A63" s="120" t="s">
        <v>76</v>
      </c>
      <c r="B63" s="121" t="s">
        <v>176</v>
      </c>
      <c r="C63" s="150"/>
      <c r="E63" s="197"/>
      <c r="F63" s="207">
        <f>IF($C$58=0,"",IF(C63="[for completion]","",C63/$C$58))</f>
        <v>0</v>
      </c>
      <c r="G63" s="166"/>
      <c r="H63" s="118"/>
      <c r="L63" s="118"/>
      <c r="M63" s="118"/>
      <c r="N63" s="117"/>
    </row>
    <row r="64" spans="1:14" outlineLevel="1" x14ac:dyDescent="0.25">
      <c r="A64" s="120" t="s">
        <v>77</v>
      </c>
      <c r="B64" s="121" t="s">
        <v>176</v>
      </c>
      <c r="C64" s="210"/>
      <c r="D64" s="117"/>
      <c r="E64" s="117"/>
      <c r="F64" s="207">
        <f>IF($C$58=0,"",IF(C64="[for completion]","",C64/$C$58))</f>
        <v>0</v>
      </c>
      <c r="G64" s="159"/>
      <c r="H64" s="118"/>
      <c r="L64" s="118"/>
      <c r="M64" s="118"/>
      <c r="N64" s="117"/>
    </row>
    <row r="65" spans="1:14" ht="15" customHeight="1" x14ac:dyDescent="0.25">
      <c r="A65" s="125"/>
      <c r="B65" s="126" t="s">
        <v>78</v>
      </c>
      <c r="C65" s="190" t="s">
        <v>1301</v>
      </c>
      <c r="D65" s="190" t="s">
        <v>1300</v>
      </c>
      <c r="E65" s="124"/>
      <c r="F65" s="123" t="s">
        <v>79</v>
      </c>
      <c r="G65" s="123" t="s">
        <v>80</v>
      </c>
      <c r="H65" s="118"/>
      <c r="L65" s="118"/>
      <c r="M65" s="118"/>
      <c r="N65" s="117"/>
    </row>
    <row r="66" spans="1:14" x14ac:dyDescent="0.25">
      <c r="A66" s="120" t="s">
        <v>81</v>
      </c>
      <c r="B66" s="152" t="s">
        <v>1299</v>
      </c>
      <c r="C66" s="134">
        <v>8.0352730109897603</v>
      </c>
      <c r="D66" s="202" t="s">
        <v>49</v>
      </c>
      <c r="E66" s="201"/>
      <c r="F66" s="209"/>
      <c r="G66" s="208"/>
      <c r="H66" s="118"/>
      <c r="L66" s="118"/>
      <c r="M66" s="118"/>
      <c r="N66" s="117"/>
    </row>
    <row r="67" spans="1:14" x14ac:dyDescent="0.25">
      <c r="A67" s="120"/>
      <c r="B67" s="152"/>
      <c r="C67" s="139"/>
      <c r="D67" s="139"/>
      <c r="E67" s="201"/>
      <c r="F67" s="209"/>
      <c r="G67" s="208"/>
      <c r="H67" s="118"/>
      <c r="L67" s="118"/>
      <c r="M67" s="118"/>
      <c r="N67" s="117"/>
    </row>
    <row r="68" spans="1:14" x14ac:dyDescent="0.25">
      <c r="A68" s="120"/>
      <c r="B68" s="152" t="s">
        <v>83</v>
      </c>
      <c r="C68" s="178"/>
      <c r="D68" s="178"/>
      <c r="E68" s="201"/>
      <c r="F68" s="208"/>
      <c r="G68" s="208"/>
      <c r="H68" s="118"/>
      <c r="L68" s="118"/>
      <c r="M68" s="118"/>
      <c r="N68" s="117"/>
    </row>
    <row r="69" spans="1:14" x14ac:dyDescent="0.25">
      <c r="A69" s="120"/>
      <c r="B69" s="152" t="s">
        <v>84</v>
      </c>
      <c r="C69" s="139"/>
      <c r="D69" s="139"/>
      <c r="E69" s="201"/>
      <c r="F69" s="206"/>
      <c r="G69" s="206"/>
      <c r="H69" s="118"/>
      <c r="L69" s="118"/>
      <c r="M69" s="118"/>
      <c r="N69" s="117"/>
    </row>
    <row r="70" spans="1:14" x14ac:dyDescent="0.25">
      <c r="A70" s="120" t="s">
        <v>85</v>
      </c>
      <c r="B70" s="158" t="s">
        <v>112</v>
      </c>
      <c r="C70" s="134">
        <v>39.243117860000098</v>
      </c>
      <c r="D70" s="202" t="s">
        <v>49</v>
      </c>
      <c r="E70" s="194"/>
      <c r="F70" s="207">
        <f>IF($C$77=0,"",IF(C70="[for completion]","",C70/$C$77))</f>
        <v>1.6960973915540297E-2</v>
      </c>
      <c r="G70" s="206" t="str">
        <f>IF($D$77=0,"",IF(D70="[Mark as ND1 if not relevant]","",D70/$D$77))</f>
        <v/>
      </c>
      <c r="H70" s="118"/>
      <c r="L70" s="118"/>
      <c r="M70" s="118"/>
      <c r="N70" s="117"/>
    </row>
    <row r="71" spans="1:14" x14ac:dyDescent="0.25">
      <c r="A71" s="120" t="s">
        <v>86</v>
      </c>
      <c r="B71" s="158" t="s">
        <v>114</v>
      </c>
      <c r="C71" s="134">
        <v>67.602687759999995</v>
      </c>
      <c r="D71" s="202" t="s">
        <v>49</v>
      </c>
      <c r="E71" s="194"/>
      <c r="F71" s="207">
        <f>IF($C$77=0,"",IF(C71="[for completion]","",C71/$C$77))</f>
        <v>2.9218051119391162E-2</v>
      </c>
      <c r="G71" s="206" t="str">
        <f>IF($D$77=0,"",IF(D71="[Mark as ND1 if not relevant]","",D71/$D$77))</f>
        <v/>
      </c>
      <c r="H71" s="118"/>
      <c r="L71" s="118"/>
      <c r="M71" s="118"/>
      <c r="N71" s="117"/>
    </row>
    <row r="72" spans="1:14" x14ac:dyDescent="0.25">
      <c r="A72" s="120" t="s">
        <v>87</v>
      </c>
      <c r="B72" s="158" t="s">
        <v>116</v>
      </c>
      <c r="C72" s="134">
        <v>106.79154513</v>
      </c>
      <c r="D72" s="202" t="s">
        <v>49</v>
      </c>
      <c r="E72" s="194"/>
      <c r="F72" s="207">
        <f>IF($C$77=0,"",IF(C72="[for completion]","",C72/$C$77))</f>
        <v>4.6155573515130735E-2</v>
      </c>
      <c r="G72" s="206" t="str">
        <f>IF($D$77=0,"",IF(D72="[Mark as ND1 if not relevant]","",D72/$D$77))</f>
        <v/>
      </c>
      <c r="H72" s="118"/>
      <c r="L72" s="118"/>
      <c r="M72" s="118"/>
      <c r="N72" s="117"/>
    </row>
    <row r="73" spans="1:14" x14ac:dyDescent="0.25">
      <c r="A73" s="120" t="s">
        <v>88</v>
      </c>
      <c r="B73" s="158" t="s">
        <v>118</v>
      </c>
      <c r="C73" s="134">
        <v>104.07899553999999</v>
      </c>
      <c r="D73" s="202" t="s">
        <v>49</v>
      </c>
      <c r="E73" s="194"/>
      <c r="F73" s="207">
        <f>IF($C$77=0,"",IF(C73="[for completion]","",C73/$C$77))</f>
        <v>4.4983202782388973E-2</v>
      </c>
      <c r="G73" s="206" t="str">
        <f>IF($D$77=0,"",IF(D73="[Mark as ND1 if not relevant]","",D73/$D$77))</f>
        <v/>
      </c>
      <c r="H73" s="118"/>
      <c r="L73" s="118"/>
      <c r="M73" s="118"/>
      <c r="N73" s="117"/>
    </row>
    <row r="74" spans="1:14" x14ac:dyDescent="0.25">
      <c r="A74" s="120" t="s">
        <v>89</v>
      </c>
      <c r="B74" s="158" t="s">
        <v>120</v>
      </c>
      <c r="C74" s="134">
        <v>170.30774299000001</v>
      </c>
      <c r="D74" s="202" t="s">
        <v>49</v>
      </c>
      <c r="E74" s="194"/>
      <c r="F74" s="207">
        <f>IF($C$77=0,"",IF(C74="[for completion]","",C74/$C$77))</f>
        <v>7.3607433455541535E-2</v>
      </c>
      <c r="G74" s="206" t="str">
        <f>IF($D$77=0,"",IF(D74="[Mark as ND1 if not relevant]","",D74/$D$77))</f>
        <v/>
      </c>
      <c r="H74" s="118"/>
      <c r="L74" s="118"/>
      <c r="M74" s="118"/>
      <c r="N74" s="117"/>
    </row>
    <row r="75" spans="1:14" x14ac:dyDescent="0.25">
      <c r="A75" s="120" t="s">
        <v>90</v>
      </c>
      <c r="B75" s="158" t="s">
        <v>122</v>
      </c>
      <c r="C75" s="134">
        <v>1049.1681276100001</v>
      </c>
      <c r="D75" s="202" t="s">
        <v>49</v>
      </c>
      <c r="E75" s="194"/>
      <c r="F75" s="207">
        <f>IF($C$77=0,"",IF(C75="[for completion]","",C75/$C$77))</f>
        <v>0.45345309485583823</v>
      </c>
      <c r="G75" s="206" t="str">
        <f>IF($D$77=0,"",IF(D75="[Mark as ND1 if not relevant]","",D75/$D$77))</f>
        <v/>
      </c>
      <c r="H75" s="118"/>
      <c r="L75" s="118"/>
      <c r="M75" s="118"/>
      <c r="N75" s="117"/>
    </row>
    <row r="76" spans="1:14" x14ac:dyDescent="0.25">
      <c r="A76" s="120" t="s">
        <v>91</v>
      </c>
      <c r="B76" s="158" t="s">
        <v>124</v>
      </c>
      <c r="C76" s="134">
        <v>776.53800021999996</v>
      </c>
      <c r="D76" s="202" t="s">
        <v>49</v>
      </c>
      <c r="E76" s="194"/>
      <c r="F76" s="207">
        <f>IF($C$77=0,"",IF(C76="[for completion]","",C76/$C$77))</f>
        <v>0.33562167035616908</v>
      </c>
      <c r="G76" s="206" t="str">
        <f>IF($D$77=0,"",IF(D76="[Mark as ND1 if not relevant]","",D76/$D$77))</f>
        <v/>
      </c>
      <c r="H76" s="118"/>
      <c r="L76" s="118"/>
      <c r="M76" s="118"/>
      <c r="N76" s="117"/>
    </row>
    <row r="77" spans="1:14" x14ac:dyDescent="0.25">
      <c r="A77" s="120" t="s">
        <v>92</v>
      </c>
      <c r="B77" s="157" t="s">
        <v>71</v>
      </c>
      <c r="C77" s="177">
        <f>SUM(C70:C76)</f>
        <v>2313.73021711</v>
      </c>
      <c r="D77" s="177">
        <f>SUM(D70:D76)</f>
        <v>0</v>
      </c>
      <c r="E77" s="177"/>
      <c r="F77" s="176">
        <f>SUM(F70:F76)</f>
        <v>1</v>
      </c>
      <c r="G77" s="176">
        <f>SUM(G70:G76)</f>
        <v>0</v>
      </c>
      <c r="H77" s="118"/>
      <c r="L77" s="118"/>
      <c r="M77" s="118"/>
      <c r="N77" s="117"/>
    </row>
    <row r="78" spans="1:14" outlineLevel="1" x14ac:dyDescent="0.25">
      <c r="A78" s="120" t="s">
        <v>93</v>
      </c>
      <c r="B78" s="200" t="s">
        <v>94</v>
      </c>
      <c r="C78" s="134">
        <v>0.72839001999999997</v>
      </c>
      <c r="D78" s="149"/>
      <c r="E78" s="147"/>
      <c r="F78" s="153">
        <f>IF($C$77=0,"",IF(C78="[for completion]","",C78/$C$77))</f>
        <v>3.1481199260551934E-4</v>
      </c>
      <c r="G78" s="153" t="str">
        <f>IF($D$77=0,"",IF(D78="[for completion]","",D78/$D$77))</f>
        <v/>
      </c>
      <c r="H78" s="118"/>
      <c r="L78" s="118"/>
      <c r="M78" s="118"/>
      <c r="N78" s="117"/>
    </row>
    <row r="79" spans="1:14" outlineLevel="1" x14ac:dyDescent="0.25">
      <c r="A79" s="120" t="s">
        <v>95</v>
      </c>
      <c r="B79" s="200" t="s">
        <v>96</v>
      </c>
      <c r="C79" s="134">
        <v>16.274962540000001</v>
      </c>
      <c r="D79" s="149"/>
      <c r="E79" s="147"/>
      <c r="F79" s="153">
        <f>IF($C$77=0,"",IF(C79="[for completion]","",C79/$C$77))</f>
        <v>7.0340796086107611E-3</v>
      </c>
      <c r="G79" s="153" t="str">
        <f>IF($D$77=0,"",IF(D79="[for completion]","",D79/$D$77))</f>
        <v/>
      </c>
      <c r="H79" s="118"/>
      <c r="L79" s="118"/>
      <c r="M79" s="118"/>
      <c r="N79" s="117"/>
    </row>
    <row r="80" spans="1:14" outlineLevel="1" x14ac:dyDescent="0.25">
      <c r="A80" s="120" t="s">
        <v>97</v>
      </c>
      <c r="B80" s="200" t="s">
        <v>1295</v>
      </c>
      <c r="C80" s="134">
        <v>22.239765299999998</v>
      </c>
      <c r="D80" s="149"/>
      <c r="E80" s="147"/>
      <c r="F80" s="153">
        <f>IF($C$77=0,"",IF(C80="[for completion]","",C80/$C$77))</f>
        <v>9.6120823143239741E-3</v>
      </c>
      <c r="G80" s="153" t="str">
        <f>IF($D$77=0,"",IF(D80="[for completion]","",D80/$D$77))</f>
        <v/>
      </c>
      <c r="H80" s="118"/>
      <c r="L80" s="118"/>
      <c r="M80" s="118"/>
      <c r="N80" s="117"/>
    </row>
    <row r="81" spans="1:14" outlineLevel="1" x14ac:dyDescent="0.25">
      <c r="A81" s="120" t="s">
        <v>98</v>
      </c>
      <c r="B81" s="200" t="s">
        <v>99</v>
      </c>
      <c r="C81" s="134">
        <v>27.840788180000001</v>
      </c>
      <c r="D81" s="149"/>
      <c r="E81" s="147"/>
      <c r="F81" s="153">
        <f>IF($C$77=0,"",IF(C81="[for completion]","",C81/$C$77))</f>
        <v>1.2032858443961094E-2</v>
      </c>
      <c r="G81" s="153" t="str">
        <f>IF($D$77=0,"",IF(D81="[for completion]","",D81/$D$77))</f>
        <v/>
      </c>
      <c r="H81" s="118"/>
      <c r="L81" s="118"/>
      <c r="M81" s="118"/>
      <c r="N81" s="117"/>
    </row>
    <row r="82" spans="1:14" outlineLevel="1" x14ac:dyDescent="0.25">
      <c r="A82" s="120" t="s">
        <v>100</v>
      </c>
      <c r="B82" s="200" t="s">
        <v>1294</v>
      </c>
      <c r="C82" s="134">
        <v>39.761899579999998</v>
      </c>
      <c r="D82" s="149"/>
      <c r="E82" s="147"/>
      <c r="F82" s="153">
        <f>IF($C$77=0,"",IF(C82="[for completion]","",C82/$C$77))</f>
        <v>1.7185192675430071E-2</v>
      </c>
      <c r="G82" s="153" t="str">
        <f>IF($D$77=0,"",IF(D82="[for completion]","",D82/$D$77))</f>
        <v/>
      </c>
      <c r="H82" s="118"/>
      <c r="L82" s="118"/>
      <c r="M82" s="118"/>
      <c r="N82" s="117"/>
    </row>
    <row r="83" spans="1:14" outlineLevel="1" x14ac:dyDescent="0.25">
      <c r="A83" s="120" t="s">
        <v>101</v>
      </c>
      <c r="B83" s="198"/>
      <c r="C83" s="197"/>
      <c r="D83" s="197"/>
      <c r="E83" s="147"/>
      <c r="F83" s="171"/>
      <c r="G83" s="171"/>
      <c r="H83" s="118"/>
      <c r="L83" s="118"/>
      <c r="M83" s="118"/>
      <c r="N83" s="117"/>
    </row>
    <row r="84" spans="1:14" outlineLevel="1" x14ac:dyDescent="0.25">
      <c r="A84" s="120" t="s">
        <v>102</v>
      </c>
      <c r="B84" s="198"/>
      <c r="C84" s="197"/>
      <c r="D84" s="197"/>
      <c r="E84" s="147"/>
      <c r="F84" s="171"/>
      <c r="G84" s="171"/>
      <c r="H84" s="118"/>
      <c r="L84" s="118"/>
      <c r="M84" s="118"/>
      <c r="N84" s="117"/>
    </row>
    <row r="85" spans="1:14" outlineLevel="1" x14ac:dyDescent="0.25">
      <c r="A85" s="120" t="s">
        <v>103</v>
      </c>
      <c r="B85" s="198"/>
      <c r="C85" s="197"/>
      <c r="D85" s="197"/>
      <c r="E85" s="147"/>
      <c r="F85" s="171"/>
      <c r="G85" s="171"/>
      <c r="H85" s="118"/>
      <c r="L85" s="118"/>
      <c r="M85" s="118"/>
      <c r="N85" s="117"/>
    </row>
    <row r="86" spans="1:14" outlineLevel="1" x14ac:dyDescent="0.25">
      <c r="A86" s="120" t="s">
        <v>104</v>
      </c>
      <c r="B86" s="199"/>
      <c r="C86" s="197"/>
      <c r="D86" s="197"/>
      <c r="E86" s="147"/>
      <c r="F86" s="171">
        <f>IF($C$77=0,"",IF(C86="[for completion]","",C86/$C$77))</f>
        <v>0</v>
      </c>
      <c r="G86" s="171" t="str">
        <f>IF($D$77=0,"",IF(D86="[for completion]","",D86/$D$77))</f>
        <v/>
      </c>
      <c r="H86" s="118"/>
      <c r="L86" s="118"/>
      <c r="M86" s="118"/>
      <c r="N86" s="117"/>
    </row>
    <row r="87" spans="1:14" outlineLevel="1" x14ac:dyDescent="0.25">
      <c r="A87" s="120" t="s">
        <v>1298</v>
      </c>
      <c r="B87" s="198"/>
      <c r="C87" s="197"/>
      <c r="D87" s="197"/>
      <c r="E87" s="147"/>
      <c r="F87" s="171">
        <f>IF($C$77=0,"",IF(C87="[for completion]","",C87/$C$77))</f>
        <v>0</v>
      </c>
      <c r="G87" s="171" t="str">
        <f>IF($D$77=0,"",IF(D87="[for completion]","",D87/$D$77))</f>
        <v/>
      </c>
      <c r="H87" s="118"/>
      <c r="L87" s="118"/>
      <c r="M87" s="118"/>
      <c r="N87" s="117"/>
    </row>
    <row r="88" spans="1:14" ht="15" customHeight="1" x14ac:dyDescent="0.25">
      <c r="A88" s="125"/>
      <c r="B88" s="126" t="s">
        <v>105</v>
      </c>
      <c r="C88" s="190" t="s">
        <v>1297</v>
      </c>
      <c r="D88" s="190" t="s">
        <v>106</v>
      </c>
      <c r="E88" s="124"/>
      <c r="F88" s="123" t="s">
        <v>1296</v>
      </c>
      <c r="G88" s="125" t="s">
        <v>107</v>
      </c>
      <c r="H88" s="118"/>
      <c r="L88" s="118"/>
      <c r="M88" s="118"/>
      <c r="N88" s="117"/>
    </row>
    <row r="89" spans="1:14" x14ac:dyDescent="0.25">
      <c r="A89" s="120" t="s">
        <v>108</v>
      </c>
      <c r="B89" s="152" t="s">
        <v>82</v>
      </c>
      <c r="C89" s="134">
        <v>2.0763209393346398</v>
      </c>
      <c r="D89" s="134">
        <v>3.0763209393346398</v>
      </c>
      <c r="E89" s="201"/>
      <c r="F89" s="205"/>
      <c r="G89" s="203"/>
      <c r="H89" s="118"/>
      <c r="L89" s="118"/>
      <c r="M89" s="118"/>
      <c r="N89" s="117"/>
    </row>
    <row r="90" spans="1:14" x14ac:dyDescent="0.25">
      <c r="A90" s="120"/>
      <c r="B90" s="152"/>
      <c r="C90" s="202"/>
      <c r="D90" s="202"/>
      <c r="E90" s="201"/>
      <c r="F90" s="205"/>
      <c r="G90" s="203"/>
      <c r="H90" s="118"/>
      <c r="L90" s="118"/>
      <c r="M90" s="118"/>
      <c r="N90" s="117"/>
    </row>
    <row r="91" spans="1:14" x14ac:dyDescent="0.25">
      <c r="A91" s="120"/>
      <c r="B91" s="152" t="s">
        <v>109</v>
      </c>
      <c r="C91" s="204"/>
      <c r="D91" s="204"/>
      <c r="E91" s="201"/>
      <c r="F91" s="203"/>
      <c r="G91" s="203"/>
      <c r="H91" s="118"/>
      <c r="L91" s="118"/>
      <c r="M91" s="118"/>
      <c r="N91" s="117"/>
    </row>
    <row r="92" spans="1:14" x14ac:dyDescent="0.25">
      <c r="A92" s="120" t="s">
        <v>110</v>
      </c>
      <c r="B92" s="152" t="s">
        <v>84</v>
      </c>
      <c r="C92" s="202"/>
      <c r="D92" s="202"/>
      <c r="E92" s="201"/>
      <c r="F92" s="153"/>
      <c r="G92" s="153"/>
      <c r="H92" s="118"/>
      <c r="L92" s="118"/>
      <c r="M92" s="118"/>
      <c r="N92" s="117"/>
    </row>
    <row r="93" spans="1:14" x14ac:dyDescent="0.25">
      <c r="A93" s="120" t="s">
        <v>111</v>
      </c>
      <c r="B93" s="158" t="s">
        <v>112</v>
      </c>
      <c r="C93" s="134">
        <v>0</v>
      </c>
      <c r="D93" s="134">
        <v>0</v>
      </c>
      <c r="E93" s="194"/>
      <c r="F93" s="153">
        <f>IF($C$100=0,"",IF(C93="[for completion]","",IF(C93="","",C93/$C$100)))</f>
        <v>0</v>
      </c>
      <c r="G93" s="153">
        <f>IF($D$100=0,"",IF(D93="[Mark as ND1 if not relevant]","",IF(D93="","",D93/$D$100)))</f>
        <v>0</v>
      </c>
      <c r="H93" s="118"/>
      <c r="L93" s="118"/>
      <c r="M93" s="118"/>
      <c r="N93" s="117"/>
    </row>
    <row r="94" spans="1:14" x14ac:dyDescent="0.25">
      <c r="A94" s="120" t="s">
        <v>113</v>
      </c>
      <c r="B94" s="158" t="s">
        <v>114</v>
      </c>
      <c r="C94" s="134">
        <v>750</v>
      </c>
      <c r="D94" s="134">
        <v>0</v>
      </c>
      <c r="E94" s="194"/>
      <c r="F94" s="153">
        <f>IF($C$100=0,"",IF(C94="[for completion]","",IF(C94="","",C94/$C$100)))</f>
        <v>0.42857142857142855</v>
      </c>
      <c r="G94" s="153">
        <f>IF($D$100=0,"",IF(D94="[Mark as ND1 if not relevant]","",IF(D94="","",D94/$D$100)))</f>
        <v>0</v>
      </c>
      <c r="H94" s="118"/>
      <c r="L94" s="118"/>
      <c r="M94" s="118"/>
      <c r="N94" s="117"/>
    </row>
    <row r="95" spans="1:14" x14ac:dyDescent="0.25">
      <c r="A95" s="120" t="s">
        <v>115</v>
      </c>
      <c r="B95" s="158" t="s">
        <v>116</v>
      </c>
      <c r="C95" s="134">
        <v>1000</v>
      </c>
      <c r="D95" s="134">
        <v>750</v>
      </c>
      <c r="E95" s="194"/>
      <c r="F95" s="153">
        <f>IF($C$100=0,"",IF(C95="[for completion]","",IF(C95="","",C95/$C$100)))</f>
        <v>0.5714285714285714</v>
      </c>
      <c r="G95" s="153">
        <f>IF($D$100=0,"",IF(D95="[Mark as ND1 if not relevant]","",IF(D95="","",D95/$D$100)))</f>
        <v>0.42857142857142855</v>
      </c>
      <c r="H95" s="118"/>
      <c r="L95" s="118"/>
      <c r="M95" s="118"/>
      <c r="N95" s="117"/>
    </row>
    <row r="96" spans="1:14" x14ac:dyDescent="0.25">
      <c r="A96" s="120" t="s">
        <v>117</v>
      </c>
      <c r="B96" s="158" t="s">
        <v>118</v>
      </c>
      <c r="C96" s="134">
        <v>0</v>
      </c>
      <c r="D96" s="134">
        <v>1000</v>
      </c>
      <c r="E96" s="194"/>
      <c r="F96" s="153">
        <f>IF($C$100=0,"",IF(C96="[for completion]","",IF(C96="","",C96/$C$100)))</f>
        <v>0</v>
      </c>
      <c r="G96" s="153">
        <f>IF($D$100=0,"",IF(D96="[Mark as ND1 if not relevant]","",IF(D96="","",D96/$D$100)))</f>
        <v>0.5714285714285714</v>
      </c>
      <c r="H96" s="118"/>
      <c r="L96" s="118"/>
      <c r="M96" s="118"/>
      <c r="N96" s="117"/>
    </row>
    <row r="97" spans="1:14" x14ac:dyDescent="0.25">
      <c r="A97" s="120" t="s">
        <v>119</v>
      </c>
      <c r="B97" s="158" t="s">
        <v>120</v>
      </c>
      <c r="C97" s="134">
        <v>0</v>
      </c>
      <c r="D97" s="134">
        <v>0</v>
      </c>
      <c r="E97" s="194"/>
      <c r="F97" s="153">
        <f>IF($C$100=0,"",IF(C97="[for completion]","",IF(C97="","",C97/$C$100)))</f>
        <v>0</v>
      </c>
      <c r="G97" s="153">
        <f>IF($D$100=0,"",IF(D97="[Mark as ND1 if not relevant]","",IF(D97="","",D97/$D$100)))</f>
        <v>0</v>
      </c>
      <c r="H97" s="118"/>
      <c r="L97" s="118"/>
      <c r="M97" s="118"/>
    </row>
    <row r="98" spans="1:14" x14ac:dyDescent="0.25">
      <c r="A98" s="120" t="s">
        <v>121</v>
      </c>
      <c r="B98" s="158" t="s">
        <v>122</v>
      </c>
      <c r="C98" s="134">
        <v>0</v>
      </c>
      <c r="D98" s="134">
        <v>0</v>
      </c>
      <c r="E98" s="194"/>
      <c r="F98" s="153">
        <f>IF($C$100=0,"",IF(C98="[for completion]","",IF(C98="","",C98/$C$100)))</f>
        <v>0</v>
      </c>
      <c r="G98" s="153">
        <f>IF($D$100=0,"",IF(D98="[Mark as ND1 if not relevant]","",IF(D98="","",D98/$D$100)))</f>
        <v>0</v>
      </c>
      <c r="H98" s="118"/>
      <c r="L98" s="118"/>
      <c r="M98" s="118"/>
    </row>
    <row r="99" spans="1:14" x14ac:dyDescent="0.25">
      <c r="A99" s="120" t="s">
        <v>123</v>
      </c>
      <c r="B99" s="158" t="s">
        <v>124</v>
      </c>
      <c r="C99" s="134">
        <v>0</v>
      </c>
      <c r="D99" s="134">
        <v>0</v>
      </c>
      <c r="E99" s="194"/>
      <c r="F99" s="153">
        <f>IF($C$100=0,"",IF(C99="[for completion]","",IF(C99="","",C99/$C$100)))</f>
        <v>0</v>
      </c>
      <c r="G99" s="153">
        <f>IF($D$100=0,"",IF(D99="[Mark as ND1 if not relevant]","",IF(D99="","",D99/$D$100)))</f>
        <v>0</v>
      </c>
      <c r="H99" s="118"/>
      <c r="L99" s="118"/>
      <c r="M99" s="118"/>
    </row>
    <row r="100" spans="1:14" x14ac:dyDescent="0.25">
      <c r="A100" s="120" t="s">
        <v>125</v>
      </c>
      <c r="B100" s="157" t="s">
        <v>71</v>
      </c>
      <c r="C100" s="177">
        <f>SUM(C93:C99)</f>
        <v>1750</v>
      </c>
      <c r="D100" s="177">
        <f>SUM(D93:D99)</f>
        <v>1750</v>
      </c>
      <c r="E100" s="191"/>
      <c r="F100" s="176">
        <f>SUM(F93:F99)</f>
        <v>1</v>
      </c>
      <c r="G100" s="176">
        <f>SUM(G93:G99)</f>
        <v>1</v>
      </c>
      <c r="H100" s="118"/>
      <c r="L100" s="118"/>
      <c r="M100" s="118"/>
    </row>
    <row r="101" spans="1:14" outlineLevel="1" x14ac:dyDescent="0.25">
      <c r="A101" s="120" t="s">
        <v>126</v>
      </c>
      <c r="B101" s="200" t="s">
        <v>94</v>
      </c>
      <c r="C101" s="149"/>
      <c r="D101" s="149"/>
      <c r="E101" s="147"/>
      <c r="F101" s="153">
        <f>IF($C$100=0,"",IF(C101="[for completion]","",C101/$C$100))</f>
        <v>0</v>
      </c>
      <c r="G101" s="153">
        <f>IF($D$100=0,"",IF(D101="[for completion]","",D101/$D$100))</f>
        <v>0</v>
      </c>
      <c r="H101" s="118"/>
      <c r="L101" s="118"/>
      <c r="M101" s="118"/>
    </row>
    <row r="102" spans="1:14" outlineLevel="1" x14ac:dyDescent="0.25">
      <c r="A102" s="120" t="s">
        <v>127</v>
      </c>
      <c r="B102" s="200" t="s">
        <v>96</v>
      </c>
      <c r="C102" s="149"/>
      <c r="D102" s="149"/>
      <c r="E102" s="147"/>
      <c r="F102" s="153">
        <f>IF($C$100=0,"",IF(C102="[for completion]","",C102/$C$100))</f>
        <v>0</v>
      </c>
      <c r="G102" s="153">
        <f>IF($D$100=0,"",IF(D102="[for completion]","",D102/$D$100))</f>
        <v>0</v>
      </c>
      <c r="H102" s="118"/>
      <c r="L102" s="118"/>
      <c r="M102" s="118"/>
    </row>
    <row r="103" spans="1:14" outlineLevel="1" x14ac:dyDescent="0.25">
      <c r="A103" s="120" t="s">
        <v>128</v>
      </c>
      <c r="B103" s="200" t="s">
        <v>1295</v>
      </c>
      <c r="C103" s="149"/>
      <c r="D103" s="149"/>
      <c r="E103" s="147"/>
      <c r="F103" s="153">
        <f>IF($C$100=0,"",IF(C103="[for completion]","",C103/$C$100))</f>
        <v>0</v>
      </c>
      <c r="G103" s="153">
        <f>IF($D$100=0,"",IF(D103="[for completion]","",D103/$D$100))</f>
        <v>0</v>
      </c>
      <c r="H103" s="118"/>
      <c r="L103" s="118"/>
      <c r="M103" s="118"/>
    </row>
    <row r="104" spans="1:14" outlineLevel="1" x14ac:dyDescent="0.25">
      <c r="A104" s="120" t="s">
        <v>129</v>
      </c>
      <c r="B104" s="200" t="s">
        <v>99</v>
      </c>
      <c r="C104" s="149"/>
      <c r="D104" s="149"/>
      <c r="E104" s="147"/>
      <c r="F104" s="153">
        <f>IF($C$100=0,"",IF(C104="[for completion]","",C104/$C$100))</f>
        <v>0</v>
      </c>
      <c r="G104" s="153">
        <f>IF($D$100=0,"",IF(D104="[for completion]","",D104/$D$100))</f>
        <v>0</v>
      </c>
      <c r="H104" s="118"/>
      <c r="L104" s="118"/>
      <c r="M104" s="118"/>
    </row>
    <row r="105" spans="1:14" outlineLevel="1" x14ac:dyDescent="0.25">
      <c r="A105" s="120" t="s">
        <v>130</v>
      </c>
      <c r="B105" s="200" t="s">
        <v>1294</v>
      </c>
      <c r="C105" s="149"/>
      <c r="D105" s="149"/>
      <c r="E105" s="147"/>
      <c r="F105" s="153">
        <f>IF($C$100=0,"",IF(C105="[for completion]","",C105/$C$100))</f>
        <v>0</v>
      </c>
      <c r="G105" s="153">
        <f>IF($D$100=0,"",IF(D105="[for completion]","",D105/$D$100))</f>
        <v>0</v>
      </c>
      <c r="H105" s="118"/>
      <c r="L105" s="118"/>
      <c r="M105" s="118"/>
    </row>
    <row r="106" spans="1:14" outlineLevel="1" x14ac:dyDescent="0.25">
      <c r="A106" s="120" t="s">
        <v>131</v>
      </c>
      <c r="B106" s="198"/>
      <c r="C106" s="197"/>
      <c r="D106" s="197"/>
      <c r="E106" s="147"/>
      <c r="F106" s="171"/>
      <c r="G106" s="171"/>
      <c r="H106" s="118"/>
      <c r="L106" s="118"/>
      <c r="M106" s="118"/>
    </row>
    <row r="107" spans="1:14" outlineLevel="1" x14ac:dyDescent="0.25">
      <c r="A107" s="120" t="s">
        <v>132</v>
      </c>
      <c r="B107" s="198"/>
      <c r="C107" s="197"/>
      <c r="D107" s="197"/>
      <c r="E107" s="147"/>
      <c r="F107" s="171"/>
      <c r="G107" s="171"/>
      <c r="H107" s="118"/>
      <c r="L107" s="118"/>
      <c r="M107" s="118"/>
    </row>
    <row r="108" spans="1:14" outlineLevel="1" x14ac:dyDescent="0.25">
      <c r="A108" s="120" t="s">
        <v>133</v>
      </c>
      <c r="B108" s="199"/>
      <c r="C108" s="197"/>
      <c r="D108" s="197"/>
      <c r="E108" s="147"/>
      <c r="F108" s="171"/>
      <c r="G108" s="171"/>
      <c r="H108" s="118"/>
      <c r="L108" s="118"/>
      <c r="M108" s="118"/>
    </row>
    <row r="109" spans="1:14" outlineLevel="1" x14ac:dyDescent="0.25">
      <c r="A109" s="120" t="s">
        <v>134</v>
      </c>
      <c r="B109" s="198"/>
      <c r="C109" s="197"/>
      <c r="D109" s="197"/>
      <c r="E109" s="147"/>
      <c r="F109" s="171"/>
      <c r="G109" s="171"/>
      <c r="H109" s="118"/>
      <c r="L109" s="118"/>
      <c r="M109" s="118"/>
    </row>
    <row r="110" spans="1:14" outlineLevel="1" x14ac:dyDescent="0.25">
      <c r="A110" s="120" t="s">
        <v>135</v>
      </c>
      <c r="B110" s="198"/>
      <c r="C110" s="197"/>
      <c r="D110" s="197"/>
      <c r="E110" s="147"/>
      <c r="F110" s="171"/>
      <c r="G110" s="171"/>
      <c r="H110" s="118"/>
      <c r="L110" s="118"/>
      <c r="M110" s="118"/>
    </row>
    <row r="111" spans="1:14" ht="15" customHeight="1" x14ac:dyDescent="0.25">
      <c r="A111" s="125"/>
      <c r="B111" s="196" t="s">
        <v>1293</v>
      </c>
      <c r="C111" s="123" t="s">
        <v>136</v>
      </c>
      <c r="D111" s="123" t="s">
        <v>137</v>
      </c>
      <c r="E111" s="124"/>
      <c r="F111" s="123" t="s">
        <v>138</v>
      </c>
      <c r="G111" s="123" t="s">
        <v>139</v>
      </c>
      <c r="H111" s="118"/>
      <c r="L111" s="118"/>
      <c r="M111" s="118"/>
    </row>
    <row r="112" spans="1:14" s="192" customFormat="1" x14ac:dyDescent="0.25">
      <c r="A112" s="120" t="s">
        <v>140</v>
      </c>
      <c r="B112" s="152" t="s">
        <v>3</v>
      </c>
      <c r="C112" s="170">
        <v>2313.73021710999</v>
      </c>
      <c r="D112" s="186"/>
      <c r="E112" s="193"/>
      <c r="F112" s="195">
        <f>IF($C$131=0,"",IF(C112="[for completion]","",IF(C112="","",C112/$C$131)))</f>
        <v>1</v>
      </c>
      <c r="G112" s="167" t="str">
        <f>IF($D$131=0,"",IF(D112="[for completion]","",IF(D112="","",D112/$D$131)))</f>
        <v/>
      </c>
      <c r="I112" s="119"/>
      <c r="J112" s="119"/>
      <c r="K112" s="119"/>
      <c r="L112" s="118"/>
      <c r="M112" s="118"/>
      <c r="N112" s="118"/>
    </row>
    <row r="113" spans="1:14" s="192" customFormat="1" x14ac:dyDescent="0.25">
      <c r="A113" s="120" t="s">
        <v>141</v>
      </c>
      <c r="B113" s="152" t="s">
        <v>142</v>
      </c>
      <c r="C113" s="150"/>
      <c r="D113" s="150"/>
      <c r="E113" s="171"/>
      <c r="F113" s="150" t="str">
        <f>IF($C$131=0,"",IF(C113="[for completion]","",IF(C113="","",C113/$C$131)))</f>
        <v/>
      </c>
      <c r="G113" s="150" t="str">
        <f>IF($D$131=0,"",IF(D113="[for completion]","",IF(D113="","",D113/$D$131)))</f>
        <v/>
      </c>
      <c r="I113" s="119"/>
      <c r="J113" s="119"/>
      <c r="K113" s="119"/>
      <c r="L113" s="147"/>
      <c r="M113" s="118"/>
      <c r="N113" s="118"/>
    </row>
    <row r="114" spans="1:14" s="192" customFormat="1" x14ac:dyDescent="0.25">
      <c r="A114" s="120" t="s">
        <v>143</v>
      </c>
      <c r="B114" s="152" t="s">
        <v>144</v>
      </c>
      <c r="C114" s="150"/>
      <c r="D114" s="150"/>
      <c r="E114" s="171"/>
      <c r="F114" s="150" t="str">
        <f>IF($C$131=0,"",IF(C114="[for completion]","",IF(C114="","",C114/$C$131)))</f>
        <v/>
      </c>
      <c r="G114" s="150" t="str">
        <f>IF($D$131=0,"",IF(D114="[for completion]","",IF(D114="","",D114/$D$131)))</f>
        <v/>
      </c>
      <c r="I114" s="119"/>
      <c r="J114" s="119"/>
      <c r="K114" s="119"/>
      <c r="L114" s="147"/>
      <c r="M114" s="118"/>
      <c r="N114" s="118"/>
    </row>
    <row r="115" spans="1:14" s="192" customFormat="1" x14ac:dyDescent="0.25">
      <c r="A115" s="120" t="s">
        <v>145</v>
      </c>
      <c r="B115" s="152" t="s">
        <v>146</v>
      </c>
      <c r="C115" s="150"/>
      <c r="D115" s="150"/>
      <c r="E115" s="171"/>
      <c r="F115" s="150" t="str">
        <f>IF($C$131=0,"",IF(C115="[for completion]","",IF(C115="","",C115/$C$131)))</f>
        <v/>
      </c>
      <c r="G115" s="150" t="str">
        <f>IF($D$131=0,"",IF(D115="[for completion]","",IF(D115="","",D115/$D$131)))</f>
        <v/>
      </c>
      <c r="I115" s="119"/>
      <c r="J115" s="119"/>
      <c r="K115" s="119"/>
      <c r="L115" s="147"/>
      <c r="M115" s="118"/>
      <c r="N115" s="118"/>
    </row>
    <row r="116" spans="1:14" s="192" customFormat="1" x14ac:dyDescent="0.25">
      <c r="A116" s="120" t="s">
        <v>147</v>
      </c>
      <c r="B116" s="152" t="s">
        <v>148</v>
      </c>
      <c r="C116" s="150"/>
      <c r="D116" s="150"/>
      <c r="E116" s="171"/>
      <c r="F116" s="150" t="str">
        <f>IF($C$131=0,"",IF(C116="[for completion]","",IF(C116="","",C116/$C$131)))</f>
        <v/>
      </c>
      <c r="G116" s="150" t="str">
        <f>IF($D$131=0,"",IF(D116="[for completion]","",IF(D116="","",D116/$D$131)))</f>
        <v/>
      </c>
      <c r="I116" s="119"/>
      <c r="J116" s="119"/>
      <c r="K116" s="119"/>
      <c r="L116" s="147"/>
      <c r="M116" s="118"/>
      <c r="N116" s="118"/>
    </row>
    <row r="117" spans="1:14" s="192" customFormat="1" x14ac:dyDescent="0.25">
      <c r="A117" s="120" t="s">
        <v>149</v>
      </c>
      <c r="B117" s="152" t="s">
        <v>150</v>
      </c>
      <c r="C117" s="150"/>
      <c r="D117" s="150"/>
      <c r="E117" s="147"/>
      <c r="F117" s="150" t="str">
        <f>IF($C$131=0,"",IF(C117="[for completion]","",IF(C117="","",C117/$C$131)))</f>
        <v/>
      </c>
      <c r="G117" s="150" t="str">
        <f>IF($D$131=0,"",IF(D117="[for completion]","",IF(D117="","",D117/$D$131)))</f>
        <v/>
      </c>
      <c r="I117" s="119"/>
      <c r="J117" s="119"/>
      <c r="K117" s="119"/>
      <c r="L117" s="147"/>
      <c r="M117" s="118"/>
      <c r="N117" s="118"/>
    </row>
    <row r="118" spans="1:14" x14ac:dyDescent="0.25">
      <c r="A118" s="120" t="s">
        <v>151</v>
      </c>
      <c r="B118" s="152" t="s">
        <v>152</v>
      </c>
      <c r="C118" s="150"/>
      <c r="D118" s="150"/>
      <c r="E118" s="147"/>
      <c r="F118" s="150" t="str">
        <f>IF($C$131=0,"",IF(C118="[for completion]","",IF(C118="","",C118/$C$131)))</f>
        <v/>
      </c>
      <c r="G118" s="150" t="str">
        <f>IF($D$131=0,"",IF(D118="[for completion]","",IF(D118="","",D118/$D$131)))</f>
        <v/>
      </c>
      <c r="L118" s="147"/>
      <c r="M118" s="118"/>
    </row>
    <row r="119" spans="1:14" x14ac:dyDescent="0.25">
      <c r="A119" s="120" t="s">
        <v>153</v>
      </c>
      <c r="B119" s="152" t="s">
        <v>154</v>
      </c>
      <c r="C119" s="150"/>
      <c r="D119" s="150"/>
      <c r="E119" s="147"/>
      <c r="F119" s="150" t="str">
        <f>IF($C$131=0,"",IF(C119="[for completion]","",IF(C119="","",C119/$C$131)))</f>
        <v/>
      </c>
      <c r="G119" s="150" t="str">
        <f>IF($D$131=0,"",IF(D119="[for completion]","",IF(D119="","",D119/$D$131)))</f>
        <v/>
      </c>
      <c r="L119" s="147"/>
      <c r="M119" s="118"/>
    </row>
    <row r="120" spans="1:14" x14ac:dyDescent="0.25">
      <c r="A120" s="120" t="s">
        <v>155</v>
      </c>
      <c r="B120" s="152" t="s">
        <v>156</v>
      </c>
      <c r="C120" s="150"/>
      <c r="D120" s="150"/>
      <c r="E120" s="147"/>
      <c r="F120" s="150" t="str">
        <f>IF($C$131=0,"",IF(C120="[for completion]","",IF(C120="","",C120/$C$131)))</f>
        <v/>
      </c>
      <c r="G120" s="150" t="str">
        <f>IF($D$131=0,"",IF(D120="[for completion]","",IF(D120="","",D120/$D$131)))</f>
        <v/>
      </c>
      <c r="L120" s="147"/>
      <c r="M120" s="118"/>
    </row>
    <row r="121" spans="1:14" x14ac:dyDescent="0.25">
      <c r="A121" s="120" t="s">
        <v>157</v>
      </c>
      <c r="B121" s="120" t="s">
        <v>158</v>
      </c>
      <c r="C121" s="150"/>
      <c r="D121" s="150"/>
      <c r="F121" s="150" t="str">
        <f>IF($C$131=0,"",IF(C121="[for completion]","",IF(C121="","",C121/$C$131)))</f>
        <v/>
      </c>
      <c r="G121" s="150" t="str">
        <f>IF($D$131=0,"",IF(D121="[for completion]","",IF(D121="","",D121/$D$131)))</f>
        <v/>
      </c>
      <c r="L121" s="147"/>
      <c r="M121" s="118"/>
    </row>
    <row r="122" spans="1:14" x14ac:dyDescent="0.25">
      <c r="A122" s="120" t="s">
        <v>159</v>
      </c>
      <c r="B122" s="152" t="s">
        <v>160</v>
      </c>
      <c r="C122" s="150"/>
      <c r="D122" s="150"/>
      <c r="E122" s="147"/>
      <c r="F122" s="150" t="str">
        <f>IF($C$131=0,"",IF(C122="[for completion]","",IF(C122="","",C122/$C$131)))</f>
        <v/>
      </c>
      <c r="G122" s="150" t="str">
        <f>IF($D$131=0,"",IF(D122="[for completion]","",IF(D122="","",D122/$D$131)))</f>
        <v/>
      </c>
      <c r="L122" s="147"/>
      <c r="M122" s="118"/>
    </row>
    <row r="123" spans="1:14" x14ac:dyDescent="0.25">
      <c r="A123" s="120" t="s">
        <v>161</v>
      </c>
      <c r="B123" s="152" t="s">
        <v>162</v>
      </c>
      <c r="C123" s="150"/>
      <c r="D123" s="150"/>
      <c r="E123" s="147"/>
      <c r="F123" s="150" t="str">
        <f>IF($C$131=0,"",IF(C123="[for completion]","",IF(C123="","",C123/$C$131)))</f>
        <v/>
      </c>
      <c r="G123" s="150" t="str">
        <f>IF($D$131=0,"",IF(D123="[for completion]","",IF(D123="","",D123/$D$131)))</f>
        <v/>
      </c>
      <c r="L123" s="147"/>
      <c r="M123" s="118"/>
    </row>
    <row r="124" spans="1:14" x14ac:dyDescent="0.25">
      <c r="A124" s="120" t="s">
        <v>163</v>
      </c>
      <c r="B124" s="152" t="s">
        <v>164</v>
      </c>
      <c r="C124" s="150"/>
      <c r="D124" s="150"/>
      <c r="E124" s="147"/>
      <c r="F124" s="150" t="str">
        <f>IF($C$131=0,"",IF(C124="[for completion]","",IF(C124="","",C124/$C$131)))</f>
        <v/>
      </c>
      <c r="G124" s="150" t="str">
        <f>IF($D$131=0,"",IF(D124="[for completion]","",IF(D124="","",D124/$D$131)))</f>
        <v/>
      </c>
      <c r="L124" s="194"/>
      <c r="M124" s="118"/>
    </row>
    <row r="125" spans="1:14" x14ac:dyDescent="0.25">
      <c r="A125" s="120" t="s">
        <v>165</v>
      </c>
      <c r="B125" s="120" t="s">
        <v>1292</v>
      </c>
      <c r="C125" s="150"/>
      <c r="D125" s="150"/>
      <c r="E125" s="147"/>
      <c r="F125" s="150" t="str">
        <f>IF($C$131=0,"",IF(C125="[for completion]","",IF(C125="","",C125/$C$131)))</f>
        <v/>
      </c>
      <c r="G125" s="150" t="str">
        <f>IF($D$131=0,"",IF(D125="[for completion]","",IF(D125="","",D125/$D$131)))</f>
        <v/>
      </c>
      <c r="L125" s="147"/>
      <c r="M125" s="118"/>
    </row>
    <row r="126" spans="1:14" x14ac:dyDescent="0.25">
      <c r="A126" s="120" t="s">
        <v>167</v>
      </c>
      <c r="B126" s="158" t="s">
        <v>166</v>
      </c>
      <c r="C126" s="150"/>
      <c r="D126" s="150"/>
      <c r="E126" s="147"/>
      <c r="F126" s="150" t="str">
        <f>IF($C$131=0,"",IF(C126="[for completion]","",IF(C126="","",C126/$C$131)))</f>
        <v/>
      </c>
      <c r="G126" s="150" t="str">
        <f>IF($D$131=0,"",IF(D126="[for completion]","",IF(D126="","",D126/$D$131)))</f>
        <v/>
      </c>
      <c r="H126" s="117"/>
      <c r="L126" s="147"/>
      <c r="M126" s="118"/>
    </row>
    <row r="127" spans="1:14" x14ac:dyDescent="0.25">
      <c r="A127" s="120" t="s">
        <v>169</v>
      </c>
      <c r="B127" s="152" t="s">
        <v>168</v>
      </c>
      <c r="C127" s="150"/>
      <c r="D127" s="150"/>
      <c r="E127" s="147"/>
      <c r="F127" s="150" t="str">
        <f>IF($C$131=0,"",IF(C127="[for completion]","",IF(C127="","",C127/$C$131)))</f>
        <v/>
      </c>
      <c r="G127" s="150" t="str">
        <f>IF($D$131=0,"",IF(D127="[for completion]","",IF(D127="","",D127/$D$131)))</f>
        <v/>
      </c>
      <c r="H127" s="118"/>
      <c r="L127" s="147"/>
      <c r="M127" s="118"/>
    </row>
    <row r="128" spans="1:14" x14ac:dyDescent="0.25">
      <c r="A128" s="120" t="s">
        <v>171</v>
      </c>
      <c r="B128" s="152" t="s">
        <v>170</v>
      </c>
      <c r="C128" s="150"/>
      <c r="D128" s="150"/>
      <c r="E128" s="147"/>
      <c r="F128" s="150" t="str">
        <f>IF($C$131=0,"",IF(C128="[for completion]","",IF(C128="","",C128/$C$131)))</f>
        <v/>
      </c>
      <c r="G128" s="150" t="str">
        <f>IF($D$131=0,"",IF(D128="[for completion]","",IF(D128="","",D128/$D$131)))</f>
        <v/>
      </c>
      <c r="H128" s="118"/>
      <c r="L128" s="118"/>
      <c r="M128" s="118"/>
    </row>
    <row r="129" spans="1:14" x14ac:dyDescent="0.25">
      <c r="A129" s="120" t="s">
        <v>173</v>
      </c>
      <c r="B129" s="152" t="s">
        <v>172</v>
      </c>
      <c r="C129" s="150"/>
      <c r="D129" s="150"/>
      <c r="E129" s="147"/>
      <c r="F129" s="150" t="str">
        <f>IF($C$131=0,"",IF(C129="[for completion]","",IF(C129="","",C129/$C$131)))</f>
        <v/>
      </c>
      <c r="G129" s="150" t="str">
        <f>IF($D$131=0,"",IF(D129="[for completion]","",IF(D129="","",D129/$D$131)))</f>
        <v/>
      </c>
      <c r="H129" s="118"/>
      <c r="L129" s="118"/>
      <c r="M129" s="118"/>
    </row>
    <row r="130" spans="1:14" outlineLevel="1" x14ac:dyDescent="0.25">
      <c r="A130" s="120" t="s">
        <v>174</v>
      </c>
      <c r="B130" s="152" t="s">
        <v>69</v>
      </c>
      <c r="C130" s="150"/>
      <c r="D130" s="150"/>
      <c r="E130" s="147"/>
      <c r="F130" s="150" t="str">
        <f>IF($C$131=0,"",IF(C130="[for completion]","",IF(C130="","",C130/$C$131)))</f>
        <v/>
      </c>
      <c r="G130" s="150" t="str">
        <f>IF($D$131=0,"",IF(D130="[for completion]","",IF(D130="","",D130/$D$131)))</f>
        <v/>
      </c>
      <c r="H130" s="118"/>
      <c r="L130" s="118"/>
      <c r="M130" s="118"/>
    </row>
    <row r="131" spans="1:14" outlineLevel="1" x14ac:dyDescent="0.25">
      <c r="A131" s="120" t="s">
        <v>175</v>
      </c>
      <c r="B131" s="157" t="s">
        <v>71</v>
      </c>
      <c r="C131" s="156">
        <f>SUM(C112:C130)</f>
        <v>2313.73021710999</v>
      </c>
      <c r="D131" s="186"/>
      <c r="E131" s="191"/>
      <c r="F131" s="167">
        <f>SUM(F112:F130)</f>
        <v>1</v>
      </c>
      <c r="G131" s="167">
        <f>SUM(G112:G130)</f>
        <v>0</v>
      </c>
      <c r="H131" s="118"/>
      <c r="L131" s="118"/>
      <c r="M131" s="118"/>
    </row>
    <row r="132" spans="1:14" outlineLevel="1" x14ac:dyDescent="0.25">
      <c r="A132" s="120" t="s">
        <v>177</v>
      </c>
      <c r="B132" s="121" t="s">
        <v>176</v>
      </c>
      <c r="C132" s="150"/>
      <c r="D132" s="150"/>
      <c r="E132" s="147"/>
      <c r="F132" s="150" t="str">
        <f>IF($C$131=0,"",IF(C132="[for completion]","",IF(C132="","",C132/$C$131)))</f>
        <v/>
      </c>
      <c r="G132" s="150" t="str">
        <f>IF($D$131=0,"",IF(D132="[for completion]","",IF(D132="","",D132/$D$131)))</f>
        <v/>
      </c>
      <c r="H132" s="118"/>
      <c r="L132" s="118"/>
      <c r="M132" s="118"/>
    </row>
    <row r="133" spans="1:14" outlineLevel="1" x14ac:dyDescent="0.25">
      <c r="A133" s="120" t="s">
        <v>178</v>
      </c>
      <c r="B133" s="121" t="s">
        <v>176</v>
      </c>
      <c r="C133" s="150"/>
      <c r="D133" s="150"/>
      <c r="E133" s="147"/>
      <c r="F133" s="150" t="str">
        <f>IF($C$131=0,"",IF(C133="[for completion]","",IF(C133="","",C133/$C$131)))</f>
        <v/>
      </c>
      <c r="G133" s="150" t="str">
        <f>IF($D$131=0,"",IF(D133="[for completion]","",IF(D133="","",D133/$D$131)))</f>
        <v/>
      </c>
      <c r="H133" s="118"/>
      <c r="L133" s="118"/>
      <c r="M133" s="118"/>
    </row>
    <row r="134" spans="1:14" outlineLevel="1" x14ac:dyDescent="0.25">
      <c r="A134" s="120" t="s">
        <v>179</v>
      </c>
      <c r="B134" s="121" t="s">
        <v>176</v>
      </c>
      <c r="C134" s="150"/>
      <c r="D134" s="150"/>
      <c r="E134" s="147"/>
      <c r="F134" s="150" t="str">
        <f>IF($C$131=0,"",IF(C134="[for completion]","",IF(C134="","",C134/$C$131)))</f>
        <v/>
      </c>
      <c r="G134" s="150" t="str">
        <f>IF($D$131=0,"",IF(D134="[for completion]","",IF(D134="","",D134/$D$131)))</f>
        <v/>
      </c>
      <c r="H134" s="118"/>
      <c r="L134" s="118"/>
      <c r="M134" s="118"/>
    </row>
    <row r="135" spans="1:14" outlineLevel="1" x14ac:dyDescent="0.25">
      <c r="A135" s="120" t="s">
        <v>180</v>
      </c>
      <c r="B135" s="121" t="s">
        <v>176</v>
      </c>
      <c r="C135" s="150"/>
      <c r="D135" s="150"/>
      <c r="E135" s="147"/>
      <c r="F135" s="150" t="str">
        <f>IF($C$131=0,"",IF(C135="[for completion]","",IF(C135="","",C135/$C$131)))</f>
        <v/>
      </c>
      <c r="G135" s="150" t="str">
        <f>IF($D$131=0,"",IF(D135="[for completion]","",IF(D135="","",D135/$D$131)))</f>
        <v/>
      </c>
      <c r="H135" s="118"/>
      <c r="L135" s="118"/>
      <c r="M135" s="118"/>
    </row>
    <row r="136" spans="1:14" outlineLevel="1" x14ac:dyDescent="0.25">
      <c r="A136" s="120" t="s">
        <v>181</v>
      </c>
      <c r="B136" s="121" t="s">
        <v>176</v>
      </c>
      <c r="C136" s="150"/>
      <c r="D136" s="150"/>
      <c r="E136" s="147"/>
      <c r="F136" s="150" t="str">
        <f>IF($C$131=0,"",IF(C136="[for completion]","",IF(C136="","",C136/$C$131)))</f>
        <v/>
      </c>
      <c r="G136" s="150" t="str">
        <f>IF($D$131=0,"",IF(D136="[for completion]","",IF(D136="","",D136/$D$131)))</f>
        <v/>
      </c>
      <c r="H136" s="118"/>
      <c r="L136" s="118"/>
      <c r="M136" s="118"/>
    </row>
    <row r="137" spans="1:14" ht="15" customHeight="1" x14ac:dyDescent="0.25">
      <c r="A137" s="125"/>
      <c r="B137" s="126" t="s">
        <v>182</v>
      </c>
      <c r="C137" s="123" t="s">
        <v>136</v>
      </c>
      <c r="D137" s="123" t="s">
        <v>137</v>
      </c>
      <c r="E137" s="124"/>
      <c r="F137" s="123" t="s">
        <v>138</v>
      </c>
      <c r="G137" s="123" t="s">
        <v>139</v>
      </c>
      <c r="H137" s="118"/>
      <c r="L137" s="118"/>
      <c r="M137" s="118"/>
    </row>
    <row r="138" spans="1:14" s="192" customFormat="1" x14ac:dyDescent="0.25">
      <c r="A138" s="120" t="s">
        <v>183</v>
      </c>
      <c r="B138" s="152" t="s">
        <v>3</v>
      </c>
      <c r="C138" s="170">
        <v>1750</v>
      </c>
      <c r="D138" s="186"/>
      <c r="E138" s="193"/>
      <c r="F138" s="167">
        <f>IF($C$157=0,"",IF(C138="[for completion]","",IF(C138="","",C138/$C$157)))</f>
        <v>1</v>
      </c>
      <c r="G138" s="167" t="str">
        <f>IF($D$157=0,"",IF(D138="[for completion]","",IF(D138="","",D138/$D$157)))</f>
        <v/>
      </c>
      <c r="H138" s="118"/>
      <c r="I138" s="119"/>
      <c r="J138" s="119"/>
      <c r="K138" s="119"/>
      <c r="L138" s="118"/>
      <c r="M138" s="118"/>
      <c r="N138" s="118"/>
    </row>
    <row r="139" spans="1:14" s="192" customFormat="1" x14ac:dyDescent="0.25">
      <c r="A139" s="120" t="s">
        <v>184</v>
      </c>
      <c r="B139" s="152" t="s">
        <v>142</v>
      </c>
      <c r="C139" s="150"/>
      <c r="D139" s="150"/>
      <c r="E139" s="171"/>
      <c r="F139" s="150" t="str">
        <f>IF($C$157=0,"",IF(C139="[for completion]","",IF(C139="","",C139/$C$157)))</f>
        <v/>
      </c>
      <c r="G139" s="150" t="str">
        <f>IF($D$157=0,"",IF(D139="[for completion]","",IF(D139="","",D139/$D$157)))</f>
        <v/>
      </c>
      <c r="H139" s="118"/>
      <c r="I139" s="119"/>
      <c r="J139" s="119"/>
      <c r="K139" s="119"/>
      <c r="L139" s="118"/>
      <c r="M139" s="118"/>
      <c r="N139" s="118"/>
    </row>
    <row r="140" spans="1:14" s="192" customFormat="1" x14ac:dyDescent="0.25">
      <c r="A140" s="120" t="s">
        <v>185</v>
      </c>
      <c r="B140" s="152" t="s">
        <v>144</v>
      </c>
      <c r="C140" s="150"/>
      <c r="D140" s="150"/>
      <c r="E140" s="171"/>
      <c r="F140" s="150" t="str">
        <f>IF($C$157=0,"",IF(C140="[for completion]","",IF(C140="","",C140/$C$157)))</f>
        <v/>
      </c>
      <c r="G140" s="150" t="str">
        <f>IF($D$157=0,"",IF(D140="[for completion]","",IF(D140="","",D140/$D$157)))</f>
        <v/>
      </c>
      <c r="H140" s="118"/>
      <c r="I140" s="119"/>
      <c r="J140" s="119"/>
      <c r="K140" s="119"/>
      <c r="L140" s="118"/>
      <c r="M140" s="118"/>
      <c r="N140" s="118"/>
    </row>
    <row r="141" spans="1:14" s="192" customFormat="1" x14ac:dyDescent="0.25">
      <c r="A141" s="120" t="s">
        <v>186</v>
      </c>
      <c r="B141" s="152" t="s">
        <v>146</v>
      </c>
      <c r="C141" s="150"/>
      <c r="D141" s="150"/>
      <c r="E141" s="171"/>
      <c r="F141" s="150" t="str">
        <f>IF($C$157=0,"",IF(C141="[for completion]","",IF(C141="","",C141/$C$157)))</f>
        <v/>
      </c>
      <c r="G141" s="150" t="str">
        <f>IF($D$157=0,"",IF(D141="[for completion]","",IF(D141="","",D141/$D$157)))</f>
        <v/>
      </c>
      <c r="H141" s="118"/>
      <c r="I141" s="119"/>
      <c r="J141" s="119"/>
      <c r="K141" s="119"/>
      <c r="L141" s="118"/>
      <c r="M141" s="118"/>
      <c r="N141" s="118"/>
    </row>
    <row r="142" spans="1:14" s="192" customFormat="1" x14ac:dyDescent="0.25">
      <c r="A142" s="120" t="s">
        <v>187</v>
      </c>
      <c r="B142" s="152" t="s">
        <v>148</v>
      </c>
      <c r="C142" s="150"/>
      <c r="D142" s="150"/>
      <c r="E142" s="171"/>
      <c r="F142" s="150" t="str">
        <f>IF($C$157=0,"",IF(C142="[for completion]","",IF(C142="","",C142/$C$157)))</f>
        <v/>
      </c>
      <c r="G142" s="150" t="str">
        <f>IF($D$157=0,"",IF(D142="[for completion]","",IF(D142="","",D142/$D$157)))</f>
        <v/>
      </c>
      <c r="H142" s="118"/>
      <c r="I142" s="119"/>
      <c r="J142" s="119"/>
      <c r="K142" s="119"/>
      <c r="L142" s="118"/>
      <c r="M142" s="118"/>
      <c r="N142" s="118"/>
    </row>
    <row r="143" spans="1:14" s="192" customFormat="1" x14ac:dyDescent="0.25">
      <c r="A143" s="120" t="s">
        <v>188</v>
      </c>
      <c r="B143" s="152" t="s">
        <v>150</v>
      </c>
      <c r="C143" s="150"/>
      <c r="D143" s="150"/>
      <c r="E143" s="147"/>
      <c r="F143" s="150" t="str">
        <f>IF($C$157=0,"",IF(C143="[for completion]","",IF(C143="","",C143/$C$157)))</f>
        <v/>
      </c>
      <c r="G143" s="150" t="str">
        <f>IF($D$157=0,"",IF(D143="[for completion]","",IF(D143="","",D143/$D$157)))</f>
        <v/>
      </c>
      <c r="H143" s="118"/>
      <c r="I143" s="119"/>
      <c r="J143" s="119"/>
      <c r="K143" s="119"/>
      <c r="L143" s="118"/>
      <c r="M143" s="118"/>
      <c r="N143" s="118"/>
    </row>
    <row r="144" spans="1:14" x14ac:dyDescent="0.25">
      <c r="A144" s="120" t="s">
        <v>189</v>
      </c>
      <c r="B144" s="152" t="s">
        <v>152</v>
      </c>
      <c r="C144" s="150"/>
      <c r="D144" s="150"/>
      <c r="E144" s="147"/>
      <c r="F144" s="150" t="str">
        <f>IF($C$157=0,"",IF(C144="[for completion]","",IF(C144="","",C144/$C$157)))</f>
        <v/>
      </c>
      <c r="G144" s="150" t="str">
        <f>IF($D$157=0,"",IF(D144="[for completion]","",IF(D144="","",D144/$D$157)))</f>
        <v/>
      </c>
      <c r="H144" s="118"/>
      <c r="L144" s="118"/>
      <c r="M144" s="118"/>
    </row>
    <row r="145" spans="1:14" x14ac:dyDescent="0.25">
      <c r="A145" s="120" t="s">
        <v>190</v>
      </c>
      <c r="B145" s="152" t="s">
        <v>154</v>
      </c>
      <c r="C145" s="150"/>
      <c r="D145" s="150"/>
      <c r="E145" s="147"/>
      <c r="F145" s="150" t="str">
        <f>IF($C$157=0,"",IF(C145="[for completion]","",IF(C145="","",C145/$C$157)))</f>
        <v/>
      </c>
      <c r="G145" s="150" t="str">
        <f>IF($D$157=0,"",IF(D145="[for completion]","",IF(D145="","",D145/$D$157)))</f>
        <v/>
      </c>
      <c r="H145" s="118"/>
      <c r="L145" s="118"/>
      <c r="M145" s="118"/>
      <c r="N145" s="117"/>
    </row>
    <row r="146" spans="1:14" x14ac:dyDescent="0.25">
      <c r="A146" s="120" t="s">
        <v>191</v>
      </c>
      <c r="B146" s="152" t="s">
        <v>156</v>
      </c>
      <c r="C146" s="150"/>
      <c r="D146" s="150"/>
      <c r="E146" s="147"/>
      <c r="F146" s="150" t="str">
        <f>IF($C$157=0,"",IF(C146="[for completion]","",IF(C146="","",C146/$C$157)))</f>
        <v/>
      </c>
      <c r="G146" s="150" t="str">
        <f>IF($D$157=0,"",IF(D146="[for completion]","",IF(D146="","",D146/$D$157)))</f>
        <v/>
      </c>
      <c r="H146" s="118"/>
      <c r="L146" s="118"/>
      <c r="M146" s="118"/>
      <c r="N146" s="117"/>
    </row>
    <row r="147" spans="1:14" x14ac:dyDescent="0.25">
      <c r="A147" s="120" t="s">
        <v>192</v>
      </c>
      <c r="B147" s="120" t="s">
        <v>158</v>
      </c>
      <c r="C147" s="150"/>
      <c r="D147" s="150"/>
      <c r="F147" s="150" t="str">
        <f>IF($C$157=0,"",IF(C147="[for completion]","",IF(C147="","",C147/$C$157)))</f>
        <v/>
      </c>
      <c r="G147" s="150" t="str">
        <f>IF($D$157=0,"",IF(D147="[for completion]","",IF(D147="","",D147/$D$157)))</f>
        <v/>
      </c>
      <c r="H147" s="118"/>
      <c r="L147" s="118"/>
      <c r="M147" s="118"/>
      <c r="N147" s="117"/>
    </row>
    <row r="148" spans="1:14" x14ac:dyDescent="0.25">
      <c r="A148" s="120" t="s">
        <v>193</v>
      </c>
      <c r="B148" s="152" t="s">
        <v>160</v>
      </c>
      <c r="C148" s="150"/>
      <c r="D148" s="150"/>
      <c r="E148" s="147"/>
      <c r="F148" s="150" t="str">
        <f>IF($C$157=0,"",IF(C148="[for completion]","",IF(C148="","",C148/$C$157)))</f>
        <v/>
      </c>
      <c r="G148" s="150" t="str">
        <f>IF($D$157=0,"",IF(D148="[for completion]","",IF(D148="","",D148/$D$157)))</f>
        <v/>
      </c>
      <c r="H148" s="118"/>
      <c r="L148" s="118"/>
      <c r="M148" s="118"/>
      <c r="N148" s="117"/>
    </row>
    <row r="149" spans="1:14" x14ac:dyDescent="0.25">
      <c r="A149" s="120" t="s">
        <v>194</v>
      </c>
      <c r="B149" s="152" t="s">
        <v>162</v>
      </c>
      <c r="C149" s="150"/>
      <c r="D149" s="150"/>
      <c r="E149" s="147"/>
      <c r="F149" s="150" t="str">
        <f>IF($C$157=0,"",IF(C149="[for completion]","",IF(C149="","",C149/$C$157)))</f>
        <v/>
      </c>
      <c r="G149" s="150" t="str">
        <f>IF($D$157=0,"",IF(D149="[for completion]","",IF(D149="","",D149/$D$157)))</f>
        <v/>
      </c>
      <c r="H149" s="118"/>
      <c r="L149" s="118"/>
      <c r="M149" s="118"/>
      <c r="N149" s="117"/>
    </row>
    <row r="150" spans="1:14" x14ac:dyDescent="0.25">
      <c r="A150" s="120" t="s">
        <v>195</v>
      </c>
      <c r="B150" s="152" t="s">
        <v>164</v>
      </c>
      <c r="C150" s="150"/>
      <c r="D150" s="150"/>
      <c r="E150" s="147"/>
      <c r="F150" s="150" t="str">
        <f>IF($C$157=0,"",IF(C150="[for completion]","",IF(C150="","",C150/$C$157)))</f>
        <v/>
      </c>
      <c r="G150" s="150" t="str">
        <f>IF($D$157=0,"",IF(D150="[for completion]","",IF(D150="","",D150/$D$157)))</f>
        <v/>
      </c>
      <c r="H150" s="118"/>
      <c r="L150" s="118"/>
      <c r="M150" s="118"/>
      <c r="N150" s="117"/>
    </row>
    <row r="151" spans="1:14" x14ac:dyDescent="0.25">
      <c r="A151" s="120" t="s">
        <v>196</v>
      </c>
      <c r="B151" s="120" t="s">
        <v>1292</v>
      </c>
      <c r="C151" s="150"/>
      <c r="D151" s="150"/>
      <c r="E151" s="147"/>
      <c r="F151" s="150" t="str">
        <f>IF($C$157=0,"",IF(C151="[for completion]","",IF(C151="","",C151/$C$157)))</f>
        <v/>
      </c>
      <c r="G151" s="150" t="str">
        <f>IF($D$157=0,"",IF(D151="[for completion]","",IF(D151="","",D151/$D$157)))</f>
        <v/>
      </c>
      <c r="H151" s="118"/>
      <c r="L151" s="118"/>
      <c r="M151" s="118"/>
      <c r="N151" s="117"/>
    </row>
    <row r="152" spans="1:14" x14ac:dyDescent="0.25">
      <c r="A152" s="120" t="s">
        <v>197</v>
      </c>
      <c r="B152" s="158" t="s">
        <v>166</v>
      </c>
      <c r="C152" s="150"/>
      <c r="D152" s="150"/>
      <c r="E152" s="147"/>
      <c r="F152" s="150" t="str">
        <f>IF($C$157=0,"",IF(C152="[for completion]","",IF(C152="","",C152/$C$157)))</f>
        <v/>
      </c>
      <c r="G152" s="150" t="str">
        <f>IF($D$157=0,"",IF(D152="[for completion]","",IF(D152="","",D152/$D$157)))</f>
        <v/>
      </c>
      <c r="H152" s="118"/>
      <c r="L152" s="118"/>
      <c r="M152" s="118"/>
      <c r="N152" s="117"/>
    </row>
    <row r="153" spans="1:14" x14ac:dyDescent="0.25">
      <c r="A153" s="120" t="s">
        <v>198</v>
      </c>
      <c r="B153" s="152" t="s">
        <v>168</v>
      </c>
      <c r="C153" s="150"/>
      <c r="D153" s="150"/>
      <c r="E153" s="147"/>
      <c r="F153" s="150" t="str">
        <f>IF($C$157=0,"",IF(C153="[for completion]","",IF(C153="","",C153/$C$157)))</f>
        <v/>
      </c>
      <c r="G153" s="150" t="str">
        <f>IF($D$157=0,"",IF(D153="[for completion]","",IF(D153="","",D153/$D$157)))</f>
        <v/>
      </c>
      <c r="H153" s="118"/>
      <c r="L153" s="118"/>
      <c r="M153" s="118"/>
      <c r="N153" s="117"/>
    </row>
    <row r="154" spans="1:14" x14ac:dyDescent="0.25">
      <c r="A154" s="120" t="s">
        <v>199</v>
      </c>
      <c r="B154" s="152" t="s">
        <v>170</v>
      </c>
      <c r="C154" s="150"/>
      <c r="D154" s="150"/>
      <c r="E154" s="147"/>
      <c r="F154" s="150" t="str">
        <f>IF($C$157=0,"",IF(C154="[for completion]","",IF(C154="","",C154/$C$157)))</f>
        <v/>
      </c>
      <c r="G154" s="150" t="str">
        <f>IF($D$157=0,"",IF(D154="[for completion]","",IF(D154="","",D154/$D$157)))</f>
        <v/>
      </c>
      <c r="H154" s="118"/>
      <c r="L154" s="118"/>
      <c r="M154" s="118"/>
      <c r="N154" s="117"/>
    </row>
    <row r="155" spans="1:14" x14ac:dyDescent="0.25">
      <c r="A155" s="120" t="s">
        <v>200</v>
      </c>
      <c r="B155" s="152" t="s">
        <v>172</v>
      </c>
      <c r="C155" s="150"/>
      <c r="D155" s="150"/>
      <c r="E155" s="147"/>
      <c r="F155" s="150" t="str">
        <f>IF($C$157=0,"",IF(C155="[for completion]","",IF(C155="","",C155/$C$157)))</f>
        <v/>
      </c>
      <c r="G155" s="150" t="str">
        <f>IF($D$157=0,"",IF(D155="[for completion]","",IF(D155="","",D155/$D$157)))</f>
        <v/>
      </c>
      <c r="H155" s="118"/>
      <c r="L155" s="118"/>
      <c r="M155" s="118"/>
      <c r="N155" s="117"/>
    </row>
    <row r="156" spans="1:14" outlineLevel="1" x14ac:dyDescent="0.25">
      <c r="A156" s="120" t="s">
        <v>201</v>
      </c>
      <c r="B156" s="152" t="s">
        <v>69</v>
      </c>
      <c r="C156" s="150"/>
      <c r="D156" s="150"/>
      <c r="E156" s="147"/>
      <c r="F156" s="150" t="str">
        <f>IF($C$157=0,"",IF(C156="[for completion]","",IF(C156="","",C156/$C$157)))</f>
        <v/>
      </c>
      <c r="G156" s="150" t="str">
        <f>IF($D$157=0,"",IF(D156="[for completion]","",IF(D156="","",D156/$D$157)))</f>
        <v/>
      </c>
      <c r="H156" s="118"/>
      <c r="L156" s="118"/>
      <c r="M156" s="118"/>
      <c r="N156" s="117"/>
    </row>
    <row r="157" spans="1:14" outlineLevel="1" x14ac:dyDescent="0.25">
      <c r="A157" s="120" t="s">
        <v>202</v>
      </c>
      <c r="B157" s="157" t="s">
        <v>71</v>
      </c>
      <c r="C157" s="156">
        <f>SUM(C138:C156)</f>
        <v>1750</v>
      </c>
      <c r="D157" s="186"/>
      <c r="E157" s="191"/>
      <c r="F157" s="167">
        <f>SUM(F138:F156)</f>
        <v>1</v>
      </c>
      <c r="G157" s="167">
        <f>SUM(G138:G156)</f>
        <v>0</v>
      </c>
      <c r="H157" s="118"/>
      <c r="L157" s="118"/>
      <c r="M157" s="118"/>
      <c r="N157" s="117"/>
    </row>
    <row r="158" spans="1:14" outlineLevel="1" x14ac:dyDescent="0.25">
      <c r="A158" s="120" t="s">
        <v>203</v>
      </c>
      <c r="B158" s="121" t="s">
        <v>176</v>
      </c>
      <c r="C158" s="150"/>
      <c r="D158" s="150"/>
      <c r="E158" s="147"/>
      <c r="F158" s="150" t="str">
        <f>IF($C$157=0,"",IF(C158="[for completion]","",IF(C158="","",C158/$C$157)))</f>
        <v/>
      </c>
      <c r="G158" s="150" t="str">
        <f>IF($D$157=0,"",IF(D158="[for completion]","",IF(D158="","",D158/$D$157)))</f>
        <v/>
      </c>
      <c r="H158" s="118"/>
      <c r="L158" s="118"/>
      <c r="M158" s="118"/>
      <c r="N158" s="117"/>
    </row>
    <row r="159" spans="1:14" outlineLevel="1" x14ac:dyDescent="0.25">
      <c r="A159" s="120" t="s">
        <v>204</v>
      </c>
      <c r="B159" s="121" t="s">
        <v>176</v>
      </c>
      <c r="C159" s="150"/>
      <c r="D159" s="150"/>
      <c r="E159" s="147"/>
      <c r="F159" s="150" t="str">
        <f>IF($C$157=0,"",IF(C159="[for completion]","",IF(C159="","",C159/$C$157)))</f>
        <v/>
      </c>
      <c r="G159" s="150" t="str">
        <f>IF($D$157=0,"",IF(D159="[for completion]","",IF(D159="","",D159/$D$157)))</f>
        <v/>
      </c>
      <c r="H159" s="118"/>
      <c r="L159" s="118"/>
      <c r="M159" s="118"/>
      <c r="N159" s="117"/>
    </row>
    <row r="160" spans="1:14" outlineLevel="1" x14ac:dyDescent="0.25">
      <c r="A160" s="120" t="s">
        <v>205</v>
      </c>
      <c r="B160" s="121" t="s">
        <v>176</v>
      </c>
      <c r="C160" s="150"/>
      <c r="D160" s="150"/>
      <c r="E160" s="147"/>
      <c r="F160" s="150" t="str">
        <f>IF($C$157=0,"",IF(C160="[for completion]","",IF(C160="","",C160/$C$157)))</f>
        <v/>
      </c>
      <c r="G160" s="150" t="str">
        <f>IF($D$157=0,"",IF(D160="[for completion]","",IF(D160="","",D160/$D$157)))</f>
        <v/>
      </c>
      <c r="H160" s="118"/>
      <c r="L160" s="118"/>
      <c r="M160" s="118"/>
      <c r="N160" s="117"/>
    </row>
    <row r="161" spans="1:14" outlineLevel="1" x14ac:dyDescent="0.25">
      <c r="A161" s="120" t="s">
        <v>206</v>
      </c>
      <c r="B161" s="121" t="s">
        <v>176</v>
      </c>
      <c r="C161" s="150"/>
      <c r="D161" s="150"/>
      <c r="E161" s="147"/>
      <c r="F161" s="150" t="str">
        <f>IF($C$157=0,"",IF(C161="[for completion]","",IF(C161="","",C161/$C$157)))</f>
        <v/>
      </c>
      <c r="G161" s="150" t="str">
        <f>IF($D$157=0,"",IF(D161="[for completion]","",IF(D161="","",D161/$D$157)))</f>
        <v/>
      </c>
      <c r="H161" s="118"/>
      <c r="L161" s="118"/>
      <c r="M161" s="118"/>
      <c r="N161" s="117"/>
    </row>
    <row r="162" spans="1:14" outlineLevel="1" x14ac:dyDescent="0.25">
      <c r="A162" s="120" t="s">
        <v>207</v>
      </c>
      <c r="B162" s="121" t="s">
        <v>176</v>
      </c>
      <c r="C162" s="150"/>
      <c r="D162" s="150"/>
      <c r="E162" s="147"/>
      <c r="F162" s="150" t="str">
        <f>IF($C$157=0,"",IF(C162="[for completion]","",IF(C162="","",C162/$C$157)))</f>
        <v/>
      </c>
      <c r="G162" s="150" t="str">
        <f>IF($D$157=0,"",IF(D162="[for completion]","",IF(D162="","",D162/$D$157)))</f>
        <v/>
      </c>
      <c r="H162" s="118"/>
      <c r="L162" s="118"/>
      <c r="M162" s="118"/>
      <c r="N162" s="117"/>
    </row>
    <row r="163" spans="1:14" ht="15" customHeight="1" x14ac:dyDescent="0.25">
      <c r="A163" s="125"/>
      <c r="B163" s="126" t="s">
        <v>208</v>
      </c>
      <c r="C163" s="190" t="s">
        <v>136</v>
      </c>
      <c r="D163" s="190" t="s">
        <v>137</v>
      </c>
      <c r="E163" s="124"/>
      <c r="F163" s="190" t="s">
        <v>138</v>
      </c>
      <c r="G163" s="190" t="s">
        <v>139</v>
      </c>
      <c r="H163" s="118"/>
      <c r="L163" s="118"/>
      <c r="M163" s="118"/>
      <c r="N163" s="117"/>
    </row>
    <row r="164" spans="1:14" x14ac:dyDescent="0.25">
      <c r="A164" s="120" t="s">
        <v>209</v>
      </c>
      <c r="B164" s="189" t="s">
        <v>210</v>
      </c>
      <c r="C164" s="170">
        <v>1750</v>
      </c>
      <c r="D164" s="186"/>
      <c r="E164" s="185"/>
      <c r="F164" s="167">
        <f>IF($C$167=0,"",IF(C164="[for completion]","",IF(C164="","",C164/$C$167)))</f>
        <v>1</v>
      </c>
      <c r="G164" s="167" t="str">
        <f>IF($D$167=0,"",IF(D164="[for completion]","",IF(D164="","",D164/$D$167)))</f>
        <v/>
      </c>
      <c r="H164" s="118"/>
      <c r="L164" s="118"/>
      <c r="M164" s="118"/>
      <c r="N164" s="117"/>
    </row>
    <row r="165" spans="1:14" x14ac:dyDescent="0.25">
      <c r="A165" s="120" t="s">
        <v>211</v>
      </c>
      <c r="B165" s="189" t="s">
        <v>212</v>
      </c>
      <c r="C165" s="150"/>
      <c r="D165" s="150"/>
      <c r="E165" s="154"/>
      <c r="F165" s="150" t="str">
        <f>IF($C$167=0,"",IF(C165="[for completion]","",IF(C165="","",C165/$C$167)))</f>
        <v/>
      </c>
      <c r="G165" s="150" t="str">
        <f>IF($D$167=0,"",IF(D165="[for completion]","",IF(D165="","",D165/$D$167)))</f>
        <v/>
      </c>
      <c r="H165" s="118"/>
      <c r="L165" s="118"/>
      <c r="M165" s="118"/>
      <c r="N165" s="117"/>
    </row>
    <row r="166" spans="1:14" x14ac:dyDescent="0.25">
      <c r="A166" s="120" t="s">
        <v>213</v>
      </c>
      <c r="B166" s="189" t="s">
        <v>69</v>
      </c>
      <c r="C166" s="150"/>
      <c r="D166" s="150"/>
      <c r="E166" s="154"/>
      <c r="F166" s="150" t="str">
        <f>IF($C$167=0,"",IF(C166="[for completion]","",IF(C166="","",C166/$C$167)))</f>
        <v/>
      </c>
      <c r="G166" s="150" t="str">
        <f>IF($D$167=0,"",IF(D166="[for completion]","",IF(D166="","",D166/$D$167)))</f>
        <v/>
      </c>
      <c r="H166" s="118"/>
      <c r="L166" s="118"/>
      <c r="M166" s="118"/>
      <c r="N166" s="117"/>
    </row>
    <row r="167" spans="1:14" x14ac:dyDescent="0.25">
      <c r="A167" s="120" t="s">
        <v>214</v>
      </c>
      <c r="B167" s="188" t="s">
        <v>71</v>
      </c>
      <c r="C167" s="187">
        <f>SUM(C164:C166)</f>
        <v>1750</v>
      </c>
      <c r="D167" s="186"/>
      <c r="E167" s="185"/>
      <c r="F167" s="184">
        <f>SUM(F164:F166)</f>
        <v>1</v>
      </c>
      <c r="G167" s="183">
        <f>SUM(G164:G166)</f>
        <v>0</v>
      </c>
      <c r="H167" s="118"/>
      <c r="L167" s="118"/>
      <c r="M167" s="118"/>
      <c r="N167" s="117"/>
    </row>
    <row r="168" spans="1:14" outlineLevel="1" x14ac:dyDescent="0.25">
      <c r="A168" s="120" t="s">
        <v>215</v>
      </c>
      <c r="B168" s="182"/>
      <c r="C168" s="181"/>
      <c r="D168" s="181"/>
      <c r="E168" s="154"/>
      <c r="F168" s="180"/>
      <c r="G168" s="179"/>
      <c r="H168" s="118"/>
      <c r="L168" s="118"/>
      <c r="M168" s="118"/>
      <c r="N168" s="117"/>
    </row>
    <row r="169" spans="1:14" outlineLevel="1" x14ac:dyDescent="0.25">
      <c r="A169" s="120" t="s">
        <v>216</v>
      </c>
      <c r="B169" s="182"/>
      <c r="C169" s="181"/>
      <c r="D169" s="181"/>
      <c r="E169" s="154"/>
      <c r="F169" s="180"/>
      <c r="G169" s="179"/>
      <c r="H169" s="118"/>
      <c r="L169" s="118"/>
      <c r="M169" s="118"/>
      <c r="N169" s="117"/>
    </row>
    <row r="170" spans="1:14" outlineLevel="1" x14ac:dyDescent="0.25">
      <c r="A170" s="120" t="s">
        <v>217</v>
      </c>
      <c r="B170" s="182"/>
      <c r="C170" s="181"/>
      <c r="D170" s="181"/>
      <c r="E170" s="154"/>
      <c r="F170" s="180"/>
      <c r="G170" s="179"/>
      <c r="H170" s="118"/>
      <c r="L170" s="118"/>
      <c r="M170" s="118"/>
      <c r="N170" s="117"/>
    </row>
    <row r="171" spans="1:14" outlineLevel="1" x14ac:dyDescent="0.25">
      <c r="A171" s="120" t="s">
        <v>218</v>
      </c>
      <c r="B171" s="182"/>
      <c r="C171" s="181"/>
      <c r="D171" s="181"/>
      <c r="E171" s="154"/>
      <c r="F171" s="180"/>
      <c r="G171" s="179"/>
      <c r="H171" s="118"/>
      <c r="L171" s="118"/>
      <c r="M171" s="118"/>
      <c r="N171" s="117"/>
    </row>
    <row r="172" spans="1:14" outlineLevel="1" x14ac:dyDescent="0.25">
      <c r="A172" s="120" t="s">
        <v>219</v>
      </c>
      <c r="B172" s="182"/>
      <c r="C172" s="181"/>
      <c r="D172" s="181"/>
      <c r="E172" s="154"/>
      <c r="F172" s="180"/>
      <c r="G172" s="179"/>
      <c r="H172" s="118"/>
      <c r="L172" s="118"/>
      <c r="M172" s="118"/>
      <c r="N172" s="117"/>
    </row>
    <row r="173" spans="1:14" ht="15" customHeight="1" x14ac:dyDescent="0.25">
      <c r="A173" s="125"/>
      <c r="B173" s="126" t="s">
        <v>220</v>
      </c>
      <c r="C173" s="125" t="s">
        <v>58</v>
      </c>
      <c r="D173" s="125"/>
      <c r="E173" s="124"/>
      <c r="F173" s="123" t="s">
        <v>221</v>
      </c>
      <c r="G173" s="123"/>
      <c r="H173" s="118"/>
      <c r="L173" s="118"/>
      <c r="M173" s="118"/>
      <c r="N173" s="117"/>
    </row>
    <row r="174" spans="1:14" ht="15" customHeight="1" x14ac:dyDescent="0.25">
      <c r="A174" s="120" t="s">
        <v>222</v>
      </c>
      <c r="B174" s="152" t="s">
        <v>223</v>
      </c>
      <c r="C174" s="134">
        <v>0</v>
      </c>
      <c r="D174" s="178"/>
      <c r="E174" s="127"/>
      <c r="F174" s="153">
        <f>IF($C$179=0,"",IF(C174="[for completion]","",C174/$C$179))</f>
        <v>0</v>
      </c>
      <c r="G174" s="166"/>
      <c r="H174" s="118"/>
      <c r="L174" s="118"/>
      <c r="M174" s="118"/>
      <c r="N174" s="117"/>
    </row>
    <row r="175" spans="1:14" ht="30.75" customHeight="1" x14ac:dyDescent="0.25">
      <c r="A175" s="120" t="s">
        <v>224</v>
      </c>
      <c r="B175" s="152" t="s">
        <v>225</v>
      </c>
      <c r="C175" s="134">
        <v>43</v>
      </c>
      <c r="D175" s="139"/>
      <c r="E175" s="160"/>
      <c r="F175" s="153">
        <f>IF($C$179=0,"",IF(C175="[for completion]","",C175/$C$179))</f>
        <v>0.29040585785814266</v>
      </c>
      <c r="G175" s="166"/>
      <c r="H175" s="118"/>
      <c r="L175" s="118"/>
      <c r="M175" s="118"/>
      <c r="N175" s="117"/>
    </row>
    <row r="176" spans="1:14" x14ac:dyDescent="0.25">
      <c r="A176" s="120" t="s">
        <v>226</v>
      </c>
      <c r="B176" s="152" t="s">
        <v>227</v>
      </c>
      <c r="C176" s="134">
        <v>0</v>
      </c>
      <c r="D176" s="139"/>
      <c r="E176" s="160"/>
      <c r="F176" s="153">
        <f>IF($C$179=0,"",IF(C176="[for completion]","",C176/$C$179))</f>
        <v>0</v>
      </c>
      <c r="G176" s="166"/>
      <c r="H176" s="118"/>
      <c r="L176" s="118"/>
      <c r="M176" s="118"/>
      <c r="N176" s="117"/>
    </row>
    <row r="177" spans="1:14" x14ac:dyDescent="0.25">
      <c r="A177" s="120" t="s">
        <v>228</v>
      </c>
      <c r="B177" s="152" t="s">
        <v>229</v>
      </c>
      <c r="C177" s="134">
        <v>105.06863855</v>
      </c>
      <c r="D177" s="139"/>
      <c r="E177" s="160"/>
      <c r="F177" s="153">
        <f>IF($C$179=0,"",IF(C177="[for completion]","",C177/$C$179))</f>
        <v>0.70959414214185734</v>
      </c>
      <c r="G177" s="166"/>
      <c r="H177" s="118"/>
      <c r="L177" s="118"/>
      <c r="M177" s="118"/>
      <c r="N177" s="117"/>
    </row>
    <row r="178" spans="1:14" x14ac:dyDescent="0.25">
      <c r="A178" s="120" t="s">
        <v>230</v>
      </c>
      <c r="B178" s="152" t="s">
        <v>69</v>
      </c>
      <c r="C178" s="134">
        <v>0</v>
      </c>
      <c r="D178" s="139"/>
      <c r="E178" s="160"/>
      <c r="F178" s="153">
        <f>IF($C$179=0,"",IF(C178="[for completion]","",C178/$C$179))</f>
        <v>0</v>
      </c>
      <c r="G178" s="166"/>
      <c r="H178" s="118"/>
      <c r="L178" s="118"/>
      <c r="M178" s="118"/>
      <c r="N178" s="117"/>
    </row>
    <row r="179" spans="1:14" x14ac:dyDescent="0.25">
      <c r="A179" s="120" t="s">
        <v>231</v>
      </c>
      <c r="B179" s="157" t="s">
        <v>71</v>
      </c>
      <c r="C179" s="177">
        <f>SUM(C174:C178)</f>
        <v>148.06863855</v>
      </c>
      <c r="D179" s="163"/>
      <c r="E179" s="162"/>
      <c r="F179" s="176">
        <f>SUM(F174:F178)</f>
        <v>1</v>
      </c>
      <c r="G179" s="166"/>
      <c r="H179" s="118"/>
      <c r="L179" s="118"/>
      <c r="M179" s="118"/>
      <c r="N179" s="117"/>
    </row>
    <row r="180" spans="1:14" outlineLevel="1" x14ac:dyDescent="0.25">
      <c r="A180" s="120" t="s">
        <v>232</v>
      </c>
      <c r="B180" s="173" t="s">
        <v>233</v>
      </c>
      <c r="C180" s="150"/>
      <c r="D180" s="139"/>
      <c r="E180" s="160"/>
      <c r="F180" s="171"/>
      <c r="G180" s="166"/>
      <c r="H180" s="118"/>
      <c r="L180" s="118"/>
      <c r="M180" s="118"/>
      <c r="N180" s="117"/>
    </row>
    <row r="181" spans="1:14" s="172" customFormat="1" ht="28.8" outlineLevel="1" x14ac:dyDescent="0.25">
      <c r="A181" s="120" t="s">
        <v>234</v>
      </c>
      <c r="B181" s="173" t="s">
        <v>235</v>
      </c>
      <c r="C181" s="175"/>
      <c r="D181" s="174"/>
      <c r="F181" s="171"/>
      <c r="G181" s="174"/>
    </row>
    <row r="182" spans="1:14" ht="28.8" outlineLevel="1" x14ac:dyDescent="0.25">
      <c r="A182" s="120" t="s">
        <v>236</v>
      </c>
      <c r="B182" s="173" t="s">
        <v>237</v>
      </c>
      <c r="C182" s="150"/>
      <c r="D182" s="139"/>
      <c r="E182" s="160"/>
      <c r="F182" s="171"/>
      <c r="G182" s="166"/>
      <c r="H182" s="118"/>
      <c r="L182" s="118"/>
      <c r="M182" s="118"/>
      <c r="N182" s="117"/>
    </row>
    <row r="183" spans="1:14" outlineLevel="1" x14ac:dyDescent="0.25">
      <c r="A183" s="120" t="s">
        <v>238</v>
      </c>
      <c r="B183" s="173" t="s">
        <v>239</v>
      </c>
      <c r="C183" s="150"/>
      <c r="D183" s="139"/>
      <c r="E183" s="160"/>
      <c r="F183" s="171"/>
      <c r="G183" s="166"/>
      <c r="H183" s="118"/>
      <c r="L183" s="118"/>
      <c r="M183" s="118"/>
      <c r="N183" s="117"/>
    </row>
    <row r="184" spans="1:14" s="172" customFormat="1" outlineLevel="1" x14ac:dyDescent="0.25">
      <c r="A184" s="120" t="s">
        <v>240</v>
      </c>
      <c r="B184" s="173" t="s">
        <v>241</v>
      </c>
      <c r="C184" s="175"/>
      <c r="D184" s="174"/>
      <c r="F184" s="171"/>
      <c r="G184" s="174"/>
    </row>
    <row r="185" spans="1:14" outlineLevel="1" x14ac:dyDescent="0.25">
      <c r="A185" s="120" t="s">
        <v>242</v>
      </c>
      <c r="B185" s="173" t="s">
        <v>243</v>
      </c>
      <c r="C185" s="150"/>
      <c r="D185" s="139"/>
      <c r="E185" s="160"/>
      <c r="F185" s="171"/>
      <c r="G185" s="166"/>
      <c r="H185" s="118"/>
      <c r="L185" s="118"/>
      <c r="M185" s="118"/>
      <c r="N185" s="117"/>
    </row>
    <row r="186" spans="1:14" outlineLevel="1" x14ac:dyDescent="0.25">
      <c r="A186" s="120" t="s">
        <v>244</v>
      </c>
      <c r="B186" s="173" t="s">
        <v>245</v>
      </c>
      <c r="C186" s="150"/>
      <c r="D186" s="139"/>
      <c r="E186" s="160"/>
      <c r="F186" s="171"/>
      <c r="G186" s="166"/>
      <c r="H186" s="118"/>
      <c r="L186" s="118"/>
      <c r="M186" s="118"/>
      <c r="N186" s="117"/>
    </row>
    <row r="187" spans="1:14" outlineLevel="1" x14ac:dyDescent="0.25">
      <c r="A187" s="120" t="s">
        <v>246</v>
      </c>
      <c r="B187" s="173" t="s">
        <v>247</v>
      </c>
      <c r="C187" s="150"/>
      <c r="D187" s="139"/>
      <c r="E187" s="160"/>
      <c r="F187" s="171"/>
      <c r="G187" s="166"/>
      <c r="H187" s="118"/>
      <c r="L187" s="118"/>
      <c r="M187" s="118"/>
      <c r="N187" s="117"/>
    </row>
    <row r="188" spans="1:14" outlineLevel="1" x14ac:dyDescent="0.25">
      <c r="A188" s="120" t="s">
        <v>248</v>
      </c>
      <c r="B188" s="172"/>
      <c r="E188" s="160"/>
      <c r="F188" s="171"/>
      <c r="G188" s="171"/>
      <c r="H188" s="118"/>
      <c r="L188" s="118"/>
      <c r="M188" s="118"/>
      <c r="N188" s="117"/>
    </row>
    <row r="189" spans="1:14" outlineLevel="1" x14ac:dyDescent="0.25">
      <c r="A189" s="120" t="s">
        <v>249</v>
      </c>
      <c r="B189" s="172"/>
      <c r="E189" s="160"/>
      <c r="F189" s="171"/>
      <c r="G189" s="171"/>
      <c r="H189" s="118"/>
      <c r="L189" s="118"/>
      <c r="M189" s="118"/>
      <c r="N189" s="117"/>
    </row>
    <row r="190" spans="1:14" outlineLevel="1" x14ac:dyDescent="0.25">
      <c r="A190" s="120" t="s">
        <v>250</v>
      </c>
      <c r="B190" s="172"/>
      <c r="E190" s="160"/>
      <c r="F190" s="171"/>
      <c r="G190" s="171"/>
      <c r="H190" s="118"/>
      <c r="L190" s="118"/>
      <c r="M190" s="118"/>
      <c r="N190" s="117"/>
    </row>
    <row r="191" spans="1:14" outlineLevel="1" x14ac:dyDescent="0.25">
      <c r="A191" s="120" t="s">
        <v>251</v>
      </c>
      <c r="B191" s="121"/>
      <c r="E191" s="160"/>
      <c r="F191" s="171"/>
      <c r="G191" s="171"/>
      <c r="H191" s="118"/>
      <c r="L191" s="118"/>
      <c r="M191" s="118"/>
      <c r="N191" s="117"/>
    </row>
    <row r="192" spans="1:14" ht="15" customHeight="1" x14ac:dyDescent="0.25">
      <c r="A192" s="125"/>
      <c r="B192" s="126" t="s">
        <v>252</v>
      </c>
      <c r="C192" s="125" t="s">
        <v>58</v>
      </c>
      <c r="D192" s="125"/>
      <c r="E192" s="124"/>
      <c r="F192" s="123" t="s">
        <v>221</v>
      </c>
      <c r="G192" s="123"/>
      <c r="H192" s="118"/>
      <c r="L192" s="118"/>
      <c r="M192" s="118"/>
      <c r="N192" s="117"/>
    </row>
    <row r="193" spans="1:14" x14ac:dyDescent="0.25">
      <c r="A193" s="120" t="s">
        <v>253</v>
      </c>
      <c r="B193" s="152" t="s">
        <v>254</v>
      </c>
      <c r="C193" s="170">
        <v>43</v>
      </c>
      <c r="D193" s="169"/>
      <c r="E193" s="168"/>
      <c r="F193" s="167">
        <f>IF($C$209=0,"",IF(C193="[for completion]","",C193/$C$209))</f>
        <v>1</v>
      </c>
      <c r="G193" s="166"/>
      <c r="H193" s="118"/>
      <c r="L193" s="118"/>
      <c r="M193" s="118"/>
      <c r="N193" s="117"/>
    </row>
    <row r="194" spans="1:14" x14ac:dyDescent="0.25">
      <c r="A194" s="120" t="s">
        <v>255</v>
      </c>
      <c r="B194" s="152" t="s">
        <v>256</v>
      </c>
      <c r="C194" s="134"/>
      <c r="D194" s="139"/>
      <c r="E194" s="160"/>
      <c r="F194" s="153"/>
      <c r="G194" s="159"/>
      <c r="H194" s="118"/>
      <c r="L194" s="118"/>
      <c r="M194" s="118"/>
      <c r="N194" s="117"/>
    </row>
    <row r="195" spans="1:14" x14ac:dyDescent="0.25">
      <c r="A195" s="120" t="s">
        <v>257</v>
      </c>
      <c r="B195" s="152" t="s">
        <v>258</v>
      </c>
      <c r="C195" s="134"/>
      <c r="D195" s="139"/>
      <c r="E195" s="160"/>
      <c r="F195" s="153"/>
      <c r="G195" s="159"/>
      <c r="H195" s="118"/>
      <c r="L195" s="118"/>
      <c r="M195" s="118"/>
      <c r="N195" s="117"/>
    </row>
    <row r="196" spans="1:14" x14ac:dyDescent="0.25">
      <c r="A196" s="120" t="s">
        <v>259</v>
      </c>
      <c r="B196" s="152" t="s">
        <v>260</v>
      </c>
      <c r="C196" s="134"/>
      <c r="D196" s="139"/>
      <c r="E196" s="160"/>
      <c r="F196" s="153"/>
      <c r="G196" s="159"/>
      <c r="H196" s="118"/>
      <c r="L196" s="118"/>
      <c r="M196" s="118"/>
      <c r="N196" s="117"/>
    </row>
    <row r="197" spans="1:14" x14ac:dyDescent="0.25">
      <c r="A197" s="120" t="s">
        <v>261</v>
      </c>
      <c r="B197" s="152" t="s">
        <v>262</v>
      </c>
      <c r="C197" s="134"/>
      <c r="D197" s="139"/>
      <c r="E197" s="160"/>
      <c r="F197" s="153"/>
      <c r="G197" s="159"/>
      <c r="H197" s="118"/>
      <c r="L197" s="118"/>
      <c r="M197" s="118"/>
      <c r="N197" s="117"/>
    </row>
    <row r="198" spans="1:14" x14ac:dyDescent="0.25">
      <c r="A198" s="120" t="s">
        <v>263</v>
      </c>
      <c r="B198" s="120" t="s">
        <v>264</v>
      </c>
      <c r="C198" s="134"/>
      <c r="D198" s="139"/>
      <c r="E198" s="160"/>
      <c r="F198" s="153"/>
      <c r="G198" s="159"/>
      <c r="H198" s="118"/>
      <c r="L198" s="118"/>
      <c r="M198" s="118"/>
      <c r="N198" s="117"/>
    </row>
    <row r="199" spans="1:14" x14ac:dyDescent="0.25">
      <c r="A199" s="120" t="s">
        <v>265</v>
      </c>
      <c r="B199" s="152" t="s">
        <v>266</v>
      </c>
      <c r="C199" s="134"/>
      <c r="D199" s="139"/>
      <c r="E199" s="160"/>
      <c r="F199" s="153"/>
      <c r="G199" s="159"/>
      <c r="H199" s="118"/>
      <c r="L199" s="118"/>
      <c r="M199" s="118"/>
      <c r="N199" s="117"/>
    </row>
    <row r="200" spans="1:14" x14ac:dyDescent="0.25">
      <c r="A200" s="120" t="s">
        <v>267</v>
      </c>
      <c r="B200" s="152" t="s">
        <v>268</v>
      </c>
      <c r="C200" s="134"/>
      <c r="D200" s="139"/>
      <c r="E200" s="160"/>
      <c r="F200" s="153"/>
      <c r="G200" s="159"/>
      <c r="H200" s="118"/>
      <c r="L200" s="118"/>
      <c r="M200" s="118"/>
      <c r="N200" s="117"/>
    </row>
    <row r="201" spans="1:14" x14ac:dyDescent="0.25">
      <c r="A201" s="120" t="s">
        <v>269</v>
      </c>
      <c r="B201" s="152" t="s">
        <v>270</v>
      </c>
      <c r="C201" s="134"/>
      <c r="D201" s="139"/>
      <c r="E201" s="160"/>
      <c r="F201" s="153"/>
      <c r="G201" s="159"/>
      <c r="H201" s="118"/>
      <c r="L201" s="118"/>
      <c r="M201" s="118"/>
      <c r="N201" s="117"/>
    </row>
    <row r="202" spans="1:14" x14ac:dyDescent="0.25">
      <c r="A202" s="120" t="s">
        <v>271</v>
      </c>
      <c r="B202" s="152" t="s">
        <v>272</v>
      </c>
      <c r="C202" s="134"/>
      <c r="D202" s="139"/>
      <c r="E202" s="160"/>
      <c r="F202" s="153"/>
      <c r="G202" s="159"/>
      <c r="H202" s="118"/>
      <c r="L202" s="118"/>
      <c r="M202" s="118"/>
      <c r="N202" s="117"/>
    </row>
    <row r="203" spans="1:14" x14ac:dyDescent="0.25">
      <c r="A203" s="120" t="s">
        <v>273</v>
      </c>
      <c r="B203" s="152" t="s">
        <v>274</v>
      </c>
      <c r="C203" s="134"/>
      <c r="D203" s="139"/>
      <c r="E203" s="160"/>
      <c r="F203" s="153"/>
      <c r="G203" s="159"/>
      <c r="H203" s="118"/>
      <c r="L203" s="118"/>
      <c r="M203" s="118"/>
      <c r="N203" s="117"/>
    </row>
    <row r="204" spans="1:14" x14ac:dyDescent="0.25">
      <c r="A204" s="120" t="s">
        <v>275</v>
      </c>
      <c r="B204" s="152" t="s">
        <v>276</v>
      </c>
      <c r="C204" s="134"/>
      <c r="D204" s="139"/>
      <c r="E204" s="160"/>
      <c r="F204" s="153"/>
      <c r="G204" s="159"/>
      <c r="H204" s="118"/>
      <c r="L204" s="118"/>
      <c r="M204" s="118"/>
      <c r="N204" s="117"/>
    </row>
    <row r="205" spans="1:14" x14ac:dyDescent="0.25">
      <c r="A205" s="120" t="s">
        <v>277</v>
      </c>
      <c r="B205" s="152" t="s">
        <v>278</v>
      </c>
      <c r="C205" s="134"/>
      <c r="D205" s="139"/>
      <c r="E205" s="160"/>
      <c r="F205" s="153"/>
      <c r="G205" s="159"/>
      <c r="H205" s="118"/>
      <c r="L205" s="118"/>
      <c r="M205" s="118"/>
      <c r="N205" s="117"/>
    </row>
    <row r="206" spans="1:14" x14ac:dyDescent="0.25">
      <c r="A206" s="120" t="s">
        <v>279</v>
      </c>
      <c r="B206" s="152" t="s">
        <v>280</v>
      </c>
      <c r="C206" s="134"/>
      <c r="D206" s="139"/>
      <c r="E206" s="160"/>
      <c r="F206" s="153"/>
      <c r="G206" s="159"/>
      <c r="H206" s="118"/>
      <c r="L206" s="118"/>
      <c r="M206" s="118"/>
      <c r="N206" s="117"/>
    </row>
    <row r="207" spans="1:14" x14ac:dyDescent="0.25">
      <c r="A207" s="120" t="s">
        <v>281</v>
      </c>
      <c r="B207" s="152" t="s">
        <v>69</v>
      </c>
      <c r="C207" s="134"/>
      <c r="D207" s="139"/>
      <c r="E207" s="160"/>
      <c r="F207" s="153"/>
      <c r="G207" s="159"/>
      <c r="H207" s="118"/>
      <c r="L207" s="118"/>
      <c r="M207" s="118"/>
      <c r="N207" s="117"/>
    </row>
    <row r="208" spans="1:14" x14ac:dyDescent="0.25">
      <c r="A208" s="120" t="s">
        <v>282</v>
      </c>
      <c r="B208" s="165" t="s">
        <v>283</v>
      </c>
      <c r="C208" s="134">
        <v>43</v>
      </c>
      <c r="D208" s="148"/>
      <c r="E208" s="160"/>
      <c r="F208" s="153">
        <f>IF($C$209=0,"",IF(C208="[for completion]","",C208/$C$209))</f>
        <v>1</v>
      </c>
      <c r="G208" s="159"/>
      <c r="H208" s="118"/>
      <c r="L208" s="118"/>
      <c r="M208" s="118"/>
      <c r="N208" s="117"/>
    </row>
    <row r="209" spans="1:14" outlineLevel="1" x14ac:dyDescent="0.25">
      <c r="A209" s="120" t="s">
        <v>284</v>
      </c>
      <c r="B209" s="157" t="s">
        <v>71</v>
      </c>
      <c r="C209" s="164">
        <f>SUM(C193:C207)</f>
        <v>43</v>
      </c>
      <c r="D209" s="163"/>
      <c r="E209" s="162"/>
      <c r="F209" s="161">
        <f>SUM(F193:F207)</f>
        <v>1</v>
      </c>
      <c r="G209" s="160"/>
      <c r="H209" s="118"/>
      <c r="L209" s="118"/>
      <c r="M209" s="118"/>
      <c r="N209" s="117"/>
    </row>
    <row r="210" spans="1:14" outlineLevel="1" x14ac:dyDescent="0.25">
      <c r="A210" s="120" t="s">
        <v>1291</v>
      </c>
      <c r="B210" s="121" t="s">
        <v>176</v>
      </c>
      <c r="C210" s="150"/>
      <c r="D210" s="139"/>
      <c r="E210" s="160"/>
      <c r="F210" s="153">
        <f>IF($C$209=0,"",IF(C210="[for completion]","",C210/$C$209))</f>
        <v>0</v>
      </c>
      <c r="G210" s="159"/>
      <c r="H210" s="118"/>
      <c r="L210" s="118"/>
      <c r="M210" s="118"/>
      <c r="N210" s="117"/>
    </row>
    <row r="211" spans="1:14" outlineLevel="1" x14ac:dyDescent="0.25">
      <c r="A211" s="120" t="s">
        <v>285</v>
      </c>
      <c r="B211" s="121" t="s">
        <v>176</v>
      </c>
      <c r="C211" s="150"/>
      <c r="D211" s="139"/>
      <c r="E211" s="160"/>
      <c r="F211" s="153">
        <f>IF($C$209=0,"",IF(C211="[for completion]","",C211/$C$209))</f>
        <v>0</v>
      </c>
      <c r="G211" s="159"/>
      <c r="H211" s="118"/>
      <c r="L211" s="118"/>
      <c r="M211" s="118"/>
      <c r="N211" s="117"/>
    </row>
    <row r="212" spans="1:14" outlineLevel="1" x14ac:dyDescent="0.25">
      <c r="A212" s="120" t="s">
        <v>286</v>
      </c>
      <c r="B212" s="121" t="s">
        <v>176</v>
      </c>
      <c r="C212" s="150"/>
      <c r="D212" s="139"/>
      <c r="E212" s="160"/>
      <c r="F212" s="153">
        <f>IF($C$209=0,"",IF(C212="[for completion]","",C212/$C$209))</f>
        <v>0</v>
      </c>
      <c r="G212" s="159"/>
      <c r="H212" s="118"/>
      <c r="L212" s="118"/>
      <c r="M212" s="118"/>
      <c r="N212" s="117"/>
    </row>
    <row r="213" spans="1:14" outlineLevel="1" x14ac:dyDescent="0.25">
      <c r="A213" s="120" t="s">
        <v>287</v>
      </c>
      <c r="B213" s="121" t="s">
        <v>176</v>
      </c>
      <c r="C213" s="150"/>
      <c r="D213" s="139"/>
      <c r="E213" s="160"/>
      <c r="F213" s="153">
        <f>IF($C$209=0,"",IF(C213="[for completion]","",C213/$C$209))</f>
        <v>0</v>
      </c>
      <c r="G213" s="159"/>
      <c r="H213" s="118"/>
      <c r="L213" s="118"/>
      <c r="M213" s="118"/>
      <c r="N213" s="117"/>
    </row>
    <row r="214" spans="1:14" outlineLevel="1" x14ac:dyDescent="0.25">
      <c r="A214" s="120" t="s">
        <v>288</v>
      </c>
      <c r="B214" s="121" t="s">
        <v>176</v>
      </c>
      <c r="C214" s="150"/>
      <c r="D214" s="139"/>
      <c r="E214" s="160"/>
      <c r="F214" s="153">
        <f>IF($C$209=0,"",IF(C214="[for completion]","",C214/$C$209))</f>
        <v>0</v>
      </c>
      <c r="G214" s="159"/>
      <c r="H214" s="118"/>
      <c r="L214" s="118"/>
      <c r="M214" s="118"/>
      <c r="N214" s="117"/>
    </row>
    <row r="215" spans="1:14" outlineLevel="1" x14ac:dyDescent="0.25">
      <c r="A215" s="120" t="s">
        <v>289</v>
      </c>
      <c r="B215" s="121" t="s">
        <v>176</v>
      </c>
      <c r="C215" s="150"/>
      <c r="D215" s="139"/>
      <c r="E215" s="160"/>
      <c r="F215" s="153">
        <f>IF($C$209=0,"",IF(C215="[for completion]","",C215/$C$209))</f>
        <v>0</v>
      </c>
      <c r="G215" s="159"/>
      <c r="H215" s="118"/>
      <c r="L215" s="118"/>
      <c r="M215" s="118"/>
      <c r="N215" s="117"/>
    </row>
    <row r="216" spans="1:14" ht="15" customHeight="1" x14ac:dyDescent="0.25">
      <c r="A216" s="125"/>
      <c r="B216" s="126" t="s">
        <v>1290</v>
      </c>
      <c r="C216" s="125" t="s">
        <v>58</v>
      </c>
      <c r="D216" s="125"/>
      <c r="E216" s="124"/>
      <c r="F216" s="125" t="s">
        <v>290</v>
      </c>
      <c r="G216" s="123" t="s">
        <v>291</v>
      </c>
      <c r="H216" s="118"/>
      <c r="L216" s="118"/>
      <c r="M216" s="118"/>
      <c r="N216" s="117"/>
    </row>
    <row r="217" spans="1:14" x14ac:dyDescent="0.25">
      <c r="A217" s="120" t="s">
        <v>292</v>
      </c>
      <c r="B217" s="158" t="s">
        <v>293</v>
      </c>
      <c r="C217" s="134">
        <v>43</v>
      </c>
      <c r="D217" s="139"/>
      <c r="E217" s="154"/>
      <c r="F217" s="153">
        <f>IF($C$38=0,"",IF(C217="[for completion]","",IF(C217="","",C217/$C$38)))</f>
        <v>1.74669022617902E-2</v>
      </c>
      <c r="G217" s="153">
        <f>IF($C$39=0,"",IF(C217="[for completion]","",IF(C217="","",C217/$C$39)))</f>
        <v>2.457142857142857E-2</v>
      </c>
      <c r="H217" s="118"/>
      <c r="L217" s="118"/>
      <c r="M217" s="118"/>
      <c r="N217" s="117"/>
    </row>
    <row r="218" spans="1:14" x14ac:dyDescent="0.25">
      <c r="A218" s="120" t="s">
        <v>294</v>
      </c>
      <c r="B218" s="158" t="s">
        <v>295</v>
      </c>
      <c r="C218" s="134">
        <v>0</v>
      </c>
      <c r="D218" s="139"/>
      <c r="E218" s="154"/>
      <c r="F218" s="153">
        <f>IF($C$38=0,"",IF(C218="[for completion]","",IF(C218="","",C218/$C$38)))</f>
        <v>0</v>
      </c>
      <c r="G218" s="153">
        <f>IF($C$39=0,"",IF(C218="[for completion]","",IF(C218="","",C218/$C$39)))</f>
        <v>0</v>
      </c>
      <c r="H218" s="118"/>
      <c r="L218" s="118"/>
      <c r="M218" s="118"/>
      <c r="N218" s="117"/>
    </row>
    <row r="219" spans="1:14" x14ac:dyDescent="0.25">
      <c r="A219" s="120" t="s">
        <v>296</v>
      </c>
      <c r="B219" s="158" t="s">
        <v>69</v>
      </c>
      <c r="C219" s="134">
        <v>0</v>
      </c>
      <c r="D219" s="139"/>
      <c r="E219" s="154"/>
      <c r="F219" s="153">
        <f>IF($C$38=0,"",IF(C219="[for completion]","",IF(C219="","",C219/$C$38)))</f>
        <v>0</v>
      </c>
      <c r="G219" s="153">
        <f>IF($C$39=0,"",IF(C219="[for completion]","",IF(C219="","",C219/$C$39)))</f>
        <v>0</v>
      </c>
      <c r="H219" s="118"/>
      <c r="L219" s="118"/>
      <c r="M219" s="118"/>
      <c r="N219" s="117"/>
    </row>
    <row r="220" spans="1:14" x14ac:dyDescent="0.25">
      <c r="A220" s="120" t="s">
        <v>297</v>
      </c>
      <c r="B220" s="157" t="s">
        <v>71</v>
      </c>
      <c r="C220" s="156">
        <f>SUM(C217:C219)</f>
        <v>43</v>
      </c>
      <c r="D220" s="155"/>
      <c r="E220" s="155"/>
      <c r="F220" s="155">
        <f>SUM(F217:F219)</f>
        <v>1.74669022617902E-2</v>
      </c>
      <c r="G220" s="155">
        <f>SUM(G217:G219)</f>
        <v>2.457142857142857E-2</v>
      </c>
      <c r="H220" s="118"/>
      <c r="L220" s="118"/>
      <c r="M220" s="118"/>
      <c r="N220" s="117"/>
    </row>
    <row r="221" spans="1:14" outlineLevel="1" x14ac:dyDescent="0.25">
      <c r="A221" s="120" t="s">
        <v>298</v>
      </c>
      <c r="B221" s="121" t="s">
        <v>176</v>
      </c>
      <c r="C221" s="150"/>
      <c r="D221" s="139"/>
      <c r="E221" s="154"/>
      <c r="F221" s="153" t="str">
        <f>IF($C$38=0,"",IF(C221="[for completion]","",IF(C221="","",C221/$C$38)))</f>
        <v/>
      </c>
      <c r="G221" s="153" t="str">
        <f>IF($C$39=0,"",IF(C221="[for completion]","",IF(C221="","",C221/$C$39)))</f>
        <v/>
      </c>
      <c r="H221" s="118"/>
      <c r="L221" s="118"/>
      <c r="M221" s="118"/>
      <c r="N221" s="117"/>
    </row>
    <row r="222" spans="1:14" outlineLevel="1" x14ac:dyDescent="0.25">
      <c r="A222" s="120" t="s">
        <v>299</v>
      </c>
      <c r="B222" s="121" t="s">
        <v>176</v>
      </c>
      <c r="C222" s="150"/>
      <c r="D222" s="139"/>
      <c r="E222" s="154"/>
      <c r="F222" s="153" t="str">
        <f>IF($C$38=0,"",IF(C222="[for completion]","",IF(C222="","",C222/$C$38)))</f>
        <v/>
      </c>
      <c r="G222" s="153" t="str">
        <f>IF($C$39=0,"",IF(C222="[for completion]","",IF(C222="","",C222/$C$39)))</f>
        <v/>
      </c>
      <c r="H222" s="118"/>
      <c r="L222" s="118"/>
      <c r="M222" s="118"/>
      <c r="N222" s="117"/>
    </row>
    <row r="223" spans="1:14" outlineLevel="1" x14ac:dyDescent="0.25">
      <c r="A223" s="120" t="s">
        <v>300</v>
      </c>
      <c r="B223" s="121" t="s">
        <v>176</v>
      </c>
      <c r="C223" s="150"/>
      <c r="D223" s="139"/>
      <c r="E223" s="154"/>
      <c r="F223" s="153" t="str">
        <f>IF($C$38=0,"",IF(C223="[for completion]","",IF(C223="","",C223/$C$38)))</f>
        <v/>
      </c>
      <c r="G223" s="153" t="str">
        <f>IF($C$39=0,"",IF(C223="[for completion]","",IF(C223="","",C223/$C$39)))</f>
        <v/>
      </c>
      <c r="H223" s="118"/>
      <c r="L223" s="118"/>
      <c r="M223" s="118"/>
      <c r="N223" s="117"/>
    </row>
    <row r="224" spans="1:14" outlineLevel="1" x14ac:dyDescent="0.25">
      <c r="A224" s="120" t="s">
        <v>301</v>
      </c>
      <c r="B224" s="121" t="s">
        <v>176</v>
      </c>
      <c r="C224" s="150"/>
      <c r="D224" s="139"/>
      <c r="E224" s="154"/>
      <c r="F224" s="153" t="str">
        <f>IF($C$38=0,"",IF(C224="[for completion]","",IF(C224="","",C224/$C$38)))</f>
        <v/>
      </c>
      <c r="G224" s="153" t="str">
        <f>IF($C$39=0,"",IF(C224="[for completion]","",IF(C224="","",C224/$C$39)))</f>
        <v/>
      </c>
      <c r="H224" s="118"/>
      <c r="L224" s="118"/>
      <c r="M224" s="118"/>
      <c r="N224" s="117"/>
    </row>
    <row r="225" spans="1:14" outlineLevel="1" x14ac:dyDescent="0.25">
      <c r="A225" s="120" t="s">
        <v>302</v>
      </c>
      <c r="B225" s="121" t="s">
        <v>176</v>
      </c>
      <c r="C225" s="150"/>
      <c r="D225" s="139"/>
      <c r="E225" s="154"/>
      <c r="F225" s="153" t="str">
        <f>IF($C$38=0,"",IF(C225="[for completion]","",IF(C225="","",C225/$C$38)))</f>
        <v/>
      </c>
      <c r="G225" s="153" t="str">
        <f>IF($C$39=0,"",IF(C225="[for completion]","",IF(C225="","",C225/$C$39)))</f>
        <v/>
      </c>
      <c r="H225" s="118"/>
      <c r="L225" s="118"/>
      <c r="M225" s="118"/>
    </row>
    <row r="226" spans="1:14" outlineLevel="1" x14ac:dyDescent="0.25">
      <c r="A226" s="120" t="s">
        <v>303</v>
      </c>
      <c r="B226" s="121" t="s">
        <v>176</v>
      </c>
      <c r="C226" s="150"/>
      <c r="D226" s="139"/>
      <c r="E226" s="147"/>
      <c r="F226" s="153" t="str">
        <f>IF($C$38=0,"",IF(C226="[for completion]","",IF(C226="","",C226/$C$38)))</f>
        <v/>
      </c>
      <c r="G226" s="153" t="str">
        <f>IF($C$39=0,"",IF(C226="[for completion]","",IF(C226="","",C226/$C$39)))</f>
        <v/>
      </c>
      <c r="H226" s="118"/>
      <c r="L226" s="118"/>
      <c r="M226" s="118"/>
    </row>
    <row r="227" spans="1:14" outlineLevel="1" x14ac:dyDescent="0.25">
      <c r="A227" s="120" t="s">
        <v>304</v>
      </c>
      <c r="B227" s="121" t="s">
        <v>176</v>
      </c>
      <c r="C227" s="150"/>
      <c r="D227" s="139"/>
      <c r="E227" s="154"/>
      <c r="F227" s="153" t="str">
        <f>IF($C$38=0,"",IF(C227="[for completion]","",IF(C227="","",C227/$C$38)))</f>
        <v/>
      </c>
      <c r="G227" s="153" t="str">
        <f>IF($C$39=0,"",IF(C227="[for completion]","",IF(C227="","",C227/$C$39)))</f>
        <v/>
      </c>
      <c r="H227" s="118"/>
      <c r="L227" s="118"/>
      <c r="M227" s="118"/>
    </row>
    <row r="228" spans="1:14" ht="15" customHeight="1" x14ac:dyDescent="0.25">
      <c r="A228" s="125"/>
      <c r="B228" s="126" t="s">
        <v>1289</v>
      </c>
      <c r="C228" s="125"/>
      <c r="D228" s="125"/>
      <c r="E228" s="124"/>
      <c r="F228" s="123"/>
      <c r="G228" s="123"/>
      <c r="H228" s="118"/>
      <c r="L228" s="118"/>
      <c r="M228" s="118"/>
    </row>
    <row r="229" spans="1:14" x14ac:dyDescent="0.25">
      <c r="A229" s="120" t="s">
        <v>305</v>
      </c>
      <c r="B229" s="152" t="s">
        <v>1288</v>
      </c>
      <c r="C229" s="143" t="str">
        <f>C30</f>
        <v>Level 1</v>
      </c>
      <c r="H229" s="118"/>
      <c r="L229" s="118"/>
      <c r="M229" s="118"/>
    </row>
    <row r="230" spans="1:14" ht="15" customHeight="1" x14ac:dyDescent="0.25">
      <c r="A230" s="125"/>
      <c r="B230" s="126" t="s">
        <v>306</v>
      </c>
      <c r="C230" s="125"/>
      <c r="D230" s="125"/>
      <c r="E230" s="124"/>
      <c r="F230" s="123"/>
      <c r="G230" s="123"/>
      <c r="H230" s="118"/>
      <c r="L230" s="118"/>
      <c r="M230" s="118"/>
    </row>
    <row r="231" spans="1:14" x14ac:dyDescent="0.25">
      <c r="A231" s="120" t="s">
        <v>307</v>
      </c>
      <c r="B231" s="120" t="s">
        <v>308</v>
      </c>
      <c r="C231" s="150"/>
      <c r="D231" s="139"/>
      <c r="E231" s="147"/>
      <c r="H231" s="118"/>
      <c r="L231" s="118"/>
      <c r="M231" s="118"/>
    </row>
    <row r="232" spans="1:14" x14ac:dyDescent="0.3">
      <c r="A232" s="120" t="s">
        <v>309</v>
      </c>
      <c r="B232" s="151" t="s">
        <v>310</v>
      </c>
      <c r="C232" s="150"/>
      <c r="D232" s="139"/>
      <c r="E232" s="147"/>
      <c r="H232" s="118"/>
      <c r="L232" s="118"/>
      <c r="M232" s="118"/>
    </row>
    <row r="233" spans="1:14" x14ac:dyDescent="0.3">
      <c r="A233" s="120" t="s">
        <v>311</v>
      </c>
      <c r="B233" s="151" t="s">
        <v>312</v>
      </c>
      <c r="C233" s="150"/>
      <c r="D233" s="139"/>
      <c r="E233" s="147"/>
      <c r="H233" s="118"/>
      <c r="L233" s="118"/>
      <c r="M233" s="118"/>
    </row>
    <row r="234" spans="1:14" outlineLevel="1" x14ac:dyDescent="0.25">
      <c r="A234" s="120" t="s">
        <v>313</v>
      </c>
      <c r="B234" s="122" t="s">
        <v>314</v>
      </c>
      <c r="C234" s="149"/>
      <c r="D234" s="148"/>
      <c r="E234" s="147"/>
      <c r="H234" s="118"/>
      <c r="L234" s="118"/>
      <c r="M234" s="118"/>
    </row>
    <row r="235" spans="1:14" outlineLevel="1" x14ac:dyDescent="0.25">
      <c r="A235" s="120" t="s">
        <v>315</v>
      </c>
      <c r="B235" s="122" t="s">
        <v>316</v>
      </c>
      <c r="C235" s="149"/>
      <c r="D235" s="148"/>
      <c r="E235" s="147"/>
      <c r="H235" s="118"/>
      <c r="L235" s="118"/>
      <c r="M235" s="118"/>
    </row>
    <row r="236" spans="1:14" outlineLevel="1" x14ac:dyDescent="0.25">
      <c r="A236" s="120" t="s">
        <v>317</v>
      </c>
      <c r="B236" s="122" t="s">
        <v>318</v>
      </c>
      <c r="C236" s="148"/>
      <c r="D236" s="148"/>
      <c r="E236" s="147"/>
      <c r="H236" s="118"/>
      <c r="L236" s="118"/>
      <c r="M236" s="118"/>
    </row>
    <row r="237" spans="1:14" outlineLevel="1" x14ac:dyDescent="0.25">
      <c r="A237" s="120" t="s">
        <v>319</v>
      </c>
      <c r="C237" s="147"/>
      <c r="D237" s="147"/>
      <c r="E237" s="147"/>
      <c r="H237" s="118"/>
      <c r="L237" s="118"/>
      <c r="M237" s="118"/>
    </row>
    <row r="238" spans="1:14" outlineLevel="1" x14ac:dyDescent="0.25">
      <c r="A238" s="120" t="s">
        <v>320</v>
      </c>
      <c r="C238" s="147"/>
      <c r="D238" s="147"/>
      <c r="E238" s="147"/>
      <c r="H238" s="118"/>
      <c r="L238" s="118"/>
      <c r="M238" s="118"/>
    </row>
    <row r="239" spans="1:14" outlineLevel="1" x14ac:dyDescent="0.3">
      <c r="A239" s="125"/>
      <c r="B239" s="126" t="s">
        <v>321</v>
      </c>
      <c r="C239" s="125"/>
      <c r="D239" s="125"/>
      <c r="E239" s="125"/>
      <c r="F239" s="125"/>
      <c r="G239" s="125"/>
      <c r="H239" s="118"/>
      <c r="K239" s="141"/>
      <c r="L239" s="141"/>
      <c r="M239" s="141"/>
      <c r="N239" s="141"/>
    </row>
    <row r="240" spans="1:14" ht="28.8" outlineLevel="1" x14ac:dyDescent="0.3">
      <c r="A240" s="120" t="s">
        <v>322</v>
      </c>
      <c r="B240" s="120" t="s">
        <v>1287</v>
      </c>
      <c r="C240" s="139"/>
      <c r="D240" s="139"/>
      <c r="G240" s="141"/>
      <c r="H240" s="118"/>
      <c r="K240" s="141"/>
      <c r="L240" s="141"/>
      <c r="M240" s="141"/>
      <c r="N240" s="141"/>
    </row>
    <row r="241" spans="1:14" outlineLevel="1" x14ac:dyDescent="0.3">
      <c r="A241" s="120" t="s">
        <v>323</v>
      </c>
      <c r="B241" s="120" t="s">
        <v>324</v>
      </c>
      <c r="C241" s="139"/>
      <c r="D241" s="139"/>
      <c r="G241" s="141"/>
      <c r="H241" s="118"/>
      <c r="K241" s="141"/>
      <c r="L241" s="141"/>
      <c r="M241" s="141"/>
      <c r="N241" s="141"/>
    </row>
    <row r="242" spans="1:14" outlineLevel="1" x14ac:dyDescent="0.3">
      <c r="A242" s="120" t="s">
        <v>325</v>
      </c>
      <c r="B242" s="120" t="s">
        <v>326</v>
      </c>
      <c r="C242" s="139"/>
      <c r="D242" s="139"/>
      <c r="G242" s="141"/>
      <c r="H242" s="118"/>
      <c r="K242" s="141"/>
      <c r="L242" s="141"/>
      <c r="M242" s="141"/>
      <c r="N242" s="141"/>
    </row>
    <row r="243" spans="1:14" ht="28.8" outlineLevel="1" x14ac:dyDescent="0.3">
      <c r="A243" s="120" t="s">
        <v>327</v>
      </c>
      <c r="B243" s="120" t="s">
        <v>1286</v>
      </c>
      <c r="C243" s="139"/>
      <c r="D243" s="139"/>
      <c r="G243" s="141"/>
      <c r="H243" s="118"/>
      <c r="K243" s="141"/>
      <c r="L243" s="141"/>
      <c r="M243" s="141"/>
      <c r="N243" s="141"/>
    </row>
    <row r="244" spans="1:14" outlineLevel="1" x14ac:dyDescent="0.3">
      <c r="A244" s="120" t="s">
        <v>328</v>
      </c>
      <c r="B244" s="120" t="s">
        <v>329</v>
      </c>
      <c r="C244" s="139"/>
      <c r="D244" s="139"/>
      <c r="E244" s="139"/>
      <c r="G244" s="141"/>
      <c r="H244" s="118"/>
      <c r="K244" s="141"/>
      <c r="L244" s="141"/>
      <c r="M244" s="141"/>
      <c r="N244" s="141"/>
    </row>
    <row r="245" spans="1:14" outlineLevel="1" x14ac:dyDescent="0.3">
      <c r="A245" s="120" t="s">
        <v>330</v>
      </c>
      <c r="B245" s="120" t="s">
        <v>1285</v>
      </c>
      <c r="C245" s="139"/>
      <c r="D245" s="139"/>
      <c r="G245" s="141"/>
      <c r="H245" s="118"/>
      <c r="K245" s="141"/>
      <c r="L245" s="141"/>
      <c r="M245" s="141"/>
      <c r="N245" s="141"/>
    </row>
    <row r="246" spans="1:14" outlineLevel="1" x14ac:dyDescent="0.3">
      <c r="A246" s="120" t="s">
        <v>331</v>
      </c>
      <c r="B246" s="120" t="s">
        <v>1284</v>
      </c>
      <c r="C246" s="139"/>
      <c r="D246" s="139"/>
      <c r="G246" s="141"/>
      <c r="H246" s="118"/>
      <c r="K246" s="141"/>
      <c r="L246" s="141"/>
      <c r="M246" s="141"/>
      <c r="N246" s="141"/>
    </row>
    <row r="247" spans="1:14" outlineLevel="1" x14ac:dyDescent="0.3">
      <c r="A247" s="120" t="s">
        <v>332</v>
      </c>
      <c r="D247" s="141"/>
      <c r="E247" s="141"/>
      <c r="F247" s="141"/>
      <c r="G247" s="141"/>
      <c r="H247" s="118"/>
      <c r="K247" s="141"/>
      <c r="L247" s="141"/>
      <c r="M247" s="141"/>
      <c r="N247" s="141"/>
    </row>
    <row r="248" spans="1:14" outlineLevel="1" x14ac:dyDescent="0.3">
      <c r="A248" s="120" t="s">
        <v>333</v>
      </c>
      <c r="D248" s="141"/>
      <c r="E248" s="141"/>
      <c r="F248" s="141"/>
      <c r="G248" s="141"/>
      <c r="H248" s="118"/>
      <c r="K248" s="141"/>
      <c r="L248" s="141"/>
      <c r="M248" s="141"/>
      <c r="N248" s="141"/>
    </row>
    <row r="249" spans="1:14" outlineLevel="1" x14ac:dyDescent="0.3">
      <c r="A249" s="120" t="s">
        <v>334</v>
      </c>
      <c r="D249" s="141"/>
      <c r="E249" s="141"/>
      <c r="F249" s="141"/>
      <c r="G249" s="141"/>
      <c r="H249" s="118"/>
      <c r="K249" s="141"/>
      <c r="L249" s="141"/>
      <c r="M249" s="141"/>
      <c r="N249" s="141"/>
    </row>
    <row r="250" spans="1:14" outlineLevel="1" x14ac:dyDescent="0.3">
      <c r="A250" s="120" t="s">
        <v>335</v>
      </c>
      <c r="D250" s="141"/>
      <c r="E250" s="141"/>
      <c r="F250" s="141"/>
      <c r="G250" s="141"/>
      <c r="H250" s="118"/>
      <c r="K250" s="141"/>
      <c r="L250" s="141"/>
      <c r="M250" s="141"/>
      <c r="N250" s="141"/>
    </row>
    <row r="251" spans="1:14" outlineLevel="1" x14ac:dyDescent="0.3">
      <c r="A251" s="120" t="s">
        <v>336</v>
      </c>
      <c r="D251" s="141"/>
      <c r="E251" s="141"/>
      <c r="F251" s="141"/>
      <c r="G251" s="141"/>
      <c r="H251" s="118"/>
      <c r="K251" s="141"/>
      <c r="L251" s="141"/>
      <c r="M251" s="141"/>
      <c r="N251" s="141"/>
    </row>
    <row r="252" spans="1:14" outlineLevel="1" x14ac:dyDescent="0.3">
      <c r="A252" s="120" t="s">
        <v>337</v>
      </c>
      <c r="D252" s="141"/>
      <c r="E252" s="141"/>
      <c r="F252" s="141"/>
      <c r="G252" s="141"/>
      <c r="H252" s="118"/>
      <c r="K252" s="141"/>
      <c r="L252" s="141"/>
      <c r="M252" s="141"/>
      <c r="N252" s="141"/>
    </row>
    <row r="253" spans="1:14" outlineLevel="1" x14ac:dyDescent="0.3">
      <c r="A253" s="120" t="s">
        <v>338</v>
      </c>
      <c r="D253" s="141"/>
      <c r="E253" s="141"/>
      <c r="F253" s="141"/>
      <c r="G253" s="141"/>
      <c r="H253" s="118"/>
      <c r="K253" s="141"/>
      <c r="L253" s="141"/>
      <c r="M253" s="141"/>
      <c r="N253" s="141"/>
    </row>
    <row r="254" spans="1:14" outlineLevel="1" x14ac:dyDescent="0.3">
      <c r="A254" s="120" t="s">
        <v>339</v>
      </c>
      <c r="D254" s="141"/>
      <c r="E254" s="141"/>
      <c r="F254" s="141"/>
      <c r="G254" s="141"/>
      <c r="H254" s="118"/>
      <c r="K254" s="141"/>
      <c r="L254" s="141"/>
      <c r="M254" s="141"/>
      <c r="N254" s="141"/>
    </row>
    <row r="255" spans="1:14" outlineLevel="1" x14ac:dyDescent="0.3">
      <c r="A255" s="120" t="s">
        <v>340</v>
      </c>
      <c r="D255" s="141"/>
      <c r="E255" s="141"/>
      <c r="F255" s="141"/>
      <c r="G255" s="141"/>
      <c r="H255" s="118"/>
      <c r="K255" s="141"/>
      <c r="L255" s="141"/>
      <c r="M255" s="141"/>
      <c r="N255" s="141"/>
    </row>
    <row r="256" spans="1:14" outlineLevel="1" x14ac:dyDescent="0.3">
      <c r="A256" s="120" t="s">
        <v>341</v>
      </c>
      <c r="D256" s="141"/>
      <c r="E256" s="141"/>
      <c r="F256" s="141"/>
      <c r="G256" s="141"/>
      <c r="H256" s="118"/>
      <c r="K256" s="141"/>
      <c r="L256" s="141"/>
      <c r="M256" s="141"/>
      <c r="N256" s="141"/>
    </row>
    <row r="257" spans="1:14" outlineLevel="1" x14ac:dyDescent="0.3">
      <c r="A257" s="120" t="s">
        <v>342</v>
      </c>
      <c r="D257" s="141"/>
      <c r="E257" s="141"/>
      <c r="F257" s="141"/>
      <c r="G257" s="141"/>
      <c r="H257" s="118"/>
      <c r="K257" s="141"/>
      <c r="L257" s="141"/>
      <c r="M257" s="141"/>
      <c r="N257" s="141"/>
    </row>
    <row r="258" spans="1:14" outlineLevel="1" x14ac:dyDescent="0.3">
      <c r="A258" s="120" t="s">
        <v>343</v>
      </c>
      <c r="D258" s="141"/>
      <c r="E258" s="141"/>
      <c r="F258" s="141"/>
      <c r="G258" s="141"/>
      <c r="H258" s="118"/>
      <c r="K258" s="141"/>
      <c r="L258" s="141"/>
      <c r="M258" s="141"/>
      <c r="N258" s="141"/>
    </row>
    <row r="259" spans="1:14" outlineLevel="1" x14ac:dyDescent="0.3">
      <c r="A259" s="120" t="s">
        <v>344</v>
      </c>
      <c r="D259" s="141"/>
      <c r="E259" s="141"/>
      <c r="F259" s="141"/>
      <c r="G259" s="141"/>
      <c r="H259" s="118"/>
      <c r="K259" s="141"/>
      <c r="L259" s="141"/>
      <c r="M259" s="141"/>
      <c r="N259" s="141"/>
    </row>
    <row r="260" spans="1:14" outlineLevel="1" x14ac:dyDescent="0.3">
      <c r="A260" s="120" t="s">
        <v>345</v>
      </c>
      <c r="D260" s="141"/>
      <c r="E260" s="141"/>
      <c r="F260" s="141"/>
      <c r="G260" s="141"/>
      <c r="H260" s="118"/>
      <c r="K260" s="141"/>
      <c r="L260" s="141"/>
      <c r="M260" s="141"/>
      <c r="N260" s="141"/>
    </row>
    <row r="261" spans="1:14" outlineLevel="1" x14ac:dyDescent="0.3">
      <c r="A261" s="120" t="s">
        <v>346</v>
      </c>
      <c r="D261" s="141"/>
      <c r="E261" s="141"/>
      <c r="F261" s="141"/>
      <c r="G261" s="141"/>
      <c r="H261" s="118"/>
      <c r="K261" s="141"/>
      <c r="L261" s="141"/>
      <c r="M261" s="141"/>
      <c r="N261" s="141"/>
    </row>
    <row r="262" spans="1:14" outlineLevel="1" x14ac:dyDescent="0.3">
      <c r="A262" s="120" t="s">
        <v>347</v>
      </c>
      <c r="D262" s="141"/>
      <c r="E262" s="141"/>
      <c r="F262" s="141"/>
      <c r="G262" s="141"/>
      <c r="H262" s="118"/>
      <c r="K262" s="141"/>
      <c r="L262" s="141"/>
      <c r="M262" s="141"/>
      <c r="N262" s="141"/>
    </row>
    <row r="263" spans="1:14" outlineLevel="1" x14ac:dyDescent="0.3">
      <c r="A263" s="120" t="s">
        <v>348</v>
      </c>
      <c r="D263" s="141"/>
      <c r="E263" s="141"/>
      <c r="F263" s="141"/>
      <c r="G263" s="141"/>
      <c r="H263" s="118"/>
      <c r="K263" s="141"/>
      <c r="L263" s="141"/>
      <c r="M263" s="141"/>
      <c r="N263" s="141"/>
    </row>
    <row r="264" spans="1:14" outlineLevel="1" x14ac:dyDescent="0.3">
      <c r="A264" s="120" t="s">
        <v>349</v>
      </c>
      <c r="D264" s="141"/>
      <c r="E264" s="141"/>
      <c r="F264" s="141"/>
      <c r="G264" s="141"/>
      <c r="H264" s="118"/>
      <c r="K264" s="141"/>
      <c r="L264" s="141"/>
      <c r="M264" s="141"/>
      <c r="N264" s="141"/>
    </row>
    <row r="265" spans="1:14" outlineLevel="1" x14ac:dyDescent="0.3">
      <c r="A265" s="120" t="s">
        <v>350</v>
      </c>
      <c r="D265" s="141"/>
      <c r="E265" s="141"/>
      <c r="F265" s="141"/>
      <c r="G265" s="141"/>
      <c r="H265" s="118"/>
      <c r="K265" s="141"/>
      <c r="L265" s="141"/>
      <c r="M265" s="141"/>
      <c r="N265" s="141"/>
    </row>
    <row r="266" spans="1:14" outlineLevel="1" x14ac:dyDescent="0.3">
      <c r="A266" s="120" t="s">
        <v>351</v>
      </c>
      <c r="D266" s="141"/>
      <c r="E266" s="141"/>
      <c r="F266" s="141"/>
      <c r="G266" s="141"/>
      <c r="H266" s="118"/>
      <c r="K266" s="141"/>
      <c r="L266" s="141"/>
      <c r="M266" s="141"/>
      <c r="N266" s="141"/>
    </row>
    <row r="267" spans="1:14" outlineLevel="1" x14ac:dyDescent="0.3">
      <c r="A267" s="120" t="s">
        <v>352</v>
      </c>
      <c r="D267" s="141"/>
      <c r="E267" s="141"/>
      <c r="F267" s="141"/>
      <c r="G267" s="141"/>
      <c r="H267" s="118"/>
      <c r="K267" s="141"/>
      <c r="L267" s="141"/>
      <c r="M267" s="141"/>
      <c r="N267" s="141"/>
    </row>
    <row r="268" spans="1:14" outlineLevel="1" x14ac:dyDescent="0.3">
      <c r="A268" s="120" t="s">
        <v>353</v>
      </c>
      <c r="D268" s="141"/>
      <c r="E268" s="141"/>
      <c r="F268" s="141"/>
      <c r="G268" s="141"/>
      <c r="H268" s="118"/>
      <c r="K268" s="141"/>
      <c r="L268" s="141"/>
      <c r="M268" s="141"/>
      <c r="N268" s="141"/>
    </row>
    <row r="269" spans="1:14" outlineLevel="1" x14ac:dyDescent="0.3">
      <c r="A269" s="120" t="s">
        <v>354</v>
      </c>
      <c r="D269" s="141"/>
      <c r="E269" s="141"/>
      <c r="F269" s="141"/>
      <c r="G269" s="141"/>
      <c r="H269" s="118"/>
      <c r="K269" s="141"/>
      <c r="L269" s="141"/>
      <c r="M269" s="141"/>
      <c r="N269" s="141"/>
    </row>
    <row r="270" spans="1:14" outlineLevel="1" x14ac:dyDescent="0.3">
      <c r="A270" s="120" t="s">
        <v>355</v>
      </c>
      <c r="D270" s="141"/>
      <c r="E270" s="141"/>
      <c r="F270" s="141"/>
      <c r="G270" s="141"/>
      <c r="H270" s="118"/>
      <c r="K270" s="141"/>
      <c r="L270" s="141"/>
      <c r="M270" s="141"/>
      <c r="N270" s="141"/>
    </row>
    <row r="271" spans="1:14" outlineLevel="1" x14ac:dyDescent="0.3">
      <c r="A271" s="120" t="s">
        <v>356</v>
      </c>
      <c r="D271" s="141"/>
      <c r="E271" s="141"/>
      <c r="F271" s="141"/>
      <c r="G271" s="141"/>
      <c r="H271" s="118"/>
      <c r="K271" s="141"/>
      <c r="L271" s="141"/>
      <c r="M271" s="141"/>
      <c r="N271" s="141"/>
    </row>
    <row r="272" spans="1:14" outlineLevel="1" x14ac:dyDescent="0.3">
      <c r="A272" s="120" t="s">
        <v>357</v>
      </c>
      <c r="D272" s="141"/>
      <c r="E272" s="141"/>
      <c r="F272" s="141"/>
      <c r="G272" s="141"/>
      <c r="H272" s="118"/>
      <c r="K272" s="141"/>
      <c r="L272" s="141"/>
      <c r="M272" s="141"/>
      <c r="N272" s="141"/>
    </row>
    <row r="273" spans="1:14" outlineLevel="1" x14ac:dyDescent="0.3">
      <c r="A273" s="120" t="s">
        <v>358</v>
      </c>
      <c r="D273" s="141"/>
      <c r="E273" s="141"/>
      <c r="F273" s="141"/>
      <c r="G273" s="141"/>
      <c r="H273" s="118"/>
      <c r="K273" s="141"/>
      <c r="L273" s="141"/>
      <c r="M273" s="141"/>
      <c r="N273" s="141"/>
    </row>
    <row r="274" spans="1:14" outlineLevel="1" x14ac:dyDescent="0.3">
      <c r="A274" s="120" t="s">
        <v>359</v>
      </c>
      <c r="D274" s="141"/>
      <c r="E274" s="141"/>
      <c r="F274" s="141"/>
      <c r="G274" s="141"/>
      <c r="H274" s="118"/>
      <c r="K274" s="141"/>
      <c r="L274" s="141"/>
      <c r="M274" s="141"/>
      <c r="N274" s="141"/>
    </row>
    <row r="275" spans="1:14" outlineLevel="1" x14ac:dyDescent="0.3">
      <c r="A275" s="120" t="s">
        <v>360</v>
      </c>
      <c r="D275" s="141"/>
      <c r="E275" s="141"/>
      <c r="F275" s="141"/>
      <c r="G275" s="141"/>
      <c r="H275" s="118"/>
      <c r="K275" s="141"/>
      <c r="L275" s="141"/>
      <c r="M275" s="141"/>
      <c r="N275" s="141"/>
    </row>
    <row r="276" spans="1:14" outlineLevel="1" x14ac:dyDescent="0.3">
      <c r="A276" s="120" t="s">
        <v>361</v>
      </c>
      <c r="D276" s="141"/>
      <c r="E276" s="141"/>
      <c r="F276" s="141"/>
      <c r="G276" s="141"/>
      <c r="H276" s="118"/>
      <c r="K276" s="141"/>
      <c r="L276" s="141"/>
      <c r="M276" s="141"/>
      <c r="N276" s="141"/>
    </row>
    <row r="277" spans="1:14" outlineLevel="1" x14ac:dyDescent="0.3">
      <c r="A277" s="120" t="s">
        <v>362</v>
      </c>
      <c r="D277" s="141"/>
      <c r="E277" s="141"/>
      <c r="F277" s="141"/>
      <c r="G277" s="141"/>
      <c r="H277" s="118"/>
      <c r="K277" s="141"/>
      <c r="L277" s="141"/>
      <c r="M277" s="141"/>
      <c r="N277" s="141"/>
    </row>
    <row r="278" spans="1:14" outlineLevel="1" x14ac:dyDescent="0.3">
      <c r="A278" s="120" t="s">
        <v>363</v>
      </c>
      <c r="D278" s="141"/>
      <c r="E278" s="141"/>
      <c r="F278" s="141"/>
      <c r="G278" s="141"/>
      <c r="H278" s="118"/>
      <c r="K278" s="141"/>
      <c r="L278" s="141"/>
      <c r="M278" s="141"/>
      <c r="N278" s="141"/>
    </row>
    <row r="279" spans="1:14" outlineLevel="1" x14ac:dyDescent="0.3">
      <c r="A279" s="120" t="s">
        <v>364</v>
      </c>
      <c r="D279" s="141"/>
      <c r="E279" s="141"/>
      <c r="F279" s="141"/>
      <c r="G279" s="141"/>
      <c r="H279" s="118"/>
      <c r="K279" s="141"/>
      <c r="L279" s="141"/>
      <c r="M279" s="141"/>
      <c r="N279" s="141"/>
    </row>
    <row r="280" spans="1:14" outlineLevel="1" x14ac:dyDescent="0.3">
      <c r="A280" s="120" t="s">
        <v>365</v>
      </c>
      <c r="D280" s="141"/>
      <c r="E280" s="141"/>
      <c r="F280" s="141"/>
      <c r="G280" s="141"/>
      <c r="H280" s="118"/>
      <c r="K280" s="141"/>
      <c r="L280" s="141"/>
      <c r="M280" s="141"/>
      <c r="N280" s="141"/>
    </row>
    <row r="281" spans="1:14" outlineLevel="1" x14ac:dyDescent="0.3">
      <c r="A281" s="120" t="s">
        <v>366</v>
      </c>
      <c r="D281" s="141"/>
      <c r="E281" s="141"/>
      <c r="F281" s="141"/>
      <c r="G281" s="141"/>
      <c r="H281" s="118"/>
      <c r="K281" s="141"/>
      <c r="L281" s="141"/>
      <c r="M281" s="141"/>
      <c r="N281" s="141"/>
    </row>
    <row r="282" spans="1:14" outlineLevel="1" x14ac:dyDescent="0.3">
      <c r="A282" s="120" t="s">
        <v>367</v>
      </c>
      <c r="D282" s="141"/>
      <c r="E282" s="141"/>
      <c r="F282" s="141"/>
      <c r="G282" s="141"/>
      <c r="H282" s="118"/>
      <c r="K282" s="141"/>
      <c r="L282" s="141"/>
      <c r="M282" s="141"/>
      <c r="N282" s="141"/>
    </row>
    <row r="283" spans="1:14" outlineLevel="1" x14ac:dyDescent="0.3">
      <c r="A283" s="120" t="s">
        <v>368</v>
      </c>
      <c r="D283" s="141"/>
      <c r="E283" s="141"/>
      <c r="F283" s="141"/>
      <c r="G283" s="141"/>
      <c r="H283" s="118"/>
      <c r="K283" s="141"/>
      <c r="L283" s="141"/>
      <c r="M283" s="141"/>
      <c r="N283" s="141"/>
    </row>
    <row r="284" spans="1:14" outlineLevel="1" x14ac:dyDescent="0.3">
      <c r="A284" s="120" t="s">
        <v>369</v>
      </c>
      <c r="D284" s="141"/>
      <c r="E284" s="141"/>
      <c r="F284" s="141"/>
      <c r="G284" s="141"/>
      <c r="H284" s="118"/>
      <c r="K284" s="141"/>
      <c r="L284" s="141"/>
      <c r="M284" s="141"/>
      <c r="N284" s="141"/>
    </row>
    <row r="285" spans="1:14" ht="18" x14ac:dyDescent="0.25">
      <c r="A285" s="131"/>
      <c r="B285" s="131" t="s">
        <v>1283</v>
      </c>
      <c r="C285" s="131"/>
      <c r="D285" s="131"/>
      <c r="E285" s="131"/>
      <c r="F285" s="130"/>
      <c r="G285" s="129"/>
      <c r="H285" s="118"/>
      <c r="I285" s="128"/>
      <c r="J285" s="128"/>
      <c r="K285" s="128"/>
      <c r="L285" s="128"/>
      <c r="M285" s="127"/>
    </row>
    <row r="286" spans="1:14" ht="18" x14ac:dyDescent="0.25">
      <c r="A286" s="146" t="s">
        <v>1282</v>
      </c>
      <c r="B286" s="144"/>
      <c r="C286" s="144"/>
      <c r="D286" s="144"/>
      <c r="E286" s="144"/>
      <c r="F286" s="145"/>
      <c r="G286" s="144"/>
      <c r="H286" s="118"/>
      <c r="I286" s="128"/>
      <c r="J286" s="128"/>
      <c r="K286" s="128"/>
      <c r="L286" s="128"/>
      <c r="M286" s="127"/>
    </row>
    <row r="287" spans="1:14" ht="18" x14ac:dyDescent="0.25">
      <c r="A287" s="146" t="s">
        <v>1281</v>
      </c>
      <c r="B287" s="144"/>
      <c r="C287" s="144"/>
      <c r="D287" s="144"/>
      <c r="E287" s="144"/>
      <c r="F287" s="145"/>
      <c r="G287" s="144"/>
      <c r="H287" s="118"/>
      <c r="I287" s="128"/>
      <c r="J287" s="128"/>
      <c r="K287" s="128"/>
      <c r="L287" s="128"/>
      <c r="M287" s="127"/>
    </row>
    <row r="288" spans="1:14" x14ac:dyDescent="0.25">
      <c r="A288" s="120" t="s">
        <v>370</v>
      </c>
      <c r="B288" s="122" t="s">
        <v>1280</v>
      </c>
      <c r="C288" s="138">
        <f>ROW(B38)</f>
        <v>38</v>
      </c>
      <c r="D288" s="142"/>
      <c r="E288" s="142"/>
      <c r="F288" s="142"/>
      <c r="G288" s="142"/>
      <c r="H288" s="118"/>
      <c r="I288" s="137"/>
      <c r="J288" s="132"/>
      <c r="L288" s="142"/>
      <c r="M288" s="142"/>
      <c r="N288" s="142"/>
    </row>
    <row r="289" spans="1:14" x14ac:dyDescent="0.25">
      <c r="A289" s="120" t="s">
        <v>371</v>
      </c>
      <c r="B289" s="122" t="s">
        <v>1279</v>
      </c>
      <c r="C289" s="138">
        <f>ROW(B39)</f>
        <v>39</v>
      </c>
      <c r="E289" s="142"/>
      <c r="F289" s="142"/>
      <c r="H289" s="118"/>
      <c r="I289" s="137"/>
      <c r="J289" s="132"/>
      <c r="L289" s="142"/>
      <c r="M289" s="142"/>
    </row>
    <row r="290" spans="1:14" ht="28.8" x14ac:dyDescent="0.25">
      <c r="A290" s="120" t="s">
        <v>372</v>
      </c>
      <c r="B290" s="122" t="s">
        <v>1278</v>
      </c>
      <c r="C290" s="143" t="s">
        <v>373</v>
      </c>
      <c r="G290" s="136"/>
      <c r="H290" s="118"/>
      <c r="I290" s="137"/>
      <c r="J290" s="132"/>
      <c r="K290" s="132"/>
      <c r="L290" s="136"/>
      <c r="M290" s="142"/>
      <c r="N290" s="136"/>
    </row>
    <row r="291" spans="1:14" x14ac:dyDescent="0.25">
      <c r="A291" s="120" t="s">
        <v>374</v>
      </c>
      <c r="B291" s="122" t="s">
        <v>1277</v>
      </c>
      <c r="C291" s="138" t="s">
        <v>375</v>
      </c>
      <c r="D291" s="138" t="s">
        <v>1257</v>
      </c>
      <c r="E291" s="136"/>
      <c r="F291" s="142"/>
      <c r="H291" s="118"/>
      <c r="I291" s="137"/>
      <c r="J291" s="132"/>
    </row>
    <row r="292" spans="1:14" x14ac:dyDescent="0.3">
      <c r="A292" s="120" t="s">
        <v>376</v>
      </c>
      <c r="B292" s="122" t="s">
        <v>1276</v>
      </c>
      <c r="C292" s="138">
        <f>ROW(B52)</f>
        <v>52</v>
      </c>
      <c r="G292" s="136"/>
      <c r="H292" s="118"/>
      <c r="I292" s="137"/>
      <c r="J292" s="141"/>
      <c r="K292" s="132"/>
      <c r="L292" s="136"/>
      <c r="N292" s="136"/>
    </row>
    <row r="293" spans="1:14" x14ac:dyDescent="0.3">
      <c r="A293" s="120" t="s">
        <v>377</v>
      </c>
      <c r="B293" s="122" t="s">
        <v>1275</v>
      </c>
      <c r="C293" s="140" t="s">
        <v>378</v>
      </c>
      <c r="D293" s="138" t="s">
        <v>1274</v>
      </c>
      <c r="E293" s="136"/>
      <c r="F293" s="138" t="s">
        <v>1257</v>
      </c>
      <c r="G293" s="138" t="s">
        <v>1257</v>
      </c>
      <c r="H293" s="118"/>
      <c r="I293" s="137"/>
      <c r="M293" s="136"/>
    </row>
    <row r="294" spans="1:14" x14ac:dyDescent="0.3">
      <c r="A294" s="120" t="s">
        <v>379</v>
      </c>
      <c r="B294" s="122" t="s">
        <v>1273</v>
      </c>
      <c r="C294" s="140" t="s">
        <v>380</v>
      </c>
      <c r="H294" s="118"/>
      <c r="I294" s="137"/>
      <c r="J294" s="132"/>
      <c r="M294" s="136"/>
    </row>
    <row r="295" spans="1:14" x14ac:dyDescent="0.25">
      <c r="A295" s="120" t="s">
        <v>381</v>
      </c>
      <c r="B295" s="122" t="s">
        <v>1272</v>
      </c>
      <c r="C295" s="138" t="s">
        <v>382</v>
      </c>
      <c r="D295" s="138" t="s">
        <v>1257</v>
      </c>
      <c r="F295" s="138" t="s">
        <v>1257</v>
      </c>
      <c r="H295" s="118"/>
      <c r="I295" s="137"/>
      <c r="J295" s="132"/>
      <c r="L295" s="136"/>
      <c r="M295" s="136"/>
    </row>
    <row r="296" spans="1:14" x14ac:dyDescent="0.25">
      <c r="A296" s="120" t="s">
        <v>383</v>
      </c>
      <c r="B296" s="122" t="s">
        <v>1271</v>
      </c>
      <c r="C296" s="138">
        <f>ROW(B111)</f>
        <v>111</v>
      </c>
      <c r="F296" s="136"/>
      <c r="H296" s="118"/>
      <c r="I296" s="137"/>
      <c r="J296" s="132"/>
      <c r="L296" s="136"/>
      <c r="M296" s="136"/>
    </row>
    <row r="297" spans="1:14" x14ac:dyDescent="0.25">
      <c r="A297" s="120" t="s">
        <v>384</v>
      </c>
      <c r="B297" s="122" t="s">
        <v>1270</v>
      </c>
      <c r="C297" s="138">
        <f>ROW(B163)</f>
        <v>163</v>
      </c>
      <c r="E297" s="136"/>
      <c r="F297" s="136"/>
      <c r="H297" s="118"/>
      <c r="J297" s="132"/>
      <c r="L297" s="136"/>
    </row>
    <row r="298" spans="1:14" x14ac:dyDescent="0.25">
      <c r="A298" s="120" t="s">
        <v>385</v>
      </c>
      <c r="B298" s="122" t="s">
        <v>1269</v>
      </c>
      <c r="C298" s="138">
        <f>ROW(B137)</f>
        <v>137</v>
      </c>
      <c r="E298" s="136"/>
      <c r="F298" s="136"/>
      <c r="H298" s="118"/>
      <c r="I298" s="137"/>
      <c r="J298" s="132"/>
      <c r="L298" s="136"/>
    </row>
    <row r="299" spans="1:14" x14ac:dyDescent="0.25">
      <c r="A299" s="120" t="s">
        <v>386</v>
      </c>
      <c r="B299" s="122" t="s">
        <v>1268</v>
      </c>
      <c r="C299" s="139"/>
      <c r="E299" s="136"/>
      <c r="H299" s="118"/>
      <c r="I299" s="137"/>
      <c r="L299" s="136"/>
    </row>
    <row r="300" spans="1:14" x14ac:dyDescent="0.25">
      <c r="A300" s="120" t="s">
        <v>387</v>
      </c>
      <c r="B300" s="122" t="s">
        <v>1267</v>
      </c>
      <c r="C300" s="138" t="s">
        <v>388</v>
      </c>
      <c r="D300" s="138" t="s">
        <v>1266</v>
      </c>
      <c r="E300" s="136"/>
      <c r="F300" s="138" t="s">
        <v>1265</v>
      </c>
      <c r="H300" s="118"/>
      <c r="I300" s="137"/>
      <c r="K300" s="132"/>
      <c r="L300" s="136"/>
    </row>
    <row r="301" spans="1:14" outlineLevel="1" x14ac:dyDescent="0.25">
      <c r="A301" s="120" t="s">
        <v>389</v>
      </c>
      <c r="B301" s="122" t="s">
        <v>1264</v>
      </c>
      <c r="C301" s="138" t="s">
        <v>390</v>
      </c>
      <c r="H301" s="118"/>
      <c r="I301" s="137"/>
      <c r="K301" s="132"/>
      <c r="L301" s="136"/>
    </row>
    <row r="302" spans="1:14" outlineLevel="1" x14ac:dyDescent="0.25">
      <c r="A302" s="120" t="s">
        <v>391</v>
      </c>
      <c r="B302" s="122" t="s">
        <v>1263</v>
      </c>
      <c r="C302" s="138" t="s">
        <v>392</v>
      </c>
      <c r="H302" s="118"/>
      <c r="I302" s="137"/>
      <c r="K302" s="132"/>
      <c r="L302" s="136"/>
    </row>
    <row r="303" spans="1:14" outlineLevel="1" x14ac:dyDescent="0.25">
      <c r="A303" s="120" t="s">
        <v>393</v>
      </c>
      <c r="B303" s="122" t="s">
        <v>1262</v>
      </c>
      <c r="C303" s="138">
        <f>ROW(B65)</f>
        <v>65</v>
      </c>
      <c r="H303" s="118"/>
      <c r="I303" s="137"/>
      <c r="J303" s="132"/>
      <c r="K303" s="132"/>
      <c r="L303" s="136"/>
    </row>
    <row r="304" spans="1:14" outlineLevel="1" x14ac:dyDescent="0.25">
      <c r="A304" s="120" t="s">
        <v>394</v>
      </c>
      <c r="B304" s="122" t="s">
        <v>1261</v>
      </c>
      <c r="C304" s="138">
        <f>ROW(B88)</f>
        <v>88</v>
      </c>
      <c r="H304" s="118"/>
      <c r="I304" s="137"/>
      <c r="J304" s="132"/>
      <c r="K304" s="132"/>
      <c r="L304" s="136"/>
    </row>
    <row r="305" spans="1:14" outlineLevel="1" x14ac:dyDescent="0.25">
      <c r="A305" s="120" t="s">
        <v>395</v>
      </c>
      <c r="B305" s="122" t="s">
        <v>1260</v>
      </c>
      <c r="C305" s="138" t="s">
        <v>396</v>
      </c>
      <c r="E305" s="136"/>
      <c r="H305" s="118"/>
      <c r="I305" s="137"/>
      <c r="J305" s="132"/>
      <c r="K305" s="132"/>
      <c r="L305" s="136"/>
      <c r="N305" s="117"/>
    </row>
    <row r="306" spans="1:14" outlineLevel="1" x14ac:dyDescent="0.25">
      <c r="A306" s="120" t="s">
        <v>397</v>
      </c>
      <c r="B306" s="122" t="s">
        <v>1259</v>
      </c>
      <c r="C306" s="138">
        <v>44</v>
      </c>
      <c r="E306" s="136"/>
      <c r="H306" s="118"/>
      <c r="I306" s="137"/>
      <c r="J306" s="132"/>
      <c r="K306" s="132"/>
      <c r="L306" s="136"/>
      <c r="N306" s="117"/>
    </row>
    <row r="307" spans="1:14" outlineLevel="1" x14ac:dyDescent="0.25">
      <c r="A307" s="120" t="s">
        <v>398</v>
      </c>
      <c r="B307" s="122" t="s">
        <v>1258</v>
      </c>
      <c r="C307" s="138" t="s">
        <v>399</v>
      </c>
      <c r="D307" s="138" t="s">
        <v>1257</v>
      </c>
      <c r="E307" s="136"/>
      <c r="F307" s="138" t="s">
        <v>1257</v>
      </c>
      <c r="H307" s="118"/>
      <c r="I307" s="137"/>
      <c r="J307" s="132"/>
      <c r="K307" s="132"/>
      <c r="L307" s="136"/>
      <c r="N307" s="117"/>
    </row>
    <row r="308" spans="1:14" outlineLevel="1" x14ac:dyDescent="0.25">
      <c r="A308" s="120" t="s">
        <v>400</v>
      </c>
      <c r="B308" s="137"/>
      <c r="E308" s="136"/>
      <c r="H308" s="118"/>
      <c r="I308" s="137"/>
      <c r="J308" s="132"/>
      <c r="K308" s="132"/>
      <c r="L308" s="136"/>
      <c r="N308" s="117"/>
    </row>
    <row r="309" spans="1:14" outlineLevel="1" x14ac:dyDescent="0.25">
      <c r="A309" s="120" t="s">
        <v>401</v>
      </c>
      <c r="E309" s="136"/>
      <c r="H309" s="118"/>
      <c r="I309" s="137"/>
      <c r="J309" s="132"/>
      <c r="K309" s="132"/>
      <c r="L309" s="136"/>
      <c r="N309" s="117"/>
    </row>
    <row r="310" spans="1:14" outlineLevel="1" x14ac:dyDescent="0.25">
      <c r="A310" s="120" t="s">
        <v>402</v>
      </c>
      <c r="H310" s="118"/>
      <c r="N310" s="117"/>
    </row>
    <row r="311" spans="1:14" ht="36" x14ac:dyDescent="0.25">
      <c r="A311" s="130"/>
      <c r="B311" s="131" t="s">
        <v>403</v>
      </c>
      <c r="C311" s="130"/>
      <c r="D311" s="130"/>
      <c r="E311" s="130"/>
      <c r="F311" s="130"/>
      <c r="G311" s="129"/>
      <c r="H311" s="118"/>
      <c r="I311" s="128"/>
      <c r="J311" s="127"/>
      <c r="K311" s="127"/>
      <c r="L311" s="127"/>
      <c r="M311" s="127"/>
      <c r="N311" s="117"/>
    </row>
    <row r="312" spans="1:14" x14ac:dyDescent="0.25">
      <c r="A312" s="120" t="s">
        <v>404</v>
      </c>
      <c r="B312" s="135" t="s">
        <v>405</v>
      </c>
      <c r="C312" s="134">
        <v>105.06863855</v>
      </c>
      <c r="H312" s="118"/>
      <c r="I312" s="133"/>
      <c r="J312" s="132"/>
      <c r="N312" s="117"/>
    </row>
    <row r="313" spans="1:14" outlineLevel="1" x14ac:dyDescent="0.25">
      <c r="A313" s="120" t="s">
        <v>406</v>
      </c>
      <c r="B313" s="135" t="s">
        <v>407</v>
      </c>
      <c r="C313" s="134">
        <v>0</v>
      </c>
      <c r="H313" s="118"/>
      <c r="I313" s="133"/>
      <c r="J313" s="132"/>
      <c r="N313" s="117"/>
    </row>
    <row r="314" spans="1:14" outlineLevel="1" x14ac:dyDescent="0.25">
      <c r="A314" s="120" t="s">
        <v>408</v>
      </c>
      <c r="B314" s="135" t="s">
        <v>409</v>
      </c>
      <c r="C314" s="134">
        <v>0</v>
      </c>
      <c r="H314" s="118"/>
      <c r="I314" s="133"/>
      <c r="J314" s="132"/>
      <c r="N314" s="117"/>
    </row>
    <row r="315" spans="1:14" outlineLevel="1" x14ac:dyDescent="0.25">
      <c r="A315" s="120" t="s">
        <v>410</v>
      </c>
      <c r="B315" s="133"/>
      <c r="C315" s="132"/>
      <c r="H315" s="118"/>
      <c r="I315" s="133"/>
      <c r="J315" s="132"/>
      <c r="N315" s="117"/>
    </row>
    <row r="316" spans="1:14" outlineLevel="1" x14ac:dyDescent="0.25">
      <c r="A316" s="120" t="s">
        <v>411</v>
      </c>
      <c r="B316" s="133"/>
      <c r="C316" s="132"/>
      <c r="H316" s="118"/>
      <c r="I316" s="133"/>
      <c r="J316" s="132"/>
      <c r="N316" s="117"/>
    </row>
    <row r="317" spans="1:14" outlineLevel="1" x14ac:dyDescent="0.25">
      <c r="A317" s="120" t="s">
        <v>412</v>
      </c>
      <c r="B317" s="133"/>
      <c r="C317" s="132"/>
      <c r="H317" s="118"/>
      <c r="I317" s="133"/>
      <c r="J317" s="132"/>
      <c r="N317" s="117"/>
    </row>
    <row r="318" spans="1:14" outlineLevel="1" x14ac:dyDescent="0.25">
      <c r="A318" s="120" t="s">
        <v>413</v>
      </c>
      <c r="B318" s="133"/>
      <c r="C318" s="132"/>
      <c r="H318" s="118"/>
      <c r="I318" s="133"/>
      <c r="J318" s="132"/>
      <c r="N318" s="117"/>
    </row>
    <row r="319" spans="1:14" ht="18" x14ac:dyDescent="0.25">
      <c r="A319" s="130"/>
      <c r="B319" s="131" t="s">
        <v>414</v>
      </c>
      <c r="C319" s="130"/>
      <c r="D319" s="130"/>
      <c r="E319" s="130"/>
      <c r="F319" s="130"/>
      <c r="G319" s="129"/>
      <c r="H319" s="118"/>
      <c r="I319" s="128"/>
      <c r="J319" s="127"/>
      <c r="K319" s="127"/>
      <c r="L319" s="127"/>
      <c r="M319" s="127"/>
      <c r="N319" s="117"/>
    </row>
    <row r="320" spans="1:14" ht="15" customHeight="1" outlineLevel="1" x14ac:dyDescent="0.25">
      <c r="A320" s="125"/>
      <c r="B320" s="126" t="s">
        <v>415</v>
      </c>
      <c r="C320" s="125"/>
      <c r="D320" s="125"/>
      <c r="E320" s="124"/>
      <c r="F320" s="123"/>
      <c r="G320" s="123"/>
      <c r="H320" s="118"/>
      <c r="L320" s="118"/>
      <c r="M320" s="118"/>
      <c r="N320" s="117"/>
    </row>
    <row r="321" spans="1:14" outlineLevel="1" x14ac:dyDescent="0.25">
      <c r="A321" s="120" t="s">
        <v>416</v>
      </c>
      <c r="B321" s="122" t="s">
        <v>1256</v>
      </c>
      <c r="H321" s="118"/>
      <c r="I321" s="117"/>
      <c r="J321" s="117"/>
      <c r="K321" s="117"/>
      <c r="L321" s="117"/>
      <c r="M321" s="117"/>
      <c r="N321" s="117"/>
    </row>
    <row r="322" spans="1:14" outlineLevel="1" x14ac:dyDescent="0.25">
      <c r="A322" s="120" t="s">
        <v>417</v>
      </c>
      <c r="B322" s="122" t="s">
        <v>1255</v>
      </c>
      <c r="H322" s="118"/>
      <c r="I322" s="117"/>
      <c r="J322" s="117"/>
      <c r="K322" s="117"/>
      <c r="L322" s="117"/>
      <c r="M322" s="117"/>
      <c r="N322" s="117"/>
    </row>
    <row r="323" spans="1:14" outlineLevel="1" x14ac:dyDescent="0.25">
      <c r="A323" s="120" t="s">
        <v>418</v>
      </c>
      <c r="B323" s="122" t="s">
        <v>419</v>
      </c>
      <c r="H323" s="118"/>
      <c r="I323" s="117"/>
      <c r="J323" s="117"/>
      <c r="K323" s="117"/>
      <c r="L323" s="117"/>
      <c r="M323" s="117"/>
      <c r="N323" s="117"/>
    </row>
    <row r="324" spans="1:14" outlineLevel="1" x14ac:dyDescent="0.25">
      <c r="A324" s="120" t="s">
        <v>420</v>
      </c>
      <c r="B324" s="122" t="s">
        <v>421</v>
      </c>
      <c r="H324" s="118"/>
      <c r="I324" s="117"/>
      <c r="J324" s="117"/>
      <c r="K324" s="117"/>
      <c r="L324" s="117"/>
      <c r="M324" s="117"/>
      <c r="N324" s="117"/>
    </row>
    <row r="325" spans="1:14" outlineLevel="1" x14ac:dyDescent="0.25">
      <c r="A325" s="120" t="s">
        <v>422</v>
      </c>
      <c r="B325" s="122" t="s">
        <v>423</v>
      </c>
      <c r="H325" s="118"/>
      <c r="I325" s="117"/>
      <c r="J325" s="117"/>
      <c r="K325" s="117"/>
      <c r="L325" s="117"/>
      <c r="M325" s="117"/>
      <c r="N325" s="117"/>
    </row>
    <row r="326" spans="1:14" outlineLevel="1" x14ac:dyDescent="0.25">
      <c r="A326" s="120" t="s">
        <v>424</v>
      </c>
      <c r="B326" s="122" t="s">
        <v>824</v>
      </c>
      <c r="H326" s="118"/>
      <c r="I326" s="117"/>
      <c r="J326" s="117"/>
      <c r="K326" s="117"/>
      <c r="L326" s="117"/>
      <c r="M326" s="117"/>
      <c r="N326" s="117"/>
    </row>
    <row r="327" spans="1:14" outlineLevel="1" x14ac:dyDescent="0.25">
      <c r="A327" s="120" t="s">
        <v>425</v>
      </c>
      <c r="B327" s="122" t="s">
        <v>426</v>
      </c>
      <c r="H327" s="118"/>
      <c r="I327" s="117"/>
      <c r="J327" s="117"/>
      <c r="K327" s="117"/>
      <c r="L327" s="117"/>
      <c r="M327" s="117"/>
      <c r="N327" s="117"/>
    </row>
    <row r="328" spans="1:14" outlineLevel="1" x14ac:dyDescent="0.25">
      <c r="A328" s="120" t="s">
        <v>427</v>
      </c>
      <c r="B328" s="122" t="s">
        <v>428</v>
      </c>
      <c r="H328" s="118"/>
      <c r="I328" s="117"/>
      <c r="J328" s="117"/>
      <c r="K328" s="117"/>
      <c r="L328" s="117"/>
      <c r="M328" s="117"/>
      <c r="N328" s="117"/>
    </row>
    <row r="329" spans="1:14" outlineLevel="1" x14ac:dyDescent="0.25">
      <c r="A329" s="120" t="s">
        <v>429</v>
      </c>
      <c r="B329" s="122" t="s">
        <v>1254</v>
      </c>
      <c r="H329" s="118"/>
      <c r="I329" s="117"/>
      <c r="J329" s="117"/>
      <c r="K329" s="117"/>
      <c r="L329" s="117"/>
      <c r="M329" s="117"/>
      <c r="N329" s="117"/>
    </row>
    <row r="330" spans="1:14" outlineLevel="1" x14ac:dyDescent="0.25">
      <c r="A330" s="120" t="s">
        <v>430</v>
      </c>
      <c r="B330" s="121" t="s">
        <v>431</v>
      </c>
      <c r="H330" s="118"/>
      <c r="I330" s="117"/>
      <c r="J330" s="117"/>
      <c r="K330" s="117"/>
      <c r="L330" s="117"/>
      <c r="M330" s="117"/>
      <c r="N330" s="117"/>
    </row>
    <row r="331" spans="1:14" outlineLevel="1" x14ac:dyDescent="0.25">
      <c r="A331" s="120" t="s">
        <v>432</v>
      </c>
      <c r="B331" s="121" t="s">
        <v>431</v>
      </c>
      <c r="H331" s="118"/>
      <c r="I331" s="117"/>
      <c r="J331" s="117"/>
      <c r="K331" s="117"/>
      <c r="L331" s="117"/>
      <c r="M331" s="117"/>
      <c r="N331" s="117"/>
    </row>
    <row r="332" spans="1:14" outlineLevel="1" x14ac:dyDescent="0.25">
      <c r="A332" s="120" t="s">
        <v>433</v>
      </c>
      <c r="B332" s="121" t="s">
        <v>431</v>
      </c>
      <c r="H332" s="118"/>
      <c r="I332" s="117"/>
      <c r="J332" s="117"/>
      <c r="K332" s="117"/>
      <c r="L332" s="117"/>
      <c r="M332" s="117"/>
      <c r="N332" s="117"/>
    </row>
    <row r="333" spans="1:14" outlineLevel="1" x14ac:dyDescent="0.25">
      <c r="A333" s="120" t="s">
        <v>434</v>
      </c>
      <c r="B333" s="121" t="s">
        <v>431</v>
      </c>
      <c r="H333" s="118"/>
      <c r="I333" s="117"/>
      <c r="J333" s="117"/>
      <c r="K333" s="117"/>
      <c r="L333" s="117"/>
      <c r="M333" s="117"/>
      <c r="N333" s="117"/>
    </row>
    <row r="334" spans="1:14" outlineLevel="1" x14ac:dyDescent="0.25">
      <c r="A334" s="120" t="s">
        <v>435</v>
      </c>
      <c r="B334" s="121" t="s">
        <v>431</v>
      </c>
      <c r="H334" s="118"/>
      <c r="I334" s="117"/>
      <c r="J334" s="117"/>
      <c r="K334" s="117"/>
      <c r="L334" s="117"/>
      <c r="M334" s="117"/>
      <c r="N334" s="117"/>
    </row>
    <row r="335" spans="1:14" outlineLevel="1" x14ac:dyDescent="0.25">
      <c r="A335" s="120" t="s">
        <v>436</v>
      </c>
      <c r="B335" s="121" t="s">
        <v>431</v>
      </c>
      <c r="H335" s="118"/>
      <c r="I335" s="117"/>
      <c r="J335" s="117"/>
      <c r="K335" s="117"/>
      <c r="L335" s="117"/>
      <c r="M335" s="117"/>
      <c r="N335" s="117"/>
    </row>
    <row r="336" spans="1:14" outlineLevel="1" x14ac:dyDescent="0.25">
      <c r="A336" s="120" t="s">
        <v>437</v>
      </c>
      <c r="B336" s="121" t="s">
        <v>431</v>
      </c>
      <c r="H336" s="118"/>
      <c r="I336" s="117"/>
      <c r="J336" s="117"/>
      <c r="K336" s="117"/>
      <c r="L336" s="117"/>
      <c r="M336" s="117"/>
      <c r="N336" s="117"/>
    </row>
    <row r="337" spans="1:14" outlineLevel="1" x14ac:dyDescent="0.25">
      <c r="A337" s="120" t="s">
        <v>438</v>
      </c>
      <c r="B337" s="121" t="s">
        <v>431</v>
      </c>
      <c r="H337" s="118"/>
      <c r="I337" s="117"/>
      <c r="J337" s="117"/>
      <c r="K337" s="117"/>
      <c r="L337" s="117"/>
      <c r="M337" s="117"/>
      <c r="N337" s="117"/>
    </row>
    <row r="338" spans="1:14" outlineLevel="1" x14ac:dyDescent="0.25">
      <c r="A338" s="120" t="s">
        <v>439</v>
      </c>
      <c r="B338" s="121" t="s">
        <v>431</v>
      </c>
      <c r="H338" s="118"/>
      <c r="I338" s="117"/>
      <c r="J338" s="117"/>
      <c r="K338" s="117"/>
      <c r="L338" s="117"/>
      <c r="M338" s="117"/>
      <c r="N338" s="117"/>
    </row>
    <row r="339" spans="1:14" outlineLevel="1" x14ac:dyDescent="0.25">
      <c r="A339" s="120" t="s">
        <v>440</v>
      </c>
      <c r="B339" s="121" t="s">
        <v>431</v>
      </c>
      <c r="H339" s="118"/>
      <c r="I339" s="117"/>
      <c r="J339" s="117"/>
      <c r="K339" s="117"/>
      <c r="L339" s="117"/>
      <c r="M339" s="117"/>
      <c r="N339" s="117"/>
    </row>
    <row r="340" spans="1:14" outlineLevel="1" x14ac:dyDescent="0.25">
      <c r="A340" s="120" t="s">
        <v>441</v>
      </c>
      <c r="B340" s="121" t="s">
        <v>431</v>
      </c>
      <c r="H340" s="118"/>
      <c r="I340" s="117"/>
      <c r="J340" s="117"/>
      <c r="K340" s="117"/>
      <c r="L340" s="117"/>
      <c r="M340" s="117"/>
      <c r="N340" s="117"/>
    </row>
    <row r="341" spans="1:14" outlineLevel="1" x14ac:dyDescent="0.25">
      <c r="A341" s="120" t="s">
        <v>442</v>
      </c>
      <c r="B341" s="121" t="s">
        <v>431</v>
      </c>
      <c r="H341" s="118"/>
      <c r="I341" s="117"/>
      <c r="J341" s="117"/>
      <c r="K341" s="117"/>
      <c r="L341" s="117"/>
      <c r="M341" s="117"/>
      <c r="N341" s="117"/>
    </row>
    <row r="342" spans="1:14" outlineLevel="1" x14ac:dyDescent="0.25">
      <c r="A342" s="120" t="s">
        <v>443</v>
      </c>
      <c r="B342" s="121" t="s">
        <v>431</v>
      </c>
      <c r="H342" s="118"/>
      <c r="I342" s="117"/>
      <c r="J342" s="117"/>
      <c r="K342" s="117"/>
      <c r="L342" s="117"/>
      <c r="M342" s="117"/>
      <c r="N342" s="117"/>
    </row>
    <row r="343" spans="1:14" outlineLevel="1" x14ac:dyDescent="0.25">
      <c r="A343" s="120" t="s">
        <v>444</v>
      </c>
      <c r="B343" s="121" t="s">
        <v>431</v>
      </c>
      <c r="H343" s="118"/>
      <c r="I343" s="117"/>
      <c r="J343" s="117"/>
      <c r="K343" s="117"/>
      <c r="L343" s="117"/>
      <c r="M343" s="117"/>
      <c r="N343" s="117"/>
    </row>
    <row r="344" spans="1:14" outlineLevel="1" x14ac:dyDescent="0.25">
      <c r="A344" s="120" t="s">
        <v>445</v>
      </c>
      <c r="B344" s="121" t="s">
        <v>431</v>
      </c>
      <c r="H344" s="118"/>
      <c r="I344" s="117"/>
      <c r="J344" s="117"/>
      <c r="K344" s="117"/>
      <c r="L344" s="117"/>
      <c r="M344" s="117"/>
      <c r="N344" s="117"/>
    </row>
    <row r="345" spans="1:14" outlineLevel="1" x14ac:dyDescent="0.25">
      <c r="A345" s="120" t="s">
        <v>446</v>
      </c>
      <c r="B345" s="121" t="s">
        <v>431</v>
      </c>
      <c r="H345" s="118"/>
      <c r="I345" s="117"/>
      <c r="J345" s="117"/>
      <c r="K345" s="117"/>
      <c r="L345" s="117"/>
      <c r="M345" s="117"/>
      <c r="N345" s="117"/>
    </row>
    <row r="346" spans="1:14" outlineLevel="1" x14ac:dyDescent="0.25">
      <c r="A346" s="120" t="s">
        <v>447</v>
      </c>
      <c r="B346" s="121" t="s">
        <v>431</v>
      </c>
      <c r="H346" s="118"/>
      <c r="I346" s="117"/>
      <c r="J346" s="117"/>
      <c r="K346" s="117"/>
      <c r="L346" s="117"/>
      <c r="M346" s="117"/>
      <c r="N346" s="117"/>
    </row>
    <row r="347" spans="1:14" outlineLevel="1" x14ac:dyDescent="0.25">
      <c r="A347" s="120" t="s">
        <v>448</v>
      </c>
      <c r="B347" s="121" t="s">
        <v>431</v>
      </c>
      <c r="H347" s="118"/>
      <c r="I347" s="117"/>
      <c r="J347" s="117"/>
      <c r="K347" s="117"/>
      <c r="L347" s="117"/>
      <c r="M347" s="117"/>
      <c r="N347" s="117"/>
    </row>
    <row r="348" spans="1:14" outlineLevel="1" x14ac:dyDescent="0.25">
      <c r="A348" s="120" t="s">
        <v>449</v>
      </c>
      <c r="B348" s="121" t="s">
        <v>431</v>
      </c>
      <c r="H348" s="118"/>
      <c r="I348" s="117"/>
      <c r="J348" s="117"/>
      <c r="K348" s="117"/>
      <c r="L348" s="117"/>
      <c r="M348" s="117"/>
      <c r="N348" s="117"/>
    </row>
    <row r="349" spans="1:14" outlineLevel="1" x14ac:dyDescent="0.25">
      <c r="A349" s="120" t="s">
        <v>450</v>
      </c>
      <c r="B349" s="121" t="s">
        <v>431</v>
      </c>
      <c r="H349" s="118"/>
      <c r="I349" s="117"/>
      <c r="J349" s="117"/>
      <c r="K349" s="117"/>
      <c r="L349" s="117"/>
      <c r="M349" s="117"/>
      <c r="N349" s="117"/>
    </row>
    <row r="350" spans="1:14" outlineLevel="1" x14ac:dyDescent="0.25">
      <c r="A350" s="120" t="s">
        <v>451</v>
      </c>
      <c r="B350" s="121" t="s">
        <v>431</v>
      </c>
      <c r="H350" s="118"/>
      <c r="I350" s="117"/>
      <c r="J350" s="117"/>
      <c r="K350" s="117"/>
      <c r="L350" s="117"/>
      <c r="M350" s="117"/>
      <c r="N350" s="117"/>
    </row>
    <row r="351" spans="1:14" outlineLevel="1" x14ac:dyDescent="0.25">
      <c r="A351" s="120" t="s">
        <v>452</v>
      </c>
      <c r="B351" s="121" t="s">
        <v>431</v>
      </c>
      <c r="H351" s="118"/>
      <c r="I351" s="117"/>
      <c r="J351" s="117"/>
      <c r="K351" s="117"/>
      <c r="L351" s="117"/>
      <c r="M351" s="117"/>
      <c r="N351" s="117"/>
    </row>
    <row r="352" spans="1:14" outlineLevel="1" x14ac:dyDescent="0.25">
      <c r="A352" s="120" t="s">
        <v>453</v>
      </c>
      <c r="B352" s="121" t="s">
        <v>431</v>
      </c>
      <c r="H352" s="118"/>
      <c r="I352" s="117"/>
      <c r="J352" s="117"/>
      <c r="K352" s="117"/>
      <c r="L352" s="117"/>
      <c r="M352" s="117"/>
      <c r="N352" s="117"/>
    </row>
    <row r="353" spans="1:14" outlineLevel="1" x14ac:dyDescent="0.25">
      <c r="A353" s="120" t="s">
        <v>454</v>
      </c>
      <c r="B353" s="121" t="s">
        <v>431</v>
      </c>
      <c r="H353" s="118"/>
      <c r="I353" s="117"/>
      <c r="J353" s="117"/>
      <c r="K353" s="117"/>
      <c r="L353" s="117"/>
      <c r="M353" s="117"/>
      <c r="N353" s="117"/>
    </row>
    <row r="354" spans="1:14" outlineLevel="1" x14ac:dyDescent="0.25">
      <c r="A354" s="120" t="s">
        <v>455</v>
      </c>
      <c r="B354" s="121" t="s">
        <v>431</v>
      </c>
      <c r="H354" s="118"/>
      <c r="I354" s="117"/>
      <c r="J354" s="117"/>
      <c r="K354" s="117"/>
      <c r="L354" s="117"/>
      <c r="M354" s="117"/>
      <c r="N354" s="117"/>
    </row>
    <row r="355" spans="1:14" outlineLevel="1" x14ac:dyDescent="0.25">
      <c r="A355" s="120" t="s">
        <v>456</v>
      </c>
      <c r="B355" s="121" t="s">
        <v>431</v>
      </c>
      <c r="H355" s="118"/>
      <c r="I355" s="117"/>
      <c r="J355" s="117"/>
      <c r="K355" s="117"/>
      <c r="L355" s="117"/>
      <c r="M355" s="117"/>
      <c r="N355" s="117"/>
    </row>
    <row r="356" spans="1:14" outlineLevel="1" x14ac:dyDescent="0.25">
      <c r="A356" s="120" t="s">
        <v>457</v>
      </c>
      <c r="B356" s="121" t="s">
        <v>431</v>
      </c>
      <c r="H356" s="118"/>
      <c r="I356" s="117"/>
      <c r="J356" s="117"/>
      <c r="K356" s="117"/>
      <c r="L356" s="117"/>
      <c r="M356" s="117"/>
      <c r="N356" s="117"/>
    </row>
    <row r="357" spans="1:14" outlineLevel="1" x14ac:dyDescent="0.25">
      <c r="A357" s="120" t="s">
        <v>458</v>
      </c>
      <c r="B357" s="121" t="s">
        <v>431</v>
      </c>
      <c r="H357" s="118"/>
      <c r="I357" s="117"/>
      <c r="J357" s="117"/>
      <c r="K357" s="117"/>
      <c r="L357" s="117"/>
      <c r="M357" s="117"/>
      <c r="N357" s="117"/>
    </row>
    <row r="358" spans="1:14" outlineLevel="1" x14ac:dyDescent="0.25">
      <c r="A358" s="120" t="s">
        <v>459</v>
      </c>
      <c r="B358" s="121" t="s">
        <v>431</v>
      </c>
      <c r="H358" s="118"/>
      <c r="I358" s="117"/>
      <c r="J358" s="117"/>
      <c r="K358" s="117"/>
      <c r="L358" s="117"/>
      <c r="M358" s="117"/>
      <c r="N358" s="117"/>
    </row>
    <row r="359" spans="1:14" outlineLevel="1" x14ac:dyDescent="0.25">
      <c r="A359" s="120" t="s">
        <v>460</v>
      </c>
      <c r="B359" s="121" t="s">
        <v>431</v>
      </c>
      <c r="H359" s="118"/>
      <c r="I359" s="117"/>
      <c r="J359" s="117"/>
      <c r="K359" s="117"/>
      <c r="L359" s="117"/>
      <c r="M359" s="117"/>
      <c r="N359" s="117"/>
    </row>
    <row r="360" spans="1:14" outlineLevel="1" x14ac:dyDescent="0.25">
      <c r="A360" s="120" t="s">
        <v>461</v>
      </c>
      <c r="B360" s="121" t="s">
        <v>431</v>
      </c>
      <c r="H360" s="118"/>
      <c r="I360" s="117"/>
      <c r="J360" s="117"/>
      <c r="K360" s="117"/>
      <c r="L360" s="117"/>
      <c r="M360" s="117"/>
      <c r="N360" s="117"/>
    </row>
    <row r="361" spans="1:14" outlineLevel="1" x14ac:dyDescent="0.25">
      <c r="A361" s="120" t="s">
        <v>462</v>
      </c>
      <c r="B361" s="121" t="s">
        <v>431</v>
      </c>
      <c r="H361" s="118"/>
      <c r="I361" s="117"/>
      <c r="J361" s="117"/>
      <c r="K361" s="117"/>
      <c r="L361" s="117"/>
      <c r="M361" s="117"/>
      <c r="N361" s="117"/>
    </row>
    <row r="362" spans="1:14" outlineLevel="1" x14ac:dyDescent="0.25">
      <c r="A362" s="120" t="s">
        <v>463</v>
      </c>
      <c r="B362" s="121" t="s">
        <v>431</v>
      </c>
      <c r="H362" s="118"/>
      <c r="I362" s="117"/>
      <c r="J362" s="117"/>
      <c r="K362" s="117"/>
      <c r="L362" s="117"/>
      <c r="M362" s="117"/>
      <c r="N362" s="117"/>
    </row>
    <row r="363" spans="1:14" outlineLevel="1" x14ac:dyDescent="0.25">
      <c r="A363" s="120" t="s">
        <v>464</v>
      </c>
      <c r="B363" s="121" t="s">
        <v>431</v>
      </c>
      <c r="H363" s="118"/>
      <c r="I363" s="117"/>
      <c r="J363" s="117"/>
      <c r="K363" s="117"/>
      <c r="L363" s="117"/>
      <c r="M363" s="117"/>
      <c r="N363" s="117"/>
    </row>
    <row r="364" spans="1:14" outlineLevel="1" x14ac:dyDescent="0.25">
      <c r="A364" s="120" t="s">
        <v>465</v>
      </c>
      <c r="B364" s="121" t="s">
        <v>431</v>
      </c>
      <c r="H364" s="118"/>
      <c r="I364" s="117"/>
      <c r="J364" s="117"/>
      <c r="K364" s="117"/>
      <c r="L364" s="117"/>
      <c r="M364" s="117"/>
      <c r="N364" s="117"/>
    </row>
    <row r="365" spans="1:14" outlineLevel="1" x14ac:dyDescent="0.25">
      <c r="A365" s="120" t="s">
        <v>466</v>
      </c>
      <c r="B365" s="121" t="s">
        <v>431</v>
      </c>
      <c r="H365" s="118"/>
      <c r="I365" s="117"/>
      <c r="J365" s="117"/>
      <c r="K365" s="117"/>
      <c r="L365" s="117"/>
      <c r="M365" s="117"/>
      <c r="N365" s="117"/>
    </row>
    <row r="366" spans="1:14" x14ac:dyDescent="0.25">
      <c r="A366" s="120"/>
      <c r="H366" s="118"/>
      <c r="I366" s="117"/>
      <c r="J366" s="117"/>
      <c r="K366" s="117"/>
      <c r="L366" s="117"/>
      <c r="M366" s="117"/>
      <c r="N366" s="117"/>
    </row>
    <row r="367" spans="1:14" x14ac:dyDescent="0.25">
      <c r="H367" s="118"/>
      <c r="I367" s="117"/>
      <c r="J367" s="117"/>
      <c r="K367" s="117"/>
      <c r="L367" s="117"/>
      <c r="M367" s="117"/>
      <c r="N367" s="117"/>
    </row>
    <row r="368" spans="1:14" x14ac:dyDescent="0.25">
      <c r="H368" s="118"/>
      <c r="I368" s="117"/>
      <c r="J368" s="117"/>
      <c r="K368" s="117"/>
      <c r="L368" s="117"/>
      <c r="M368" s="117"/>
      <c r="N368" s="117"/>
    </row>
    <row r="369" spans="8:8" s="117" customFormat="1" x14ac:dyDescent="0.25">
      <c r="H369" s="118"/>
    </row>
    <row r="370" spans="8:8" s="117" customFormat="1" x14ac:dyDescent="0.25">
      <c r="H370" s="118"/>
    </row>
    <row r="371" spans="8:8" s="117" customFormat="1" x14ac:dyDescent="0.25">
      <c r="H371" s="118"/>
    </row>
    <row r="372" spans="8:8" s="117" customFormat="1" x14ac:dyDescent="0.25">
      <c r="H372" s="118"/>
    </row>
    <row r="373" spans="8:8" s="117" customFormat="1" x14ac:dyDescent="0.25">
      <c r="H373" s="118"/>
    </row>
    <row r="374" spans="8:8" s="117" customFormat="1" x14ac:dyDescent="0.25">
      <c r="H374" s="118"/>
    </row>
    <row r="375" spans="8:8" s="117" customFormat="1" x14ac:dyDescent="0.25">
      <c r="H375" s="118"/>
    </row>
    <row r="376" spans="8:8" s="117" customFormat="1" x14ac:dyDescent="0.25">
      <c r="H376" s="118"/>
    </row>
    <row r="377" spans="8:8" s="117" customFormat="1" x14ac:dyDescent="0.25">
      <c r="H377" s="118"/>
    </row>
    <row r="378" spans="8:8" s="117" customFormat="1" x14ac:dyDescent="0.25">
      <c r="H378" s="118"/>
    </row>
    <row r="379" spans="8:8" s="117" customFormat="1" x14ac:dyDescent="0.25">
      <c r="H379" s="118"/>
    </row>
    <row r="380" spans="8:8" s="117" customFormat="1" x14ac:dyDescent="0.25">
      <c r="H380" s="118"/>
    </row>
    <row r="381" spans="8:8" s="117" customFormat="1" x14ac:dyDescent="0.25">
      <c r="H381" s="118"/>
    </row>
    <row r="382" spans="8:8" s="117" customFormat="1" x14ac:dyDescent="0.25">
      <c r="H382" s="118"/>
    </row>
    <row r="383" spans="8:8" s="117" customFormat="1" x14ac:dyDescent="0.25">
      <c r="H383" s="118"/>
    </row>
    <row r="384" spans="8:8" s="117" customFormat="1" x14ac:dyDescent="0.25">
      <c r="H384" s="118"/>
    </row>
    <row r="385" spans="8:8" s="117" customFormat="1" x14ac:dyDescent="0.25">
      <c r="H385" s="118"/>
    </row>
    <row r="386" spans="8:8" s="117" customFormat="1" x14ac:dyDescent="0.25">
      <c r="H386" s="118"/>
    </row>
    <row r="387" spans="8:8" s="117" customFormat="1" x14ac:dyDescent="0.25">
      <c r="H387" s="118"/>
    </row>
    <row r="388" spans="8:8" s="117" customFormat="1" x14ac:dyDescent="0.25">
      <c r="H388" s="118"/>
    </row>
    <row r="389" spans="8:8" s="117" customFormat="1" x14ac:dyDescent="0.25">
      <c r="H389" s="118"/>
    </row>
    <row r="390" spans="8:8" s="117" customFormat="1" x14ac:dyDescent="0.25">
      <c r="H390" s="118"/>
    </row>
    <row r="391" spans="8:8" s="117" customFormat="1" x14ac:dyDescent="0.25">
      <c r="H391" s="118"/>
    </row>
    <row r="392" spans="8:8" s="117" customFormat="1" x14ac:dyDescent="0.25">
      <c r="H392" s="118"/>
    </row>
    <row r="393" spans="8:8" s="117" customFormat="1" x14ac:dyDescent="0.25">
      <c r="H393" s="118"/>
    </row>
    <row r="394" spans="8:8" s="117" customFormat="1" x14ac:dyDescent="0.25">
      <c r="H394" s="118"/>
    </row>
    <row r="395" spans="8:8" s="117" customFormat="1" x14ac:dyDescent="0.25">
      <c r="H395" s="118"/>
    </row>
    <row r="396" spans="8:8" s="117" customFormat="1" x14ac:dyDescent="0.25">
      <c r="H396" s="118"/>
    </row>
    <row r="397" spans="8:8" s="117" customFormat="1" x14ac:dyDescent="0.25">
      <c r="H397" s="118"/>
    </row>
    <row r="398" spans="8:8" s="117" customFormat="1" x14ac:dyDescent="0.25">
      <c r="H398" s="118"/>
    </row>
    <row r="399" spans="8:8" s="117" customFormat="1" x14ac:dyDescent="0.25">
      <c r="H399" s="118"/>
    </row>
    <row r="400" spans="8:8" s="117" customFormat="1" x14ac:dyDescent="0.25">
      <c r="H400" s="118"/>
    </row>
    <row r="401" spans="8:8" s="117" customFormat="1" x14ac:dyDescent="0.25">
      <c r="H401" s="118"/>
    </row>
    <row r="402" spans="8:8" s="117" customFormat="1" x14ac:dyDescent="0.25">
      <c r="H402" s="118"/>
    </row>
    <row r="403" spans="8:8" s="117" customFormat="1" x14ac:dyDescent="0.25">
      <c r="H403" s="118"/>
    </row>
    <row r="404" spans="8:8" s="117" customFormat="1" x14ac:dyDescent="0.25">
      <c r="H404" s="118"/>
    </row>
    <row r="405" spans="8:8" s="117" customFormat="1" x14ac:dyDescent="0.25">
      <c r="H405" s="118"/>
    </row>
    <row r="406" spans="8:8" s="117" customFormat="1" x14ac:dyDescent="0.25">
      <c r="H406" s="118"/>
    </row>
    <row r="407" spans="8:8" s="117" customFormat="1" x14ac:dyDescent="0.25">
      <c r="H407" s="118"/>
    </row>
    <row r="408" spans="8:8" s="117" customFormat="1" x14ac:dyDescent="0.25">
      <c r="H408" s="118"/>
    </row>
    <row r="409" spans="8:8" s="117" customFormat="1" x14ac:dyDescent="0.25">
      <c r="H409" s="118"/>
    </row>
    <row r="410" spans="8:8" s="117" customFormat="1" x14ac:dyDescent="0.25">
      <c r="H410" s="118"/>
    </row>
    <row r="411" spans="8:8" s="117" customFormat="1" x14ac:dyDescent="0.25">
      <c r="H411" s="118"/>
    </row>
    <row r="412" spans="8:8" s="117" customFormat="1" x14ac:dyDescent="0.25">
      <c r="H412" s="118"/>
    </row>
    <row r="413" spans="8:8" s="117" customFormat="1" x14ac:dyDescent="0.25">
      <c r="H413" s="118"/>
    </row>
  </sheetData>
  <protectedRanges>
    <protectedRange sqref="B315:D318 F313:G318 D313:D314" name="Range12_1"/>
    <protectedRange sqref="B221:C227 C229 C231:C238 B234:B238 B243:B284 C246:C284 B210:C215 G209:G215 F210:F215 C240:C244" name="Range10_1"/>
    <protectedRange sqref="B168:D172 F168:G172 D138 C165:D166 D164 D167" name="Range8_1"/>
    <protectedRange sqref="B101:D110 F101:G110 C113:D127 C147:D147 B132:D136 D112 C128:C130 D128:D131" name="Range6_1"/>
    <protectedRange sqref="B20:B25" name="Basic Facts 2_1"/>
    <protectedRange sqref="C14:C25" name="Basic facts_1"/>
    <protectedRange sqref="C29:C30 C27 B31:C35 C38:C41" name="Regulatory Sumary_1"/>
    <protectedRange sqref="C3 C29:C30 C45:C51 B59:D64 F53:G57 F59:G64 F66:G76 F78:G87 B40:B43 C27 B31:C35 B20:C25 B49:B51 C14:C19 C38:C43 F45:G51 D46:D51 C53:D57 C66:D66 C70:D76 B78:D87 C89:D89 C93:D99 C112 C138 C164 C174:C178 C193:C208 C217:C219 C312:C314" name="HTT General_1"/>
    <protectedRange sqref="C139:D146 B158:D162 C148:D154 C155:C156 D155:D157" name="Range7_1"/>
    <protectedRange sqref="B180:D191 F180:G191" name="Range9_1"/>
    <protectedRange sqref="B321:G365" name="Range11_1"/>
    <protectedRange sqref="C45:C51 B49:B51 F45:G51 D46:E51 C53:C57 C66 C70:C76 C78:C82 C89:D89 C93:D99 C112 C138 C164 C174:C178 C193:C208 C217:C219 C312:C314" name="Range13_1"/>
  </protectedRanges>
  <dataValidations count="3">
    <dataValidation type="list" allowBlank="1" showInputMessage="1" showErrorMessage="1" sqref="C299" xr:uid="{40B4A254-96C0-4765-B99E-CE518620D6A4}">
      <formula1>M299:M302</formula1>
    </dataValidation>
    <dataValidation type="list" allowBlank="1" showInputMessage="1" showErrorMessage="1" sqref="C28" xr:uid="{DEE73EC8-9775-46E0-9153-C232BBD35C48}">
      <formula1>$W$28:$W$30</formula1>
    </dataValidation>
    <dataValidation type="list" allowBlank="1" showInputMessage="1" showErrorMessage="1" sqref="W30" xr:uid="{58E11D30-B5C7-4868-81ED-A5CEBD76DDF0}">
      <formula1>$M$28:$M$30</formula1>
    </dataValidation>
  </dataValidations>
  <hyperlinks>
    <hyperlink ref="B6" location="'A. HTT General'!B13" display="1. Basic Facts" xr:uid="{412162F1-F7B7-47BD-8B01-E7C0464E9A87}"/>
    <hyperlink ref="B7" location="'A. HTT General'!B26" display="2. Regulatory Summary" xr:uid="{EA5A2E1E-9049-4989-AB48-E63BC041958C}"/>
    <hyperlink ref="B8" location="'A. HTT General'!B36" display="3. General Cover Pool / Covered Bond Information" xr:uid="{094272A0-5F6A-48BB-AC74-C72D94689250}"/>
    <hyperlink ref="B9" location="'A. HTT General'!B285" display="4. References to Capital Requirements Regulation (CRR) 129(7)" xr:uid="{5AA93F52-5F13-4192-9B37-FDAFA20A5143}"/>
    <hyperlink ref="B11" location="'A. HTT General'!B319" display="6. Other relevant information" xr:uid="{A3C25289-E233-424D-A34D-C379C737B6A5}"/>
    <hyperlink ref="C289" location="'A. HTT General'!A39" display="'A. HTT General'!A39" xr:uid="{4A3E9CCC-A557-44AF-8B78-09778222AC6F}"/>
    <hyperlink ref="C291" location="'B1. HTT Mortgage Assets'!B43" display="'B1. HTT Mortgage Assets'!B43" xr:uid="{6604DDFE-4867-46C7-B48A-4E1E8D6B0927}"/>
    <hyperlink ref="D291" location="'B2. HTT Public Sector Assets'!B48" display="'B2. HTT Public Sector Assets'!B48" xr:uid="{125340F1-E22A-4B81-AF51-03DF89688708}"/>
    <hyperlink ref="C292" location="'A. HTT General'!A52" display="'A. HTT General'!A52" xr:uid="{0D09596F-9953-430C-818E-AAEDF83FD0FB}"/>
    <hyperlink ref="C297" location="'A. HTT General'!B163" display="'A. HTT General'!B163" xr:uid="{63099B86-EDEF-4A0B-8C06-E42615CB797D}"/>
    <hyperlink ref="C298" location="'A. HTT General'!B137" display="'A. HTT General'!B137" xr:uid="{957ADBC8-B39A-45A1-B3E3-0B94EA7AB465}"/>
    <hyperlink ref="C302" location="'C. HTT Harmonised Glossary'!B18" display="'C. HTT Harmonised Glossary'!B18" xr:uid="{FA772DDA-0617-4816-8927-75293397B73D}"/>
    <hyperlink ref="C303" location="'A. HTT General'!B65" display="'A. HTT General'!B65" xr:uid="{92744022-D9A1-4FAD-ACCF-492ACE5EA95B}"/>
    <hyperlink ref="C304" location="'A. HTT General'!B88" display="'A. HTT General'!B88" xr:uid="{3EE3B160-87D4-4349-BB12-3370F65DB11B}"/>
    <hyperlink ref="C307" location="'B1. HTT Mortgage Assets'!B179" display="'B1. HTT Mortgage Assets'!B179" xr:uid="{D1896F71-2264-4038-A58B-5300D24C67C3}"/>
    <hyperlink ref="D307" location="'B2. HTT Public Sector Assets'!B166" display="'B2. HTT Public Sector Assets'!B166" xr:uid="{14849CA7-D5D0-40C0-A3C3-F3A7E1D76DF7}"/>
    <hyperlink ref="B27" r:id="rId1" display="Basel Compliance (Y/N)" xr:uid="{8647D8E8-37EF-4A2C-9DC0-233146CDF052}"/>
    <hyperlink ref="B29" r:id="rId2" xr:uid="{3D15806F-D41D-4C0C-A1EF-F65BE5E4A44F}"/>
    <hyperlink ref="B30" r:id="rId3" xr:uid="{D253931C-5FE7-46ED-A54D-6EA2DE0A0AD9}"/>
    <hyperlink ref="B10" location="'A. HTT General'!B311" display="5. References to Capital Requirements Regulation (CRR) 129(1)" xr:uid="{557D837B-9E44-4EAD-88E3-C170F26073E2}"/>
    <hyperlink ref="D293" location="'B1. HTT Mortgage Assets'!B424" display="'B1. HTT Mortgage Assets'!B424" xr:uid="{28257A76-825E-42D1-8D41-7C0CBEA26C40}"/>
    <hyperlink ref="C293" location="'B1. HTT Mortgage Assets'!B186" display="'B1. HTT Mortgage Assets'!B186" xr:uid="{1BEA5748-E296-426C-B8AD-803ACEBA3CC0}"/>
    <hyperlink ref="C288" location="'A. HTT General'!A38" display="'A. HTT General'!A38" xr:uid="{CE49CD56-9F63-4255-9FC6-7D873B8E893B}"/>
    <hyperlink ref="C296" location="'A. HTT General'!B111" display="'A. HTT General'!B111" xr:uid="{FD6B36CE-D69B-4A81-91B0-0BA1E98E56AA}"/>
    <hyperlink ref="D295" location="'B2. HTT Public Sector Assets'!B129" display="'B2. HTT Public Sector Assets'!B129" xr:uid="{F8241AAF-26AC-4E4C-8531-2BEA19736589}"/>
    <hyperlink ref="C295" location="'B1. HTT Mortgage Assets'!B149" display="'B1. HTT Mortgage Assets'!B149" xr:uid="{2B6973E6-4E68-4028-A535-DF90B14E56D7}"/>
    <hyperlink ref="C294" location="'C. HTT Harmonised Glossary'!B20" display="link to Glossary HG.1.15" xr:uid="{477CC828-BC7A-4741-8B4D-D06531B88977}"/>
    <hyperlink ref="C306" location="'A. HTT General'!B44" display="'A. HTT General'!B44" xr:uid="{A01076C6-2FA3-4EE2-922A-A77A42C976BB}"/>
    <hyperlink ref="C300" location="'B1. HTT Mortgage Assets'!B215" display="215 LTV residential mortgage" xr:uid="{DE952380-A4A4-4A90-B206-2D3DE276C1A6}"/>
    <hyperlink ref="D300" location="'B1. HTT Mortgage Assets'!B453" display="441 LTV Commercial Mortgage" xr:uid="{FF45877E-7AE0-42EF-8A27-3F7749604BD2}"/>
    <hyperlink ref="C301" location="'A. HTT General'!B230" display="230 Derivatives and Swaps" xr:uid="{BDC34DF9-9D51-467A-81A8-D9465B63226F}"/>
    <hyperlink ref="B28" r:id="rId4" display="CBD Compliance (Y/N)" xr:uid="{A6D84133-D6B0-4AF8-88E6-EE249485AE22}"/>
    <hyperlink ref="F293" location="'B2. HTT Public Sector Assets'!A18" display="'B2. HTT Public Sector Assets'!A18" xr:uid="{8E87EB14-E3B1-4677-9B89-0A5D0B0E2AFF}"/>
    <hyperlink ref="G293" location="'B3. HTT Shipping Assets'!B116" display="'B3. HTT Shipping Assets'!B116" xr:uid="{42E608B9-AD13-4A7E-9ED7-CED92489EAE9}"/>
    <hyperlink ref="F295" location="'B3. HTT Shipping Assets'!B80" display="'B3. HTT Shipping Assets'!B80" xr:uid="{49042AF1-7A77-44E9-8C46-950DBABDC416}"/>
    <hyperlink ref="C305" location="'C. HTT Harmonised Glossary'!B12" display="link to Glossary HG 1.7" xr:uid="{3ACD1A93-0F60-4B68-9770-77FA5380D213}"/>
    <hyperlink ref="F307" location="'B3. HTT Shipping Assets'!B110" display="'B3. HTT Shipping Assets'!B110" xr:uid="{A9A9BD64-01B5-4048-9C69-1CA0C7FE4FD4}"/>
    <hyperlink ref="B44" location="'C. HTT Harmonised Glossary'!B6" display="2. Over-collateralisation (OC) " xr:uid="{4A06EA00-D10D-4A60-B8D0-92644ACD5196}"/>
    <hyperlink ref="F300" location="'B2. HTT Public Sector Assets'!B147" display="147 for Public Sector Asset - type of debtor" xr:uid="{7117D496-87DB-49D0-B043-0FAE8B7AF837}"/>
    <hyperlink ref="D244" location="'F2. Sustainable PS data'!A1" display="F2. Tab" xr:uid="{2C3CF421-1749-4661-B756-04A6830D587D}"/>
  </hyperlinks>
  <pageMargins left="0.7" right="0.7" top="0.75" bottom="0.75" header="0.3" footer="0.3"/>
  <pageSetup scale="37" orientation="portrait" r:id="rId5"/>
  <headerFooter>
    <oddFooter>&amp;R_x000D_&amp;1#&amp;"Aptos"&amp;10&amp;K0078D7 Classification : Internal</oddFooter>
  </headerFooter>
  <rowBreaks count="3" manualBreakCount="3">
    <brk id="110" max="6" man="1"/>
    <brk id="227" max="6" man="1"/>
    <brk id="318" max="6" man="1"/>
  </rowBreaks>
  <colBreaks count="1" manualBreakCount="1">
    <brk id="7" max="36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20F298-10ED-428B-92ED-06AC8BF9F0A7}">
  <sheetPr>
    <tabColor theme="5" tint="-0.249977111117893"/>
  </sheetPr>
  <dimension ref="A1:N284"/>
  <sheetViews>
    <sheetView view="pageBreakPreview" zoomScale="60" zoomScaleNormal="100" workbookViewId="0">
      <selection activeCell="C45" sqref="C45:F48"/>
    </sheetView>
  </sheetViews>
  <sheetFormatPr defaultColWidth="8.88671875" defaultRowHeight="14.4" outlineLevelRow="1" x14ac:dyDescent="0.25"/>
  <cols>
    <col min="1" max="1" width="13.88671875" style="119" customWidth="1"/>
    <col min="2" max="2" width="62.88671875" style="119" customWidth="1"/>
    <col min="3" max="3" width="41" style="119" customWidth="1"/>
    <col min="4" max="4" width="40.88671875" style="119" customWidth="1"/>
    <col min="5" max="5" width="6.6640625" style="119" customWidth="1"/>
    <col min="6" max="6" width="41.5546875" style="119" customWidth="1"/>
    <col min="7" max="7" width="41.5546875" style="118" customWidth="1"/>
    <col min="8" max="16384" width="8.88671875" style="117"/>
  </cols>
  <sheetData>
    <row r="1" spans="1:7" ht="31.2" x14ac:dyDescent="0.25">
      <c r="A1" s="235" t="s">
        <v>815</v>
      </c>
      <c r="B1" s="235"/>
      <c r="C1" s="118"/>
      <c r="D1" s="118"/>
      <c r="E1" s="118"/>
      <c r="F1" s="236" t="s">
        <v>1324</v>
      </c>
    </row>
    <row r="2" spans="1:7" ht="15" thickBot="1" x14ac:dyDescent="0.3">
      <c r="A2" s="118"/>
      <c r="B2" s="118"/>
      <c r="C2" s="118"/>
      <c r="D2" s="118"/>
      <c r="E2" s="118"/>
      <c r="F2" s="118"/>
    </row>
    <row r="3" spans="1:7" ht="18.600000000000001" thickBot="1" x14ac:dyDescent="0.3">
      <c r="A3" s="231"/>
      <c r="B3" s="233" t="s">
        <v>2</v>
      </c>
      <c r="C3" s="232" t="s">
        <v>1533</v>
      </c>
      <c r="D3" s="231"/>
      <c r="E3" s="231"/>
      <c r="F3" s="118"/>
      <c r="G3" s="231"/>
    </row>
    <row r="4" spans="1:7" ht="15" thickBot="1" x14ac:dyDescent="0.3"/>
    <row r="5" spans="1:7" ht="18" x14ac:dyDescent="0.25">
      <c r="A5" s="128"/>
      <c r="B5" s="230" t="s">
        <v>467</v>
      </c>
      <c r="C5" s="128"/>
      <c r="E5" s="127"/>
      <c r="F5" s="127"/>
    </row>
    <row r="6" spans="1:7" x14ac:dyDescent="0.25">
      <c r="B6" s="311" t="s">
        <v>468</v>
      </c>
    </row>
    <row r="7" spans="1:7" x14ac:dyDescent="0.25">
      <c r="B7" s="310" t="s">
        <v>469</v>
      </c>
    </row>
    <row r="8" spans="1:7" ht="15" thickBot="1" x14ac:dyDescent="0.3">
      <c r="B8" s="309" t="s">
        <v>470</v>
      </c>
    </row>
    <row r="9" spans="1:7" x14ac:dyDescent="0.25">
      <c r="B9" s="308"/>
    </row>
    <row r="10" spans="1:7" ht="36" x14ac:dyDescent="0.25">
      <c r="A10" s="131" t="s">
        <v>7</v>
      </c>
      <c r="B10" s="131" t="s">
        <v>468</v>
      </c>
      <c r="C10" s="130"/>
      <c r="D10" s="130"/>
      <c r="E10" s="130"/>
      <c r="F10" s="130"/>
      <c r="G10" s="129"/>
    </row>
    <row r="11" spans="1:7" ht="15" customHeight="1" x14ac:dyDescent="0.25">
      <c r="A11" s="125"/>
      <c r="B11" s="126" t="s">
        <v>471</v>
      </c>
      <c r="C11" s="125" t="s">
        <v>58</v>
      </c>
      <c r="D11" s="125"/>
      <c r="E11" s="125"/>
      <c r="F11" s="123" t="s">
        <v>472</v>
      </c>
      <c r="G11" s="123"/>
    </row>
    <row r="12" spans="1:7" x14ac:dyDescent="0.25">
      <c r="A12" s="120" t="s">
        <v>473</v>
      </c>
      <c r="B12" s="120" t="s">
        <v>474</v>
      </c>
      <c r="C12" s="150">
        <v>2313.73021710999</v>
      </c>
      <c r="D12" s="139"/>
      <c r="F12" s="153">
        <f>IF($C$15=0,"",IF(C12="[for completion]","",C12/$C$15))</f>
        <v>1</v>
      </c>
    </row>
    <row r="13" spans="1:7" x14ac:dyDescent="0.25">
      <c r="A13" s="120" t="s">
        <v>475</v>
      </c>
      <c r="B13" s="120" t="s">
        <v>476</v>
      </c>
      <c r="C13" s="150"/>
      <c r="D13" s="139"/>
      <c r="F13" s="153"/>
    </row>
    <row r="14" spans="1:7" x14ac:dyDescent="0.25">
      <c r="A14" s="120" t="s">
        <v>477</v>
      </c>
      <c r="B14" s="120" t="s">
        <v>69</v>
      </c>
      <c r="C14" s="150"/>
      <c r="D14" s="139"/>
      <c r="F14" s="153"/>
    </row>
    <row r="15" spans="1:7" x14ac:dyDescent="0.25">
      <c r="A15" s="120" t="s">
        <v>478</v>
      </c>
      <c r="B15" s="307" t="s">
        <v>71</v>
      </c>
      <c r="C15" s="156">
        <f>SUM(C12:C14)</f>
        <v>2313.73021710999</v>
      </c>
      <c r="D15" s="163"/>
      <c r="E15" s="163"/>
      <c r="F15" s="281">
        <f>SUM(F12:F14)</f>
        <v>1</v>
      </c>
    </row>
    <row r="16" spans="1:7" outlineLevel="1" x14ac:dyDescent="0.25">
      <c r="A16" s="120" t="s">
        <v>479</v>
      </c>
      <c r="B16" s="274" t="s">
        <v>480</v>
      </c>
      <c r="C16" s="150"/>
      <c r="D16" s="139"/>
      <c r="E16" s="139"/>
      <c r="F16" s="305">
        <f>IF($C$15=0,"",IF(C16="[for completion]","",C16/$C$15))</f>
        <v>0</v>
      </c>
    </row>
    <row r="17" spans="1:7" outlineLevel="1" x14ac:dyDescent="0.25">
      <c r="A17" s="120" t="s">
        <v>481</v>
      </c>
      <c r="B17" s="274" t="s">
        <v>482</v>
      </c>
      <c r="C17" s="150"/>
      <c r="D17" s="139"/>
      <c r="E17" s="139"/>
      <c r="F17" s="305">
        <f>IF($C$15=0,"",IF(C17="[for completion]","",C17/$C$15))</f>
        <v>0</v>
      </c>
    </row>
    <row r="18" spans="1:7" outlineLevel="1" x14ac:dyDescent="0.25">
      <c r="A18" s="120" t="s">
        <v>483</v>
      </c>
      <c r="B18" s="121" t="s">
        <v>176</v>
      </c>
      <c r="C18" s="150"/>
      <c r="D18" s="139"/>
      <c r="E18" s="139"/>
      <c r="F18" s="305">
        <f>IF($C$15=0,"",IF(C18="[for completion]","",C18/$C$15))</f>
        <v>0</v>
      </c>
    </row>
    <row r="19" spans="1:7" outlineLevel="1" x14ac:dyDescent="0.25">
      <c r="A19" s="120" t="s">
        <v>484</v>
      </c>
      <c r="B19" s="121" t="s">
        <v>176</v>
      </c>
      <c r="C19" s="150"/>
      <c r="D19" s="139"/>
      <c r="E19" s="139"/>
      <c r="F19" s="305">
        <f>IF($C$15=0,"",IF(C19="[for completion]","",C19/$C$15))</f>
        <v>0</v>
      </c>
    </row>
    <row r="20" spans="1:7" outlineLevel="1" x14ac:dyDescent="0.25">
      <c r="A20" s="120" t="s">
        <v>485</v>
      </c>
      <c r="B20" s="121" t="s">
        <v>176</v>
      </c>
      <c r="C20" s="150"/>
      <c r="D20" s="139"/>
      <c r="E20" s="139"/>
      <c r="F20" s="305">
        <f>IF($C$15=0,"",IF(C20="[for completion]","",C20/$C$15))</f>
        <v>0</v>
      </c>
    </row>
    <row r="21" spans="1:7" outlineLevel="1" x14ac:dyDescent="0.25">
      <c r="A21" s="120" t="s">
        <v>486</v>
      </c>
      <c r="B21" s="121" t="s">
        <v>176</v>
      </c>
      <c r="C21" s="150"/>
      <c r="D21" s="139"/>
      <c r="E21" s="139"/>
      <c r="F21" s="305">
        <f>IF($C$15=0,"",IF(C21="[for completion]","",C21/$C$15))</f>
        <v>0</v>
      </c>
    </row>
    <row r="22" spans="1:7" outlineLevel="1" x14ac:dyDescent="0.25">
      <c r="A22" s="120" t="s">
        <v>487</v>
      </c>
      <c r="B22" s="121" t="s">
        <v>176</v>
      </c>
      <c r="C22" s="150"/>
      <c r="D22" s="139"/>
      <c r="E22" s="139"/>
      <c r="F22" s="305">
        <f>IF($C$15=0,"",IF(C22="[for completion]","",C22/$C$15))</f>
        <v>0</v>
      </c>
    </row>
    <row r="23" spans="1:7" outlineLevel="1" x14ac:dyDescent="0.25">
      <c r="A23" s="120" t="s">
        <v>488</v>
      </c>
      <c r="B23" s="121" t="s">
        <v>176</v>
      </c>
      <c r="C23" s="150"/>
      <c r="D23" s="139"/>
      <c r="E23" s="139"/>
      <c r="F23" s="305">
        <f>IF($C$15=0,"",IF(C23="[for completion]","",C23/$C$15))</f>
        <v>0</v>
      </c>
    </row>
    <row r="24" spans="1:7" outlineLevel="1" x14ac:dyDescent="0.25">
      <c r="A24" s="120" t="s">
        <v>489</v>
      </c>
      <c r="B24" s="121" t="s">
        <v>176</v>
      </c>
      <c r="C24" s="150"/>
      <c r="D24" s="139"/>
      <c r="E24" s="139"/>
      <c r="F24" s="305">
        <f>IF($C$15=0,"",IF(C24="[for completion]","",C24/$C$15))</f>
        <v>0</v>
      </c>
    </row>
    <row r="25" spans="1:7" outlineLevel="1" x14ac:dyDescent="0.25">
      <c r="A25" s="120" t="s">
        <v>490</v>
      </c>
      <c r="B25" s="121" t="s">
        <v>176</v>
      </c>
      <c r="C25" s="150"/>
      <c r="D25" s="139"/>
      <c r="E25" s="139"/>
      <c r="F25" s="305">
        <f>IF($C$15=0,"",IF(C25="[for completion]","",C25/$C$15))</f>
        <v>0</v>
      </c>
    </row>
    <row r="26" spans="1:7" outlineLevel="1" x14ac:dyDescent="0.25">
      <c r="A26" s="120" t="s">
        <v>1532</v>
      </c>
      <c r="B26" s="121" t="s">
        <v>176</v>
      </c>
      <c r="C26" s="210"/>
      <c r="D26" s="306"/>
      <c r="E26" s="306"/>
      <c r="F26" s="305">
        <f>IF($C$15=0,"",IF(C26="[for completion]","",C26/$C$15))</f>
        <v>0</v>
      </c>
    </row>
    <row r="27" spans="1:7" ht="15" customHeight="1" x14ac:dyDescent="0.25">
      <c r="A27" s="125"/>
      <c r="B27" s="126" t="s">
        <v>491</v>
      </c>
      <c r="C27" s="125" t="s">
        <v>492</v>
      </c>
      <c r="D27" s="125" t="s">
        <v>493</v>
      </c>
      <c r="E27" s="124"/>
      <c r="F27" s="125" t="s">
        <v>494</v>
      </c>
      <c r="G27" s="123"/>
    </row>
    <row r="28" spans="1:7" x14ac:dyDescent="0.25">
      <c r="A28" s="120" t="s">
        <v>495</v>
      </c>
      <c r="B28" s="120" t="s">
        <v>496</v>
      </c>
      <c r="C28" s="304">
        <v>31646</v>
      </c>
      <c r="D28" s="284"/>
      <c r="E28" s="139"/>
      <c r="F28" s="303">
        <f>IF(AND(C28="[For completion]",D28="[For completion]"),"[For completion]",SUM(C28:D28))</f>
        <v>31646</v>
      </c>
    </row>
    <row r="29" spans="1:7" outlineLevel="1" x14ac:dyDescent="0.25">
      <c r="A29" s="120" t="s">
        <v>497</v>
      </c>
      <c r="B29" s="137" t="s">
        <v>1531</v>
      </c>
      <c r="C29" s="304">
        <v>16657</v>
      </c>
      <c r="D29" s="284"/>
      <c r="E29" s="139"/>
      <c r="F29" s="303">
        <f>IF(AND(C29="[For completion]",D29="[For completion]"),"[For completion]",SUM(C29:D29))</f>
        <v>16657</v>
      </c>
    </row>
    <row r="30" spans="1:7" outlineLevel="1" x14ac:dyDescent="0.25">
      <c r="A30" s="120" t="s">
        <v>499</v>
      </c>
      <c r="B30" s="137" t="s">
        <v>500</v>
      </c>
      <c r="C30" s="284"/>
      <c r="D30" s="284"/>
      <c r="E30" s="139"/>
      <c r="F30" s="284"/>
    </row>
    <row r="31" spans="1:7" outlineLevel="1" x14ac:dyDescent="0.25">
      <c r="A31" s="120" t="s">
        <v>501</v>
      </c>
      <c r="B31" s="137"/>
      <c r="C31" s="139"/>
      <c r="D31" s="139"/>
      <c r="E31" s="139"/>
      <c r="F31" s="139"/>
    </row>
    <row r="32" spans="1:7" outlineLevel="1" x14ac:dyDescent="0.25">
      <c r="A32" s="120" t="s">
        <v>502</v>
      </c>
      <c r="B32" s="137"/>
      <c r="C32" s="139"/>
      <c r="D32" s="139"/>
      <c r="E32" s="139"/>
      <c r="F32" s="139"/>
    </row>
    <row r="33" spans="1:7" outlineLevel="1" x14ac:dyDescent="0.25">
      <c r="A33" s="120" t="s">
        <v>503</v>
      </c>
      <c r="B33" s="137"/>
      <c r="C33" s="139"/>
      <c r="D33" s="139"/>
      <c r="E33" s="139"/>
      <c r="F33" s="139"/>
    </row>
    <row r="34" spans="1:7" outlineLevel="1" x14ac:dyDescent="0.25">
      <c r="A34" s="120" t="s">
        <v>504</v>
      </c>
      <c r="B34" s="137"/>
      <c r="C34" s="139"/>
      <c r="D34" s="139"/>
      <c r="E34" s="139"/>
      <c r="F34" s="139"/>
    </row>
    <row r="35" spans="1:7" ht="15" customHeight="1" x14ac:dyDescent="0.25">
      <c r="A35" s="125"/>
      <c r="B35" s="126" t="s">
        <v>505</v>
      </c>
      <c r="C35" s="125" t="s">
        <v>506</v>
      </c>
      <c r="D35" s="125" t="s">
        <v>507</v>
      </c>
      <c r="E35" s="124"/>
      <c r="F35" s="123" t="s">
        <v>472</v>
      </c>
      <c r="G35" s="123"/>
    </row>
    <row r="36" spans="1:7" x14ac:dyDescent="0.25">
      <c r="A36" s="120" t="s">
        <v>508</v>
      </c>
      <c r="B36" s="120" t="s">
        <v>509</v>
      </c>
      <c r="C36" s="302">
        <v>8.8532618360259701E-3</v>
      </c>
      <c r="D36" s="218"/>
      <c r="E36" s="301"/>
      <c r="F36" s="300">
        <f>C36</f>
        <v>8.8532618360259701E-3</v>
      </c>
    </row>
    <row r="37" spans="1:7" outlineLevel="1" x14ac:dyDescent="0.25">
      <c r="A37" s="120" t="s">
        <v>510</v>
      </c>
      <c r="B37" s="139"/>
      <c r="C37" s="216"/>
      <c r="D37" s="216"/>
      <c r="E37" s="283"/>
      <c r="F37" s="216"/>
    </row>
    <row r="38" spans="1:7" outlineLevel="1" x14ac:dyDescent="0.25">
      <c r="A38" s="120" t="s">
        <v>511</v>
      </c>
      <c r="B38" s="139"/>
      <c r="C38" s="216"/>
      <c r="D38" s="216"/>
      <c r="E38" s="283"/>
      <c r="F38" s="216"/>
    </row>
    <row r="39" spans="1:7" outlineLevel="1" x14ac:dyDescent="0.25">
      <c r="A39" s="120" t="s">
        <v>512</v>
      </c>
      <c r="B39" s="139"/>
      <c r="C39" s="216"/>
      <c r="D39" s="216"/>
      <c r="E39" s="283"/>
      <c r="F39" s="216"/>
    </row>
    <row r="40" spans="1:7" outlineLevel="1" x14ac:dyDescent="0.25">
      <c r="A40" s="120" t="s">
        <v>513</v>
      </c>
      <c r="B40" s="139"/>
      <c r="C40" s="216"/>
      <c r="D40" s="216"/>
      <c r="E40" s="283"/>
      <c r="F40" s="216"/>
    </row>
    <row r="41" spans="1:7" outlineLevel="1" x14ac:dyDescent="0.25">
      <c r="A41" s="120" t="s">
        <v>514</v>
      </c>
      <c r="B41" s="139"/>
      <c r="C41" s="216"/>
      <c r="D41" s="216"/>
      <c r="E41" s="283"/>
      <c r="F41" s="216"/>
    </row>
    <row r="42" spans="1:7" outlineLevel="1" x14ac:dyDescent="0.25">
      <c r="A42" s="120" t="s">
        <v>515</v>
      </c>
      <c r="B42" s="139"/>
      <c r="C42" s="216"/>
      <c r="D42" s="216"/>
      <c r="E42" s="283"/>
      <c r="F42" s="216"/>
    </row>
    <row r="43" spans="1:7" ht="15" customHeight="1" x14ac:dyDescent="0.25">
      <c r="A43" s="125"/>
      <c r="B43" s="126" t="s">
        <v>516</v>
      </c>
      <c r="C43" s="125" t="s">
        <v>506</v>
      </c>
      <c r="D43" s="125" t="s">
        <v>507</v>
      </c>
      <c r="E43" s="124"/>
      <c r="F43" s="123" t="s">
        <v>472</v>
      </c>
      <c r="G43" s="123"/>
    </row>
    <row r="44" spans="1:7" x14ac:dyDescent="0.25">
      <c r="A44" s="299" t="s">
        <v>517</v>
      </c>
      <c r="B44" s="298" t="s">
        <v>518</v>
      </c>
      <c r="C44" s="297">
        <f>SUM(C45:C71)</f>
        <v>1</v>
      </c>
      <c r="D44" s="297">
        <f>SUM(D45:D71)</f>
        <v>0</v>
      </c>
      <c r="E44" s="297"/>
      <c r="F44" s="297">
        <f>C44</f>
        <v>1</v>
      </c>
      <c r="G44" s="119"/>
    </row>
    <row r="45" spans="1:7" x14ac:dyDescent="0.25">
      <c r="A45" s="120" t="s">
        <v>519</v>
      </c>
      <c r="B45" s="120" t="s">
        <v>520</v>
      </c>
      <c r="C45" s="332"/>
      <c r="D45" s="332"/>
      <c r="E45" s="332"/>
      <c r="F45" s="332"/>
      <c r="G45" s="119"/>
    </row>
    <row r="46" spans="1:7" x14ac:dyDescent="0.25">
      <c r="A46" s="120" t="s">
        <v>521</v>
      </c>
      <c r="B46" s="120" t="s">
        <v>10</v>
      </c>
      <c r="C46" s="278">
        <v>1</v>
      </c>
      <c r="D46" s="332"/>
      <c r="E46" s="332"/>
      <c r="F46" s="332">
        <f>C46</f>
        <v>1</v>
      </c>
      <c r="G46" s="119"/>
    </row>
    <row r="47" spans="1:7" x14ac:dyDescent="0.25">
      <c r="A47" s="120" t="s">
        <v>522</v>
      </c>
      <c r="B47" s="120" t="s">
        <v>523</v>
      </c>
      <c r="C47" s="332"/>
      <c r="D47" s="332"/>
      <c r="E47" s="332"/>
      <c r="F47" s="332"/>
      <c r="G47" s="119"/>
    </row>
    <row r="48" spans="1:7" x14ac:dyDescent="0.25">
      <c r="A48" s="120" t="s">
        <v>524</v>
      </c>
      <c r="B48" s="120" t="s">
        <v>525</v>
      </c>
      <c r="C48" s="332"/>
      <c r="D48" s="332"/>
      <c r="E48" s="332"/>
      <c r="F48" s="332"/>
      <c r="G48" s="119"/>
    </row>
    <row r="49" spans="1:7" x14ac:dyDescent="0.25">
      <c r="A49" s="120" t="s">
        <v>526</v>
      </c>
      <c r="B49" s="120" t="s">
        <v>527</v>
      </c>
      <c r="C49" s="216"/>
      <c r="D49" s="216"/>
      <c r="E49" s="216"/>
      <c r="F49" s="216"/>
      <c r="G49" s="119"/>
    </row>
    <row r="50" spans="1:7" x14ac:dyDescent="0.25">
      <c r="A50" s="120" t="s">
        <v>528</v>
      </c>
      <c r="B50" s="120" t="s">
        <v>1530</v>
      </c>
      <c r="C50" s="216"/>
      <c r="D50" s="216"/>
      <c r="E50" s="216"/>
      <c r="F50" s="216"/>
      <c r="G50" s="119"/>
    </row>
    <row r="51" spans="1:7" x14ac:dyDescent="0.25">
      <c r="A51" s="120" t="s">
        <v>529</v>
      </c>
      <c r="B51" s="120" t="s">
        <v>530</v>
      </c>
      <c r="C51" s="216"/>
      <c r="D51" s="216"/>
      <c r="E51" s="216"/>
      <c r="F51" s="216"/>
      <c r="G51" s="119"/>
    </row>
    <row r="52" spans="1:7" x14ac:dyDescent="0.25">
      <c r="A52" s="120" t="s">
        <v>531</v>
      </c>
      <c r="B52" s="120" t="s">
        <v>532</v>
      </c>
      <c r="C52" s="216"/>
      <c r="D52" s="216"/>
      <c r="E52" s="216"/>
      <c r="F52" s="216"/>
      <c r="G52" s="119"/>
    </row>
    <row r="53" spans="1:7" x14ac:dyDescent="0.25">
      <c r="A53" s="120" t="s">
        <v>533</v>
      </c>
      <c r="B53" s="120" t="s">
        <v>534</v>
      </c>
      <c r="C53" s="216"/>
      <c r="D53" s="216"/>
      <c r="E53" s="216"/>
      <c r="F53" s="216"/>
      <c r="G53" s="119"/>
    </row>
    <row r="54" spans="1:7" x14ac:dyDescent="0.25">
      <c r="A54" s="120" t="s">
        <v>535</v>
      </c>
      <c r="B54" s="120" t="s">
        <v>536</v>
      </c>
      <c r="C54" s="216"/>
      <c r="D54" s="216"/>
      <c r="E54" s="216"/>
      <c r="F54" s="216"/>
      <c r="G54" s="119"/>
    </row>
    <row r="55" spans="1:7" x14ac:dyDescent="0.25">
      <c r="A55" s="120" t="s">
        <v>537</v>
      </c>
      <c r="B55" s="120" t="s">
        <v>538</v>
      </c>
      <c r="C55" s="216"/>
      <c r="D55" s="216"/>
      <c r="E55" s="216"/>
      <c r="F55" s="216"/>
      <c r="G55" s="119"/>
    </row>
    <row r="56" spans="1:7" x14ac:dyDescent="0.25">
      <c r="A56" s="120" t="s">
        <v>539</v>
      </c>
      <c r="B56" s="120" t="s">
        <v>540</v>
      </c>
      <c r="C56" s="216"/>
      <c r="D56" s="216"/>
      <c r="E56" s="216"/>
      <c r="F56" s="216"/>
      <c r="G56" s="119"/>
    </row>
    <row r="57" spans="1:7" x14ac:dyDescent="0.25">
      <c r="A57" s="120" t="s">
        <v>541</v>
      </c>
      <c r="B57" s="120" t="s">
        <v>542</v>
      </c>
      <c r="C57" s="216"/>
      <c r="D57" s="216"/>
      <c r="E57" s="216"/>
      <c r="F57" s="216"/>
      <c r="G57" s="119"/>
    </row>
    <row r="58" spans="1:7" x14ac:dyDescent="0.25">
      <c r="A58" s="120" t="s">
        <v>543</v>
      </c>
      <c r="B58" s="120" t="s">
        <v>544</v>
      </c>
      <c r="C58" s="216"/>
      <c r="D58" s="216"/>
      <c r="E58" s="216"/>
      <c r="F58" s="216"/>
      <c r="G58" s="119"/>
    </row>
    <row r="59" spans="1:7" x14ac:dyDescent="0.25">
      <c r="A59" s="120" t="s">
        <v>545</v>
      </c>
      <c r="B59" s="120" t="s">
        <v>546</v>
      </c>
      <c r="C59" s="216"/>
      <c r="D59" s="216"/>
      <c r="E59" s="216"/>
      <c r="F59" s="216"/>
      <c r="G59" s="119"/>
    </row>
    <row r="60" spans="1:7" x14ac:dyDescent="0.25">
      <c r="A60" s="120" t="s">
        <v>547</v>
      </c>
      <c r="B60" s="120" t="s">
        <v>548</v>
      </c>
      <c r="C60" s="216"/>
      <c r="D60" s="216"/>
      <c r="E60" s="216"/>
      <c r="F60" s="216"/>
      <c r="G60" s="119"/>
    </row>
    <row r="61" spans="1:7" x14ac:dyDescent="0.25">
      <c r="A61" s="120" t="s">
        <v>549</v>
      </c>
      <c r="B61" s="120" t="s">
        <v>550</v>
      </c>
      <c r="C61" s="216"/>
      <c r="D61" s="216"/>
      <c r="E61" s="216"/>
      <c r="F61" s="216"/>
      <c r="G61" s="119"/>
    </row>
    <row r="62" spans="1:7" x14ac:dyDescent="0.25">
      <c r="A62" s="120" t="s">
        <v>551</v>
      </c>
      <c r="B62" s="120" t="s">
        <v>552</v>
      </c>
      <c r="C62" s="216"/>
      <c r="D62" s="216"/>
      <c r="E62" s="216"/>
      <c r="F62" s="216"/>
      <c r="G62" s="119"/>
    </row>
    <row r="63" spans="1:7" x14ac:dyDescent="0.25">
      <c r="A63" s="120" t="s">
        <v>553</v>
      </c>
      <c r="B63" s="120" t="s">
        <v>554</v>
      </c>
      <c r="C63" s="216"/>
      <c r="D63" s="216"/>
      <c r="E63" s="216"/>
      <c r="F63" s="216"/>
      <c r="G63" s="119"/>
    </row>
    <row r="64" spans="1:7" x14ac:dyDescent="0.25">
      <c r="A64" s="120" t="s">
        <v>555</v>
      </c>
      <c r="B64" s="120" t="s">
        <v>556</v>
      </c>
      <c r="C64" s="216"/>
      <c r="D64" s="216"/>
      <c r="E64" s="216"/>
      <c r="F64" s="216"/>
      <c r="G64" s="119"/>
    </row>
    <row r="65" spans="1:7" x14ac:dyDescent="0.25">
      <c r="A65" s="120" t="s">
        <v>557</v>
      </c>
      <c r="B65" s="120" t="s">
        <v>558</v>
      </c>
      <c r="C65" s="216"/>
      <c r="D65" s="216"/>
      <c r="E65" s="216"/>
      <c r="F65" s="216"/>
      <c r="G65" s="119"/>
    </row>
    <row r="66" spans="1:7" x14ac:dyDescent="0.25">
      <c r="A66" s="120" t="s">
        <v>559</v>
      </c>
      <c r="B66" s="120" t="s">
        <v>560</v>
      </c>
      <c r="C66" s="216"/>
      <c r="D66" s="216"/>
      <c r="E66" s="216"/>
      <c r="F66" s="216"/>
      <c r="G66" s="119"/>
    </row>
    <row r="67" spans="1:7" x14ac:dyDescent="0.25">
      <c r="A67" s="120" t="s">
        <v>561</v>
      </c>
      <c r="B67" s="120" t="s">
        <v>562</v>
      </c>
      <c r="C67" s="216"/>
      <c r="D67" s="216"/>
      <c r="E67" s="216"/>
      <c r="F67" s="216"/>
      <c r="G67" s="119"/>
    </row>
    <row r="68" spans="1:7" x14ac:dyDescent="0.25">
      <c r="A68" s="120" t="s">
        <v>563</v>
      </c>
      <c r="B68" s="120" t="s">
        <v>564</v>
      </c>
      <c r="C68" s="216"/>
      <c r="D68" s="216"/>
      <c r="E68" s="216"/>
      <c r="F68" s="216"/>
      <c r="G68" s="119"/>
    </row>
    <row r="69" spans="1:7" x14ac:dyDescent="0.25">
      <c r="A69" s="120" t="s">
        <v>565</v>
      </c>
      <c r="B69" s="120" t="s">
        <v>566</v>
      </c>
      <c r="C69" s="216"/>
      <c r="D69" s="216"/>
      <c r="E69" s="216"/>
      <c r="F69" s="216"/>
      <c r="G69" s="119"/>
    </row>
    <row r="70" spans="1:7" x14ac:dyDescent="0.25">
      <c r="A70" s="120" t="s">
        <v>567</v>
      </c>
      <c r="B70" s="120" t="s">
        <v>568</v>
      </c>
      <c r="C70" s="216"/>
      <c r="D70" s="216"/>
      <c r="E70" s="216"/>
      <c r="F70" s="216"/>
      <c r="G70" s="119"/>
    </row>
    <row r="71" spans="1:7" x14ac:dyDescent="0.25">
      <c r="A71" s="120" t="s">
        <v>569</v>
      </c>
      <c r="B71" s="120" t="s">
        <v>570</v>
      </c>
      <c r="C71" s="216"/>
      <c r="D71" s="216"/>
      <c r="E71" s="216"/>
      <c r="F71" s="216"/>
      <c r="G71" s="119"/>
    </row>
    <row r="72" spans="1:7" x14ac:dyDescent="0.25">
      <c r="A72" s="299" t="s">
        <v>571</v>
      </c>
      <c r="B72" s="298" t="s">
        <v>260</v>
      </c>
      <c r="C72" s="297">
        <f>SUM(C73:C75)</f>
        <v>0</v>
      </c>
      <c r="D72" s="297">
        <f>SUM(D73:D75)</f>
        <v>0</v>
      </c>
      <c r="E72" s="297"/>
      <c r="F72" s="297">
        <f>SUM(F73:F75)</f>
        <v>0</v>
      </c>
      <c r="G72" s="119"/>
    </row>
    <row r="73" spans="1:7" x14ac:dyDescent="0.25">
      <c r="A73" s="120" t="s">
        <v>572</v>
      </c>
      <c r="B73" s="120" t="s">
        <v>573</v>
      </c>
      <c r="C73" s="216"/>
      <c r="D73" s="216"/>
      <c r="E73" s="216"/>
      <c r="F73" s="216" t="s">
        <v>1509</v>
      </c>
      <c r="G73" s="119"/>
    </row>
    <row r="74" spans="1:7" x14ac:dyDescent="0.25">
      <c r="A74" s="120" t="s">
        <v>574</v>
      </c>
      <c r="B74" s="120" t="s">
        <v>575</v>
      </c>
      <c r="C74" s="216"/>
      <c r="D74" s="216"/>
      <c r="E74" s="216"/>
      <c r="F74" s="216" t="s">
        <v>1509</v>
      </c>
      <c r="G74" s="119"/>
    </row>
    <row r="75" spans="1:7" x14ac:dyDescent="0.25">
      <c r="A75" s="120" t="s">
        <v>576</v>
      </c>
      <c r="B75" s="120" t="s">
        <v>577</v>
      </c>
      <c r="C75" s="216"/>
      <c r="D75" s="216"/>
      <c r="E75" s="216"/>
      <c r="F75" s="216" t="s">
        <v>1509</v>
      </c>
      <c r="G75" s="119"/>
    </row>
    <row r="76" spans="1:7" x14ac:dyDescent="0.25">
      <c r="A76" s="299" t="s">
        <v>578</v>
      </c>
      <c r="B76" s="298" t="s">
        <v>69</v>
      </c>
      <c r="C76" s="297">
        <f>SUM(C77:C87)</f>
        <v>0</v>
      </c>
      <c r="D76" s="297">
        <f>SUM(D77:D87)</f>
        <v>0</v>
      </c>
      <c r="E76" s="297"/>
      <c r="F76" s="297">
        <f>SUM(F77:F87)</f>
        <v>0</v>
      </c>
      <c r="G76" s="119"/>
    </row>
    <row r="77" spans="1:7" x14ac:dyDescent="0.25">
      <c r="A77" s="120" t="s">
        <v>579</v>
      </c>
      <c r="B77" s="152" t="s">
        <v>262</v>
      </c>
      <c r="C77" s="216"/>
      <c r="D77" s="216"/>
      <c r="E77" s="216"/>
      <c r="F77" s="216" t="s">
        <v>1509</v>
      </c>
      <c r="G77" s="119"/>
    </row>
    <row r="78" spans="1:7" x14ac:dyDescent="0.25">
      <c r="A78" s="120" t="s">
        <v>580</v>
      </c>
      <c r="B78" s="120" t="s">
        <v>264</v>
      </c>
      <c r="C78" s="216"/>
      <c r="D78" s="216"/>
      <c r="E78" s="216"/>
      <c r="F78" s="216" t="s">
        <v>1509</v>
      </c>
      <c r="G78" s="119"/>
    </row>
    <row r="79" spans="1:7" x14ac:dyDescent="0.25">
      <c r="A79" s="120" t="s">
        <v>581</v>
      </c>
      <c r="B79" s="152" t="s">
        <v>266</v>
      </c>
      <c r="C79" s="216"/>
      <c r="D79" s="216"/>
      <c r="E79" s="216"/>
      <c r="F79" s="216" t="s">
        <v>1509</v>
      </c>
      <c r="G79" s="119"/>
    </row>
    <row r="80" spans="1:7" x14ac:dyDescent="0.25">
      <c r="A80" s="120" t="s">
        <v>582</v>
      </c>
      <c r="B80" s="152" t="s">
        <v>268</v>
      </c>
      <c r="C80" s="216"/>
      <c r="D80" s="216"/>
      <c r="E80" s="216"/>
      <c r="F80" s="216" t="s">
        <v>1509</v>
      </c>
      <c r="G80" s="119"/>
    </row>
    <row r="81" spans="1:7" x14ac:dyDescent="0.25">
      <c r="A81" s="120" t="s">
        <v>583</v>
      </c>
      <c r="B81" s="152" t="s">
        <v>270</v>
      </c>
      <c r="C81" s="216"/>
      <c r="D81" s="216"/>
      <c r="E81" s="216"/>
      <c r="F81" s="216" t="s">
        <v>1509</v>
      </c>
      <c r="G81" s="119"/>
    </row>
    <row r="82" spans="1:7" x14ac:dyDescent="0.25">
      <c r="A82" s="120" t="s">
        <v>584</v>
      </c>
      <c r="B82" s="152" t="s">
        <v>272</v>
      </c>
      <c r="C82" s="216"/>
      <c r="D82" s="216"/>
      <c r="E82" s="216"/>
      <c r="F82" s="216" t="s">
        <v>1509</v>
      </c>
      <c r="G82" s="119"/>
    </row>
    <row r="83" spans="1:7" x14ac:dyDescent="0.25">
      <c r="A83" s="120" t="s">
        <v>585</v>
      </c>
      <c r="B83" s="152" t="s">
        <v>274</v>
      </c>
      <c r="C83" s="216"/>
      <c r="D83" s="216"/>
      <c r="E83" s="216"/>
      <c r="F83" s="216" t="s">
        <v>1509</v>
      </c>
      <c r="G83" s="119"/>
    </row>
    <row r="84" spans="1:7" x14ac:dyDescent="0.25">
      <c r="A84" s="120" t="s">
        <v>586</v>
      </c>
      <c r="B84" s="152" t="s">
        <v>276</v>
      </c>
      <c r="C84" s="216"/>
      <c r="D84" s="216"/>
      <c r="E84" s="216"/>
      <c r="F84" s="216" t="s">
        <v>1509</v>
      </c>
      <c r="G84" s="119"/>
    </row>
    <row r="85" spans="1:7" x14ac:dyDescent="0.25">
      <c r="A85" s="120" t="s">
        <v>587</v>
      </c>
      <c r="B85" s="152" t="s">
        <v>278</v>
      </c>
      <c r="C85" s="216"/>
      <c r="D85" s="216"/>
      <c r="E85" s="216"/>
      <c r="F85" s="216" t="s">
        <v>1509</v>
      </c>
      <c r="G85" s="119"/>
    </row>
    <row r="86" spans="1:7" x14ac:dyDescent="0.25">
      <c r="A86" s="120" t="s">
        <v>588</v>
      </c>
      <c r="B86" s="152" t="s">
        <v>280</v>
      </c>
      <c r="C86" s="216"/>
      <c r="D86" s="216"/>
      <c r="E86" s="216"/>
      <c r="F86" s="216" t="s">
        <v>1509</v>
      </c>
      <c r="G86" s="119"/>
    </row>
    <row r="87" spans="1:7" x14ac:dyDescent="0.25">
      <c r="A87" s="120" t="s">
        <v>589</v>
      </c>
      <c r="B87" s="152" t="s">
        <v>69</v>
      </c>
      <c r="C87" s="216"/>
      <c r="D87" s="216"/>
      <c r="E87" s="216"/>
      <c r="F87" s="216" t="s">
        <v>1509</v>
      </c>
      <c r="G87" s="119"/>
    </row>
    <row r="88" spans="1:7" outlineLevel="1" x14ac:dyDescent="0.25">
      <c r="A88" s="120" t="s">
        <v>590</v>
      </c>
      <c r="B88" s="273" t="s">
        <v>176</v>
      </c>
      <c r="C88" s="216"/>
      <c r="D88" s="216"/>
      <c r="E88" s="216"/>
      <c r="F88" s="216"/>
      <c r="G88" s="119"/>
    </row>
    <row r="89" spans="1:7" outlineLevel="1" x14ac:dyDescent="0.25">
      <c r="A89" s="120" t="s">
        <v>591</v>
      </c>
      <c r="B89" s="273" t="s">
        <v>176</v>
      </c>
      <c r="C89" s="216"/>
      <c r="D89" s="216"/>
      <c r="E89" s="216"/>
      <c r="F89" s="216"/>
      <c r="G89" s="119"/>
    </row>
    <row r="90" spans="1:7" outlineLevel="1" x14ac:dyDescent="0.25">
      <c r="A90" s="120" t="s">
        <v>592</v>
      </c>
      <c r="B90" s="273" t="s">
        <v>176</v>
      </c>
      <c r="C90" s="216"/>
      <c r="D90" s="216"/>
      <c r="E90" s="216"/>
      <c r="F90" s="216"/>
      <c r="G90" s="119"/>
    </row>
    <row r="91" spans="1:7" outlineLevel="1" x14ac:dyDescent="0.25">
      <c r="A91" s="120" t="s">
        <v>593</v>
      </c>
      <c r="B91" s="273" t="s">
        <v>176</v>
      </c>
      <c r="C91" s="216"/>
      <c r="D91" s="216"/>
      <c r="E91" s="216"/>
      <c r="F91" s="216"/>
      <c r="G91" s="119"/>
    </row>
    <row r="92" spans="1:7" outlineLevel="1" x14ac:dyDescent="0.25">
      <c r="A92" s="120" t="s">
        <v>594</v>
      </c>
      <c r="B92" s="273" t="s">
        <v>176</v>
      </c>
      <c r="C92" s="216"/>
      <c r="D92" s="216"/>
      <c r="E92" s="216"/>
      <c r="F92" s="216"/>
      <c r="G92" s="119"/>
    </row>
    <row r="93" spans="1:7" outlineLevel="1" x14ac:dyDescent="0.25">
      <c r="A93" s="120" t="s">
        <v>595</v>
      </c>
      <c r="B93" s="273" t="s">
        <v>176</v>
      </c>
      <c r="C93" s="216"/>
      <c r="D93" s="216"/>
      <c r="E93" s="216"/>
      <c r="F93" s="216"/>
      <c r="G93" s="119"/>
    </row>
    <row r="94" spans="1:7" outlineLevel="1" x14ac:dyDescent="0.25">
      <c r="A94" s="120" t="s">
        <v>596</v>
      </c>
      <c r="B94" s="273" t="s">
        <v>176</v>
      </c>
      <c r="C94" s="216"/>
      <c r="D94" s="216"/>
      <c r="E94" s="216"/>
      <c r="F94" s="216"/>
      <c r="G94" s="119"/>
    </row>
    <row r="95" spans="1:7" outlineLevel="1" x14ac:dyDescent="0.25">
      <c r="A95" s="120" t="s">
        <v>597</v>
      </c>
      <c r="B95" s="273" t="s">
        <v>176</v>
      </c>
      <c r="C95" s="216"/>
      <c r="D95" s="216"/>
      <c r="E95" s="216"/>
      <c r="F95" s="216"/>
      <c r="G95" s="119"/>
    </row>
    <row r="96" spans="1:7" outlineLevel="1" x14ac:dyDescent="0.25">
      <c r="A96" s="120" t="s">
        <v>598</v>
      </c>
      <c r="B96" s="273" t="s">
        <v>176</v>
      </c>
      <c r="C96" s="216"/>
      <c r="D96" s="216"/>
      <c r="E96" s="216"/>
      <c r="F96" s="216"/>
      <c r="G96" s="119"/>
    </row>
    <row r="97" spans="1:7" outlineLevel="1" x14ac:dyDescent="0.25">
      <c r="A97" s="120" t="s">
        <v>599</v>
      </c>
      <c r="B97" s="273" t="s">
        <v>176</v>
      </c>
      <c r="C97" s="216"/>
      <c r="D97" s="216"/>
      <c r="E97" s="216"/>
      <c r="F97" s="216"/>
      <c r="G97" s="119"/>
    </row>
    <row r="98" spans="1:7" ht="15" customHeight="1" x14ac:dyDescent="0.25">
      <c r="A98" s="125"/>
      <c r="B98" s="196" t="s">
        <v>1529</v>
      </c>
      <c r="C98" s="125" t="s">
        <v>506</v>
      </c>
      <c r="D98" s="125" t="s">
        <v>507</v>
      </c>
      <c r="E98" s="124"/>
      <c r="F98" s="123" t="s">
        <v>472</v>
      </c>
      <c r="G98" s="123"/>
    </row>
    <row r="99" spans="1:7" x14ac:dyDescent="0.25">
      <c r="A99" s="120" t="s">
        <v>600</v>
      </c>
      <c r="B99" s="297" t="s">
        <v>10</v>
      </c>
      <c r="C99" s="297">
        <f>SUM(C100:C148)</f>
        <v>1.0000000000000007</v>
      </c>
      <c r="D99" s="297">
        <f>SUM(D100:D148)</f>
        <v>0</v>
      </c>
      <c r="E99" s="297"/>
      <c r="F99" s="297">
        <f>SUM(F100:F148)</f>
        <v>0</v>
      </c>
      <c r="G99" s="119"/>
    </row>
    <row r="100" spans="1:7" x14ac:dyDescent="0.25">
      <c r="A100" s="120" t="s">
        <v>602</v>
      </c>
      <c r="B100" s="148" t="s">
        <v>601</v>
      </c>
      <c r="C100" s="334">
        <v>0.16747430463781601</v>
      </c>
      <c r="D100" s="216"/>
      <c r="E100" s="216"/>
      <c r="F100" s="216" t="s">
        <v>1509</v>
      </c>
      <c r="G100" s="119"/>
    </row>
    <row r="101" spans="1:7" x14ac:dyDescent="0.25">
      <c r="A101" s="120" t="s">
        <v>604</v>
      </c>
      <c r="B101" s="148" t="s">
        <v>603</v>
      </c>
      <c r="C101" s="334">
        <v>0.13537093244225401</v>
      </c>
      <c r="D101" s="216"/>
      <c r="E101" s="216"/>
      <c r="F101" s="216" t="s">
        <v>1509</v>
      </c>
      <c r="G101" s="119"/>
    </row>
    <row r="102" spans="1:7" x14ac:dyDescent="0.25">
      <c r="A102" s="120" t="s">
        <v>606</v>
      </c>
      <c r="B102" s="148" t="s">
        <v>605</v>
      </c>
      <c r="C102" s="334">
        <v>0.14350610037186301</v>
      </c>
      <c r="D102" s="216"/>
      <c r="E102" s="216"/>
      <c r="F102" s="216" t="s">
        <v>1509</v>
      </c>
      <c r="G102" s="119"/>
    </row>
    <row r="103" spans="1:7" x14ac:dyDescent="0.25">
      <c r="A103" s="120" t="s">
        <v>608</v>
      </c>
      <c r="B103" s="148" t="s">
        <v>607</v>
      </c>
      <c r="C103" s="334">
        <v>0.10130223372920499</v>
      </c>
      <c r="D103" s="216"/>
      <c r="E103" s="216"/>
      <c r="F103" s="216" t="s">
        <v>1509</v>
      </c>
      <c r="G103" s="119"/>
    </row>
    <row r="104" spans="1:7" x14ac:dyDescent="0.25">
      <c r="A104" s="120" t="s">
        <v>610</v>
      </c>
      <c r="B104" s="148" t="s">
        <v>609</v>
      </c>
      <c r="C104" s="334">
        <v>0.10604004783516</v>
      </c>
      <c r="D104" s="216"/>
      <c r="E104" s="216"/>
      <c r="F104" s="216" t="s">
        <v>1509</v>
      </c>
      <c r="G104" s="119"/>
    </row>
    <row r="105" spans="1:7" x14ac:dyDescent="0.25">
      <c r="A105" s="120" t="s">
        <v>612</v>
      </c>
      <c r="B105" s="148" t="s">
        <v>611</v>
      </c>
      <c r="C105" s="334">
        <v>7.1473933787561506E-2</v>
      </c>
      <c r="D105" s="216"/>
      <c r="E105" s="216"/>
      <c r="F105" s="216" t="s">
        <v>1509</v>
      </c>
      <c r="G105" s="119"/>
    </row>
    <row r="106" spans="1:7" x14ac:dyDescent="0.25">
      <c r="A106" s="120" t="s">
        <v>614</v>
      </c>
      <c r="B106" s="148" t="s">
        <v>613</v>
      </c>
      <c r="C106" s="334">
        <v>8.1688657101120402E-2</v>
      </c>
      <c r="D106" s="216"/>
      <c r="E106" s="216"/>
      <c r="F106" s="216" t="s">
        <v>1509</v>
      </c>
      <c r="G106" s="119"/>
    </row>
    <row r="107" spans="1:7" x14ac:dyDescent="0.25">
      <c r="A107" s="120" t="s">
        <v>616</v>
      </c>
      <c r="B107" s="148" t="s">
        <v>615</v>
      </c>
      <c r="C107" s="334">
        <v>6.6747296230975306E-2</v>
      </c>
      <c r="D107" s="216"/>
      <c r="E107" s="216"/>
      <c r="F107" s="216" t="s">
        <v>1509</v>
      </c>
      <c r="G107" s="119"/>
    </row>
    <row r="108" spans="1:7" x14ac:dyDescent="0.25">
      <c r="A108" s="120" t="s">
        <v>618</v>
      </c>
      <c r="B108" s="148" t="s">
        <v>617</v>
      </c>
      <c r="C108" s="334">
        <v>5.2192543597773797E-2</v>
      </c>
      <c r="D108" s="216"/>
      <c r="E108" s="216"/>
      <c r="F108" s="216" t="s">
        <v>1509</v>
      </c>
      <c r="G108" s="119"/>
    </row>
    <row r="109" spans="1:7" x14ac:dyDescent="0.25">
      <c r="A109" s="120" t="s">
        <v>620</v>
      </c>
      <c r="B109" s="148" t="s">
        <v>619</v>
      </c>
      <c r="C109" s="334">
        <v>4.2040194634920001E-2</v>
      </c>
      <c r="D109" s="216"/>
      <c r="E109" s="216"/>
      <c r="F109" s="216" t="s">
        <v>1509</v>
      </c>
      <c r="G109" s="119"/>
    </row>
    <row r="110" spans="1:7" x14ac:dyDescent="0.25">
      <c r="A110" s="120" t="s">
        <v>621</v>
      </c>
      <c r="B110" s="148" t="s">
        <v>554</v>
      </c>
      <c r="C110" s="334">
        <v>3.0197494316027401E-2</v>
      </c>
      <c r="D110" s="216"/>
      <c r="E110" s="216"/>
      <c r="F110" s="216" t="s">
        <v>1509</v>
      </c>
      <c r="G110" s="119"/>
    </row>
    <row r="111" spans="1:7" x14ac:dyDescent="0.25">
      <c r="A111" s="120" t="s">
        <v>622</v>
      </c>
      <c r="B111" s="148" t="s">
        <v>69</v>
      </c>
      <c r="C111" s="334">
        <v>1.9662613153241799E-3</v>
      </c>
      <c r="D111" s="216"/>
      <c r="E111" s="216"/>
      <c r="F111" s="216" t="s">
        <v>1509</v>
      </c>
      <c r="G111" s="119"/>
    </row>
    <row r="112" spans="1:7" x14ac:dyDescent="0.25">
      <c r="A112" s="120" t="s">
        <v>624</v>
      </c>
      <c r="B112" s="148" t="s">
        <v>623</v>
      </c>
      <c r="C112" s="332"/>
      <c r="D112" s="216"/>
      <c r="E112" s="216"/>
      <c r="F112" s="216" t="s">
        <v>1509</v>
      </c>
      <c r="G112" s="119"/>
    </row>
    <row r="113" spans="1:7" x14ac:dyDescent="0.25">
      <c r="A113" s="120" t="s">
        <v>625</v>
      </c>
      <c r="B113" s="148" t="s">
        <v>623</v>
      </c>
      <c r="C113" s="216"/>
      <c r="D113" s="216"/>
      <c r="E113" s="216"/>
      <c r="F113" s="216" t="s">
        <v>1509</v>
      </c>
      <c r="G113" s="119"/>
    </row>
    <row r="114" spans="1:7" x14ac:dyDescent="0.25">
      <c r="A114" s="120" t="s">
        <v>626</v>
      </c>
      <c r="B114" s="148" t="s">
        <v>623</v>
      </c>
      <c r="C114" s="216"/>
      <c r="D114" s="216"/>
      <c r="E114" s="216"/>
      <c r="F114" s="216" t="s">
        <v>1509</v>
      </c>
      <c r="G114" s="119"/>
    </row>
    <row r="115" spans="1:7" x14ac:dyDescent="0.25">
      <c r="A115" s="120" t="s">
        <v>627</v>
      </c>
      <c r="B115" s="148" t="s">
        <v>623</v>
      </c>
      <c r="C115" s="216"/>
      <c r="D115" s="216"/>
      <c r="E115" s="216"/>
      <c r="F115" s="216" t="s">
        <v>1509</v>
      </c>
      <c r="G115" s="119"/>
    </row>
    <row r="116" spans="1:7" x14ac:dyDescent="0.25">
      <c r="A116" s="120" t="s">
        <v>628</v>
      </c>
      <c r="B116" s="148" t="s">
        <v>623</v>
      </c>
      <c r="C116" s="216"/>
      <c r="D116" s="216"/>
      <c r="E116" s="216"/>
      <c r="F116" s="216" t="s">
        <v>1509</v>
      </c>
      <c r="G116" s="119"/>
    </row>
    <row r="117" spans="1:7" x14ac:dyDescent="0.25">
      <c r="A117" s="120" t="s">
        <v>629</v>
      </c>
      <c r="B117" s="148" t="s">
        <v>623</v>
      </c>
      <c r="C117" s="216"/>
      <c r="D117" s="216"/>
      <c r="E117" s="216"/>
      <c r="F117" s="216" t="s">
        <v>1509</v>
      </c>
      <c r="G117" s="119"/>
    </row>
    <row r="118" spans="1:7" x14ac:dyDescent="0.25">
      <c r="A118" s="120" t="s">
        <v>630</v>
      </c>
      <c r="B118" s="148" t="s">
        <v>623</v>
      </c>
      <c r="C118" s="216"/>
      <c r="D118" s="216"/>
      <c r="E118" s="216"/>
      <c r="F118" s="216" t="s">
        <v>1509</v>
      </c>
      <c r="G118" s="119"/>
    </row>
    <row r="119" spans="1:7" x14ac:dyDescent="0.25">
      <c r="A119" s="120" t="s">
        <v>631</v>
      </c>
      <c r="B119" s="148" t="s">
        <v>623</v>
      </c>
      <c r="C119" s="216"/>
      <c r="D119" s="216"/>
      <c r="E119" s="216"/>
      <c r="F119" s="216" t="s">
        <v>1509</v>
      </c>
      <c r="G119" s="119"/>
    </row>
    <row r="120" spans="1:7" x14ac:dyDescent="0.25">
      <c r="A120" s="120" t="s">
        <v>632</v>
      </c>
      <c r="B120" s="148" t="s">
        <v>623</v>
      </c>
      <c r="C120" s="216"/>
      <c r="D120" s="216"/>
      <c r="E120" s="216"/>
      <c r="F120" s="216" t="s">
        <v>1509</v>
      </c>
      <c r="G120" s="119"/>
    </row>
    <row r="121" spans="1:7" x14ac:dyDescent="0.25">
      <c r="A121" s="120" t="s">
        <v>633</v>
      </c>
      <c r="B121" s="148" t="s">
        <v>623</v>
      </c>
      <c r="C121" s="216"/>
      <c r="D121" s="216"/>
      <c r="E121" s="216"/>
      <c r="F121" s="216" t="s">
        <v>1509</v>
      </c>
      <c r="G121" s="119"/>
    </row>
    <row r="122" spans="1:7" x14ac:dyDescent="0.25">
      <c r="A122" s="120" t="s">
        <v>634</v>
      </c>
      <c r="B122" s="148" t="s">
        <v>623</v>
      </c>
      <c r="C122" s="216"/>
      <c r="D122" s="216"/>
      <c r="E122" s="216"/>
      <c r="F122" s="216" t="s">
        <v>1509</v>
      </c>
      <c r="G122" s="119"/>
    </row>
    <row r="123" spans="1:7" x14ac:dyDescent="0.25">
      <c r="A123" s="120" t="s">
        <v>635</v>
      </c>
      <c r="B123" s="148" t="s">
        <v>623</v>
      </c>
      <c r="C123" s="216"/>
      <c r="D123" s="216"/>
      <c r="E123" s="216"/>
      <c r="F123" s="216" t="s">
        <v>1509</v>
      </c>
      <c r="G123" s="119"/>
    </row>
    <row r="124" spans="1:7" x14ac:dyDescent="0.25">
      <c r="A124" s="120" t="s">
        <v>636</v>
      </c>
      <c r="B124" s="148" t="s">
        <v>623</v>
      </c>
      <c r="C124" s="216"/>
      <c r="D124" s="216"/>
      <c r="E124" s="216"/>
      <c r="F124" s="216" t="s">
        <v>1509</v>
      </c>
      <c r="G124" s="119"/>
    </row>
    <row r="125" spans="1:7" x14ac:dyDescent="0.25">
      <c r="A125" s="120" t="s">
        <v>637</v>
      </c>
      <c r="B125" s="148" t="s">
        <v>623</v>
      </c>
      <c r="C125" s="216"/>
      <c r="D125" s="216"/>
      <c r="E125" s="216"/>
      <c r="F125" s="216" t="s">
        <v>1509</v>
      </c>
      <c r="G125" s="119"/>
    </row>
    <row r="126" spans="1:7" x14ac:dyDescent="0.25">
      <c r="A126" s="120" t="s">
        <v>638</v>
      </c>
      <c r="B126" s="148" t="s">
        <v>623</v>
      </c>
      <c r="C126" s="216"/>
      <c r="D126" s="216"/>
      <c r="E126" s="216"/>
      <c r="F126" s="216" t="s">
        <v>1509</v>
      </c>
      <c r="G126" s="119"/>
    </row>
    <row r="127" spans="1:7" x14ac:dyDescent="0.25">
      <c r="A127" s="120" t="s">
        <v>639</v>
      </c>
      <c r="B127" s="148" t="s">
        <v>623</v>
      </c>
      <c r="C127" s="216"/>
      <c r="D127" s="216"/>
      <c r="E127" s="216"/>
      <c r="F127" s="216" t="s">
        <v>1509</v>
      </c>
      <c r="G127" s="119"/>
    </row>
    <row r="128" spans="1:7" x14ac:dyDescent="0.25">
      <c r="A128" s="120" t="s">
        <v>640</v>
      </c>
      <c r="B128" s="148" t="s">
        <v>623</v>
      </c>
      <c r="C128" s="216"/>
      <c r="D128" s="216"/>
      <c r="E128" s="216"/>
      <c r="F128" s="216" t="s">
        <v>1509</v>
      </c>
      <c r="G128" s="119"/>
    </row>
    <row r="129" spans="1:7" x14ac:dyDescent="0.25">
      <c r="A129" s="120" t="s">
        <v>641</v>
      </c>
      <c r="B129" s="148" t="s">
        <v>623</v>
      </c>
      <c r="C129" s="216"/>
      <c r="D129" s="216"/>
      <c r="E129" s="216"/>
      <c r="F129" s="216" t="s">
        <v>1509</v>
      </c>
      <c r="G129" s="119"/>
    </row>
    <row r="130" spans="1:7" x14ac:dyDescent="0.25">
      <c r="A130" s="120" t="s">
        <v>1528</v>
      </c>
      <c r="B130" s="148" t="s">
        <v>623</v>
      </c>
      <c r="C130" s="216"/>
      <c r="D130" s="216"/>
      <c r="E130" s="216"/>
      <c r="F130" s="216" t="s">
        <v>1509</v>
      </c>
      <c r="G130" s="119"/>
    </row>
    <row r="131" spans="1:7" x14ac:dyDescent="0.25">
      <c r="A131" s="120" t="s">
        <v>1527</v>
      </c>
      <c r="B131" s="148" t="s">
        <v>623</v>
      </c>
      <c r="C131" s="216"/>
      <c r="D131" s="216"/>
      <c r="E131" s="216"/>
      <c r="F131" s="216" t="s">
        <v>1509</v>
      </c>
      <c r="G131" s="119"/>
    </row>
    <row r="132" spans="1:7" x14ac:dyDescent="0.25">
      <c r="A132" s="120" t="s">
        <v>1526</v>
      </c>
      <c r="B132" s="148" t="s">
        <v>623</v>
      </c>
      <c r="C132" s="216"/>
      <c r="D132" s="216"/>
      <c r="E132" s="216"/>
      <c r="F132" s="216" t="s">
        <v>1509</v>
      </c>
      <c r="G132" s="119"/>
    </row>
    <row r="133" spans="1:7" x14ac:dyDescent="0.25">
      <c r="A133" s="120" t="s">
        <v>1525</v>
      </c>
      <c r="B133" s="148" t="s">
        <v>623</v>
      </c>
      <c r="C133" s="216"/>
      <c r="D133" s="216"/>
      <c r="E133" s="216"/>
      <c r="F133" s="216" t="s">
        <v>1509</v>
      </c>
      <c r="G133" s="119"/>
    </row>
    <row r="134" spans="1:7" x14ac:dyDescent="0.25">
      <c r="A134" s="120" t="s">
        <v>1524</v>
      </c>
      <c r="B134" s="148" t="s">
        <v>623</v>
      </c>
      <c r="C134" s="216"/>
      <c r="D134" s="216"/>
      <c r="E134" s="216"/>
      <c r="F134" s="216" t="s">
        <v>1509</v>
      </c>
      <c r="G134" s="119"/>
    </row>
    <row r="135" spans="1:7" x14ac:dyDescent="0.25">
      <c r="A135" s="120" t="s">
        <v>1523</v>
      </c>
      <c r="B135" s="148" t="s">
        <v>623</v>
      </c>
      <c r="C135" s="216"/>
      <c r="D135" s="216"/>
      <c r="E135" s="216"/>
      <c r="F135" s="216" t="s">
        <v>1509</v>
      </c>
      <c r="G135" s="119"/>
    </row>
    <row r="136" spans="1:7" x14ac:dyDescent="0.25">
      <c r="A136" s="120" t="s">
        <v>1522</v>
      </c>
      <c r="B136" s="148" t="s">
        <v>623</v>
      </c>
      <c r="C136" s="216"/>
      <c r="D136" s="216"/>
      <c r="E136" s="216"/>
      <c r="F136" s="216" t="s">
        <v>1509</v>
      </c>
      <c r="G136" s="119"/>
    </row>
    <row r="137" spans="1:7" x14ac:dyDescent="0.25">
      <c r="A137" s="120" t="s">
        <v>1521</v>
      </c>
      <c r="B137" s="148" t="s">
        <v>623</v>
      </c>
      <c r="C137" s="216"/>
      <c r="D137" s="216"/>
      <c r="E137" s="216"/>
      <c r="F137" s="216" t="s">
        <v>1509</v>
      </c>
      <c r="G137" s="119"/>
    </row>
    <row r="138" spans="1:7" x14ac:dyDescent="0.25">
      <c r="A138" s="120" t="s">
        <v>1520</v>
      </c>
      <c r="B138" s="148" t="s">
        <v>623</v>
      </c>
      <c r="C138" s="216"/>
      <c r="D138" s="216"/>
      <c r="E138" s="216"/>
      <c r="F138" s="216" t="s">
        <v>1509</v>
      </c>
      <c r="G138" s="119"/>
    </row>
    <row r="139" spans="1:7" x14ac:dyDescent="0.25">
      <c r="A139" s="120" t="s">
        <v>1519</v>
      </c>
      <c r="B139" s="148" t="s">
        <v>623</v>
      </c>
      <c r="C139" s="216"/>
      <c r="D139" s="216"/>
      <c r="E139" s="216"/>
      <c r="F139" s="216" t="s">
        <v>1509</v>
      </c>
      <c r="G139" s="119"/>
    </row>
    <row r="140" spans="1:7" x14ac:dyDescent="0.25">
      <c r="A140" s="120" t="s">
        <v>1518</v>
      </c>
      <c r="B140" s="148" t="s">
        <v>623</v>
      </c>
      <c r="C140" s="216"/>
      <c r="D140" s="216"/>
      <c r="E140" s="216"/>
      <c r="F140" s="216" t="s">
        <v>1509</v>
      </c>
      <c r="G140" s="119"/>
    </row>
    <row r="141" spans="1:7" x14ac:dyDescent="0.25">
      <c r="A141" s="120" t="s">
        <v>1517</v>
      </c>
      <c r="B141" s="148" t="s">
        <v>623</v>
      </c>
      <c r="C141" s="216"/>
      <c r="D141" s="216"/>
      <c r="E141" s="216"/>
      <c r="F141" s="216" t="s">
        <v>1509</v>
      </c>
      <c r="G141" s="119"/>
    </row>
    <row r="142" spans="1:7" x14ac:dyDescent="0.25">
      <c r="A142" s="120" t="s">
        <v>1516</v>
      </c>
      <c r="B142" s="148" t="s">
        <v>623</v>
      </c>
      <c r="C142" s="216"/>
      <c r="D142" s="216"/>
      <c r="E142" s="216"/>
      <c r="F142" s="216" t="s">
        <v>1509</v>
      </c>
      <c r="G142" s="119"/>
    </row>
    <row r="143" spans="1:7" x14ac:dyDescent="0.25">
      <c r="A143" s="120" t="s">
        <v>1515</v>
      </c>
      <c r="B143" s="148" t="s">
        <v>623</v>
      </c>
      <c r="C143" s="216"/>
      <c r="D143" s="216"/>
      <c r="E143" s="216"/>
      <c r="F143" s="216" t="s">
        <v>1509</v>
      </c>
      <c r="G143" s="119"/>
    </row>
    <row r="144" spans="1:7" x14ac:dyDescent="0.25">
      <c r="A144" s="120" t="s">
        <v>1514</v>
      </c>
      <c r="B144" s="148" t="s">
        <v>623</v>
      </c>
      <c r="C144" s="216"/>
      <c r="D144" s="216"/>
      <c r="E144" s="216"/>
      <c r="F144" s="216" t="s">
        <v>1509</v>
      </c>
      <c r="G144" s="119"/>
    </row>
    <row r="145" spans="1:7" x14ac:dyDescent="0.25">
      <c r="A145" s="120" t="s">
        <v>1513</v>
      </c>
      <c r="B145" s="148" t="s">
        <v>623</v>
      </c>
      <c r="C145" s="216"/>
      <c r="D145" s="216"/>
      <c r="E145" s="216"/>
      <c r="F145" s="216" t="s">
        <v>1509</v>
      </c>
      <c r="G145" s="119"/>
    </row>
    <row r="146" spans="1:7" x14ac:dyDescent="0.25">
      <c r="A146" s="120" t="s">
        <v>1512</v>
      </c>
      <c r="B146" s="148" t="s">
        <v>623</v>
      </c>
      <c r="C146" s="216"/>
      <c r="D146" s="216"/>
      <c r="E146" s="216"/>
      <c r="F146" s="216" t="s">
        <v>1509</v>
      </c>
      <c r="G146" s="119"/>
    </row>
    <row r="147" spans="1:7" x14ac:dyDescent="0.25">
      <c r="A147" s="120" t="s">
        <v>1511</v>
      </c>
      <c r="B147" s="148" t="s">
        <v>623</v>
      </c>
      <c r="C147" s="216"/>
      <c r="D147" s="216"/>
      <c r="E147" s="216"/>
      <c r="F147" s="216" t="s">
        <v>1509</v>
      </c>
      <c r="G147" s="119"/>
    </row>
    <row r="148" spans="1:7" x14ac:dyDescent="0.25">
      <c r="A148" s="120" t="s">
        <v>1510</v>
      </c>
      <c r="B148" s="148" t="s">
        <v>623</v>
      </c>
      <c r="C148" s="216"/>
      <c r="D148" s="216"/>
      <c r="E148" s="216"/>
      <c r="F148" s="216" t="s">
        <v>1509</v>
      </c>
      <c r="G148" s="119"/>
    </row>
    <row r="149" spans="1:7" ht="15" customHeight="1" x14ac:dyDescent="0.25">
      <c r="A149" s="125"/>
      <c r="B149" s="126" t="s">
        <v>642</v>
      </c>
      <c r="C149" s="125" t="s">
        <v>506</v>
      </c>
      <c r="D149" s="125" t="s">
        <v>507</v>
      </c>
      <c r="E149" s="124"/>
      <c r="F149" s="123" t="s">
        <v>472</v>
      </c>
      <c r="G149" s="123"/>
    </row>
    <row r="150" spans="1:7" x14ac:dyDescent="0.25">
      <c r="A150" s="120" t="s">
        <v>643</v>
      </c>
      <c r="B150" s="120" t="s">
        <v>644</v>
      </c>
      <c r="C150" s="276">
        <v>0.91590571906302898</v>
      </c>
      <c r="D150" s="216"/>
      <c r="E150" s="294"/>
      <c r="F150" s="216">
        <f>C150</f>
        <v>0.91590571906302898</v>
      </c>
    </row>
    <row r="151" spans="1:7" x14ac:dyDescent="0.25">
      <c r="A151" s="120" t="s">
        <v>645</v>
      </c>
      <c r="B151" s="120" t="s">
        <v>646</v>
      </c>
      <c r="C151" s="278"/>
      <c r="D151" s="216"/>
      <c r="E151" s="294"/>
      <c r="F151" s="216"/>
    </row>
    <row r="152" spans="1:7" x14ac:dyDescent="0.25">
      <c r="A152" s="120" t="s">
        <v>647</v>
      </c>
      <c r="B152" s="120" t="s">
        <v>69</v>
      </c>
      <c r="C152" s="276">
        <v>8.4094280936967802E-2</v>
      </c>
      <c r="D152" s="216"/>
      <c r="E152" s="294"/>
      <c r="F152" s="216">
        <f>C152</f>
        <v>8.4094280936967802E-2</v>
      </c>
    </row>
    <row r="153" spans="1:7" outlineLevel="1" x14ac:dyDescent="0.25">
      <c r="A153" s="120" t="s">
        <v>648</v>
      </c>
      <c r="B153" s="139"/>
      <c r="C153" s="216"/>
      <c r="D153" s="216"/>
      <c r="E153" s="294"/>
      <c r="F153" s="216"/>
    </row>
    <row r="154" spans="1:7" outlineLevel="1" x14ac:dyDescent="0.25">
      <c r="A154" s="120" t="s">
        <v>649</v>
      </c>
      <c r="B154" s="139"/>
      <c r="C154" s="216"/>
      <c r="D154" s="216"/>
      <c r="E154" s="294"/>
      <c r="F154" s="216"/>
    </row>
    <row r="155" spans="1:7" outlineLevel="1" x14ac:dyDescent="0.25">
      <c r="A155" s="120" t="s">
        <v>650</v>
      </c>
      <c r="B155" s="139"/>
      <c r="C155" s="216"/>
      <c r="D155" s="216"/>
      <c r="E155" s="294"/>
      <c r="F155" s="216"/>
    </row>
    <row r="156" spans="1:7" outlineLevel="1" x14ac:dyDescent="0.25">
      <c r="A156" s="120" t="s">
        <v>651</v>
      </c>
      <c r="B156" s="139"/>
      <c r="C156" s="216"/>
      <c r="D156" s="216"/>
      <c r="E156" s="294"/>
      <c r="F156" s="216"/>
    </row>
    <row r="157" spans="1:7" outlineLevel="1" x14ac:dyDescent="0.25">
      <c r="A157" s="120" t="s">
        <v>652</v>
      </c>
      <c r="C157" s="291"/>
      <c r="D157" s="291"/>
      <c r="E157" s="292"/>
      <c r="F157" s="291"/>
    </row>
    <row r="158" spans="1:7" outlineLevel="1" x14ac:dyDescent="0.25">
      <c r="A158" s="120" t="s">
        <v>653</v>
      </c>
      <c r="C158" s="291"/>
      <c r="D158" s="291"/>
      <c r="E158" s="292"/>
      <c r="F158" s="291"/>
    </row>
    <row r="159" spans="1:7" ht="15" customHeight="1" x14ac:dyDescent="0.25">
      <c r="A159" s="125"/>
      <c r="B159" s="126" t="s">
        <v>654</v>
      </c>
      <c r="C159" s="125" t="s">
        <v>506</v>
      </c>
      <c r="D159" s="125" t="s">
        <v>507</v>
      </c>
      <c r="E159" s="124"/>
      <c r="F159" s="123" t="s">
        <v>472</v>
      </c>
      <c r="G159" s="123"/>
    </row>
    <row r="160" spans="1:7" x14ac:dyDescent="0.25">
      <c r="A160" s="120" t="s">
        <v>655</v>
      </c>
      <c r="B160" s="120" t="s">
        <v>656</v>
      </c>
      <c r="C160" s="276">
        <v>1.9653284049165502E-2</v>
      </c>
      <c r="D160" s="216"/>
      <c r="E160" s="294"/>
      <c r="F160" s="216">
        <f>C160</f>
        <v>1.9653284049165502E-2</v>
      </c>
    </row>
    <row r="161" spans="1:7" x14ac:dyDescent="0.25">
      <c r="A161" s="120" t="s">
        <v>657</v>
      </c>
      <c r="B161" s="120" t="s">
        <v>658</v>
      </c>
      <c r="C161" s="276">
        <v>0.980346715950834</v>
      </c>
      <c r="D161" s="216"/>
      <c r="E161" s="294"/>
      <c r="F161" s="216">
        <f>C161</f>
        <v>0.980346715950834</v>
      </c>
    </row>
    <row r="162" spans="1:7" x14ac:dyDescent="0.25">
      <c r="A162" s="120" t="s">
        <v>659</v>
      </c>
      <c r="B162" s="120" t="s">
        <v>69</v>
      </c>
      <c r="C162" s="278"/>
      <c r="D162" s="216"/>
      <c r="E162" s="294"/>
      <c r="F162" s="216"/>
    </row>
    <row r="163" spans="1:7" outlineLevel="1" x14ac:dyDescent="0.25">
      <c r="A163" s="120" t="s">
        <v>660</v>
      </c>
      <c r="B163" s="139"/>
      <c r="C163" s="139"/>
      <c r="D163" s="139"/>
      <c r="E163" s="296"/>
      <c r="F163" s="139"/>
    </row>
    <row r="164" spans="1:7" outlineLevel="1" x14ac:dyDescent="0.25">
      <c r="A164" s="120" t="s">
        <v>661</v>
      </c>
      <c r="B164" s="139"/>
      <c r="C164" s="139"/>
      <c r="D164" s="139"/>
      <c r="E164" s="296"/>
      <c r="F164" s="139"/>
    </row>
    <row r="165" spans="1:7" outlineLevel="1" x14ac:dyDescent="0.25">
      <c r="A165" s="120" t="s">
        <v>662</v>
      </c>
      <c r="B165" s="139"/>
      <c r="C165" s="139"/>
      <c r="D165" s="139"/>
      <c r="E165" s="296"/>
      <c r="F165" s="139"/>
    </row>
    <row r="166" spans="1:7" outlineLevel="1" x14ac:dyDescent="0.25">
      <c r="A166" s="120" t="s">
        <v>663</v>
      </c>
      <c r="E166" s="118"/>
    </row>
    <row r="167" spans="1:7" outlineLevel="1" x14ac:dyDescent="0.25">
      <c r="A167" s="120" t="s">
        <v>664</v>
      </c>
      <c r="E167" s="118"/>
    </row>
    <row r="168" spans="1:7" outlineLevel="1" x14ac:dyDescent="0.25">
      <c r="A168" s="120" t="s">
        <v>665</v>
      </c>
      <c r="E168" s="118"/>
    </row>
    <row r="169" spans="1:7" ht="15" customHeight="1" x14ac:dyDescent="0.25">
      <c r="A169" s="125"/>
      <c r="B169" s="126" t="s">
        <v>666</v>
      </c>
      <c r="C169" s="125" t="s">
        <v>506</v>
      </c>
      <c r="D169" s="125" t="s">
        <v>507</v>
      </c>
      <c r="E169" s="124"/>
      <c r="F169" s="123" t="s">
        <v>472</v>
      </c>
      <c r="G169" s="123"/>
    </row>
    <row r="170" spans="1:7" x14ac:dyDescent="0.25">
      <c r="A170" s="120" t="s">
        <v>667</v>
      </c>
      <c r="B170" s="158" t="s">
        <v>668</v>
      </c>
      <c r="C170" s="278">
        <v>4.3015333837976302E-2</v>
      </c>
      <c r="D170" s="216"/>
      <c r="E170" s="294"/>
      <c r="F170" s="216">
        <f>C170</f>
        <v>4.3015333837976302E-2</v>
      </c>
    </row>
    <row r="171" spans="1:7" x14ac:dyDescent="0.25">
      <c r="A171" s="120" t="s">
        <v>669</v>
      </c>
      <c r="B171" s="158" t="s">
        <v>1508</v>
      </c>
      <c r="C171" s="278">
        <v>7.6290962003548096E-2</v>
      </c>
      <c r="D171" s="216"/>
      <c r="E171" s="294"/>
      <c r="F171" s="216">
        <f>C171</f>
        <v>7.6290962003548096E-2</v>
      </c>
    </row>
    <row r="172" spans="1:7" x14ac:dyDescent="0.25">
      <c r="A172" s="120" t="s">
        <v>670</v>
      </c>
      <c r="B172" s="158" t="s">
        <v>1507</v>
      </c>
      <c r="C172" s="278">
        <v>0.10392387621593099</v>
      </c>
      <c r="D172" s="216"/>
      <c r="E172" s="216"/>
      <c r="F172" s="216">
        <f>C172</f>
        <v>0.10392387621593099</v>
      </c>
    </row>
    <row r="173" spans="1:7" x14ac:dyDescent="0.25">
      <c r="A173" s="120" t="s">
        <v>671</v>
      </c>
      <c r="B173" s="158" t="s">
        <v>1506</v>
      </c>
      <c r="C173" s="278">
        <v>0.12217042178887701</v>
      </c>
      <c r="D173" s="216"/>
      <c r="E173" s="216"/>
      <c r="F173" s="216">
        <f>C173</f>
        <v>0.12217042178887701</v>
      </c>
    </row>
    <row r="174" spans="1:7" x14ac:dyDescent="0.25">
      <c r="A174" s="120" t="s">
        <v>672</v>
      </c>
      <c r="B174" s="158" t="s">
        <v>1505</v>
      </c>
      <c r="C174" s="278">
        <v>0.65459940615366696</v>
      </c>
      <c r="D174" s="216"/>
      <c r="E174" s="216"/>
      <c r="F174" s="216">
        <f>C174</f>
        <v>0.65459940615366696</v>
      </c>
    </row>
    <row r="175" spans="1:7" outlineLevel="1" x14ac:dyDescent="0.25">
      <c r="A175" s="120" t="s">
        <v>673</v>
      </c>
      <c r="B175" s="137"/>
      <c r="C175" s="333"/>
      <c r="D175" s="291"/>
      <c r="E175" s="291"/>
      <c r="F175" s="291"/>
    </row>
    <row r="176" spans="1:7" outlineLevel="1" x14ac:dyDescent="0.25">
      <c r="A176" s="120" t="s">
        <v>674</v>
      </c>
      <c r="B176" s="137"/>
      <c r="C176" s="291"/>
      <c r="D176" s="291"/>
      <c r="E176" s="291"/>
      <c r="F176" s="291"/>
    </row>
    <row r="177" spans="1:7" outlineLevel="1" x14ac:dyDescent="0.25">
      <c r="A177" s="120" t="s">
        <v>675</v>
      </c>
      <c r="B177" s="194"/>
      <c r="C177" s="291"/>
      <c r="D177" s="291"/>
      <c r="E177" s="291"/>
      <c r="F177" s="291"/>
    </row>
    <row r="178" spans="1:7" outlineLevel="1" x14ac:dyDescent="0.25">
      <c r="A178" s="120" t="s">
        <v>676</v>
      </c>
      <c r="B178" s="194"/>
      <c r="C178" s="291"/>
      <c r="D178" s="291"/>
      <c r="E178" s="291"/>
      <c r="F178" s="291"/>
    </row>
    <row r="179" spans="1:7" ht="15" customHeight="1" x14ac:dyDescent="0.25">
      <c r="A179" s="125"/>
      <c r="B179" s="196" t="s">
        <v>677</v>
      </c>
      <c r="C179" s="125" t="s">
        <v>506</v>
      </c>
      <c r="D179" s="125" t="s">
        <v>507</v>
      </c>
      <c r="E179" s="125"/>
      <c r="F179" s="125" t="s">
        <v>472</v>
      </c>
      <c r="G179" s="123"/>
    </row>
    <row r="180" spans="1:7" x14ac:dyDescent="0.25">
      <c r="A180" s="120" t="s">
        <v>678</v>
      </c>
      <c r="B180" s="120" t="s">
        <v>1504</v>
      </c>
      <c r="C180" s="278">
        <v>2.8461897378102803E-4</v>
      </c>
      <c r="D180" s="332"/>
      <c r="E180" s="294"/>
      <c r="F180" s="216">
        <f>C180</f>
        <v>2.8461897378102803E-4</v>
      </c>
    </row>
    <row r="181" spans="1:7" outlineLevel="1" x14ac:dyDescent="0.25">
      <c r="A181" s="120" t="s">
        <v>679</v>
      </c>
      <c r="B181" s="295" t="s">
        <v>680</v>
      </c>
      <c r="C181" s="278">
        <v>4.3220250684587999E-19</v>
      </c>
      <c r="D181" s="332"/>
      <c r="E181" s="294"/>
      <c r="F181" s="216">
        <f>C181</f>
        <v>4.3220250684587999E-19</v>
      </c>
    </row>
    <row r="182" spans="1:7" outlineLevel="1" x14ac:dyDescent="0.25">
      <c r="A182" s="120" t="s">
        <v>681</v>
      </c>
      <c r="B182" s="293"/>
      <c r="C182" s="291"/>
      <c r="D182" s="291"/>
      <c r="E182" s="292"/>
      <c r="F182" s="291"/>
    </row>
    <row r="183" spans="1:7" outlineLevel="1" x14ac:dyDescent="0.25">
      <c r="A183" s="120" t="s">
        <v>682</v>
      </c>
      <c r="B183" s="293"/>
      <c r="C183" s="291"/>
      <c r="D183" s="291"/>
      <c r="E183" s="292"/>
      <c r="F183" s="291"/>
    </row>
    <row r="184" spans="1:7" outlineLevel="1" x14ac:dyDescent="0.25">
      <c r="A184" s="120" t="s">
        <v>683</v>
      </c>
      <c r="B184" s="293"/>
      <c r="C184" s="291"/>
      <c r="D184" s="291"/>
      <c r="E184" s="292"/>
      <c r="F184" s="291"/>
    </row>
    <row r="185" spans="1:7" ht="18" x14ac:dyDescent="0.25">
      <c r="A185" s="289"/>
      <c r="B185" s="290" t="s">
        <v>469</v>
      </c>
      <c r="C185" s="289"/>
      <c r="D185" s="289"/>
      <c r="E185" s="289"/>
      <c r="F185" s="288"/>
      <c r="G185" s="288"/>
    </row>
    <row r="186" spans="1:7" ht="15" customHeight="1" x14ac:dyDescent="0.25">
      <c r="A186" s="125"/>
      <c r="B186" s="126" t="s">
        <v>684</v>
      </c>
      <c r="C186" s="125" t="s">
        <v>685</v>
      </c>
      <c r="D186" s="125" t="s">
        <v>686</v>
      </c>
      <c r="E186" s="124"/>
      <c r="F186" s="125" t="s">
        <v>506</v>
      </c>
      <c r="G186" s="125" t="s">
        <v>687</v>
      </c>
    </row>
    <row r="187" spans="1:7" x14ac:dyDescent="0.25">
      <c r="A187" s="120" t="s">
        <v>688</v>
      </c>
      <c r="B187" s="152" t="s">
        <v>689</v>
      </c>
      <c r="C187" s="280">
        <v>73.112880525500401</v>
      </c>
      <c r="D187" s="280">
        <v>0</v>
      </c>
      <c r="E187" s="178"/>
      <c r="F187" s="150"/>
      <c r="G187" s="150"/>
    </row>
    <row r="188" spans="1:7" x14ac:dyDescent="0.25">
      <c r="A188" s="201"/>
      <c r="B188" s="287"/>
      <c r="C188" s="178"/>
      <c r="D188" s="178"/>
      <c r="E188" s="178"/>
      <c r="F188" s="208"/>
      <c r="G188" s="208"/>
    </row>
    <row r="189" spans="1:7" x14ac:dyDescent="0.25">
      <c r="B189" s="152" t="s">
        <v>690</v>
      </c>
      <c r="C189" s="150"/>
      <c r="D189" s="150"/>
      <c r="E189" s="201"/>
      <c r="F189" s="277"/>
      <c r="G189" s="277"/>
    </row>
    <row r="190" spans="1:7" x14ac:dyDescent="0.25">
      <c r="A190" s="120" t="s">
        <v>691</v>
      </c>
      <c r="B190" s="148" t="s">
        <v>692</v>
      </c>
      <c r="C190" s="280">
        <v>909.624996479998</v>
      </c>
      <c r="D190" s="279">
        <v>23890</v>
      </c>
      <c r="E190" s="201"/>
      <c r="F190" s="153">
        <f>IF($C$214=0,"",IF(C190="[for completion]","",IF(C190="","",C190/$C$214)))</f>
        <v>0.3931422037683287</v>
      </c>
      <c r="G190" s="153">
        <f>IF($D$214=0,"",IF(D190="[for completion]","",IF(D190="","",D190/$D$214)))</f>
        <v>0.75491373317322885</v>
      </c>
    </row>
    <row r="191" spans="1:7" x14ac:dyDescent="0.25">
      <c r="A191" s="120" t="s">
        <v>693</v>
      </c>
      <c r="B191" s="148" t="s">
        <v>694</v>
      </c>
      <c r="C191" s="280">
        <v>780.49689454999896</v>
      </c>
      <c r="D191" s="279">
        <v>5597</v>
      </c>
      <c r="E191" s="201"/>
      <c r="F191" s="153">
        <f>IF($C$214=0,"",IF(C191="[for completion]","",IF(C191="","",C191/$C$214)))</f>
        <v>0.33733271440993301</v>
      </c>
      <c r="G191" s="153">
        <f>IF($D$214=0,"",IF(D191="[for completion]","",IF(D191="","",D191/$D$214)))</f>
        <v>0.17686279466599253</v>
      </c>
    </row>
    <row r="192" spans="1:7" x14ac:dyDescent="0.25">
      <c r="A192" s="120" t="s">
        <v>695</v>
      </c>
      <c r="B192" s="148" t="s">
        <v>696</v>
      </c>
      <c r="C192" s="280">
        <v>360.68064815000002</v>
      </c>
      <c r="D192" s="279">
        <v>1503</v>
      </c>
      <c r="E192" s="201"/>
      <c r="F192" s="153">
        <f>IF($C$214=0,"",IF(C192="[for completion]","",IF(C192="","",C192/$C$214)))</f>
        <v>0.15588708030122636</v>
      </c>
      <c r="G192" s="153">
        <f>IF($D$214=0,"",IF(D192="[for completion]","",IF(D192="","",D192/$D$214)))</f>
        <v>4.7494154079504518E-2</v>
      </c>
    </row>
    <row r="193" spans="1:7" x14ac:dyDescent="0.25">
      <c r="A193" s="120" t="s">
        <v>697</v>
      </c>
      <c r="B193" s="148" t="s">
        <v>698</v>
      </c>
      <c r="C193" s="280">
        <v>157.05430483000001</v>
      </c>
      <c r="D193" s="279">
        <v>463</v>
      </c>
      <c r="E193" s="201"/>
      <c r="F193" s="153">
        <f>IF($C$214=0,"",IF(C193="[for completion]","",IF(C193="","",C193/$C$214)))</f>
        <v>6.7879264258462801E-2</v>
      </c>
      <c r="G193" s="153">
        <f>IF($D$214=0,"",IF(D193="[for completion]","",IF(D193="","",D193/$D$214)))</f>
        <v>1.4630601023826077E-2</v>
      </c>
    </row>
    <row r="194" spans="1:7" x14ac:dyDescent="0.25">
      <c r="A194" s="120" t="s">
        <v>699</v>
      </c>
      <c r="B194" s="148" t="s">
        <v>700</v>
      </c>
      <c r="C194" s="280">
        <v>105.87337309999999</v>
      </c>
      <c r="D194" s="279">
        <v>193</v>
      </c>
      <c r="E194" s="201"/>
      <c r="F194" s="153">
        <f>IF($C$214=0,"",IF(C194="[for completion]","",IF(C194="","",C194/$C$214)))</f>
        <v>4.5758737262049015E-2</v>
      </c>
      <c r="G194" s="153">
        <f>IF($D$214=0,"",IF(D194="[for completion]","",IF(D194="","",D194/$D$214)))</f>
        <v>6.0987170574480186E-3</v>
      </c>
    </row>
    <row r="195" spans="1:7" x14ac:dyDescent="0.25">
      <c r="A195" s="120" t="s">
        <v>701</v>
      </c>
      <c r="B195" s="148"/>
      <c r="C195" s="280"/>
      <c r="D195" s="284"/>
      <c r="E195" s="201"/>
      <c r="F195" s="153" t="str">
        <f>IF($C$214=0,"",IF(C195="[for completion]","",IF(C195="","",C195/$C$214)))</f>
        <v/>
      </c>
      <c r="G195" s="153" t="str">
        <f>IF($D$214=0,"",IF(D195="[for completion]","",IF(D195="","",D195/$D$214)))</f>
        <v/>
      </c>
    </row>
    <row r="196" spans="1:7" x14ac:dyDescent="0.25">
      <c r="A196" s="120" t="s">
        <v>702</v>
      </c>
      <c r="B196" s="148"/>
      <c r="C196" s="280"/>
      <c r="D196" s="284"/>
      <c r="E196" s="201"/>
      <c r="F196" s="153" t="str">
        <f>IF($C$214=0,"",IF(C196="[for completion]","",IF(C196="","",C196/$C$214)))</f>
        <v/>
      </c>
      <c r="G196" s="153" t="str">
        <f>IF($D$214=0,"",IF(D196="[for completion]","",IF(D196="","",D196/$D$214)))</f>
        <v/>
      </c>
    </row>
    <row r="197" spans="1:7" x14ac:dyDescent="0.25">
      <c r="A197" s="120" t="s">
        <v>703</v>
      </c>
      <c r="B197" s="148"/>
      <c r="C197" s="280"/>
      <c r="D197" s="284"/>
      <c r="E197" s="201"/>
      <c r="F197" s="153" t="str">
        <f>IF($C$214=0,"",IF(C197="[for completion]","",IF(C197="","",C197/$C$214)))</f>
        <v/>
      </c>
      <c r="G197" s="153" t="str">
        <f>IF($D$214=0,"",IF(D197="[for completion]","",IF(D197="","",D197/$D$214)))</f>
        <v/>
      </c>
    </row>
    <row r="198" spans="1:7" x14ac:dyDescent="0.25">
      <c r="A198" s="120" t="s">
        <v>704</v>
      </c>
      <c r="B198" s="148"/>
      <c r="C198" s="280"/>
      <c r="D198" s="284"/>
      <c r="E198" s="201"/>
      <c r="F198" s="153" t="str">
        <f>IF($C$214=0,"",IF(C198="[for completion]","",IF(C198="","",C198/$C$214)))</f>
        <v/>
      </c>
      <c r="G198" s="153" t="str">
        <f>IF($D$214=0,"",IF(D198="[for completion]","",IF(D198="","",D198/$D$214)))</f>
        <v/>
      </c>
    </row>
    <row r="199" spans="1:7" x14ac:dyDescent="0.25">
      <c r="A199" s="120" t="s">
        <v>705</v>
      </c>
      <c r="B199" s="148"/>
      <c r="C199" s="150"/>
      <c r="D199" s="284"/>
      <c r="E199" s="147"/>
      <c r="F199" s="153" t="str">
        <f>IF($C$214=0,"",IF(C199="[for completion]","",IF(C199="","",C199/$C$214)))</f>
        <v/>
      </c>
      <c r="G199" s="153" t="str">
        <f>IF($D$214=0,"",IF(D199="[for completion]","",IF(D199="","",D199/$D$214)))</f>
        <v/>
      </c>
    </row>
    <row r="200" spans="1:7" x14ac:dyDescent="0.25">
      <c r="A200" s="120" t="s">
        <v>706</v>
      </c>
      <c r="B200" s="148"/>
      <c r="C200" s="150"/>
      <c r="D200" s="284"/>
      <c r="E200" s="147"/>
      <c r="F200" s="153" t="str">
        <f>IF($C$214=0,"",IF(C200="[for completion]","",IF(C200="","",C200/$C$214)))</f>
        <v/>
      </c>
      <c r="G200" s="153" t="str">
        <f>IF($D$214=0,"",IF(D200="[for completion]","",IF(D200="","",D200/$D$214)))</f>
        <v/>
      </c>
    </row>
    <row r="201" spans="1:7" x14ac:dyDescent="0.25">
      <c r="A201" s="120" t="s">
        <v>707</v>
      </c>
      <c r="B201" s="148"/>
      <c r="C201" s="150"/>
      <c r="D201" s="284"/>
      <c r="E201" s="147"/>
      <c r="F201" s="153" t="str">
        <f>IF($C$214=0,"",IF(C201="[for completion]","",IF(C201="","",C201/$C$214)))</f>
        <v/>
      </c>
      <c r="G201" s="153" t="str">
        <f>IF($D$214=0,"",IF(D201="[for completion]","",IF(D201="","",D201/$D$214)))</f>
        <v/>
      </c>
    </row>
    <row r="202" spans="1:7" x14ac:dyDescent="0.25">
      <c r="A202" s="120" t="s">
        <v>708</v>
      </c>
      <c r="B202" s="148"/>
      <c r="C202" s="150"/>
      <c r="D202" s="284"/>
      <c r="E202" s="147"/>
      <c r="F202" s="153" t="str">
        <f>IF($C$214=0,"",IF(C202="[for completion]","",IF(C202="","",C202/$C$214)))</f>
        <v/>
      </c>
      <c r="G202" s="153" t="str">
        <f>IF($D$214=0,"",IF(D202="[for completion]","",IF(D202="","",D202/$D$214)))</f>
        <v/>
      </c>
    </row>
    <row r="203" spans="1:7" x14ac:dyDescent="0.25">
      <c r="A203" s="120" t="s">
        <v>709</v>
      </c>
      <c r="B203" s="148"/>
      <c r="C203" s="150"/>
      <c r="D203" s="284"/>
      <c r="E203" s="147"/>
      <c r="F203" s="153" t="str">
        <f>IF($C$214=0,"",IF(C203="[for completion]","",IF(C203="","",C203/$C$214)))</f>
        <v/>
      </c>
      <c r="G203" s="153" t="str">
        <f>IF($D$214=0,"",IF(D203="[for completion]","",IF(D203="","",D203/$D$214)))</f>
        <v/>
      </c>
    </row>
    <row r="204" spans="1:7" x14ac:dyDescent="0.25">
      <c r="A204" s="120" t="s">
        <v>710</v>
      </c>
      <c r="B204" s="148"/>
      <c r="C204" s="150"/>
      <c r="D204" s="284"/>
      <c r="E204" s="147"/>
      <c r="F204" s="153" t="str">
        <f>IF($C$214=0,"",IF(C204="[for completion]","",IF(C204="","",C204/$C$214)))</f>
        <v/>
      </c>
      <c r="G204" s="153" t="str">
        <f>IF($D$214=0,"",IF(D204="[for completion]","",IF(D204="","",D204/$D$214)))</f>
        <v/>
      </c>
    </row>
    <row r="205" spans="1:7" x14ac:dyDescent="0.25">
      <c r="A205" s="120" t="s">
        <v>711</v>
      </c>
      <c r="B205" s="148"/>
      <c r="C205" s="150"/>
      <c r="D205" s="284"/>
      <c r="F205" s="153" t="str">
        <f>IF($C$214=0,"",IF(C205="[for completion]","",IF(C205="","",C205/$C$214)))</f>
        <v/>
      </c>
      <c r="G205" s="153" t="str">
        <f>IF($D$214=0,"",IF(D205="[for completion]","",IF(D205="","",D205/$D$214)))</f>
        <v/>
      </c>
    </row>
    <row r="206" spans="1:7" x14ac:dyDescent="0.25">
      <c r="A206" s="120" t="s">
        <v>712</v>
      </c>
      <c r="B206" s="148"/>
      <c r="C206" s="150"/>
      <c r="D206" s="284"/>
      <c r="E206" s="272"/>
      <c r="F206" s="153" t="str">
        <f>IF($C$214=0,"",IF(C206="[for completion]","",IF(C206="","",C206/$C$214)))</f>
        <v/>
      </c>
      <c r="G206" s="153" t="str">
        <f>IF($D$214=0,"",IF(D206="[for completion]","",IF(D206="","",D206/$D$214)))</f>
        <v/>
      </c>
    </row>
    <row r="207" spans="1:7" x14ac:dyDescent="0.25">
      <c r="A207" s="120" t="s">
        <v>713</v>
      </c>
      <c r="B207" s="148"/>
      <c r="C207" s="150"/>
      <c r="D207" s="284"/>
      <c r="E207" s="272"/>
      <c r="F207" s="153" t="str">
        <f>IF($C$214=0,"",IF(C207="[for completion]","",IF(C207="","",C207/$C$214)))</f>
        <v/>
      </c>
      <c r="G207" s="153" t="str">
        <f>IF($D$214=0,"",IF(D207="[for completion]","",IF(D207="","",D207/$D$214)))</f>
        <v/>
      </c>
    </row>
    <row r="208" spans="1:7" x14ac:dyDescent="0.25">
      <c r="A208" s="120" t="s">
        <v>714</v>
      </c>
      <c r="B208" s="148"/>
      <c r="C208" s="150"/>
      <c r="D208" s="284"/>
      <c r="E208" s="272"/>
      <c r="F208" s="153" t="str">
        <f>IF($C$214=0,"",IF(C208="[for completion]","",IF(C208="","",C208/$C$214)))</f>
        <v/>
      </c>
      <c r="G208" s="153" t="str">
        <f>IF($D$214=0,"",IF(D208="[for completion]","",IF(D208="","",D208/$D$214)))</f>
        <v/>
      </c>
    </row>
    <row r="209" spans="1:7" x14ac:dyDescent="0.25">
      <c r="A209" s="120" t="s">
        <v>715</v>
      </c>
      <c r="B209" s="148"/>
      <c r="C209" s="150"/>
      <c r="D209" s="284"/>
      <c r="E209" s="272"/>
      <c r="F209" s="153" t="str">
        <f>IF($C$214=0,"",IF(C209="[for completion]","",IF(C209="","",C209/$C$214)))</f>
        <v/>
      </c>
      <c r="G209" s="153" t="str">
        <f>IF($D$214=0,"",IF(D209="[for completion]","",IF(D209="","",D209/$D$214)))</f>
        <v/>
      </c>
    </row>
    <row r="210" spans="1:7" x14ac:dyDescent="0.25">
      <c r="A210" s="120" t="s">
        <v>716</v>
      </c>
      <c r="B210" s="148"/>
      <c r="C210" s="150"/>
      <c r="D210" s="284"/>
      <c r="E210" s="272"/>
      <c r="F210" s="153" t="str">
        <f>IF($C$214=0,"",IF(C210="[for completion]","",IF(C210="","",C210/$C$214)))</f>
        <v/>
      </c>
      <c r="G210" s="153" t="str">
        <f>IF($D$214=0,"",IF(D210="[for completion]","",IF(D210="","",D210/$D$214)))</f>
        <v/>
      </c>
    </row>
    <row r="211" spans="1:7" x14ac:dyDescent="0.25">
      <c r="A211" s="120" t="s">
        <v>717</v>
      </c>
      <c r="B211" s="148"/>
      <c r="C211" s="150"/>
      <c r="D211" s="284"/>
      <c r="E211" s="272"/>
      <c r="F211" s="153" t="str">
        <f>IF($C$214=0,"",IF(C211="[for completion]","",IF(C211="","",C211/$C$214)))</f>
        <v/>
      </c>
      <c r="G211" s="153" t="str">
        <f>IF($D$214=0,"",IF(D211="[for completion]","",IF(D211="","",D211/$D$214)))</f>
        <v/>
      </c>
    </row>
    <row r="212" spans="1:7" x14ac:dyDescent="0.25">
      <c r="A212" s="120" t="s">
        <v>718</v>
      </c>
      <c r="B212" s="148"/>
      <c r="C212" s="150"/>
      <c r="D212" s="284"/>
      <c r="E212" s="272"/>
      <c r="F212" s="153" t="str">
        <f>IF($C$214=0,"",IF(C212="[for completion]","",IF(C212="","",C212/$C$214)))</f>
        <v/>
      </c>
      <c r="G212" s="153" t="str">
        <f>IF($D$214=0,"",IF(D212="[for completion]","",IF(D212="","",D212/$D$214)))</f>
        <v/>
      </c>
    </row>
    <row r="213" spans="1:7" x14ac:dyDescent="0.25">
      <c r="A213" s="120" t="s">
        <v>719</v>
      </c>
      <c r="B213" s="148"/>
      <c r="C213" s="150"/>
      <c r="D213" s="284"/>
      <c r="E213" s="272"/>
      <c r="F213" s="153" t="str">
        <f>IF($C$214=0,"",IF(C213="[for completion]","",IF(C213="","",C213/$C$214)))</f>
        <v/>
      </c>
      <c r="G213" s="153" t="str">
        <f>IF($D$214=0,"",IF(D213="[for completion]","",IF(D213="","",D213/$D$214)))</f>
        <v/>
      </c>
    </row>
    <row r="214" spans="1:7" x14ac:dyDescent="0.25">
      <c r="A214" s="120" t="s">
        <v>720</v>
      </c>
      <c r="B214" s="165" t="s">
        <v>71</v>
      </c>
      <c r="C214" s="177">
        <f>SUM(C190:C213)</f>
        <v>2313.7302171099973</v>
      </c>
      <c r="D214" s="286">
        <f>SUM(D190:D213)</f>
        <v>31646</v>
      </c>
      <c r="E214" s="272"/>
      <c r="F214" s="285">
        <f>SUM(F190:F213)</f>
        <v>0.99999999999999989</v>
      </c>
      <c r="G214" s="285">
        <f>SUM(G190:G213)</f>
        <v>1</v>
      </c>
    </row>
    <row r="215" spans="1:7" ht="15" customHeight="1" x14ac:dyDescent="0.25">
      <c r="A215" s="125"/>
      <c r="B215" s="125" t="s">
        <v>721</v>
      </c>
      <c r="C215" s="125" t="s">
        <v>685</v>
      </c>
      <c r="D215" s="125" t="s">
        <v>686</v>
      </c>
      <c r="E215" s="124"/>
      <c r="F215" s="125" t="s">
        <v>506</v>
      </c>
      <c r="G215" s="125" t="s">
        <v>687</v>
      </c>
    </row>
    <row r="216" spans="1:7" x14ac:dyDescent="0.25">
      <c r="A216" s="120" t="s">
        <v>722</v>
      </c>
      <c r="B216" s="120" t="s">
        <v>723</v>
      </c>
      <c r="C216" s="278">
        <v>0.55988424405991999</v>
      </c>
      <c r="D216" s="278"/>
      <c r="F216" s="216"/>
      <c r="G216" s="216"/>
    </row>
    <row r="217" spans="1:7" x14ac:dyDescent="0.25">
      <c r="C217" s="139"/>
      <c r="D217" s="139"/>
      <c r="F217" s="283"/>
      <c r="G217" s="283"/>
    </row>
    <row r="218" spans="1:7" x14ac:dyDescent="0.25">
      <c r="B218" s="152" t="s">
        <v>724</v>
      </c>
      <c r="C218" s="139"/>
      <c r="D218" s="139"/>
      <c r="F218" s="283"/>
      <c r="G218" s="283"/>
    </row>
    <row r="219" spans="1:7" x14ac:dyDescent="0.25">
      <c r="A219" s="120" t="s">
        <v>725</v>
      </c>
      <c r="B219" s="120" t="s">
        <v>726</v>
      </c>
      <c r="C219" s="280">
        <v>599.31096613000204</v>
      </c>
      <c r="D219" s="279">
        <v>15106</v>
      </c>
      <c r="F219" s="153">
        <f>IF($C$227=0,"",IF(C219="[for completion]","",C219/$C$227))</f>
        <v>0.25902370194161189</v>
      </c>
      <c r="G219" s="153">
        <f>IF($D$227=0,"",IF(D219="[for completion]","",D219/$D$227))</f>
        <v>0.47734310813372938</v>
      </c>
    </row>
    <row r="220" spans="1:7" x14ac:dyDescent="0.25">
      <c r="A220" s="120" t="s">
        <v>727</v>
      </c>
      <c r="B220" s="120" t="s">
        <v>728</v>
      </c>
      <c r="C220" s="280">
        <v>314.81253777000001</v>
      </c>
      <c r="D220" s="279">
        <v>4033</v>
      </c>
      <c r="F220" s="153">
        <f>IF($C$227=0,"",IF(C220="[for completion]","",C220/$C$227))</f>
        <v>0.1360627680107066</v>
      </c>
      <c r="G220" s="153">
        <f>IF($D$227=0,"",IF(D220="[for completion]","",D220/$D$227))</f>
        <v>0.1274410668014915</v>
      </c>
    </row>
    <row r="221" spans="1:7" x14ac:dyDescent="0.25">
      <c r="A221" s="120" t="s">
        <v>729</v>
      </c>
      <c r="B221" s="120" t="s">
        <v>730</v>
      </c>
      <c r="C221" s="280">
        <v>341.85965566999897</v>
      </c>
      <c r="D221" s="279">
        <v>3872</v>
      </c>
      <c r="F221" s="153">
        <f>IF($C$227=0,"",IF(C221="[for completion]","",C221/$C$227))</f>
        <v>0.14775260017004219</v>
      </c>
      <c r="G221" s="153">
        <f>IF($D$227=0,"",IF(D221="[for completion]","",D221/$D$227))</f>
        <v>0.12235353599191051</v>
      </c>
    </row>
    <row r="222" spans="1:7" x14ac:dyDescent="0.25">
      <c r="A222" s="120" t="s">
        <v>731</v>
      </c>
      <c r="B222" s="120" t="s">
        <v>732</v>
      </c>
      <c r="C222" s="280">
        <v>373.47268765000001</v>
      </c>
      <c r="D222" s="279">
        <v>3720</v>
      </c>
      <c r="F222" s="153">
        <f>IF($C$227=0,"",IF(C222="[for completion]","",C222/$C$227))</f>
        <v>0.16141583184079752</v>
      </c>
      <c r="G222" s="153">
        <f>IF($D$227=0,"",IF(D222="[for completion]","",D222/$D$227))</f>
        <v>0.11755040131454213</v>
      </c>
    </row>
    <row r="223" spans="1:7" x14ac:dyDescent="0.25">
      <c r="A223" s="120" t="s">
        <v>733</v>
      </c>
      <c r="B223" s="120" t="s">
        <v>734</v>
      </c>
      <c r="C223" s="280">
        <v>334.33668779000101</v>
      </c>
      <c r="D223" s="279">
        <v>2636</v>
      </c>
      <c r="F223" s="153">
        <f>IF($C$227=0,"",IF(C223="[for completion]","",C223/$C$227))</f>
        <v>0.14450115459338603</v>
      </c>
      <c r="G223" s="153">
        <f>IF($D$227=0,"",IF(D223="[for completion]","",D223/$D$227))</f>
        <v>8.329646716804652E-2</v>
      </c>
    </row>
    <row r="224" spans="1:7" x14ac:dyDescent="0.25">
      <c r="A224" s="120" t="s">
        <v>735</v>
      </c>
      <c r="B224" s="120" t="s">
        <v>736</v>
      </c>
      <c r="C224" s="280">
        <v>240.56026059000001</v>
      </c>
      <c r="D224" s="279">
        <v>1567</v>
      </c>
      <c r="F224" s="153">
        <f>IF($C$227=0,"",IF(C224="[for completion]","",C224/$C$227))</f>
        <v>0.10397074767449564</v>
      </c>
      <c r="G224" s="153">
        <f>IF($D$227=0,"",IF(D224="[for completion]","",D224/$D$227))</f>
        <v>4.9516526575238577E-2</v>
      </c>
    </row>
    <row r="225" spans="1:7" x14ac:dyDescent="0.25">
      <c r="A225" s="120" t="s">
        <v>737</v>
      </c>
      <c r="B225" s="120" t="s">
        <v>738</v>
      </c>
      <c r="C225" s="280">
        <v>90.641333399999994</v>
      </c>
      <c r="D225" s="279">
        <v>531</v>
      </c>
      <c r="F225" s="153">
        <f>IF($C$227=0,"",IF(C225="[for completion]","",C225/$C$227))</f>
        <v>3.9175411519332994E-2</v>
      </c>
      <c r="G225" s="153">
        <f>IF($D$227=0,"",IF(D225="[for completion]","",D225/$D$227))</f>
        <v>1.6779371800543511E-2</v>
      </c>
    </row>
    <row r="226" spans="1:7" x14ac:dyDescent="0.25">
      <c r="A226" s="120" t="s">
        <v>739</v>
      </c>
      <c r="B226" s="120" t="s">
        <v>740</v>
      </c>
      <c r="C226" s="280">
        <v>18.736088110000001</v>
      </c>
      <c r="D226" s="279">
        <v>181</v>
      </c>
      <c r="F226" s="153">
        <f>IF($C$227=0,"",IF(C226="[for completion]","",C226/$C$227))</f>
        <v>8.0977842496272462E-3</v>
      </c>
      <c r="G226" s="153">
        <f>IF($D$227=0,"",IF(D226="[for completion]","",D226/$D$227))</f>
        <v>5.7195222144978825E-3</v>
      </c>
    </row>
    <row r="227" spans="1:7" x14ac:dyDescent="0.25">
      <c r="A227" s="120" t="s">
        <v>741</v>
      </c>
      <c r="B227" s="165" t="s">
        <v>71</v>
      </c>
      <c r="C227" s="156">
        <f>SUM(C219:C226)</f>
        <v>2313.7302171100018</v>
      </c>
      <c r="D227" s="282">
        <f>SUM(D219:D226)</f>
        <v>31646</v>
      </c>
      <c r="E227" s="163"/>
      <c r="F227" s="281">
        <f>SUM(F219:F226)</f>
        <v>1</v>
      </c>
      <c r="G227" s="281">
        <f>SUM(G219:G226)</f>
        <v>0.99999999999999989</v>
      </c>
    </row>
    <row r="228" spans="1:7" outlineLevel="1" x14ac:dyDescent="0.25">
      <c r="A228" s="120" t="s">
        <v>742</v>
      </c>
      <c r="B228" s="274" t="s">
        <v>743</v>
      </c>
      <c r="C228" s="150"/>
      <c r="D228" s="284"/>
      <c r="F228" s="153">
        <f>IF($C$227=0,"",IF(C228="[for completion]","",C228/$C$227))</f>
        <v>0</v>
      </c>
      <c r="G228" s="153">
        <f>IF($D$227=0,"",IF(D228="[for completion]","",D228/$D$227))</f>
        <v>0</v>
      </c>
    </row>
    <row r="229" spans="1:7" outlineLevel="1" x14ac:dyDescent="0.25">
      <c r="A229" s="120" t="s">
        <v>744</v>
      </c>
      <c r="B229" s="274" t="s">
        <v>745</v>
      </c>
      <c r="C229" s="150"/>
      <c r="D229" s="284"/>
      <c r="F229" s="153">
        <f>IF($C$227=0,"",IF(C229="[for completion]","",C229/$C$227))</f>
        <v>0</v>
      </c>
      <c r="G229" s="153">
        <f>IF($D$227=0,"",IF(D229="[for completion]","",D229/$D$227))</f>
        <v>0</v>
      </c>
    </row>
    <row r="230" spans="1:7" outlineLevel="1" x14ac:dyDescent="0.25">
      <c r="A230" s="120" t="s">
        <v>746</v>
      </c>
      <c r="B230" s="274" t="s">
        <v>747</v>
      </c>
      <c r="C230" s="150"/>
      <c r="D230" s="284"/>
      <c r="F230" s="153">
        <f>IF($C$227=0,"",IF(C230="[for completion]","",C230/$C$227))</f>
        <v>0</v>
      </c>
      <c r="G230" s="153">
        <f>IF($D$227=0,"",IF(D230="[for completion]","",D230/$D$227))</f>
        <v>0</v>
      </c>
    </row>
    <row r="231" spans="1:7" outlineLevel="1" x14ac:dyDescent="0.25">
      <c r="A231" s="120" t="s">
        <v>748</v>
      </c>
      <c r="B231" s="274" t="s">
        <v>749</v>
      </c>
      <c r="C231" s="150"/>
      <c r="D231" s="284"/>
      <c r="F231" s="153">
        <f>IF($C$227=0,"",IF(C231="[for completion]","",C231/$C$227))</f>
        <v>0</v>
      </c>
      <c r="G231" s="153">
        <f>IF($D$227=0,"",IF(D231="[for completion]","",D231/$D$227))</f>
        <v>0</v>
      </c>
    </row>
    <row r="232" spans="1:7" outlineLevel="1" x14ac:dyDescent="0.25">
      <c r="A232" s="120" t="s">
        <v>750</v>
      </c>
      <c r="B232" s="274" t="s">
        <v>751</v>
      </c>
      <c r="C232" s="150"/>
      <c r="D232" s="284"/>
      <c r="F232" s="153">
        <f>IF($C$227=0,"",IF(C232="[for completion]","",C232/$C$227))</f>
        <v>0</v>
      </c>
      <c r="G232" s="153">
        <f>IF($D$227=0,"",IF(D232="[for completion]","",D232/$D$227))</f>
        <v>0</v>
      </c>
    </row>
    <row r="233" spans="1:7" outlineLevel="1" x14ac:dyDescent="0.25">
      <c r="A233" s="120" t="s">
        <v>752</v>
      </c>
      <c r="B233" s="274" t="s">
        <v>753</v>
      </c>
      <c r="C233" s="150"/>
      <c r="D233" s="284"/>
      <c r="F233" s="153">
        <f>IF($C$227=0,"",IF(C233="[for completion]","",C233/$C$227))</f>
        <v>0</v>
      </c>
      <c r="G233" s="153">
        <f>IF($D$227=0,"",IF(D233="[for completion]","",D233/$D$227))</f>
        <v>0</v>
      </c>
    </row>
    <row r="234" spans="1:7" outlineLevel="1" x14ac:dyDescent="0.25">
      <c r="A234" s="120" t="s">
        <v>754</v>
      </c>
      <c r="B234" s="121"/>
      <c r="F234" s="153"/>
      <c r="G234" s="153"/>
    </row>
    <row r="235" spans="1:7" outlineLevel="1" x14ac:dyDescent="0.25">
      <c r="A235" s="120" t="s">
        <v>755</v>
      </c>
      <c r="B235" s="121"/>
      <c r="F235" s="153"/>
      <c r="G235" s="153"/>
    </row>
    <row r="236" spans="1:7" outlineLevel="1" x14ac:dyDescent="0.25">
      <c r="A236" s="120" t="s">
        <v>756</v>
      </c>
      <c r="B236" s="121"/>
      <c r="F236" s="153"/>
      <c r="G236" s="153"/>
    </row>
    <row r="237" spans="1:7" ht="15" customHeight="1" x14ac:dyDescent="0.25">
      <c r="A237" s="125"/>
      <c r="B237" s="125" t="s">
        <v>757</v>
      </c>
      <c r="C237" s="125" t="s">
        <v>685</v>
      </c>
      <c r="D237" s="125" t="s">
        <v>686</v>
      </c>
      <c r="E237" s="124"/>
      <c r="F237" s="125" t="s">
        <v>506</v>
      </c>
      <c r="G237" s="125" t="s">
        <v>687</v>
      </c>
    </row>
    <row r="238" spans="1:7" x14ac:dyDescent="0.25">
      <c r="A238" s="120" t="s">
        <v>758</v>
      </c>
      <c r="B238" s="120" t="s">
        <v>723</v>
      </c>
      <c r="C238" s="276">
        <v>0.49549208333065398</v>
      </c>
      <c r="D238" s="139"/>
      <c r="F238" s="283"/>
      <c r="G238" s="283"/>
    </row>
    <row r="239" spans="1:7" x14ac:dyDescent="0.25">
      <c r="C239" s="139"/>
      <c r="D239" s="139"/>
      <c r="F239" s="283"/>
      <c r="G239" s="283"/>
    </row>
    <row r="240" spans="1:7" x14ac:dyDescent="0.25">
      <c r="B240" s="152" t="s">
        <v>724</v>
      </c>
      <c r="C240" s="139"/>
      <c r="D240" s="139"/>
      <c r="F240" s="283"/>
      <c r="G240" s="283"/>
    </row>
    <row r="241" spans="1:7" x14ac:dyDescent="0.25">
      <c r="A241" s="120" t="s">
        <v>759</v>
      </c>
      <c r="B241" s="120" t="s">
        <v>726</v>
      </c>
      <c r="C241" s="280">
        <v>861.86441372000002</v>
      </c>
      <c r="D241" s="279">
        <v>18903</v>
      </c>
      <c r="F241" s="153">
        <f>IF($C$249=0,"",IF(C241="[Mark as ND1 if not relevant]","",C241/$C$249))</f>
        <v>0.37249996017103704</v>
      </c>
      <c r="G241" s="153">
        <f>IF($D$249=0,"",IF(D241="[Mark as ND1 if not relevant]","",D241/$D$249))</f>
        <v>0.59732667635720149</v>
      </c>
    </row>
    <row r="242" spans="1:7" x14ac:dyDescent="0.25">
      <c r="A242" s="120" t="s">
        <v>760</v>
      </c>
      <c r="B242" s="120" t="s">
        <v>728</v>
      </c>
      <c r="C242" s="280">
        <v>342.06530884</v>
      </c>
      <c r="D242" s="279">
        <v>3882</v>
      </c>
      <c r="F242" s="153">
        <f>IF($C$249=0,"",IF(C242="[Mark as ND1 if not relevant]","",C242/$C$249))</f>
        <v>0.1478414839856575</v>
      </c>
      <c r="G242" s="153">
        <f>IF($D$249=0,"",IF(D242="[Mark as ND1 if not relevant]","",D242/$D$249))</f>
        <v>0.12266953169436896</v>
      </c>
    </row>
    <row r="243" spans="1:7" x14ac:dyDescent="0.25">
      <c r="A243" s="120" t="s">
        <v>761</v>
      </c>
      <c r="B243" s="120" t="s">
        <v>730</v>
      </c>
      <c r="C243" s="280">
        <v>315.93427488999998</v>
      </c>
      <c r="D243" s="279">
        <v>3107</v>
      </c>
      <c r="F243" s="153">
        <f>IF($C$249=0,"",IF(C243="[Mark as ND1 if not relevant]","",C243/$C$249))</f>
        <v>0.13654758560599276</v>
      </c>
      <c r="G243" s="153">
        <f>IF($D$249=0,"",IF(D243="[Mark as ND1 if not relevant]","",D243/$D$249))</f>
        <v>9.8179864753839344E-2</v>
      </c>
    </row>
    <row r="244" spans="1:7" x14ac:dyDescent="0.25">
      <c r="A244" s="120" t="s">
        <v>762</v>
      </c>
      <c r="B244" s="120" t="s">
        <v>732</v>
      </c>
      <c r="C244" s="280">
        <v>283.58569783000002</v>
      </c>
      <c r="D244" s="279">
        <v>2399</v>
      </c>
      <c r="F244" s="153">
        <f>IF($C$249=0,"",IF(C244="[Mark as ND1 if not relevant]","",C244/$C$249))</f>
        <v>0.1225664495077637</v>
      </c>
      <c r="G244" s="153">
        <f>IF($D$249=0,"",IF(D244="[Mark as ND1 if not relevant]","",D244/$D$249))</f>
        <v>7.5807369019781329E-2</v>
      </c>
    </row>
    <row r="245" spans="1:7" x14ac:dyDescent="0.25">
      <c r="A245" s="120" t="s">
        <v>763</v>
      </c>
      <c r="B245" s="120" t="s">
        <v>734</v>
      </c>
      <c r="C245" s="280">
        <v>238.31480866000001</v>
      </c>
      <c r="D245" s="279">
        <v>1704</v>
      </c>
      <c r="F245" s="153">
        <f>IF($C$249=0,"",IF(C245="[Mark as ND1 if not relevant]","",C245/$C$249))</f>
        <v>0.10300025772134778</v>
      </c>
      <c r="G245" s="153">
        <f>IF($D$249=0,"",IF(D245="[Mark as ND1 if not relevant]","",D245/$D$249))</f>
        <v>5.3845667698919297E-2</v>
      </c>
    </row>
    <row r="246" spans="1:7" x14ac:dyDescent="0.25">
      <c r="A246" s="120" t="s">
        <v>764</v>
      </c>
      <c r="B246" s="120" t="s">
        <v>736</v>
      </c>
      <c r="C246" s="280">
        <v>178.42091091</v>
      </c>
      <c r="D246" s="279">
        <v>1073</v>
      </c>
      <c r="F246" s="153">
        <f>IF($C$249=0,"",IF(C246="[Mark as ND1 if not relevant]","",C246/$C$249))</f>
        <v>7.7113964969027088E-2</v>
      </c>
      <c r="G246" s="153">
        <f>IF($D$249=0,"",IF(D246="[Mark as ND1 if not relevant]","",D246/$D$249))</f>
        <v>3.3906338873791318E-2</v>
      </c>
    </row>
    <row r="247" spans="1:7" x14ac:dyDescent="0.25">
      <c r="A247" s="120" t="s">
        <v>765</v>
      </c>
      <c r="B247" s="120" t="s">
        <v>738</v>
      </c>
      <c r="C247" s="280">
        <v>81.635381719999998</v>
      </c>
      <c r="D247" s="279">
        <v>445</v>
      </c>
      <c r="F247" s="153">
        <f>IF($C$249=0,"",IF(C247="[Mark as ND1 if not relevant]","",C247/$C$249))</f>
        <v>3.5283016626704168E-2</v>
      </c>
      <c r="G247" s="153">
        <f>IF($D$249=0,"",IF(D247="[Mark as ND1 if not relevant]","",D247/$D$249))</f>
        <v>1.4061808759400872E-2</v>
      </c>
    </row>
    <row r="248" spans="1:7" x14ac:dyDescent="0.25">
      <c r="A248" s="120" t="s">
        <v>766</v>
      </c>
      <c r="B248" s="120" t="s">
        <v>740</v>
      </c>
      <c r="C248" s="280">
        <v>11.909420539999999</v>
      </c>
      <c r="D248" s="279">
        <v>133</v>
      </c>
      <c r="F248" s="153">
        <f>IF($C$249=0,"",IF(C248="[Mark as ND1 if not relevant]","",C248/$C$249))</f>
        <v>5.147281412469791E-3</v>
      </c>
      <c r="G248" s="153">
        <f>IF($D$249=0,"",IF(D248="[Mark as ND1 if not relevant]","",D248/$D$249))</f>
        <v>4.2027428426973396E-3</v>
      </c>
    </row>
    <row r="249" spans="1:7" x14ac:dyDescent="0.25">
      <c r="A249" s="120" t="s">
        <v>767</v>
      </c>
      <c r="B249" s="165" t="s">
        <v>71</v>
      </c>
      <c r="C249" s="156">
        <f>SUM(C241:C248)</f>
        <v>2313.7302171100005</v>
      </c>
      <c r="D249" s="282">
        <f>SUM(D241:D248)</f>
        <v>31646</v>
      </c>
      <c r="E249" s="120"/>
      <c r="F249" s="281">
        <f>SUM(F241:F248)</f>
        <v>0.99999999999999989</v>
      </c>
      <c r="G249" s="281">
        <f>SUM(G241:G248)</f>
        <v>1</v>
      </c>
    </row>
    <row r="250" spans="1:7" outlineLevel="1" x14ac:dyDescent="0.25">
      <c r="A250" s="120" t="s">
        <v>768</v>
      </c>
      <c r="B250" s="274" t="s">
        <v>743</v>
      </c>
      <c r="C250" s="280">
        <v>5.8580115299999997</v>
      </c>
      <c r="D250" s="279">
        <v>47</v>
      </c>
      <c r="F250" s="153">
        <f>IF($C$249=0,"",IF(C250="[for completion]","",C250/$C$249))</f>
        <v>2.5318472683980579E-3</v>
      </c>
      <c r="G250" s="153">
        <f>IF($D$249=0,"",IF(D250="[for completion]","",D250/$D$249))</f>
        <v>1.4851798015546988E-3</v>
      </c>
    </row>
    <row r="251" spans="1:7" outlineLevel="1" x14ac:dyDescent="0.25">
      <c r="A251" s="120" t="s">
        <v>769</v>
      </c>
      <c r="B251" s="274" t="s">
        <v>745</v>
      </c>
      <c r="C251" s="280">
        <v>1.44115455</v>
      </c>
      <c r="D251" s="279">
        <v>13</v>
      </c>
      <c r="F251" s="153">
        <f>IF($C$249=0,"",IF(C251="[for completion]","",C251/$C$249))</f>
        <v>6.2287060926234335E-4</v>
      </c>
      <c r="G251" s="153">
        <f>IF($D$249=0,"",IF(D251="[for completion]","",D251/$D$249))</f>
        <v>4.1079441319598055E-4</v>
      </c>
    </row>
    <row r="252" spans="1:7" outlineLevel="1" x14ac:dyDescent="0.25">
      <c r="A252" s="120" t="s">
        <v>770</v>
      </c>
      <c r="B252" s="274" t="s">
        <v>747</v>
      </c>
      <c r="C252" s="280">
        <v>1.1299518200000001</v>
      </c>
      <c r="D252" s="279">
        <v>17</v>
      </c>
      <c r="F252" s="153">
        <f>IF($C$249=0,"",IF(C252="[for completion]","",C252/$C$249))</f>
        <v>4.8836800921906245E-4</v>
      </c>
      <c r="G252" s="153">
        <f>IF($D$249=0,"",IF(D252="[for completion]","",D252/$D$249))</f>
        <v>5.3719269417935921E-4</v>
      </c>
    </row>
    <row r="253" spans="1:7" outlineLevel="1" x14ac:dyDescent="0.25">
      <c r="A253" s="120" t="s">
        <v>771</v>
      </c>
      <c r="B253" s="274" t="s">
        <v>749</v>
      </c>
      <c r="C253" s="280">
        <v>1.26149456</v>
      </c>
      <c r="D253" s="279">
        <v>12</v>
      </c>
      <c r="F253" s="153">
        <f>IF($C$249=0,"",IF(C253="[for completion]","",C253/$C$249))</f>
        <v>5.4522111120443805E-4</v>
      </c>
      <c r="G253" s="153">
        <f>IF($D$249=0,"",IF(D253="[for completion]","",D253/$D$249))</f>
        <v>3.7919484295013587E-4</v>
      </c>
    </row>
    <row r="254" spans="1:7" outlineLevel="1" x14ac:dyDescent="0.25">
      <c r="A254" s="120" t="s">
        <v>772</v>
      </c>
      <c r="B254" s="274" t="s">
        <v>751</v>
      </c>
      <c r="C254" s="280">
        <v>0.51269924</v>
      </c>
      <c r="D254" s="279">
        <v>5</v>
      </c>
      <c r="F254" s="153">
        <f>IF($C$249=0,"",IF(C254="[for completion]","",C254/$C$249))</f>
        <v>2.2158989678597649E-4</v>
      </c>
      <c r="G254" s="153">
        <f>IF($D$249=0,"",IF(D254="[for completion]","",D254/$D$249))</f>
        <v>1.5799785122922328E-4</v>
      </c>
    </row>
    <row r="255" spans="1:7" outlineLevel="1" x14ac:dyDescent="0.25">
      <c r="A255" s="120" t="s">
        <v>773</v>
      </c>
      <c r="B255" s="274" t="s">
        <v>753</v>
      </c>
      <c r="C255" s="280">
        <v>1.70610884</v>
      </c>
      <c r="D255" s="279">
        <v>39</v>
      </c>
      <c r="F255" s="153">
        <f>IF($C$249=0,"",IF(C255="[for completion]","",C255/$C$249))</f>
        <v>7.3738451759991313E-4</v>
      </c>
      <c r="G255" s="153">
        <f>IF($D$249=0,"",IF(D255="[for completion]","",D255/$D$249))</f>
        <v>1.2323832395879416E-3</v>
      </c>
    </row>
    <row r="256" spans="1:7" outlineLevel="1" x14ac:dyDescent="0.25">
      <c r="A256" s="120" t="s">
        <v>774</v>
      </c>
      <c r="B256" s="121"/>
      <c r="F256" s="171"/>
      <c r="G256" s="171"/>
    </row>
    <row r="257" spans="1:14" outlineLevel="1" x14ac:dyDescent="0.25">
      <c r="A257" s="120" t="s">
        <v>775</v>
      </c>
      <c r="B257" s="121"/>
      <c r="F257" s="171"/>
      <c r="G257" s="171"/>
    </row>
    <row r="258" spans="1:14" outlineLevel="1" x14ac:dyDescent="0.25">
      <c r="A258" s="120" t="s">
        <v>776</v>
      </c>
      <c r="B258" s="121"/>
      <c r="F258" s="171"/>
      <c r="G258" s="171"/>
    </row>
    <row r="259" spans="1:14" ht="15" customHeight="1" x14ac:dyDescent="0.25">
      <c r="A259" s="125"/>
      <c r="B259" s="190" t="s">
        <v>777</v>
      </c>
      <c r="C259" s="125" t="s">
        <v>506</v>
      </c>
      <c r="D259" s="125"/>
      <c r="E259" s="124"/>
      <c r="F259" s="125"/>
      <c r="G259" s="125"/>
    </row>
    <row r="260" spans="1:14" x14ac:dyDescent="0.25">
      <c r="A260" s="120" t="s">
        <v>778</v>
      </c>
      <c r="B260" s="120" t="s">
        <v>1503</v>
      </c>
      <c r="C260" s="276">
        <v>0.83638533385734404</v>
      </c>
      <c r="E260" s="272"/>
      <c r="F260" s="272"/>
      <c r="G260" s="272"/>
    </row>
    <row r="261" spans="1:14" x14ac:dyDescent="0.25">
      <c r="A261" s="120" t="s">
        <v>780</v>
      </c>
      <c r="B261" s="120" t="s">
        <v>781</v>
      </c>
      <c r="C261" s="278"/>
      <c r="E261" s="272"/>
      <c r="F261" s="272"/>
    </row>
    <row r="262" spans="1:14" x14ac:dyDescent="0.25">
      <c r="A262" s="120" t="s">
        <v>782</v>
      </c>
      <c r="B262" s="120" t="s">
        <v>783</v>
      </c>
      <c r="C262" s="278"/>
      <c r="E262" s="272"/>
      <c r="F262" s="272"/>
    </row>
    <row r="263" spans="1:14" x14ac:dyDescent="0.25">
      <c r="A263" s="120" t="s">
        <v>784</v>
      </c>
      <c r="B263" s="120" t="s">
        <v>785</v>
      </c>
      <c r="C263" s="278"/>
      <c r="E263" s="272"/>
      <c r="F263" s="272"/>
    </row>
    <row r="264" spans="1:14" x14ac:dyDescent="0.25">
      <c r="A264" s="120" t="s">
        <v>786</v>
      </c>
      <c r="B264" s="152" t="s">
        <v>787</v>
      </c>
      <c r="C264" s="278"/>
      <c r="D264" s="201"/>
      <c r="E264" s="201"/>
      <c r="F264" s="277"/>
      <c r="G264" s="277"/>
      <c r="H264" s="118"/>
      <c r="I264" s="119"/>
      <c r="J264" s="119"/>
      <c r="K264" s="119"/>
      <c r="L264" s="118"/>
      <c r="M264" s="118"/>
      <c r="N264" s="118"/>
    </row>
    <row r="265" spans="1:14" x14ac:dyDescent="0.25">
      <c r="A265" s="120" t="s">
        <v>788</v>
      </c>
      <c r="B265" s="120" t="s">
        <v>69</v>
      </c>
      <c r="C265" s="276">
        <v>0.16361466614265599</v>
      </c>
      <c r="E265" s="272"/>
      <c r="F265" s="272"/>
    </row>
    <row r="266" spans="1:14" outlineLevel="1" x14ac:dyDescent="0.25">
      <c r="A266" s="120" t="s">
        <v>790</v>
      </c>
      <c r="B266" s="274" t="s">
        <v>792</v>
      </c>
      <c r="C266" s="275"/>
      <c r="E266" s="272"/>
      <c r="F266" s="272"/>
    </row>
    <row r="267" spans="1:14" outlineLevel="1" x14ac:dyDescent="0.25">
      <c r="A267" s="120" t="s">
        <v>791</v>
      </c>
      <c r="B267" s="274" t="s">
        <v>794</v>
      </c>
      <c r="C267" s="216"/>
      <c r="E267" s="272"/>
      <c r="F267" s="272"/>
    </row>
    <row r="268" spans="1:14" outlineLevel="1" x14ac:dyDescent="0.25">
      <c r="A268" s="120" t="s">
        <v>793</v>
      </c>
      <c r="B268" s="274" t="s">
        <v>796</v>
      </c>
      <c r="C268" s="216"/>
      <c r="E268" s="272"/>
      <c r="F268" s="272"/>
    </row>
    <row r="269" spans="1:14" outlineLevel="1" x14ac:dyDescent="0.25">
      <c r="A269" s="120" t="s">
        <v>795</v>
      </c>
      <c r="B269" s="274" t="s">
        <v>798</v>
      </c>
      <c r="C269" s="216"/>
      <c r="E269" s="272"/>
      <c r="F269" s="272"/>
    </row>
    <row r="270" spans="1:14" outlineLevel="1" x14ac:dyDescent="0.25">
      <c r="A270" s="120" t="s">
        <v>797</v>
      </c>
      <c r="B270" s="273" t="s">
        <v>176</v>
      </c>
      <c r="C270" s="216"/>
      <c r="E270" s="272"/>
      <c r="F270" s="272"/>
    </row>
    <row r="271" spans="1:14" outlineLevel="1" x14ac:dyDescent="0.25">
      <c r="A271" s="120" t="s">
        <v>799</v>
      </c>
      <c r="B271" s="273" t="s">
        <v>176</v>
      </c>
      <c r="C271" s="216"/>
      <c r="E271" s="272"/>
      <c r="F271" s="272"/>
    </row>
    <row r="272" spans="1:14" outlineLevel="1" x14ac:dyDescent="0.25">
      <c r="A272" s="120" t="s">
        <v>800</v>
      </c>
      <c r="B272" s="273" t="s">
        <v>176</v>
      </c>
      <c r="C272" s="216"/>
      <c r="E272" s="272"/>
      <c r="F272" s="272"/>
    </row>
    <row r="273" spans="1:7" outlineLevel="1" x14ac:dyDescent="0.25">
      <c r="A273" s="120" t="s">
        <v>801</v>
      </c>
      <c r="B273" s="273" t="s">
        <v>176</v>
      </c>
      <c r="C273" s="216"/>
      <c r="E273" s="272"/>
      <c r="F273" s="272"/>
    </row>
    <row r="274" spans="1:7" outlineLevel="1" x14ac:dyDescent="0.25">
      <c r="A274" s="120" t="s">
        <v>802</v>
      </c>
      <c r="B274" s="273" t="s">
        <v>176</v>
      </c>
      <c r="C274" s="216"/>
      <c r="E274" s="272"/>
      <c r="F274" s="272"/>
    </row>
    <row r="275" spans="1:7" outlineLevel="1" x14ac:dyDescent="0.25">
      <c r="A275" s="120" t="s">
        <v>803</v>
      </c>
      <c r="B275" s="273" t="s">
        <v>176</v>
      </c>
      <c r="C275" s="216"/>
      <c r="E275" s="272"/>
      <c r="F275" s="272"/>
    </row>
    <row r="276" spans="1:7" ht="15" customHeight="1" x14ac:dyDescent="0.25">
      <c r="A276" s="125"/>
      <c r="B276" s="190" t="s">
        <v>804</v>
      </c>
      <c r="C276" s="125" t="s">
        <v>506</v>
      </c>
      <c r="D276" s="125"/>
      <c r="E276" s="124"/>
      <c r="F276" s="125"/>
      <c r="G276" s="123"/>
    </row>
    <row r="277" spans="1:7" x14ac:dyDescent="0.25">
      <c r="A277" s="120" t="s">
        <v>805</v>
      </c>
      <c r="B277" s="120" t="s">
        <v>806</v>
      </c>
      <c r="C277" s="271">
        <v>1</v>
      </c>
      <c r="E277" s="118"/>
      <c r="F277" s="118"/>
    </row>
    <row r="278" spans="1:7" x14ac:dyDescent="0.25">
      <c r="A278" s="120" t="s">
        <v>807</v>
      </c>
      <c r="B278" s="120" t="s">
        <v>808</v>
      </c>
      <c r="C278" s="216"/>
      <c r="E278" s="118"/>
      <c r="F278" s="118"/>
    </row>
    <row r="279" spans="1:7" x14ac:dyDescent="0.25">
      <c r="A279" s="120" t="s">
        <v>809</v>
      </c>
      <c r="B279" s="120" t="s">
        <v>69</v>
      </c>
      <c r="C279" s="216"/>
      <c r="E279" s="118"/>
      <c r="F279" s="118"/>
    </row>
    <row r="280" spans="1:7" outlineLevel="1" x14ac:dyDescent="0.25">
      <c r="A280" s="120" t="s">
        <v>810</v>
      </c>
      <c r="B280" s="139"/>
      <c r="C280" s="216"/>
      <c r="E280" s="118"/>
      <c r="F280" s="118"/>
    </row>
    <row r="281" spans="1:7" outlineLevel="1" x14ac:dyDescent="0.25">
      <c r="A281" s="120" t="s">
        <v>811</v>
      </c>
      <c r="B281" s="139"/>
      <c r="C281" s="216"/>
      <c r="E281" s="118"/>
      <c r="F281" s="118"/>
    </row>
    <row r="282" spans="1:7" outlineLevel="1" x14ac:dyDescent="0.25">
      <c r="A282" s="120" t="s">
        <v>812</v>
      </c>
      <c r="B282" s="139"/>
      <c r="C282" s="216"/>
      <c r="E282" s="118"/>
      <c r="F282" s="118"/>
    </row>
    <row r="283" spans="1:7" outlineLevel="1" x14ac:dyDescent="0.25">
      <c r="A283" s="120" t="s">
        <v>813</v>
      </c>
      <c r="B283" s="139"/>
      <c r="C283" s="216"/>
      <c r="E283" s="118"/>
      <c r="F283" s="118"/>
    </row>
    <row r="284" spans="1:7" outlineLevel="1" x14ac:dyDescent="0.25">
      <c r="A284" s="120" t="s">
        <v>814</v>
      </c>
      <c r="B284" s="139"/>
      <c r="C284" s="216"/>
      <c r="E284" s="118"/>
      <c r="F284" s="118"/>
    </row>
  </sheetData>
  <protectedRanges>
    <protectedRange sqref="B153:D158 B163:D168 B175:D178 B199:D213 B182:D184 F187:G187 C189:D189 F216:G216 D150:D152 F150:F158 D160:D162 F160:F168 D170:D174 B181 D180:D181 F170:F178 F180:F184 B190:B198 D195:D198" name="Mortgage Assets II_1"/>
    <protectedRange sqref="B228:D236 F228:G236 F238:G238 B256:D258 F250:G258 B266:C275 F277:G284 C278:C279 D277:D284 D238 B250:B255 D260:D275 F260:G275 F216:G216 B280:C284" name="Mortgage Asset IV_1"/>
    <protectedRange sqref="C3 B16:D26 F16:F26 B163:B168 B37:B42 F37:F42 C73:D75 F73:F75 B88:D97 F100:F148 F77:F97 C77:D87 F45:F71 E99:F99 C12:C14 C28:D28 B29:D34 C36:D42 F28:F34 C45:D71 C150:C152 C160:C162 C170:C174 C180:C181 C187:D187 C190:C198 D190:D194 C216:D216 C219:D226 C238 C241:D248 C250:D255 C260:C265 C277 B99:D148" name="Mortgage Asset I_1"/>
  </protectedRanges>
  <hyperlinks>
    <hyperlink ref="B6" location="'B1. HTT Mortgage Assets'!B10" display="7. Mortgage Assets" xr:uid="{EB0AB338-E908-4AA2-855A-87EF04C0ECF6}"/>
    <hyperlink ref="B7" location="'B1. HTT Mortgage Assets'!B166" display="7.A Residential Cover Pool" xr:uid="{FE8E0932-762A-400D-B237-4033EEEDE06A}"/>
    <hyperlink ref="B8" location="'B1. HTT Mortgage Assets'!B267" display="7.B Commercial Cover Pool" xr:uid="{BFDAFD50-CD19-4F69-B428-1BDD24925385}"/>
    <hyperlink ref="B149" location="'2. Harmonised Glossary'!A9" display="Breakdown by Interest Rate" xr:uid="{502270EB-2D1D-4AE0-9DAD-3C5940FD88E5}"/>
    <hyperlink ref="B11" location="'2. Harmonised Glossary'!A12" display="Property Type Information" xr:uid="{B4CAD75A-FCAA-4F5A-8612-3B1C45420D00}"/>
    <hyperlink ref="B215" location="'C. HTT Harmonised Glossary'!B13" display="11. Loan to Value (LTV) Information - UNINDEXED" xr:uid="{3C3F25BF-2652-4F35-B0CD-ED8260EB3702}"/>
    <hyperlink ref="B237" location="'C. HTT Harmonised Glossary'!B16" display="12. Loan to Value (LTV) Information - INDEXED " xr:uid="{818F71C4-FBF3-4A12-827E-F2296D4F6C7F}"/>
    <hyperlink ref="B179" location="'C. HTT Harmonised Glossary'!B19" display="9. Non-Performing Loans (NPLs)" xr:uid="{5C53EB8C-02F9-4F5C-BED9-94A854106783}"/>
  </hyperlinks>
  <pageMargins left="0.7" right="0.7" top="0.75" bottom="0.75" header="0.3" footer="0.3"/>
  <pageSetup scale="36" orientation="portrait" r:id="rId1"/>
  <headerFooter>
    <oddFooter>&amp;R_x000D_&amp;1#&amp;"Aptos"&amp;10&amp;K0078D7 Classification : Internal</oddFooter>
  </headerFooter>
  <rowBreaks count="2" manualBreakCount="2">
    <brk id="97" max="16383" man="1"/>
    <brk id="214"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67F49C-B6BE-441B-B9EA-57B8D20A087D}">
  <sheetPr>
    <tabColor theme="5" tint="-0.249977111117893"/>
  </sheetPr>
  <dimension ref="A1:C403"/>
  <sheetViews>
    <sheetView view="pageBreakPreview" topLeftCell="A21" zoomScale="60" zoomScaleNormal="100" workbookViewId="0"/>
  </sheetViews>
  <sheetFormatPr defaultColWidth="11.33203125" defaultRowHeight="14.4" outlineLevelRow="1" x14ac:dyDescent="0.3"/>
  <cols>
    <col min="1" max="1" width="16.33203125" style="141" customWidth="1"/>
    <col min="2" max="2" width="89.88671875" style="119" bestFit="1" customWidth="1"/>
    <col min="3" max="3" width="134.6640625" style="141" customWidth="1"/>
    <col min="4" max="16384" width="11.33203125" style="141"/>
  </cols>
  <sheetData>
    <row r="1" spans="1:3" ht="31.2" x14ac:dyDescent="0.3">
      <c r="A1" s="235" t="s">
        <v>1634</v>
      </c>
      <c r="B1" s="235"/>
      <c r="C1" s="236" t="s">
        <v>1324</v>
      </c>
    </row>
    <row r="2" spans="1:3" x14ac:dyDescent="0.3">
      <c r="B2" s="118"/>
      <c r="C2" s="118"/>
    </row>
    <row r="3" spans="1:3" x14ac:dyDescent="0.3">
      <c r="A3" s="322" t="s">
        <v>1633</v>
      </c>
      <c r="B3" s="321"/>
      <c r="C3" s="118"/>
    </row>
    <row r="4" spans="1:3" x14ac:dyDescent="0.3">
      <c r="C4" s="118"/>
    </row>
    <row r="5" spans="1:3" ht="18" x14ac:dyDescent="0.3">
      <c r="A5" s="131" t="s">
        <v>7</v>
      </c>
      <c r="B5" s="131" t="s">
        <v>1632</v>
      </c>
      <c r="C5" s="315" t="s">
        <v>1541</v>
      </c>
    </row>
    <row r="6" spans="1:3" ht="28.8" x14ac:dyDescent="0.3">
      <c r="A6" s="151" t="s">
        <v>1631</v>
      </c>
      <c r="B6" s="224" t="s">
        <v>1630</v>
      </c>
      <c r="C6" s="320" t="s">
        <v>1629</v>
      </c>
    </row>
    <row r="7" spans="1:3" ht="28.8" x14ac:dyDescent="0.3">
      <c r="A7" s="151" t="s">
        <v>1628</v>
      </c>
      <c r="B7" s="224" t="s">
        <v>1627</v>
      </c>
      <c r="C7" s="320" t="s">
        <v>1626</v>
      </c>
    </row>
    <row r="8" spans="1:3" ht="28.8" x14ac:dyDescent="0.3">
      <c r="A8" s="151" t="s">
        <v>1625</v>
      </c>
      <c r="B8" s="224" t="s">
        <v>1624</v>
      </c>
      <c r="C8" s="320" t="s">
        <v>1623</v>
      </c>
    </row>
    <row r="9" spans="1:3" x14ac:dyDescent="0.3">
      <c r="A9" s="151" t="s">
        <v>1622</v>
      </c>
      <c r="B9" s="224" t="s">
        <v>1621</v>
      </c>
      <c r="C9" s="139" t="s">
        <v>1620</v>
      </c>
    </row>
    <row r="10" spans="1:3" ht="44.25" customHeight="1" x14ac:dyDescent="0.3">
      <c r="A10" s="151" t="s">
        <v>1619</v>
      </c>
      <c r="B10" s="224" t="s">
        <v>1618</v>
      </c>
      <c r="C10" s="139" t="s">
        <v>1617</v>
      </c>
    </row>
    <row r="11" spans="1:3" ht="54.75" customHeight="1" x14ac:dyDescent="0.3">
      <c r="A11" s="151" t="s">
        <v>1616</v>
      </c>
      <c r="B11" s="224" t="s">
        <v>1615</v>
      </c>
      <c r="C11" s="139" t="s">
        <v>1614</v>
      </c>
    </row>
    <row r="12" spans="1:3" x14ac:dyDescent="0.3">
      <c r="A12" s="151" t="s">
        <v>1613</v>
      </c>
      <c r="B12" s="224" t="s">
        <v>1612</v>
      </c>
      <c r="C12" s="139" t="s">
        <v>1611</v>
      </c>
    </row>
    <row r="13" spans="1:3" ht="28.8" x14ac:dyDescent="0.3">
      <c r="A13" s="151" t="s">
        <v>1610</v>
      </c>
      <c r="B13" s="224" t="s">
        <v>1609</v>
      </c>
      <c r="C13" s="139" t="s">
        <v>1608</v>
      </c>
    </row>
    <row r="14" spans="1:3" x14ac:dyDescent="0.3">
      <c r="A14" s="151" t="s">
        <v>1607</v>
      </c>
      <c r="B14" s="224" t="s">
        <v>1606</v>
      </c>
      <c r="C14" s="139" t="s">
        <v>1605</v>
      </c>
    </row>
    <row r="15" spans="1:3" ht="28.8" x14ac:dyDescent="0.3">
      <c r="A15" s="151" t="s">
        <v>1604</v>
      </c>
      <c r="B15" s="224" t="s">
        <v>1603</v>
      </c>
      <c r="C15" s="139" t="s">
        <v>1602</v>
      </c>
    </row>
    <row r="16" spans="1:3" x14ac:dyDescent="0.3">
      <c r="A16" s="151" t="s">
        <v>1601</v>
      </c>
      <c r="B16" s="224" t="s">
        <v>1600</v>
      </c>
      <c r="C16" s="139" t="s">
        <v>1599</v>
      </c>
    </row>
    <row r="17" spans="1:3" ht="30" customHeight="1" x14ac:dyDescent="0.3">
      <c r="A17" s="151" t="s">
        <v>1598</v>
      </c>
      <c r="B17" s="318" t="s">
        <v>1597</v>
      </c>
      <c r="C17" s="139" t="s">
        <v>1596</v>
      </c>
    </row>
    <row r="18" spans="1:3" ht="28.8" x14ac:dyDescent="0.3">
      <c r="A18" s="151" t="s">
        <v>1595</v>
      </c>
      <c r="B18" s="318" t="s">
        <v>1594</v>
      </c>
      <c r="C18" s="139" t="s">
        <v>1593</v>
      </c>
    </row>
    <row r="19" spans="1:3" x14ac:dyDescent="0.3">
      <c r="A19" s="151" t="s">
        <v>1592</v>
      </c>
      <c r="B19" s="318" t="s">
        <v>1591</v>
      </c>
      <c r="C19" s="139" t="s">
        <v>1590</v>
      </c>
    </row>
    <row r="20" spans="1:3" ht="32.25" customHeight="1" x14ac:dyDescent="0.3">
      <c r="A20" s="151" t="s">
        <v>1589</v>
      </c>
      <c r="B20" s="224" t="s">
        <v>1588</v>
      </c>
      <c r="C20" s="139" t="s">
        <v>1587</v>
      </c>
    </row>
    <row r="21" spans="1:3" x14ac:dyDescent="0.3">
      <c r="A21" s="151" t="s">
        <v>1586</v>
      </c>
      <c r="B21" s="122" t="s">
        <v>1585</v>
      </c>
      <c r="C21" s="139" t="s">
        <v>1584</v>
      </c>
    </row>
    <row r="22" spans="1:3" x14ac:dyDescent="0.3">
      <c r="A22" s="151" t="s">
        <v>1583</v>
      </c>
      <c r="B22" s="314"/>
      <c r="C22" s="314"/>
    </row>
    <row r="23" spans="1:3" outlineLevel="1" x14ac:dyDescent="0.3">
      <c r="A23" s="151" t="s">
        <v>1582</v>
      </c>
      <c r="B23" s="139"/>
      <c r="C23" s="139"/>
    </row>
    <row r="24" spans="1:3" outlineLevel="1" x14ac:dyDescent="0.3">
      <c r="A24" s="151" t="s">
        <v>1581</v>
      </c>
      <c r="B24" s="287"/>
      <c r="C24" s="139"/>
    </row>
    <row r="25" spans="1:3" outlineLevel="1" x14ac:dyDescent="0.3">
      <c r="A25" s="151" t="s">
        <v>1580</v>
      </c>
      <c r="B25" s="287"/>
      <c r="C25" s="139"/>
    </row>
    <row r="26" spans="1:3" outlineLevel="1" x14ac:dyDescent="0.3">
      <c r="A26" s="151" t="s">
        <v>1579</v>
      </c>
      <c r="B26" s="287"/>
      <c r="C26" s="139"/>
    </row>
    <row r="27" spans="1:3" outlineLevel="1" x14ac:dyDescent="0.3">
      <c r="A27" s="151" t="s">
        <v>1578</v>
      </c>
      <c r="B27" s="287"/>
      <c r="C27" s="139"/>
    </row>
    <row r="28" spans="1:3" ht="18" outlineLevel="1" x14ac:dyDescent="0.3">
      <c r="A28" s="131"/>
      <c r="B28" s="131" t="s">
        <v>1577</v>
      </c>
      <c r="C28" s="315" t="s">
        <v>1541</v>
      </c>
    </row>
    <row r="29" spans="1:3" outlineLevel="1" x14ac:dyDescent="0.3">
      <c r="A29" s="151" t="s">
        <v>1576</v>
      </c>
      <c r="B29" s="224" t="s">
        <v>1575</v>
      </c>
      <c r="C29" s="139"/>
    </row>
    <row r="30" spans="1:3" outlineLevel="1" x14ac:dyDescent="0.3">
      <c r="A30" s="151" t="s">
        <v>1574</v>
      </c>
      <c r="B30" s="224" t="s">
        <v>1573</v>
      </c>
      <c r="C30" s="139"/>
    </row>
    <row r="31" spans="1:3" outlineLevel="1" x14ac:dyDescent="0.3">
      <c r="A31" s="151" t="s">
        <v>1572</v>
      </c>
      <c r="B31" s="224" t="s">
        <v>1571</v>
      </c>
      <c r="C31" s="139"/>
    </row>
    <row r="32" spans="1:3" ht="28.8" outlineLevel="1" x14ac:dyDescent="0.3">
      <c r="A32" s="151" t="s">
        <v>1570</v>
      </c>
      <c r="B32" s="317" t="s">
        <v>1569</v>
      </c>
      <c r="C32" s="139"/>
    </row>
    <row r="33" spans="1:3" outlineLevel="1" x14ac:dyDescent="0.3">
      <c r="A33" s="151" t="s">
        <v>1568</v>
      </c>
      <c r="B33" s="319"/>
      <c r="C33" s="139"/>
    </row>
    <row r="34" spans="1:3" outlineLevel="1" x14ac:dyDescent="0.3">
      <c r="A34" s="151" t="s">
        <v>1567</v>
      </c>
      <c r="B34" s="319"/>
      <c r="C34" s="139"/>
    </row>
    <row r="35" spans="1:3" outlineLevel="1" x14ac:dyDescent="0.3">
      <c r="A35" s="151" t="s">
        <v>1566</v>
      </c>
      <c r="B35" s="319"/>
      <c r="C35" s="139"/>
    </row>
    <row r="36" spans="1:3" outlineLevel="1" x14ac:dyDescent="0.3">
      <c r="A36" s="151" t="s">
        <v>1565</v>
      </c>
      <c r="B36" s="319"/>
      <c r="C36" s="139"/>
    </row>
    <row r="37" spans="1:3" outlineLevel="1" x14ac:dyDescent="0.3">
      <c r="A37" s="151" t="s">
        <v>1564</v>
      </c>
      <c r="B37" s="319"/>
      <c r="C37" s="139"/>
    </row>
    <row r="38" spans="1:3" outlineLevel="1" x14ac:dyDescent="0.3">
      <c r="A38" s="151" t="s">
        <v>1563</v>
      </c>
      <c r="B38" s="319"/>
      <c r="C38" s="139"/>
    </row>
    <row r="39" spans="1:3" outlineLevel="1" x14ac:dyDescent="0.3">
      <c r="A39" s="151" t="s">
        <v>1562</v>
      </c>
      <c r="B39" s="319"/>
      <c r="C39" s="139"/>
    </row>
    <row r="40" spans="1:3" outlineLevel="1" x14ac:dyDescent="0.3">
      <c r="A40" s="151" t="s">
        <v>1561</v>
      </c>
      <c r="B40" s="141"/>
      <c r="C40" s="139"/>
    </row>
    <row r="41" spans="1:3" outlineLevel="1" x14ac:dyDescent="0.3">
      <c r="A41" s="151" t="s">
        <v>1560</v>
      </c>
      <c r="B41" s="319"/>
      <c r="C41" s="139"/>
    </row>
    <row r="42" spans="1:3" outlineLevel="1" x14ac:dyDescent="0.3">
      <c r="A42" s="151" t="s">
        <v>1559</v>
      </c>
      <c r="B42" s="319"/>
      <c r="C42" s="139"/>
    </row>
    <row r="43" spans="1:3" outlineLevel="1" x14ac:dyDescent="0.3">
      <c r="A43" s="151" t="s">
        <v>1558</v>
      </c>
      <c r="B43" s="319"/>
      <c r="C43" s="139"/>
    </row>
    <row r="44" spans="1:3" ht="18" x14ac:dyDescent="0.3">
      <c r="A44" s="131"/>
      <c r="B44" s="131" t="s">
        <v>1557</v>
      </c>
      <c r="C44" s="315" t="s">
        <v>1556</v>
      </c>
    </row>
    <row r="45" spans="1:3" x14ac:dyDescent="0.3">
      <c r="A45" s="151" t="s">
        <v>1555</v>
      </c>
      <c r="B45" s="318" t="s">
        <v>1554</v>
      </c>
      <c r="C45" s="139" t="s">
        <v>49</v>
      </c>
    </row>
    <row r="46" spans="1:3" x14ac:dyDescent="0.3">
      <c r="A46" s="151" t="s">
        <v>1553</v>
      </c>
      <c r="B46" s="318" t="s">
        <v>1552</v>
      </c>
      <c r="C46" s="139" t="s">
        <v>1551</v>
      </c>
    </row>
    <row r="47" spans="1:3" x14ac:dyDescent="0.3">
      <c r="A47" s="151" t="s">
        <v>1550</v>
      </c>
      <c r="B47" s="318" t="s">
        <v>1549</v>
      </c>
      <c r="C47" s="139" t="s">
        <v>1548</v>
      </c>
    </row>
    <row r="48" spans="1:3" outlineLevel="1" x14ac:dyDescent="0.3">
      <c r="A48" s="151" t="s">
        <v>1547</v>
      </c>
      <c r="B48" s="317" t="s">
        <v>1546</v>
      </c>
      <c r="C48" s="139" t="s">
        <v>1545</v>
      </c>
    </row>
    <row r="49" spans="1:3" outlineLevel="1" x14ac:dyDescent="0.3">
      <c r="A49" s="151" t="s">
        <v>1544</v>
      </c>
      <c r="B49" s="148"/>
      <c r="C49" s="139"/>
    </row>
    <row r="50" spans="1:3" outlineLevel="1" x14ac:dyDescent="0.3">
      <c r="A50" s="151" t="s">
        <v>1543</v>
      </c>
      <c r="B50" s="316"/>
      <c r="C50" s="139"/>
    </row>
    <row r="51" spans="1:3" ht="18" x14ac:dyDescent="0.3">
      <c r="A51" s="131"/>
      <c r="B51" s="131" t="s">
        <v>1542</v>
      </c>
      <c r="C51" s="315" t="s">
        <v>1541</v>
      </c>
    </row>
    <row r="52" spans="1:3" x14ac:dyDescent="0.3">
      <c r="A52" s="151" t="s">
        <v>1540</v>
      </c>
      <c r="B52" s="224" t="s">
        <v>1539</v>
      </c>
      <c r="C52" s="139" t="s">
        <v>1509</v>
      </c>
    </row>
    <row r="53" spans="1:3" x14ac:dyDescent="0.3">
      <c r="A53" s="151" t="s">
        <v>1538</v>
      </c>
      <c r="B53" s="148"/>
      <c r="C53" s="314"/>
    </row>
    <row r="54" spans="1:3" x14ac:dyDescent="0.3">
      <c r="A54" s="151" t="s">
        <v>1537</v>
      </c>
      <c r="B54" s="148"/>
      <c r="C54" s="314"/>
    </row>
    <row r="55" spans="1:3" x14ac:dyDescent="0.3">
      <c r="A55" s="151" t="s">
        <v>1536</v>
      </c>
      <c r="B55" s="148"/>
      <c r="C55" s="314"/>
    </row>
    <row r="56" spans="1:3" x14ac:dyDescent="0.3">
      <c r="A56" s="151" t="s">
        <v>1535</v>
      </c>
      <c r="B56" s="148"/>
      <c r="C56" s="314"/>
    </row>
    <row r="57" spans="1:3" x14ac:dyDescent="0.3">
      <c r="A57" s="151" t="s">
        <v>1534</v>
      </c>
      <c r="B57" s="148"/>
      <c r="C57" s="314"/>
    </row>
    <row r="58" spans="1:3" x14ac:dyDescent="0.3">
      <c r="B58" s="147"/>
    </row>
    <row r="59" spans="1:3" x14ac:dyDescent="0.3">
      <c r="B59" s="147"/>
    </row>
    <row r="60" spans="1:3" x14ac:dyDescent="0.3">
      <c r="B60" s="147"/>
    </row>
    <row r="61" spans="1:3" x14ac:dyDescent="0.3">
      <c r="B61" s="147"/>
    </row>
    <row r="62" spans="1:3" x14ac:dyDescent="0.3">
      <c r="B62" s="147"/>
    </row>
    <row r="63" spans="1:3" x14ac:dyDescent="0.3">
      <c r="B63" s="147"/>
    </row>
    <row r="64" spans="1:3" x14ac:dyDescent="0.3">
      <c r="B64" s="147"/>
    </row>
    <row r="65" spans="2:2" x14ac:dyDescent="0.3">
      <c r="B65" s="147"/>
    </row>
    <row r="66" spans="2:2" x14ac:dyDescent="0.3">
      <c r="B66" s="147"/>
    </row>
    <row r="67" spans="2:2" x14ac:dyDescent="0.3">
      <c r="B67" s="147"/>
    </row>
    <row r="68" spans="2:2" x14ac:dyDescent="0.3">
      <c r="B68" s="147"/>
    </row>
    <row r="69" spans="2:2" x14ac:dyDescent="0.3">
      <c r="B69" s="147"/>
    </row>
    <row r="70" spans="2:2" x14ac:dyDescent="0.3">
      <c r="B70" s="147"/>
    </row>
    <row r="71" spans="2:2" x14ac:dyDescent="0.3">
      <c r="B71" s="147"/>
    </row>
    <row r="72" spans="2:2" x14ac:dyDescent="0.3">
      <c r="B72" s="147"/>
    </row>
    <row r="73" spans="2:2" x14ac:dyDescent="0.3">
      <c r="B73" s="147"/>
    </row>
    <row r="74" spans="2:2" x14ac:dyDescent="0.3">
      <c r="B74" s="147"/>
    </row>
    <row r="75" spans="2:2" x14ac:dyDescent="0.3">
      <c r="B75" s="147"/>
    </row>
    <row r="76" spans="2:2" x14ac:dyDescent="0.3">
      <c r="B76" s="147"/>
    </row>
    <row r="77" spans="2:2" x14ac:dyDescent="0.3">
      <c r="B77" s="147"/>
    </row>
    <row r="78" spans="2:2" x14ac:dyDescent="0.3">
      <c r="B78" s="147"/>
    </row>
    <row r="79" spans="2:2" x14ac:dyDescent="0.3">
      <c r="B79" s="147"/>
    </row>
    <row r="80" spans="2:2" x14ac:dyDescent="0.3">
      <c r="B80" s="147"/>
    </row>
    <row r="81" spans="2:2" x14ac:dyDescent="0.3">
      <c r="B81" s="147"/>
    </row>
    <row r="82" spans="2:2" x14ac:dyDescent="0.3">
      <c r="B82" s="147"/>
    </row>
    <row r="83" spans="2:2" x14ac:dyDescent="0.3">
      <c r="B83" s="147"/>
    </row>
    <row r="84" spans="2:2" x14ac:dyDescent="0.3">
      <c r="B84" s="147"/>
    </row>
    <row r="85" spans="2:2" x14ac:dyDescent="0.3">
      <c r="B85" s="147"/>
    </row>
    <row r="86" spans="2:2" x14ac:dyDescent="0.3">
      <c r="B86" s="147"/>
    </row>
    <row r="87" spans="2:2" x14ac:dyDescent="0.3">
      <c r="B87" s="147"/>
    </row>
    <row r="88" spans="2:2" x14ac:dyDescent="0.3">
      <c r="B88" s="147"/>
    </row>
    <row r="89" spans="2:2" x14ac:dyDescent="0.3">
      <c r="B89" s="147"/>
    </row>
    <row r="90" spans="2:2" x14ac:dyDescent="0.3">
      <c r="B90" s="147"/>
    </row>
    <row r="91" spans="2:2" x14ac:dyDescent="0.3">
      <c r="B91" s="147"/>
    </row>
    <row r="92" spans="2:2" x14ac:dyDescent="0.3">
      <c r="B92" s="147"/>
    </row>
    <row r="93" spans="2:2" x14ac:dyDescent="0.3">
      <c r="B93" s="147"/>
    </row>
    <row r="94" spans="2:2" x14ac:dyDescent="0.3">
      <c r="B94" s="147"/>
    </row>
    <row r="95" spans="2:2" x14ac:dyDescent="0.3">
      <c r="B95" s="147"/>
    </row>
    <row r="96" spans="2:2" x14ac:dyDescent="0.3">
      <c r="B96" s="147"/>
    </row>
    <row r="97" spans="2:2" x14ac:dyDescent="0.3">
      <c r="B97" s="147"/>
    </row>
    <row r="98" spans="2:2" x14ac:dyDescent="0.3">
      <c r="B98" s="147"/>
    </row>
    <row r="99" spans="2:2" x14ac:dyDescent="0.3">
      <c r="B99" s="147"/>
    </row>
    <row r="100" spans="2:2" x14ac:dyDescent="0.3">
      <c r="B100" s="147"/>
    </row>
    <row r="101" spans="2:2" x14ac:dyDescent="0.3">
      <c r="B101" s="147"/>
    </row>
    <row r="102" spans="2:2" x14ac:dyDescent="0.3">
      <c r="B102" s="147"/>
    </row>
    <row r="103" spans="2:2" x14ac:dyDescent="0.3">
      <c r="B103" s="118"/>
    </row>
    <row r="104" spans="2:2" x14ac:dyDescent="0.3">
      <c r="B104" s="118"/>
    </row>
    <row r="105" spans="2:2" x14ac:dyDescent="0.3">
      <c r="B105" s="118"/>
    </row>
    <row r="106" spans="2:2" x14ac:dyDescent="0.3">
      <c r="B106" s="118"/>
    </row>
    <row r="107" spans="2:2" x14ac:dyDescent="0.3">
      <c r="B107" s="118"/>
    </row>
    <row r="108" spans="2:2" x14ac:dyDescent="0.3">
      <c r="B108" s="118"/>
    </row>
    <row r="109" spans="2:2" x14ac:dyDescent="0.3">
      <c r="B109" s="118"/>
    </row>
    <row r="110" spans="2:2" x14ac:dyDescent="0.3">
      <c r="B110" s="118"/>
    </row>
    <row r="111" spans="2:2" x14ac:dyDescent="0.3">
      <c r="B111" s="118"/>
    </row>
    <row r="112" spans="2:2" x14ac:dyDescent="0.3">
      <c r="B112" s="118"/>
    </row>
    <row r="113" spans="2:2" x14ac:dyDescent="0.3">
      <c r="B113" s="147"/>
    </row>
    <row r="114" spans="2:2" x14ac:dyDescent="0.3">
      <c r="B114" s="147"/>
    </row>
    <row r="115" spans="2:2" x14ac:dyDescent="0.3">
      <c r="B115" s="147"/>
    </row>
    <row r="116" spans="2:2" x14ac:dyDescent="0.3">
      <c r="B116" s="147"/>
    </row>
    <row r="117" spans="2:2" x14ac:dyDescent="0.3">
      <c r="B117" s="147"/>
    </row>
    <row r="118" spans="2:2" x14ac:dyDescent="0.3">
      <c r="B118" s="147"/>
    </row>
    <row r="119" spans="2:2" x14ac:dyDescent="0.3">
      <c r="B119" s="147"/>
    </row>
    <row r="120" spans="2:2" x14ac:dyDescent="0.3">
      <c r="B120" s="147"/>
    </row>
    <row r="121" spans="2:2" x14ac:dyDescent="0.3">
      <c r="B121" s="194"/>
    </row>
    <row r="122" spans="2:2" x14ac:dyDescent="0.3">
      <c r="B122" s="147"/>
    </row>
    <row r="123" spans="2:2" x14ac:dyDescent="0.3">
      <c r="B123" s="147"/>
    </row>
    <row r="124" spans="2:2" x14ac:dyDescent="0.3">
      <c r="B124" s="147"/>
    </row>
    <row r="125" spans="2:2" x14ac:dyDescent="0.3">
      <c r="B125" s="147"/>
    </row>
    <row r="126" spans="2:2" x14ac:dyDescent="0.3">
      <c r="B126" s="147"/>
    </row>
    <row r="127" spans="2:2" x14ac:dyDescent="0.3">
      <c r="B127" s="147"/>
    </row>
    <row r="128" spans="2:2" x14ac:dyDescent="0.3">
      <c r="B128" s="147"/>
    </row>
    <row r="129" spans="2:2" x14ac:dyDescent="0.3">
      <c r="B129" s="147"/>
    </row>
    <row r="130" spans="2:2" x14ac:dyDescent="0.3">
      <c r="B130" s="147"/>
    </row>
    <row r="131" spans="2:2" x14ac:dyDescent="0.3">
      <c r="B131" s="147"/>
    </row>
    <row r="132" spans="2:2" x14ac:dyDescent="0.3">
      <c r="B132" s="147"/>
    </row>
    <row r="133" spans="2:2" x14ac:dyDescent="0.3">
      <c r="B133" s="147"/>
    </row>
    <row r="134" spans="2:2" x14ac:dyDescent="0.3">
      <c r="B134" s="147"/>
    </row>
    <row r="135" spans="2:2" x14ac:dyDescent="0.3">
      <c r="B135" s="147"/>
    </row>
    <row r="136" spans="2:2" x14ac:dyDescent="0.3">
      <c r="B136" s="147"/>
    </row>
    <row r="137" spans="2:2" x14ac:dyDescent="0.3">
      <c r="B137" s="147"/>
    </row>
    <row r="138" spans="2:2" x14ac:dyDescent="0.3">
      <c r="B138" s="147"/>
    </row>
    <row r="140" spans="2:2" x14ac:dyDescent="0.3">
      <c r="B140" s="147"/>
    </row>
    <row r="141" spans="2:2" x14ac:dyDescent="0.3">
      <c r="B141" s="147"/>
    </row>
    <row r="142" spans="2:2" x14ac:dyDescent="0.3">
      <c r="B142" s="147"/>
    </row>
    <row r="147" spans="2:2" x14ac:dyDescent="0.3">
      <c r="B147" s="127"/>
    </row>
    <row r="148" spans="2:2" x14ac:dyDescent="0.3">
      <c r="B148" s="313"/>
    </row>
    <row r="154" spans="2:2" x14ac:dyDescent="0.3">
      <c r="B154" s="220"/>
    </row>
    <row r="155" spans="2:2" x14ac:dyDescent="0.3">
      <c r="B155" s="147"/>
    </row>
    <row r="157" spans="2:2" x14ac:dyDescent="0.3">
      <c r="B157" s="147"/>
    </row>
    <row r="158" spans="2:2" x14ac:dyDescent="0.3">
      <c r="B158" s="147"/>
    </row>
    <row r="159" spans="2:2" x14ac:dyDescent="0.3">
      <c r="B159" s="147"/>
    </row>
    <row r="160" spans="2:2" x14ac:dyDescent="0.3">
      <c r="B160" s="147"/>
    </row>
    <row r="161" spans="2:2" x14ac:dyDescent="0.3">
      <c r="B161" s="147"/>
    </row>
    <row r="162" spans="2:2" x14ac:dyDescent="0.3">
      <c r="B162" s="147"/>
    </row>
    <row r="163" spans="2:2" x14ac:dyDescent="0.3">
      <c r="B163" s="147"/>
    </row>
    <row r="164" spans="2:2" x14ac:dyDescent="0.3">
      <c r="B164" s="147"/>
    </row>
    <row r="165" spans="2:2" x14ac:dyDescent="0.3">
      <c r="B165" s="147"/>
    </row>
    <row r="166" spans="2:2" x14ac:dyDescent="0.3">
      <c r="B166" s="147"/>
    </row>
    <row r="167" spans="2:2" x14ac:dyDescent="0.3">
      <c r="B167" s="147"/>
    </row>
    <row r="168" spans="2:2" x14ac:dyDescent="0.3">
      <c r="B168" s="147"/>
    </row>
    <row r="265" spans="2:2" x14ac:dyDescent="0.3">
      <c r="B265" s="201"/>
    </row>
    <row r="266" spans="2:2" x14ac:dyDescent="0.3">
      <c r="B266" s="147"/>
    </row>
    <row r="267" spans="2:2" x14ac:dyDescent="0.3">
      <c r="B267" s="147"/>
    </row>
    <row r="270" spans="2:2" x14ac:dyDescent="0.3">
      <c r="B270" s="147"/>
    </row>
    <row r="286" spans="2:2" x14ac:dyDescent="0.3">
      <c r="B286" s="201"/>
    </row>
    <row r="316" spans="2:2" x14ac:dyDescent="0.3">
      <c r="B316" s="127"/>
    </row>
    <row r="317" spans="2:2" x14ac:dyDescent="0.3">
      <c r="B317" s="147"/>
    </row>
    <row r="319" spans="2:2" x14ac:dyDescent="0.3">
      <c r="B319" s="147"/>
    </row>
    <row r="320" spans="2:2" x14ac:dyDescent="0.3">
      <c r="B320" s="147"/>
    </row>
    <row r="321" spans="2:2" x14ac:dyDescent="0.3">
      <c r="B321" s="147"/>
    </row>
    <row r="322" spans="2:2" x14ac:dyDescent="0.3">
      <c r="B322" s="147"/>
    </row>
    <row r="323" spans="2:2" x14ac:dyDescent="0.3">
      <c r="B323" s="147"/>
    </row>
    <row r="324" spans="2:2" x14ac:dyDescent="0.3">
      <c r="B324" s="147"/>
    </row>
    <row r="325" spans="2:2" x14ac:dyDescent="0.3">
      <c r="B325" s="147"/>
    </row>
    <row r="326" spans="2:2" x14ac:dyDescent="0.3">
      <c r="B326" s="147"/>
    </row>
    <row r="327" spans="2:2" x14ac:dyDescent="0.3">
      <c r="B327" s="147"/>
    </row>
    <row r="328" spans="2:2" x14ac:dyDescent="0.3">
      <c r="B328" s="147"/>
    </row>
    <row r="329" spans="2:2" x14ac:dyDescent="0.3">
      <c r="B329" s="147"/>
    </row>
    <row r="330" spans="2:2" x14ac:dyDescent="0.3">
      <c r="B330" s="147"/>
    </row>
    <row r="342" spans="2:2" x14ac:dyDescent="0.3">
      <c r="B342" s="147"/>
    </row>
    <row r="343" spans="2:2" x14ac:dyDescent="0.3">
      <c r="B343" s="147"/>
    </row>
    <row r="344" spans="2:2" x14ac:dyDescent="0.3">
      <c r="B344" s="147"/>
    </row>
    <row r="345" spans="2:2" x14ac:dyDescent="0.3">
      <c r="B345" s="147"/>
    </row>
    <row r="346" spans="2:2" x14ac:dyDescent="0.3">
      <c r="B346" s="147"/>
    </row>
    <row r="347" spans="2:2" x14ac:dyDescent="0.3">
      <c r="B347" s="147"/>
    </row>
    <row r="348" spans="2:2" x14ac:dyDescent="0.3">
      <c r="B348" s="147"/>
    </row>
    <row r="349" spans="2:2" x14ac:dyDescent="0.3">
      <c r="B349" s="147"/>
    </row>
    <row r="350" spans="2:2" x14ac:dyDescent="0.3">
      <c r="B350" s="147"/>
    </row>
    <row r="352" spans="2:2" x14ac:dyDescent="0.3">
      <c r="B352" s="147"/>
    </row>
    <row r="353" spans="2:2" x14ac:dyDescent="0.3">
      <c r="B353" s="147"/>
    </row>
    <row r="354" spans="2:2" x14ac:dyDescent="0.3">
      <c r="B354" s="147"/>
    </row>
    <row r="355" spans="2:2" x14ac:dyDescent="0.3">
      <c r="B355" s="147"/>
    </row>
    <row r="356" spans="2:2" x14ac:dyDescent="0.3">
      <c r="B356" s="147"/>
    </row>
    <row r="358" spans="2:2" x14ac:dyDescent="0.3">
      <c r="B358" s="147"/>
    </row>
    <row r="361" spans="2:2" x14ac:dyDescent="0.3">
      <c r="B361" s="147"/>
    </row>
    <row r="364" spans="2:2" x14ac:dyDescent="0.3">
      <c r="B364" s="147"/>
    </row>
    <row r="365" spans="2:2" x14ac:dyDescent="0.3">
      <c r="B365" s="147"/>
    </row>
    <row r="366" spans="2:2" x14ac:dyDescent="0.3">
      <c r="B366" s="147"/>
    </row>
    <row r="367" spans="2:2" x14ac:dyDescent="0.3">
      <c r="B367" s="147"/>
    </row>
    <row r="368" spans="2:2" x14ac:dyDescent="0.3">
      <c r="B368" s="147"/>
    </row>
    <row r="369" spans="2:2" x14ac:dyDescent="0.3">
      <c r="B369" s="147"/>
    </row>
    <row r="370" spans="2:2" x14ac:dyDescent="0.3">
      <c r="B370" s="147"/>
    </row>
    <row r="371" spans="2:2" x14ac:dyDescent="0.3">
      <c r="B371" s="147"/>
    </row>
    <row r="372" spans="2:2" x14ac:dyDescent="0.3">
      <c r="B372" s="147"/>
    </row>
    <row r="373" spans="2:2" x14ac:dyDescent="0.3">
      <c r="B373" s="147"/>
    </row>
    <row r="374" spans="2:2" x14ac:dyDescent="0.3">
      <c r="B374" s="147"/>
    </row>
    <row r="375" spans="2:2" x14ac:dyDescent="0.3">
      <c r="B375" s="147"/>
    </row>
    <row r="376" spans="2:2" x14ac:dyDescent="0.3">
      <c r="B376" s="147"/>
    </row>
    <row r="377" spans="2:2" x14ac:dyDescent="0.3">
      <c r="B377" s="147"/>
    </row>
    <row r="378" spans="2:2" x14ac:dyDescent="0.3">
      <c r="B378" s="147"/>
    </row>
    <row r="379" spans="2:2" x14ac:dyDescent="0.3">
      <c r="B379" s="147"/>
    </row>
    <row r="380" spans="2:2" x14ac:dyDescent="0.3">
      <c r="B380" s="147"/>
    </row>
    <row r="381" spans="2:2" x14ac:dyDescent="0.3">
      <c r="B381" s="147"/>
    </row>
    <row r="382" spans="2:2" x14ac:dyDescent="0.3">
      <c r="B382" s="147"/>
    </row>
    <row r="386" spans="2:2" x14ac:dyDescent="0.3">
      <c r="B386" s="127"/>
    </row>
    <row r="403" spans="2:2" x14ac:dyDescent="0.3">
      <c r="B403" s="312"/>
    </row>
  </sheetData>
  <protectedRanges>
    <protectedRange sqref="B21 C52:C88 B52 B24:B27 C13:C20 C29:C31 A53:B88 C23:C27 C6:C11 B32:C43" name="Glossary_1"/>
  </protectedRanges>
  <pageMargins left="0.7" right="0.7" top="0.75" bottom="0.75" header="0.3" footer="0.3"/>
  <pageSetup scale="35" orientation="portrait" r:id="rId1"/>
  <headerFooter>
    <oddFooter>&amp;R_x000D_&amp;1#&amp;"Aptos"&amp;10&amp;K0078D7 Classification : Internal</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L31"/>
  <sheetViews>
    <sheetView zoomScaleNormal="100" workbookViewId="0"/>
  </sheetViews>
  <sheetFormatPr defaultRowHeight="14.4" x14ac:dyDescent="0.25"/>
  <cols>
    <col min="1" max="1" width="0.44140625" customWidth="1"/>
    <col min="2" max="2" width="21.33203125" customWidth="1"/>
    <col min="3" max="3" width="10.21875" customWidth="1"/>
    <col min="4" max="4" width="3.5546875" customWidth="1"/>
    <col min="5" max="5" width="11.109375" customWidth="1"/>
    <col min="6" max="6" width="1" customWidth="1"/>
    <col min="7" max="7" width="0.33203125" customWidth="1"/>
    <col min="8" max="8" width="4.44140625" customWidth="1"/>
    <col min="9" max="9" width="15.77734375" customWidth="1"/>
    <col min="10" max="10" width="0.44140625" customWidth="1"/>
    <col min="11" max="11" width="14.21875" customWidth="1"/>
    <col min="12" max="12" width="0.109375" customWidth="1"/>
    <col min="13" max="13" width="0.44140625" customWidth="1"/>
  </cols>
  <sheetData>
    <row r="1" spans="2:12" s="1" customFormat="1" ht="5.25" customHeight="1" x14ac:dyDescent="0.15"/>
    <row r="2" spans="2:12" s="1" customFormat="1" ht="3.75" customHeight="1" x14ac:dyDescent="0.15">
      <c r="B2" s="62"/>
    </row>
    <row r="3" spans="2:12" s="1" customFormat="1" ht="22.95" customHeight="1" x14ac:dyDescent="0.15">
      <c r="B3" s="62"/>
      <c r="D3" s="64" t="s">
        <v>0</v>
      </c>
      <c r="E3" s="64"/>
      <c r="F3" s="64"/>
      <c r="G3" s="64"/>
      <c r="H3" s="64"/>
      <c r="I3" s="64"/>
      <c r="J3" s="64"/>
      <c r="K3" s="64"/>
      <c r="L3" s="64"/>
    </row>
    <row r="4" spans="2:12" s="1" customFormat="1" ht="11.1" customHeight="1" x14ac:dyDescent="0.15">
      <c r="B4" s="62"/>
    </row>
    <row r="5" spans="2:12" s="1" customFormat="1" ht="3.75" customHeight="1" x14ac:dyDescent="0.15"/>
    <row r="6" spans="2:12" s="1" customFormat="1" ht="33" customHeight="1" x14ac:dyDescent="0.15">
      <c r="B6" s="63" t="s">
        <v>940</v>
      </c>
      <c r="C6" s="63"/>
      <c r="D6" s="63"/>
      <c r="E6" s="63"/>
      <c r="F6" s="63"/>
      <c r="G6" s="63"/>
      <c r="H6" s="63"/>
      <c r="I6" s="63"/>
      <c r="J6" s="63"/>
      <c r="K6" s="63"/>
    </row>
    <row r="7" spans="2:12" s="1" customFormat="1" ht="10.65" customHeight="1" x14ac:dyDescent="0.15"/>
    <row r="8" spans="2:12" s="1" customFormat="1" ht="19.2" customHeight="1" x14ac:dyDescent="0.15">
      <c r="B8" s="67" t="s">
        <v>941</v>
      </c>
      <c r="C8" s="67"/>
      <c r="D8" s="67"/>
      <c r="E8" s="67"/>
      <c r="F8" s="67"/>
      <c r="G8" s="67"/>
      <c r="H8" s="67"/>
      <c r="I8" s="67"/>
      <c r="J8" s="67"/>
      <c r="K8" s="67"/>
      <c r="L8" s="67"/>
    </row>
    <row r="9" spans="2:12" s="1" customFormat="1" ht="2.7" customHeight="1" x14ac:dyDescent="0.15"/>
    <row r="10" spans="2:12" s="1" customFormat="1" ht="3.75" customHeight="1" x14ac:dyDescent="0.15">
      <c r="B10" s="66" t="s">
        <v>941</v>
      </c>
    </row>
    <row r="11" spans="2:12" s="1" customFormat="1" ht="21.3" customHeight="1" x14ac:dyDescent="0.15">
      <c r="B11" s="66"/>
      <c r="C11" s="72">
        <v>46203</v>
      </c>
      <c r="D11" s="72"/>
    </row>
    <row r="12" spans="2:12" s="1" customFormat="1" ht="4.2" customHeight="1" x14ac:dyDescent="0.15">
      <c r="B12" s="66"/>
    </row>
    <row r="13" spans="2:12" s="1" customFormat="1" ht="6.9" customHeight="1" x14ac:dyDescent="0.15"/>
    <row r="14" spans="2:12" s="1" customFormat="1" ht="19.2" customHeight="1" x14ac:dyDescent="0.15">
      <c r="B14" s="67" t="s">
        <v>942</v>
      </c>
      <c r="C14" s="67"/>
      <c r="D14" s="67"/>
      <c r="E14" s="67"/>
      <c r="F14" s="67"/>
      <c r="G14" s="67"/>
      <c r="H14" s="67"/>
      <c r="I14" s="67"/>
      <c r="J14" s="67"/>
      <c r="K14" s="67"/>
      <c r="L14" s="67"/>
    </row>
    <row r="15" spans="2:12" s="1" customFormat="1" ht="12.75" customHeight="1" x14ac:dyDescent="0.15"/>
    <row r="16" spans="2:12" s="1" customFormat="1" ht="17.55" customHeight="1" x14ac:dyDescent="0.15">
      <c r="B16" s="68" t="s">
        <v>922</v>
      </c>
      <c r="C16" s="68"/>
      <c r="D16" s="73"/>
      <c r="E16" s="73"/>
      <c r="F16" s="73"/>
      <c r="G16" s="73"/>
      <c r="H16" s="73"/>
      <c r="I16" s="73"/>
      <c r="J16" s="73"/>
      <c r="K16" s="73"/>
    </row>
    <row r="17" spans="2:11" s="1" customFormat="1" ht="14.85" customHeight="1" x14ac:dyDescent="0.15">
      <c r="B17" s="69" t="s">
        <v>923</v>
      </c>
      <c r="C17" s="69"/>
      <c r="D17" s="69" t="s">
        <v>924</v>
      </c>
      <c r="E17" s="69"/>
      <c r="F17" s="69"/>
      <c r="G17" s="69" t="s">
        <v>925</v>
      </c>
      <c r="H17" s="69"/>
      <c r="I17" s="69"/>
      <c r="J17" s="69"/>
      <c r="K17" s="69"/>
    </row>
    <row r="18" spans="2:11" s="1" customFormat="1" ht="14.4" customHeight="1" x14ac:dyDescent="0.15"/>
    <row r="19" spans="2:11" s="1" customFormat="1" ht="16.5" customHeight="1" x14ac:dyDescent="0.15">
      <c r="B19" s="70" t="s">
        <v>926</v>
      </c>
      <c r="C19" s="70"/>
      <c r="D19" s="70"/>
      <c r="E19" s="70"/>
      <c r="F19" s="73"/>
      <c r="G19" s="73"/>
      <c r="H19" s="73"/>
      <c r="I19" s="73"/>
      <c r="J19" s="74"/>
      <c r="K19" s="74"/>
    </row>
    <row r="20" spans="2:11" s="1" customFormat="1" ht="14.85" customHeight="1" x14ac:dyDescent="0.15">
      <c r="B20" s="71" t="s">
        <v>927</v>
      </c>
      <c r="C20" s="71"/>
      <c r="D20" s="71" t="s">
        <v>928</v>
      </c>
      <c r="E20" s="71"/>
      <c r="F20" s="71"/>
      <c r="G20" s="71" t="s">
        <v>929</v>
      </c>
      <c r="H20" s="71"/>
      <c r="I20" s="71"/>
      <c r="J20" s="71"/>
      <c r="K20" s="71"/>
    </row>
    <row r="21" spans="2:11" s="1" customFormat="1" ht="14.4" customHeight="1" x14ac:dyDescent="0.15"/>
    <row r="22" spans="2:11" s="1" customFormat="1" ht="16.5" customHeight="1" x14ac:dyDescent="0.15">
      <c r="B22" s="70" t="s">
        <v>930</v>
      </c>
      <c r="C22" s="70"/>
      <c r="D22" s="70"/>
      <c r="E22" s="70"/>
      <c r="F22" s="70"/>
      <c r="G22" s="70"/>
      <c r="H22" s="73"/>
      <c r="I22" s="73"/>
      <c r="J22" s="73"/>
      <c r="K22" s="7"/>
    </row>
    <row r="23" spans="2:11" s="1" customFormat="1" ht="14.85" customHeight="1" x14ac:dyDescent="0.15">
      <c r="B23" s="71" t="s">
        <v>931</v>
      </c>
      <c r="C23" s="71"/>
      <c r="D23" s="71" t="s">
        <v>932</v>
      </c>
      <c r="E23" s="71"/>
      <c r="F23" s="71"/>
      <c r="G23" s="71" t="s">
        <v>933</v>
      </c>
      <c r="H23" s="71"/>
      <c r="I23" s="71"/>
      <c r="J23" s="71"/>
      <c r="K23" s="71"/>
    </row>
    <row r="24" spans="2:11" s="1" customFormat="1" ht="13.35" customHeight="1" x14ac:dyDescent="0.15"/>
    <row r="25" spans="2:11" s="1" customFormat="1" ht="14.85" customHeight="1" x14ac:dyDescent="0.15">
      <c r="B25" s="70" t="s">
        <v>934</v>
      </c>
      <c r="C25" s="70"/>
      <c r="D25" s="74"/>
      <c r="E25" s="74"/>
      <c r="F25" s="74"/>
      <c r="G25" s="74"/>
      <c r="H25" s="74"/>
      <c r="I25" s="74"/>
      <c r="J25" s="74"/>
      <c r="K25" s="74"/>
    </row>
    <row r="26" spans="2:11" s="1" customFormat="1" ht="14.85" customHeight="1" x14ac:dyDescent="0.15">
      <c r="B26" s="71" t="s">
        <v>935</v>
      </c>
      <c r="C26" s="71"/>
      <c r="D26" s="65"/>
      <c r="E26" s="65"/>
      <c r="F26" s="65"/>
      <c r="G26" s="65"/>
      <c r="H26" s="65"/>
      <c r="I26" s="65"/>
      <c r="J26" s="65"/>
      <c r="K26" s="65"/>
    </row>
    <row r="27" spans="2:11" s="1" customFormat="1" ht="11.1" customHeight="1" x14ac:dyDescent="0.15"/>
    <row r="28" spans="2:11" s="1" customFormat="1" ht="14.85" customHeight="1" x14ac:dyDescent="0.15">
      <c r="B28" s="70" t="s">
        <v>936</v>
      </c>
      <c r="C28" s="70"/>
      <c r="D28" s="70"/>
      <c r="E28" s="70"/>
      <c r="F28" s="70"/>
      <c r="G28" s="70"/>
      <c r="H28" s="70"/>
      <c r="I28" s="70"/>
      <c r="J28" s="70"/>
      <c r="K28" s="70"/>
    </row>
    <row r="29" spans="2:11" s="1" customFormat="1" ht="14.85" customHeight="1" x14ac:dyDescent="0.15">
      <c r="B29" s="71" t="s">
        <v>937</v>
      </c>
      <c r="C29" s="71"/>
      <c r="D29" s="71"/>
      <c r="E29" s="71"/>
      <c r="F29" s="71"/>
      <c r="G29" s="71"/>
      <c r="H29" s="71"/>
      <c r="I29" s="71"/>
      <c r="J29" s="71"/>
      <c r="K29" s="71"/>
    </row>
    <row r="30" spans="2:11" s="1" customFormat="1" ht="14.85" customHeight="1" x14ac:dyDescent="0.15">
      <c r="B30" s="71" t="s">
        <v>938</v>
      </c>
      <c r="C30" s="71"/>
      <c r="D30" s="71"/>
      <c r="E30" s="71"/>
      <c r="F30" s="71"/>
      <c r="G30" s="71"/>
      <c r="H30" s="71"/>
      <c r="I30" s="71"/>
      <c r="J30" s="71"/>
      <c r="K30" s="71"/>
    </row>
    <row r="31" spans="2:11" s="1" customFormat="1" ht="14.85" customHeight="1" x14ac:dyDescent="0.15">
      <c r="B31" s="71" t="s">
        <v>939</v>
      </c>
      <c r="C31" s="71"/>
      <c r="D31" s="71"/>
      <c r="E31" s="71"/>
      <c r="F31" s="71"/>
      <c r="G31" s="71"/>
      <c r="H31" s="71"/>
      <c r="I31" s="71"/>
      <c r="J31" s="71"/>
      <c r="K31" s="71"/>
    </row>
  </sheetData>
  <mergeCells count="34">
    <mergeCell ref="G20:K20"/>
    <mergeCell ref="G23:K23"/>
    <mergeCell ref="H22:J22"/>
    <mergeCell ref="I25:K25"/>
    <mergeCell ref="I26:K26"/>
    <mergeCell ref="B26:C26"/>
    <mergeCell ref="B28:K28"/>
    <mergeCell ref="B29:K29"/>
    <mergeCell ref="B30:K30"/>
    <mergeCell ref="B31:K31"/>
    <mergeCell ref="D26:H26"/>
    <mergeCell ref="B2:B4"/>
    <mergeCell ref="B20:C20"/>
    <mergeCell ref="B22:G22"/>
    <mergeCell ref="B23:C23"/>
    <mergeCell ref="B25:C25"/>
    <mergeCell ref="B6:K6"/>
    <mergeCell ref="B8:L8"/>
    <mergeCell ref="C11:D11"/>
    <mergeCell ref="D16:F16"/>
    <mergeCell ref="D17:F17"/>
    <mergeCell ref="D20:F20"/>
    <mergeCell ref="D23:F23"/>
    <mergeCell ref="D25:H25"/>
    <mergeCell ref="D3:L3"/>
    <mergeCell ref="F19:I19"/>
    <mergeCell ref="G16:K16"/>
    <mergeCell ref="B10:B12"/>
    <mergeCell ref="B14:L14"/>
    <mergeCell ref="B16:C16"/>
    <mergeCell ref="B17:C17"/>
    <mergeCell ref="B19:E19"/>
    <mergeCell ref="G17:K17"/>
    <mergeCell ref="J19:K19"/>
  </mergeCells>
  <pageMargins left="0.7" right="0.7" top="0.75" bottom="0.75" header="0.3" footer="0.3"/>
  <pageSetup paperSize="9" orientation="portrait" r:id="rId1"/>
  <headerFooter alignWithMargins="0">
    <oddFooter>&amp;R_x000D_&amp;1#&amp;"Aptos"&amp;10&amp;K0078D7 Classification : Internal</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Q22"/>
  <sheetViews>
    <sheetView zoomScaleNormal="100" workbookViewId="0">
      <selection activeCell="I31" sqref="I31"/>
    </sheetView>
  </sheetViews>
  <sheetFormatPr defaultRowHeight="14.4" x14ac:dyDescent="0.25"/>
  <cols>
    <col min="1" max="1" width="0.44140625" customWidth="1"/>
    <col min="2" max="2" width="0.109375" customWidth="1"/>
    <col min="3" max="3" width="9.109375" customWidth="1"/>
    <col min="4" max="4" width="11" customWidth="1"/>
    <col min="5" max="5" width="15.44140625" customWidth="1"/>
    <col min="6" max="6" width="3.6640625" customWidth="1"/>
    <col min="7" max="7" width="4.6640625" customWidth="1"/>
    <col min="8" max="8" width="10.109375" customWidth="1"/>
    <col min="9" max="9" width="8.21875" customWidth="1"/>
    <col min="10" max="10" width="7.5546875" customWidth="1"/>
    <col min="11" max="11" width="8.5546875" customWidth="1"/>
    <col min="12" max="12" width="9.6640625" customWidth="1"/>
    <col min="13" max="13" width="13" customWidth="1"/>
    <col min="14" max="14" width="12.44140625" customWidth="1"/>
    <col min="15" max="15" width="12.5546875" customWidth="1"/>
    <col min="16" max="17" width="0.109375" customWidth="1"/>
  </cols>
  <sheetData>
    <row r="1" spans="2:17" s="1" customFormat="1" ht="9" customHeight="1" x14ac:dyDescent="0.15"/>
    <row r="2" spans="2:17" s="1" customFormat="1" ht="22.95" customHeight="1" x14ac:dyDescent="0.15">
      <c r="B2" s="62"/>
      <c r="C2" s="62"/>
      <c r="D2" s="62"/>
      <c r="E2" s="64" t="s">
        <v>0</v>
      </c>
      <c r="F2" s="64"/>
      <c r="G2" s="64"/>
      <c r="H2" s="64"/>
      <c r="I2" s="64"/>
      <c r="J2" s="64"/>
    </row>
    <row r="3" spans="2:17" s="1" customFormat="1" ht="14.85" customHeight="1" x14ac:dyDescent="0.15">
      <c r="B3" s="62"/>
      <c r="C3" s="62"/>
      <c r="D3" s="62"/>
    </row>
    <row r="4" spans="2:17" s="1" customFormat="1" ht="2.7" customHeight="1" x14ac:dyDescent="0.15"/>
    <row r="5" spans="2:17" s="1" customFormat="1" ht="33" customHeight="1" x14ac:dyDescent="0.15">
      <c r="C5" s="63" t="s">
        <v>965</v>
      </c>
      <c r="D5" s="63"/>
      <c r="E5" s="63"/>
      <c r="F5" s="63"/>
      <c r="G5" s="63"/>
      <c r="H5" s="63"/>
      <c r="I5" s="63"/>
      <c r="J5" s="63"/>
      <c r="K5" s="63"/>
    </row>
    <row r="6" spans="2:17" s="1" customFormat="1" ht="5.25" customHeight="1" x14ac:dyDescent="0.15"/>
    <row r="7" spans="2:17" s="1" customFormat="1" ht="19.2" customHeight="1" x14ac:dyDescent="0.15">
      <c r="C7" s="67" t="s">
        <v>966</v>
      </c>
      <c r="D7" s="67"/>
      <c r="E7" s="67"/>
      <c r="F7" s="67"/>
      <c r="G7" s="67"/>
      <c r="H7" s="67"/>
      <c r="I7" s="67"/>
      <c r="J7" s="67"/>
      <c r="K7" s="67"/>
      <c r="L7" s="67"/>
      <c r="M7" s="67"/>
      <c r="N7" s="67"/>
      <c r="O7" s="67"/>
      <c r="P7" s="67"/>
      <c r="Q7" s="67"/>
    </row>
    <row r="8" spans="2:17" s="1" customFormat="1" ht="4.2" customHeight="1" x14ac:dyDescent="0.15"/>
    <row r="9" spans="2:17" s="1" customFormat="1" ht="33.6" customHeight="1" x14ac:dyDescent="0.15">
      <c r="C9" s="10" t="s">
        <v>943</v>
      </c>
      <c r="D9" s="10" t="s">
        <v>944</v>
      </c>
      <c r="E9" s="10" t="s">
        <v>945</v>
      </c>
      <c r="F9" s="77" t="s">
        <v>946</v>
      </c>
      <c r="G9" s="77"/>
      <c r="H9" s="11" t="s">
        <v>947</v>
      </c>
      <c r="I9" s="10" t="s">
        <v>948</v>
      </c>
      <c r="J9" s="11" t="s">
        <v>949</v>
      </c>
      <c r="K9" s="10" t="s">
        <v>950</v>
      </c>
      <c r="L9" s="11" t="s">
        <v>951</v>
      </c>
      <c r="M9" s="11" t="s">
        <v>952</v>
      </c>
      <c r="N9" s="11" t="s">
        <v>953</v>
      </c>
      <c r="O9" s="11" t="s">
        <v>962</v>
      </c>
    </row>
    <row r="10" spans="2:17" s="1" customFormat="1" ht="18" customHeight="1" x14ac:dyDescent="0.15">
      <c r="C10" s="12" t="s">
        <v>954</v>
      </c>
      <c r="D10" s="12" t="s">
        <v>955</v>
      </c>
      <c r="E10" s="13">
        <v>750000000</v>
      </c>
      <c r="F10" s="75">
        <v>43181</v>
      </c>
      <c r="G10" s="75"/>
      <c r="H10" s="14">
        <v>46834</v>
      </c>
      <c r="I10" s="12" t="s">
        <v>3</v>
      </c>
      <c r="J10" s="12" t="s">
        <v>956</v>
      </c>
      <c r="K10" s="15">
        <v>8.7500000000000008E-3</v>
      </c>
      <c r="L10" s="12" t="s">
        <v>957</v>
      </c>
      <c r="M10" s="12" t="s">
        <v>958</v>
      </c>
      <c r="N10" s="16">
        <v>1.72876712328767</v>
      </c>
      <c r="O10" s="12" t="s">
        <v>963</v>
      </c>
    </row>
    <row r="11" spans="2:17" s="1" customFormat="1" ht="18" customHeight="1" x14ac:dyDescent="0.15">
      <c r="C11" s="12" t="s">
        <v>959</v>
      </c>
      <c r="D11" s="12" t="s">
        <v>960</v>
      </c>
      <c r="E11" s="13">
        <v>1000000000</v>
      </c>
      <c r="F11" s="75">
        <v>45229</v>
      </c>
      <c r="G11" s="75"/>
      <c r="H11" s="14">
        <v>47056</v>
      </c>
      <c r="I11" s="12" t="s">
        <v>3</v>
      </c>
      <c r="J11" s="12" t="s">
        <v>956</v>
      </c>
      <c r="K11" s="15">
        <v>3.7499999999999999E-2</v>
      </c>
      <c r="L11" s="12" t="s">
        <v>957</v>
      </c>
      <c r="M11" s="12" t="s">
        <v>961</v>
      </c>
      <c r="N11" s="16">
        <v>2.3369863013698602</v>
      </c>
      <c r="O11" s="12" t="s">
        <v>964</v>
      </c>
    </row>
    <row r="12" spans="2:17" s="1" customFormat="1" ht="11.1" customHeight="1" x14ac:dyDescent="0.15">
      <c r="C12" s="17"/>
      <c r="D12" s="18"/>
      <c r="E12" s="19">
        <v>1750000000</v>
      </c>
      <c r="F12" s="76"/>
      <c r="G12" s="76"/>
      <c r="H12" s="17"/>
      <c r="I12" s="17"/>
      <c r="J12" s="17"/>
      <c r="K12" s="17"/>
      <c r="L12" s="17"/>
      <c r="M12" s="17"/>
      <c r="N12" s="17"/>
      <c r="O12" s="17"/>
    </row>
    <row r="13" spans="2:17" s="1" customFormat="1" ht="5.85" customHeight="1" x14ac:dyDescent="0.15"/>
    <row r="14" spans="2:17" s="1" customFormat="1" ht="19.649999999999999" customHeight="1" x14ac:dyDescent="0.15">
      <c r="C14" s="67" t="s">
        <v>967</v>
      </c>
      <c r="D14" s="67"/>
      <c r="E14" s="67"/>
      <c r="F14" s="67"/>
      <c r="G14" s="67"/>
      <c r="H14" s="67"/>
      <c r="I14" s="67"/>
      <c r="J14" s="67"/>
      <c r="K14" s="67"/>
      <c r="L14" s="67"/>
      <c r="M14" s="67"/>
      <c r="N14" s="67"/>
      <c r="O14" s="67"/>
      <c r="P14" s="67"/>
    </row>
    <row r="15" spans="2:17" s="1" customFormat="1" ht="2.7" customHeight="1" x14ac:dyDescent="0.15"/>
    <row r="16" spans="2:17" s="1" customFormat="1" ht="14.85" customHeight="1" x14ac:dyDescent="0.15">
      <c r="C16" s="71" t="s">
        <v>968</v>
      </c>
      <c r="G16" s="78">
        <v>1750000000</v>
      </c>
      <c r="H16" s="78"/>
    </row>
    <row r="17" spans="3:8" s="1" customFormat="1" ht="0.45" customHeight="1" x14ac:dyDescent="0.15">
      <c r="C17" s="71"/>
      <c r="G17" s="79"/>
      <c r="H17" s="81">
        <v>2.5178571428571401E-2</v>
      </c>
    </row>
    <row r="18" spans="3:8" s="1" customFormat="1" ht="14.4" customHeight="1" x14ac:dyDescent="0.15">
      <c r="C18" s="8" t="s">
        <v>969</v>
      </c>
      <c r="D18" s="8"/>
      <c r="G18" s="79"/>
      <c r="H18" s="81"/>
    </row>
    <row r="19" spans="3:8" s="1" customFormat="1" ht="1.05" customHeight="1" x14ac:dyDescent="0.15">
      <c r="C19" s="8"/>
      <c r="D19" s="8"/>
      <c r="G19" s="80"/>
      <c r="H19" s="82">
        <v>2.0763209393346398</v>
      </c>
    </row>
    <row r="20" spans="3:8" s="1" customFormat="1" ht="13.8" customHeight="1" x14ac:dyDescent="0.15">
      <c r="C20" s="8" t="s">
        <v>970</v>
      </c>
      <c r="D20" s="8"/>
      <c r="G20" s="80"/>
      <c r="H20" s="82"/>
    </row>
    <row r="21" spans="3:8" s="1" customFormat="1" ht="2.1" customHeight="1" x14ac:dyDescent="0.15">
      <c r="C21" s="8"/>
      <c r="D21" s="8"/>
    </row>
    <row r="22" spans="3:8" s="1" customFormat="1" ht="15.9" customHeight="1" x14ac:dyDescent="0.15">
      <c r="C22" s="20" t="s">
        <v>971</v>
      </c>
    </row>
  </sheetData>
  <mergeCells count="15">
    <mergeCell ref="H19:H20"/>
    <mergeCell ref="B2:D3"/>
    <mergeCell ref="C14:P14"/>
    <mergeCell ref="C16:C17"/>
    <mergeCell ref="C5:K5"/>
    <mergeCell ref="C7:Q7"/>
    <mergeCell ref="E2:J2"/>
    <mergeCell ref="F10:G10"/>
    <mergeCell ref="F11:G11"/>
    <mergeCell ref="F12:G12"/>
    <mergeCell ref="F9:G9"/>
    <mergeCell ref="G16:H16"/>
    <mergeCell ref="G17:G18"/>
    <mergeCell ref="G19:G20"/>
    <mergeCell ref="H17:H18"/>
  </mergeCells>
  <pageMargins left="0.7" right="0.7" top="0.75" bottom="0.75" header="0.3" footer="0.3"/>
  <pageSetup paperSize="9" orientation="landscape" r:id="rId1"/>
  <headerFooter alignWithMargins="0">
    <oddFooter>&amp;R_x000D_&amp;1#&amp;"Aptos"&amp;10&amp;K0078D7 Classification : Internal</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G20"/>
  <sheetViews>
    <sheetView zoomScaleNormal="100" workbookViewId="0"/>
  </sheetViews>
  <sheetFormatPr defaultRowHeight="14.4" x14ac:dyDescent="0.25"/>
  <cols>
    <col min="1" max="1" width="0.44140625" customWidth="1"/>
    <col min="2" max="2" width="23.21875" customWidth="1"/>
    <col min="3" max="3" width="23.33203125" customWidth="1"/>
    <col min="4" max="4" width="14.5546875" customWidth="1"/>
    <col min="5" max="5" width="19.44140625" customWidth="1"/>
    <col min="6" max="6" width="4.88671875" customWidth="1"/>
    <col min="7" max="7" width="0.109375" customWidth="1"/>
    <col min="8" max="8" width="0.21875" customWidth="1"/>
  </cols>
  <sheetData>
    <row r="1" spans="2:7" s="1" customFormat="1" ht="1.05" customHeight="1" x14ac:dyDescent="0.15"/>
    <row r="2" spans="2:7" s="1" customFormat="1" ht="7.5" customHeight="1" x14ac:dyDescent="0.15">
      <c r="B2" s="62"/>
    </row>
    <row r="3" spans="2:7" s="1" customFormat="1" ht="22.95" customHeight="1" x14ac:dyDescent="0.15">
      <c r="B3" s="62"/>
      <c r="C3" s="64" t="s">
        <v>0</v>
      </c>
      <c r="D3" s="64"/>
      <c r="E3" s="64"/>
      <c r="F3" s="64"/>
      <c r="G3" s="64"/>
    </row>
    <row r="4" spans="2:7" s="1" customFormat="1" ht="7.5" customHeight="1" x14ac:dyDescent="0.15">
      <c r="B4" s="62"/>
    </row>
    <row r="5" spans="2:7" s="1" customFormat="1" ht="4.2" customHeight="1" x14ac:dyDescent="0.15"/>
    <row r="6" spans="2:7" s="1" customFormat="1" ht="33" customHeight="1" x14ac:dyDescent="0.15">
      <c r="B6" s="63" t="s">
        <v>989</v>
      </c>
      <c r="C6" s="63"/>
      <c r="D6" s="63"/>
      <c r="E6" s="63"/>
      <c r="F6" s="63"/>
    </row>
    <row r="7" spans="2:7" s="1" customFormat="1" ht="9.6" customHeight="1" x14ac:dyDescent="0.15"/>
    <row r="8" spans="2:7" s="1" customFormat="1" ht="19.2" customHeight="1" x14ac:dyDescent="0.15">
      <c r="B8" s="83" t="s">
        <v>990</v>
      </c>
      <c r="C8" s="83"/>
      <c r="D8" s="83"/>
      <c r="E8" s="83"/>
      <c r="F8" s="83"/>
    </row>
    <row r="9" spans="2:7" s="1" customFormat="1" ht="12.75" customHeight="1" x14ac:dyDescent="0.15"/>
    <row r="10" spans="2:7" s="1" customFormat="1" ht="15.9" customHeight="1" x14ac:dyDescent="0.15">
      <c r="B10" s="6" t="s">
        <v>972</v>
      </c>
      <c r="C10" s="21" t="s">
        <v>973</v>
      </c>
      <c r="D10" s="21" t="s">
        <v>974</v>
      </c>
      <c r="E10" s="21" t="s">
        <v>975</v>
      </c>
    </row>
    <row r="11" spans="2:7" s="1" customFormat="1" ht="14.85" customHeight="1" x14ac:dyDescent="0.15">
      <c r="B11" s="8" t="s">
        <v>976</v>
      </c>
      <c r="C11" s="22" t="s">
        <v>977</v>
      </c>
      <c r="D11" s="22" t="s">
        <v>978</v>
      </c>
      <c r="E11" s="22" t="s">
        <v>979</v>
      </c>
    </row>
    <row r="12" spans="2:7" s="1" customFormat="1" ht="14.85" customHeight="1" x14ac:dyDescent="0.15">
      <c r="B12" s="8" t="s">
        <v>980</v>
      </c>
      <c r="C12" s="22" t="s">
        <v>981</v>
      </c>
      <c r="D12" s="22" t="s">
        <v>978</v>
      </c>
      <c r="E12" s="22" t="s">
        <v>982</v>
      </c>
    </row>
    <row r="13" spans="2:7" s="1" customFormat="1" ht="14.85" customHeight="1" x14ac:dyDescent="0.15">
      <c r="B13" s="8" t="s">
        <v>983</v>
      </c>
      <c r="C13" s="22" t="s">
        <v>984</v>
      </c>
      <c r="D13" s="22" t="s">
        <v>978</v>
      </c>
      <c r="E13" s="22" t="s">
        <v>985</v>
      </c>
    </row>
    <row r="14" spans="2:7" s="1" customFormat="1" ht="28.8" customHeight="1" x14ac:dyDescent="0.15"/>
    <row r="15" spans="2:7" s="1" customFormat="1" ht="19.2" customHeight="1" x14ac:dyDescent="0.15">
      <c r="B15" s="83" t="s">
        <v>991</v>
      </c>
      <c r="C15" s="83"/>
      <c r="D15" s="83"/>
      <c r="E15" s="83"/>
      <c r="F15" s="83"/>
    </row>
    <row r="16" spans="2:7" s="1" customFormat="1" ht="15.9" customHeight="1" x14ac:dyDescent="0.15"/>
    <row r="17" spans="2:4" s="1" customFormat="1" ht="15.9" customHeight="1" x14ac:dyDescent="0.15">
      <c r="B17" s="6" t="s">
        <v>972</v>
      </c>
      <c r="C17" s="21" t="s">
        <v>973</v>
      </c>
      <c r="D17" s="21" t="s">
        <v>974</v>
      </c>
    </row>
    <row r="18" spans="2:4" s="1" customFormat="1" ht="14.85" customHeight="1" x14ac:dyDescent="0.15">
      <c r="B18" s="8" t="s">
        <v>976</v>
      </c>
      <c r="C18" s="22" t="s">
        <v>986</v>
      </c>
      <c r="D18" s="22"/>
    </row>
    <row r="19" spans="2:4" s="1" customFormat="1" ht="14.85" customHeight="1" x14ac:dyDescent="0.15">
      <c r="B19" s="8" t="s">
        <v>980</v>
      </c>
      <c r="C19" s="22" t="s">
        <v>987</v>
      </c>
      <c r="D19" s="22" t="s">
        <v>978</v>
      </c>
    </row>
    <row r="20" spans="2:4" s="1" customFormat="1" ht="14.85" customHeight="1" x14ac:dyDescent="0.15">
      <c r="B20" s="8" t="s">
        <v>983</v>
      </c>
      <c r="C20" s="22" t="s">
        <v>988</v>
      </c>
      <c r="D20" s="22" t="s">
        <v>978</v>
      </c>
    </row>
  </sheetData>
  <mergeCells count="5">
    <mergeCell ref="B15:F15"/>
    <mergeCell ref="B2:B4"/>
    <mergeCell ref="B6:F6"/>
    <mergeCell ref="B8:F8"/>
    <mergeCell ref="C3:G3"/>
  </mergeCells>
  <pageMargins left="0.7" right="0.7" top="0.75" bottom="0.75" header="0.3" footer="0.3"/>
  <pageSetup paperSize="9" orientation="portrait" r:id="rId1"/>
  <headerFooter alignWithMargins="0">
    <oddFooter>&amp;R_x000D_&amp;1#&amp;"Aptos"&amp;10&amp;K0078D7 Classification : Internal</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D57"/>
  <sheetViews>
    <sheetView zoomScaleNormal="100" workbookViewId="0"/>
  </sheetViews>
  <sheetFormatPr defaultRowHeight="14.4" x14ac:dyDescent="0.25"/>
  <cols>
    <col min="1" max="1" width="0.6640625" customWidth="1"/>
    <col min="2" max="2" width="69.33203125" customWidth="1"/>
    <col min="3" max="3" width="18.109375" customWidth="1"/>
    <col min="4" max="4" width="5.88671875" customWidth="1"/>
  </cols>
  <sheetData>
    <row r="1" spans="2:4" s="1" customFormat="1" ht="9" customHeight="1" x14ac:dyDescent="0.15">
      <c r="B1" s="62"/>
    </row>
    <row r="2" spans="2:4" s="1" customFormat="1" ht="22.95" customHeight="1" x14ac:dyDescent="0.15">
      <c r="B2" s="62"/>
      <c r="C2" s="2" t="s">
        <v>0</v>
      </c>
    </row>
    <row r="3" spans="2:4" s="1" customFormat="1" ht="5.85" customHeight="1" x14ac:dyDescent="0.15">
      <c r="B3" s="62"/>
      <c r="C3" s="84"/>
    </row>
    <row r="4" spans="2:4" s="1" customFormat="1" ht="11.1" customHeight="1" x14ac:dyDescent="0.15">
      <c r="C4" s="84"/>
    </row>
    <row r="5" spans="2:4" s="1" customFormat="1" ht="33" customHeight="1" x14ac:dyDescent="0.15">
      <c r="B5" s="63" t="s">
        <v>1047</v>
      </c>
      <c r="C5" s="63"/>
    </row>
    <row r="6" spans="2:4" s="1" customFormat="1" ht="14.4" customHeight="1" x14ac:dyDescent="0.15">
      <c r="B6" s="8" t="s">
        <v>1048</v>
      </c>
    </row>
    <row r="7" spans="2:4" s="1" customFormat="1" ht="2.1" customHeight="1" x14ac:dyDescent="0.15"/>
    <row r="8" spans="2:4" s="1" customFormat="1" ht="19.2" customHeight="1" x14ac:dyDescent="0.15">
      <c r="B8" s="67" t="s">
        <v>1049</v>
      </c>
      <c r="C8" s="67"/>
    </row>
    <row r="9" spans="2:4" s="1" customFormat="1" ht="5.25" customHeight="1" x14ac:dyDescent="0.15"/>
    <row r="10" spans="2:4" s="1" customFormat="1" ht="21.3" customHeight="1" x14ac:dyDescent="0.25">
      <c r="B10" s="23" t="s">
        <v>992</v>
      </c>
      <c r="C10" s="24">
        <v>1750000000</v>
      </c>
      <c r="D10" s="25" t="s">
        <v>993</v>
      </c>
    </row>
    <row r="11" spans="2:4" s="1" customFormat="1" ht="21.3" customHeight="1" x14ac:dyDescent="0.25">
      <c r="B11" s="23" t="s">
        <v>994</v>
      </c>
      <c r="C11" s="24">
        <v>2313730217.1099901</v>
      </c>
      <c r="D11" s="25" t="s">
        <v>995</v>
      </c>
    </row>
    <row r="12" spans="2:4" s="1" customFormat="1" ht="21.3" customHeight="1" x14ac:dyDescent="0.25">
      <c r="B12" s="23" t="s">
        <v>996</v>
      </c>
      <c r="C12" s="24">
        <v>43000000</v>
      </c>
      <c r="D12" s="25" t="s">
        <v>997</v>
      </c>
    </row>
    <row r="13" spans="2:4" s="1" customFormat="1" ht="21.3" customHeight="1" x14ac:dyDescent="0.25">
      <c r="B13" s="23" t="s">
        <v>998</v>
      </c>
      <c r="C13" s="24">
        <v>105068638.55</v>
      </c>
      <c r="D13" s="25" t="s">
        <v>999</v>
      </c>
    </row>
    <row r="14" spans="2:4" s="1" customFormat="1" ht="21.3" customHeight="1" x14ac:dyDescent="0.25">
      <c r="B14" s="23" t="s">
        <v>1000</v>
      </c>
      <c r="C14" s="26">
        <v>0.40674220323428101</v>
      </c>
      <c r="D14" s="27"/>
    </row>
    <row r="15" spans="2:4" s="1" customFormat="1" ht="5.25" customHeight="1" x14ac:dyDescent="0.15"/>
    <row r="16" spans="2:4" s="1" customFormat="1" ht="19.2" customHeight="1" x14ac:dyDescent="0.15">
      <c r="B16" s="67" t="s">
        <v>1050</v>
      </c>
      <c r="C16" s="67"/>
    </row>
    <row r="17" spans="2:4" s="1" customFormat="1" ht="5.25" customHeight="1" x14ac:dyDescent="0.15"/>
    <row r="18" spans="2:4" s="1" customFormat="1" ht="21.3" customHeight="1" x14ac:dyDescent="0.25">
      <c r="B18" s="23" t="s">
        <v>1001</v>
      </c>
      <c r="C18" s="24">
        <v>1912706537.24611</v>
      </c>
      <c r="D18" s="25" t="s">
        <v>1002</v>
      </c>
    </row>
    <row r="19" spans="2:4" s="1" customFormat="1" ht="21.3" customHeight="1" x14ac:dyDescent="0.25">
      <c r="B19" s="23" t="s">
        <v>1003</v>
      </c>
      <c r="C19" s="26">
        <v>1.09297516414064</v>
      </c>
      <c r="D19" s="28" t="s">
        <v>1004</v>
      </c>
    </row>
    <row r="20" spans="2:4" s="1" customFormat="1" ht="21.3" customHeight="1" x14ac:dyDescent="0.25">
      <c r="B20" s="3" t="s">
        <v>1005</v>
      </c>
      <c r="C20" s="29" t="s">
        <v>1006</v>
      </c>
      <c r="D20" s="30" t="s">
        <v>1007</v>
      </c>
    </row>
    <row r="21" spans="2:4" s="1" customFormat="1" ht="5.25" customHeight="1" x14ac:dyDescent="0.15"/>
    <row r="22" spans="2:4" s="1" customFormat="1" ht="19.2" customHeight="1" x14ac:dyDescent="0.15">
      <c r="B22" s="67" t="s">
        <v>1051</v>
      </c>
      <c r="C22" s="67"/>
    </row>
    <row r="23" spans="2:4" s="1" customFormat="1" ht="5.25" customHeight="1" x14ac:dyDescent="0.15"/>
    <row r="24" spans="2:4" s="1" customFormat="1" ht="21.3" customHeight="1" x14ac:dyDescent="0.25">
      <c r="B24" s="23" t="s">
        <v>1008</v>
      </c>
      <c r="C24" s="24">
        <v>41709858.775274903</v>
      </c>
      <c r="D24" s="25" t="s">
        <v>1009</v>
      </c>
    </row>
    <row r="25" spans="2:4" s="1" customFormat="1" ht="21.3" customHeight="1" x14ac:dyDescent="0.25">
      <c r="B25" s="23" t="s">
        <v>1010</v>
      </c>
      <c r="C25" s="24">
        <v>105068638.55</v>
      </c>
      <c r="D25" s="25" t="s">
        <v>1011</v>
      </c>
    </row>
    <row r="26" spans="2:4" s="1" customFormat="1" ht="21.3" customHeight="1" x14ac:dyDescent="0.25">
      <c r="B26" s="23" t="s">
        <v>1012</v>
      </c>
      <c r="C26" s="31">
        <v>0</v>
      </c>
      <c r="D26" s="25" t="s">
        <v>1013</v>
      </c>
    </row>
    <row r="27" spans="2:4" s="1" customFormat="1" ht="21.3" customHeight="1" x14ac:dyDescent="0.25">
      <c r="B27" s="23" t="s">
        <v>1001</v>
      </c>
      <c r="C27" s="24">
        <v>1912706537.24611</v>
      </c>
      <c r="D27" s="25"/>
    </row>
    <row r="28" spans="2:4" s="1" customFormat="1" ht="21.3" customHeight="1" x14ac:dyDescent="0.25">
      <c r="B28" s="23" t="s">
        <v>1014</v>
      </c>
      <c r="C28" s="26">
        <v>1.1768485911836499</v>
      </c>
      <c r="D28" s="28" t="s">
        <v>1004</v>
      </c>
    </row>
    <row r="29" spans="2:4" s="1" customFormat="1" ht="21.3" customHeight="1" x14ac:dyDescent="0.25">
      <c r="B29" s="3" t="s">
        <v>1015</v>
      </c>
      <c r="C29" s="29" t="s">
        <v>1006</v>
      </c>
      <c r="D29" s="30" t="s">
        <v>1016</v>
      </c>
    </row>
    <row r="30" spans="2:4" s="1" customFormat="1" ht="5.25" customHeight="1" x14ac:dyDescent="0.15"/>
    <row r="31" spans="2:4" s="1" customFormat="1" ht="19.2" customHeight="1" x14ac:dyDescent="0.15">
      <c r="B31" s="67" t="s">
        <v>1052</v>
      </c>
      <c r="C31" s="67"/>
    </row>
    <row r="32" spans="2:4" s="1" customFormat="1" ht="5.25" customHeight="1" x14ac:dyDescent="0.15"/>
    <row r="33" spans="2:4" s="1" customFormat="1" ht="21.3" customHeight="1" x14ac:dyDescent="0.25">
      <c r="B33" s="23" t="s">
        <v>1017</v>
      </c>
      <c r="C33" s="24">
        <v>433796082.17999899</v>
      </c>
      <c r="D33" s="25" t="s">
        <v>1018</v>
      </c>
    </row>
    <row r="34" spans="2:4" s="1" customFormat="1" ht="21.3" customHeight="1" x14ac:dyDescent="0.25">
      <c r="B34" s="23" t="s">
        <v>1019</v>
      </c>
      <c r="C34" s="24">
        <v>433796082.17999899</v>
      </c>
      <c r="D34" s="25"/>
    </row>
    <row r="35" spans="2:4" s="1" customFormat="1" ht="21.3" customHeight="1" x14ac:dyDescent="0.25">
      <c r="B35" s="23" t="s">
        <v>1020</v>
      </c>
      <c r="C35" s="32" t="s">
        <v>1</v>
      </c>
      <c r="D35" s="25"/>
    </row>
    <row r="36" spans="2:4" s="1" customFormat="1" ht="21.3" customHeight="1" x14ac:dyDescent="0.25">
      <c r="B36" s="23" t="s">
        <v>1021</v>
      </c>
      <c r="C36" s="32" t="s">
        <v>1</v>
      </c>
      <c r="D36" s="25"/>
    </row>
    <row r="37" spans="2:4" s="1" customFormat="1" ht="21.3" customHeight="1" x14ac:dyDescent="0.25">
      <c r="B37" s="23" t="s">
        <v>1022</v>
      </c>
      <c r="C37" s="32" t="s">
        <v>1</v>
      </c>
      <c r="D37" s="27"/>
    </row>
    <row r="38" spans="2:4" s="1" customFormat="1" ht="21.3" customHeight="1" x14ac:dyDescent="0.25">
      <c r="B38" s="23" t="s">
        <v>1023</v>
      </c>
      <c r="C38" s="24">
        <v>2059485034.5713899</v>
      </c>
      <c r="D38" s="25" t="s">
        <v>1024</v>
      </c>
    </row>
    <row r="39" spans="2:4" s="1" customFormat="1" ht="21.3" customHeight="1" x14ac:dyDescent="0.25">
      <c r="B39" s="23" t="s">
        <v>1001</v>
      </c>
      <c r="C39" s="24">
        <v>1912706537.24611</v>
      </c>
      <c r="D39" s="27"/>
    </row>
    <row r="40" spans="2:4" s="1" customFormat="1" ht="21.3" customHeight="1" x14ac:dyDescent="0.25">
      <c r="B40" s="23" t="s">
        <v>1025</v>
      </c>
      <c r="C40" s="24">
        <v>41709858.775274903</v>
      </c>
      <c r="D40" s="27"/>
    </row>
    <row r="41" spans="2:4" s="1" customFormat="1" ht="21.3" customHeight="1" x14ac:dyDescent="0.25">
      <c r="B41" s="23" t="s">
        <v>1026</v>
      </c>
      <c r="C41" s="24">
        <v>105068638.55</v>
      </c>
      <c r="D41" s="27"/>
    </row>
    <row r="42" spans="2:4" s="1" customFormat="1" ht="21.3" customHeight="1" x14ac:dyDescent="0.25">
      <c r="B42" s="23" t="s">
        <v>1022</v>
      </c>
      <c r="C42" s="32" t="s">
        <v>1</v>
      </c>
      <c r="D42" s="27"/>
    </row>
    <row r="43" spans="2:4" s="1" customFormat="1" ht="21.3" customHeight="1" x14ac:dyDescent="0.25">
      <c r="B43" s="23" t="s">
        <v>1027</v>
      </c>
      <c r="C43" s="24">
        <v>125625000</v>
      </c>
      <c r="D43" s="25" t="s">
        <v>1028</v>
      </c>
    </row>
    <row r="44" spans="2:4" s="1" customFormat="1" ht="21.3" customHeight="1" x14ac:dyDescent="0.25">
      <c r="B44" s="23" t="s">
        <v>1029</v>
      </c>
      <c r="C44" s="24">
        <v>13735024.559625899</v>
      </c>
      <c r="D44" s="25" t="s">
        <v>1030</v>
      </c>
    </row>
    <row r="45" spans="2:4" s="1" customFormat="1" ht="21.3" customHeight="1" x14ac:dyDescent="0.25">
      <c r="B45" s="23" t="s">
        <v>1031</v>
      </c>
      <c r="C45" s="24">
        <v>1750000000</v>
      </c>
      <c r="D45" s="25" t="s">
        <v>1032</v>
      </c>
    </row>
    <row r="46" spans="2:4" s="1" customFormat="1" ht="21.3" customHeight="1" x14ac:dyDescent="0.25">
      <c r="B46" s="23" t="s">
        <v>1033</v>
      </c>
      <c r="C46" s="24">
        <v>603921092.19175994</v>
      </c>
      <c r="D46" s="27"/>
    </row>
    <row r="47" spans="2:4" s="1" customFormat="1" ht="21.3" customHeight="1" x14ac:dyDescent="0.25">
      <c r="B47" s="3" t="s">
        <v>1034</v>
      </c>
      <c r="C47" s="29" t="s">
        <v>1006</v>
      </c>
      <c r="D47" s="27"/>
    </row>
    <row r="48" spans="2:4" s="1" customFormat="1" ht="5.25" customHeight="1" x14ac:dyDescent="0.15"/>
    <row r="49" spans="2:4" s="1" customFormat="1" ht="19.649999999999999" customHeight="1" x14ac:dyDescent="0.15">
      <c r="B49" s="67" t="s">
        <v>1053</v>
      </c>
      <c r="C49" s="67"/>
    </row>
    <row r="50" spans="2:4" s="1" customFormat="1" ht="5.25" customHeight="1" x14ac:dyDescent="0.15"/>
    <row r="51" spans="2:4" s="1" customFormat="1" ht="21.3" customHeight="1" x14ac:dyDescent="0.25">
      <c r="B51" s="23" t="s">
        <v>1035</v>
      </c>
      <c r="C51" s="24">
        <v>266786303.98256001</v>
      </c>
      <c r="D51" s="25" t="s">
        <v>1036</v>
      </c>
    </row>
    <row r="52" spans="2:4" s="1" customFormat="1" ht="21.3" customHeight="1" x14ac:dyDescent="0.25">
      <c r="B52" s="23" t="s">
        <v>1037</v>
      </c>
      <c r="C52" s="24">
        <v>-40809805.575988501</v>
      </c>
      <c r="D52" s="25" t="s">
        <v>1038</v>
      </c>
    </row>
    <row r="53" spans="2:4" s="1" customFormat="1" ht="21.3" customHeight="1" x14ac:dyDescent="0.25">
      <c r="B53" s="23" t="s">
        <v>1039</v>
      </c>
      <c r="C53" s="24">
        <v>225976498.40657201</v>
      </c>
      <c r="D53" s="25"/>
    </row>
    <row r="54" spans="2:4" s="1" customFormat="1" ht="21.3" customHeight="1" x14ac:dyDescent="0.25">
      <c r="B54" s="3" t="s">
        <v>1040</v>
      </c>
      <c r="C54" s="29" t="s">
        <v>1006</v>
      </c>
      <c r="D54" s="25"/>
    </row>
    <row r="55" spans="2:4" s="1" customFormat="1" ht="21.3" customHeight="1" x14ac:dyDescent="0.25">
      <c r="B55" s="23" t="s">
        <v>1041</v>
      </c>
      <c r="C55" s="24">
        <v>41321085.832560003</v>
      </c>
      <c r="D55" s="25" t="s">
        <v>1042</v>
      </c>
    </row>
    <row r="56" spans="2:4" s="1" customFormat="1" ht="21.3" customHeight="1" x14ac:dyDescent="0.25">
      <c r="B56" s="23" t="s">
        <v>1043</v>
      </c>
      <c r="C56" s="24">
        <v>0</v>
      </c>
      <c r="D56" s="25" t="s">
        <v>1044</v>
      </c>
    </row>
    <row r="57" spans="2:4" s="1" customFormat="1" ht="21.3" customHeight="1" x14ac:dyDescent="0.25">
      <c r="B57" s="23" t="s">
        <v>1045</v>
      </c>
      <c r="C57" s="24">
        <v>41321085.832560003</v>
      </c>
      <c r="D57" s="25" t="s">
        <v>1046</v>
      </c>
    </row>
  </sheetData>
  <mergeCells count="8">
    <mergeCell ref="B1:B3"/>
    <mergeCell ref="B16:C16"/>
    <mergeCell ref="B22:C22"/>
    <mergeCell ref="B31:C31"/>
    <mergeCell ref="B49:C49"/>
    <mergeCell ref="B5:C5"/>
    <mergeCell ref="B8:C8"/>
    <mergeCell ref="C3:C4"/>
  </mergeCells>
  <pageMargins left="0.7" right="0.7" top="0.75" bottom="0.75" header="0.3" footer="0.3"/>
  <pageSetup paperSize="9" scale="69" orientation="portrait" r:id="rId1"/>
  <headerFooter alignWithMargins="0">
    <oddFooter>&amp;R_x000D_&amp;1#&amp;"Aptos"&amp;10&amp;K0078D7 Classification : Internal</oddFooter>
  </headerFooter>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16</vt:i4>
      </vt:variant>
      <vt:variant>
        <vt:lpstr>Named Ranges</vt:lpstr>
      </vt:variant>
      <vt:variant>
        <vt:i4>9</vt:i4>
      </vt:variant>
    </vt:vector>
  </HeadingPairs>
  <TitlesOfParts>
    <vt:vector size="25" baseType="lpstr">
      <vt:lpstr>Disclaimer</vt:lpstr>
      <vt:lpstr>Introduction</vt:lpstr>
      <vt:lpstr>A. HTT General</vt:lpstr>
      <vt:lpstr>B1. HTT Mortgage Assets</vt:lpstr>
      <vt:lpstr>C. HTT Harmonised Glossary</vt:lpstr>
      <vt:lpstr>D1. Front Page</vt:lpstr>
      <vt:lpstr>D2. Covered Bond Series</vt:lpstr>
      <vt:lpstr>D3. Ratings</vt:lpstr>
      <vt:lpstr>D4. Tests Royal Decree</vt:lpstr>
      <vt:lpstr>D5. Cover Pool Summary</vt:lpstr>
      <vt:lpstr>D6. Stratification Tables</vt:lpstr>
      <vt:lpstr>D7. Stratification Graphs</vt:lpstr>
      <vt:lpstr>D8. Performance</vt:lpstr>
      <vt:lpstr>D9. Amortisation</vt:lpstr>
      <vt:lpstr>D10. Amortisation Graph </vt:lpstr>
      <vt:lpstr>E. Optional ECB-ECAIs data</vt:lpstr>
      <vt:lpstr>Disclaimer!general_tc</vt:lpstr>
      <vt:lpstr>'A. HTT General'!Print_Area</vt:lpstr>
      <vt:lpstr>'C. HTT Harmonised Glossary'!Print_Area</vt:lpstr>
      <vt:lpstr>'D10. Amortisation Graph '!Print_Area</vt:lpstr>
      <vt:lpstr>'D7. Stratification Graphs'!Print_Area</vt:lpstr>
      <vt:lpstr>Disclaimer!Print_Area</vt:lpstr>
      <vt:lpstr>Introduction!Print_Area</vt:lpstr>
      <vt:lpstr>Disclaimer!Print_Titles</vt:lpstr>
      <vt:lpstr>Disclaimer!privacy_policy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SERVER</dc:creator>
  <cp:lastModifiedBy>De Leusse Gonzague</cp:lastModifiedBy>
  <cp:lastPrinted>2026-07-08T11:45:11Z</cp:lastPrinted>
  <dcterms:created xsi:type="dcterms:W3CDTF">2026-07-08T11:19:24Z</dcterms:created>
  <dcterms:modified xsi:type="dcterms:W3CDTF">2026-07-08T11:46:01Z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ffbc0b8-e97b-47d1-beac-cb0955d66f3b_Enabled">
    <vt:lpwstr>true</vt:lpwstr>
  </property>
  <property fmtid="{D5CDD505-2E9C-101B-9397-08002B2CF9AE}" pid="3" name="MSIP_Label_8ffbc0b8-e97b-47d1-beac-cb0955d66f3b_SetDate">
    <vt:lpwstr>2026-07-08T11:34:31Z</vt:lpwstr>
  </property>
  <property fmtid="{D5CDD505-2E9C-101B-9397-08002B2CF9AE}" pid="4" name="MSIP_Label_8ffbc0b8-e97b-47d1-beac-cb0955d66f3b_Method">
    <vt:lpwstr>Privileged</vt:lpwstr>
  </property>
  <property fmtid="{D5CDD505-2E9C-101B-9397-08002B2CF9AE}" pid="5" name="MSIP_Label_8ffbc0b8-e97b-47d1-beac-cb0955d66f3b_Name">
    <vt:lpwstr>8ffbc0b8-e97b-47d1-beac-cb0955d66f3b</vt:lpwstr>
  </property>
  <property fmtid="{D5CDD505-2E9C-101B-9397-08002B2CF9AE}" pid="6" name="MSIP_Label_8ffbc0b8-e97b-47d1-beac-cb0955d66f3b_SiteId">
    <vt:lpwstr>614f9c25-bffa-42c7-86d8-964101f55fa2</vt:lpwstr>
  </property>
  <property fmtid="{D5CDD505-2E9C-101B-9397-08002B2CF9AE}" pid="7" name="MSIP_Label_8ffbc0b8-e97b-47d1-beac-cb0955d66f3b_ActionId">
    <vt:lpwstr>466b8544-a298-48c4-9853-5a4b966f01b8</vt:lpwstr>
  </property>
  <property fmtid="{D5CDD505-2E9C-101B-9397-08002B2CF9AE}" pid="8" name="MSIP_Label_8ffbc0b8-e97b-47d1-beac-cb0955d66f3b_ContentBits">
    <vt:lpwstr>2</vt:lpwstr>
  </property>
  <property fmtid="{D5CDD505-2E9C-101B-9397-08002B2CF9AE}" pid="9" name="MSIP_Label_8ffbc0b8-e97b-47d1-beac-cb0955d66f3b_Tag">
    <vt:lpwstr>10, 0, 1, 1</vt:lpwstr>
  </property>
</Properties>
</file>